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870BF832-8A44-47D4-AD1A-1C8EE4B4BD3B}" xr6:coauthVersionLast="47" xr6:coauthVersionMax="47" xr10:uidLastSave="{00000000-0000-0000-0000-000000000000}"/>
  <bookViews>
    <workbookView xWindow="-132" yWindow="132" windowWidth="13392" windowHeight="12240" xr2:uid="{00000000-000D-0000-FFFF-FFFF00000000}"/>
  </bookViews>
  <sheets>
    <sheet name="1511.10.10 Imports" sheetId="1" r:id="rId1"/>
    <sheet name="1511.10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251" i="2" l="1"/>
  <c r="AV251" i="2"/>
  <c r="AW250" i="2"/>
  <c r="AV250" i="2"/>
  <c r="AW249" i="2"/>
  <c r="AV249" i="2"/>
  <c r="AW248" i="2"/>
  <c r="AV248" i="2"/>
  <c r="AW247" i="2"/>
  <c r="AV247" i="2"/>
  <c r="AW246" i="2"/>
  <c r="AV246" i="2"/>
  <c r="AW245" i="2"/>
  <c r="AV245" i="2"/>
  <c r="AW244" i="2"/>
  <c r="AV244" i="2"/>
  <c r="AW243" i="2"/>
  <c r="AV243" i="2"/>
  <c r="AW242" i="2"/>
  <c r="AV242" i="2"/>
  <c r="AW241" i="2"/>
  <c r="AV241" i="2"/>
  <c r="AW240" i="2"/>
  <c r="AV240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L251" i="1"/>
  <c r="BK251" i="1"/>
  <c r="BL250" i="1"/>
  <c r="BK250" i="1"/>
  <c r="BL249" i="1"/>
  <c r="BK249" i="1"/>
  <c r="BL248" i="1"/>
  <c r="BK248" i="1"/>
  <c r="BL247" i="1"/>
  <c r="BK247" i="1"/>
  <c r="BL246" i="1"/>
  <c r="BK246" i="1"/>
  <c r="BL245" i="1"/>
  <c r="BK245" i="1"/>
  <c r="BL244" i="1"/>
  <c r="BK244" i="1"/>
  <c r="BL243" i="1"/>
  <c r="BK243" i="1"/>
  <c r="BL242" i="1"/>
  <c r="BK242" i="1"/>
  <c r="BL241" i="1"/>
  <c r="BK241" i="1"/>
  <c r="BL240" i="1"/>
  <c r="BK240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BK252" i="1" s="1"/>
  <c r="M252" i="1"/>
  <c r="L252" i="1"/>
  <c r="J252" i="1"/>
  <c r="I252" i="1"/>
  <c r="G252" i="1"/>
  <c r="F252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N226" i="2"/>
  <c r="AM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K239" i="2"/>
  <c r="AJ239" i="2"/>
  <c r="AL238" i="2"/>
  <c r="AL237" i="2"/>
  <c r="AL236" i="2"/>
  <c r="AL235" i="2"/>
  <c r="AL234" i="2"/>
  <c r="AL233" i="2"/>
  <c r="AL232" i="2"/>
  <c r="AL231" i="2"/>
  <c r="AL230" i="2"/>
  <c r="AL229" i="2"/>
  <c r="AL228" i="2"/>
  <c r="AL227" i="2"/>
  <c r="AK226" i="2"/>
  <c r="AJ226" i="2"/>
  <c r="AL225" i="2"/>
  <c r="AL224" i="2"/>
  <c r="AL223" i="2"/>
  <c r="AL222" i="2"/>
  <c r="AL221" i="2"/>
  <c r="AL220" i="2"/>
  <c r="AL219" i="2"/>
  <c r="AL218" i="2"/>
  <c r="AL217" i="2"/>
  <c r="AL216" i="2"/>
  <c r="AL215" i="2"/>
  <c r="AL214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AK200" i="2"/>
  <c r="AJ200" i="2"/>
  <c r="AL199" i="2"/>
  <c r="AL198" i="2"/>
  <c r="AL197" i="2"/>
  <c r="AL196" i="2"/>
  <c r="AL195" i="2"/>
  <c r="AL194" i="2"/>
  <c r="AL193" i="2"/>
  <c r="AL192" i="2"/>
  <c r="AK187" i="2"/>
  <c r="AJ187" i="2"/>
  <c r="AL177" i="2"/>
  <c r="AK174" i="2"/>
  <c r="AJ174" i="2"/>
  <c r="AK161" i="2"/>
  <c r="AJ161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AW238" i="2"/>
  <c r="AV238" i="2"/>
  <c r="AW237" i="2"/>
  <c r="AV237" i="2"/>
  <c r="AW236" i="2"/>
  <c r="AV236" i="2"/>
  <c r="AW235" i="2"/>
  <c r="AV235" i="2"/>
  <c r="AW234" i="2"/>
  <c r="AV234" i="2"/>
  <c r="AW233" i="2"/>
  <c r="AV233" i="2"/>
  <c r="AW232" i="2"/>
  <c r="AV232" i="2"/>
  <c r="AW231" i="2"/>
  <c r="AV231" i="2"/>
  <c r="AW230" i="2"/>
  <c r="AV230" i="2"/>
  <c r="AW229" i="2"/>
  <c r="AV229" i="2"/>
  <c r="AW228" i="2"/>
  <c r="AV228" i="2"/>
  <c r="AW227" i="2"/>
  <c r="AV227" i="2"/>
  <c r="AT239" i="2"/>
  <c r="AS239" i="2"/>
  <c r="AQ239" i="2"/>
  <c r="AP239" i="2"/>
  <c r="AN239" i="2"/>
  <c r="AM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AU238" i="2"/>
  <c r="AR238" i="2"/>
  <c r="AO238" i="2"/>
  <c r="AI238" i="2"/>
  <c r="AF238" i="2"/>
  <c r="AC238" i="2"/>
  <c r="Z238" i="2"/>
  <c r="W238" i="2"/>
  <c r="T238" i="2"/>
  <c r="Q238" i="2"/>
  <c r="N238" i="2"/>
  <c r="K238" i="2"/>
  <c r="H238" i="2"/>
  <c r="AU237" i="2"/>
  <c r="AR237" i="2"/>
  <c r="AO237" i="2"/>
  <c r="AI237" i="2"/>
  <c r="AF237" i="2"/>
  <c r="AC237" i="2"/>
  <c r="Z237" i="2"/>
  <c r="W237" i="2"/>
  <c r="T237" i="2"/>
  <c r="Q237" i="2"/>
  <c r="N237" i="2"/>
  <c r="K237" i="2"/>
  <c r="H237" i="2"/>
  <c r="AU236" i="2"/>
  <c r="AR236" i="2"/>
  <c r="AO236" i="2"/>
  <c r="AI236" i="2"/>
  <c r="AF236" i="2"/>
  <c r="AC236" i="2"/>
  <c r="Z236" i="2"/>
  <c r="W236" i="2"/>
  <c r="T236" i="2"/>
  <c r="Q236" i="2"/>
  <c r="N236" i="2"/>
  <c r="K236" i="2"/>
  <c r="H236" i="2"/>
  <c r="AU235" i="2"/>
  <c r="AR235" i="2"/>
  <c r="AO235" i="2"/>
  <c r="AI235" i="2"/>
  <c r="AF235" i="2"/>
  <c r="AC235" i="2"/>
  <c r="Z235" i="2"/>
  <c r="W235" i="2"/>
  <c r="T235" i="2"/>
  <c r="Q235" i="2"/>
  <c r="N235" i="2"/>
  <c r="K235" i="2"/>
  <c r="H235" i="2"/>
  <c r="AU234" i="2"/>
  <c r="AR234" i="2"/>
  <c r="AO234" i="2"/>
  <c r="AI234" i="2"/>
  <c r="AF234" i="2"/>
  <c r="AC234" i="2"/>
  <c r="Z234" i="2"/>
  <c r="W234" i="2"/>
  <c r="T234" i="2"/>
  <c r="Q234" i="2"/>
  <c r="N234" i="2"/>
  <c r="K234" i="2"/>
  <c r="H234" i="2"/>
  <c r="AU233" i="2"/>
  <c r="AR233" i="2"/>
  <c r="AO233" i="2"/>
  <c r="AI233" i="2"/>
  <c r="AF233" i="2"/>
  <c r="AC233" i="2"/>
  <c r="Z233" i="2"/>
  <c r="W233" i="2"/>
  <c r="T233" i="2"/>
  <c r="Q233" i="2"/>
  <c r="N233" i="2"/>
  <c r="K233" i="2"/>
  <c r="H233" i="2"/>
  <c r="AU232" i="2"/>
  <c r="AR232" i="2"/>
  <c r="AO232" i="2"/>
  <c r="AI232" i="2"/>
  <c r="AF232" i="2"/>
  <c r="AC232" i="2"/>
  <c r="Z232" i="2"/>
  <c r="W232" i="2"/>
  <c r="T232" i="2"/>
  <c r="Q232" i="2"/>
  <c r="N232" i="2"/>
  <c r="K232" i="2"/>
  <c r="H232" i="2"/>
  <c r="AU231" i="2"/>
  <c r="AR231" i="2"/>
  <c r="AO231" i="2"/>
  <c r="AI231" i="2"/>
  <c r="AF231" i="2"/>
  <c r="AC231" i="2"/>
  <c r="Z231" i="2"/>
  <c r="W231" i="2"/>
  <c r="T231" i="2"/>
  <c r="Q231" i="2"/>
  <c r="N231" i="2"/>
  <c r="K231" i="2"/>
  <c r="H231" i="2"/>
  <c r="AU230" i="2"/>
  <c r="AR230" i="2"/>
  <c r="AO230" i="2"/>
  <c r="AI230" i="2"/>
  <c r="AF230" i="2"/>
  <c r="AC230" i="2"/>
  <c r="Z230" i="2"/>
  <c r="W230" i="2"/>
  <c r="T230" i="2"/>
  <c r="Q230" i="2"/>
  <c r="N230" i="2"/>
  <c r="K230" i="2"/>
  <c r="H230" i="2"/>
  <c r="AU229" i="2"/>
  <c r="AR229" i="2"/>
  <c r="AO229" i="2"/>
  <c r="AI229" i="2"/>
  <c r="AF229" i="2"/>
  <c r="AC229" i="2"/>
  <c r="Z229" i="2"/>
  <c r="W229" i="2"/>
  <c r="T229" i="2"/>
  <c r="Q229" i="2"/>
  <c r="N229" i="2"/>
  <c r="K229" i="2"/>
  <c r="H229" i="2"/>
  <c r="AU228" i="2"/>
  <c r="AR228" i="2"/>
  <c r="AO228" i="2"/>
  <c r="AI228" i="2"/>
  <c r="AF228" i="2"/>
  <c r="AC228" i="2"/>
  <c r="Z228" i="2"/>
  <c r="W228" i="2"/>
  <c r="T228" i="2"/>
  <c r="Q228" i="2"/>
  <c r="N228" i="2"/>
  <c r="K228" i="2"/>
  <c r="H228" i="2"/>
  <c r="AU227" i="2"/>
  <c r="AR227" i="2"/>
  <c r="AO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L238" i="1"/>
  <c r="BK238" i="1"/>
  <c r="BL237" i="1"/>
  <c r="BK237" i="1"/>
  <c r="BL236" i="1"/>
  <c r="BK236" i="1"/>
  <c r="BL235" i="1"/>
  <c r="BK235" i="1"/>
  <c r="BL234" i="1"/>
  <c r="BK234" i="1"/>
  <c r="BL233" i="1"/>
  <c r="BK233" i="1"/>
  <c r="BL232" i="1"/>
  <c r="BK232" i="1"/>
  <c r="BL231" i="1"/>
  <c r="BK231" i="1"/>
  <c r="BL230" i="1"/>
  <c r="BK230" i="1"/>
  <c r="BL229" i="1"/>
  <c r="BK229" i="1"/>
  <c r="BL228" i="1"/>
  <c r="BK228" i="1"/>
  <c r="BL227" i="1"/>
  <c r="BK227" i="1"/>
  <c r="BI239" i="1"/>
  <c r="BH239" i="1"/>
  <c r="BF239" i="1"/>
  <c r="BE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J238" i="1"/>
  <c r="BG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J237" i="1"/>
  <c r="BG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J236" i="1"/>
  <c r="BG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J235" i="1"/>
  <c r="BG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J234" i="1"/>
  <c r="BG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J233" i="1"/>
  <c r="BG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J232" i="1"/>
  <c r="BG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J231" i="1"/>
  <c r="BG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J230" i="1"/>
  <c r="BG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J229" i="1"/>
  <c r="BG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J228" i="1"/>
  <c r="BG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J227" i="1"/>
  <c r="BG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W225" i="2"/>
  <c r="AV225" i="2"/>
  <c r="AW224" i="2"/>
  <c r="AV224" i="2"/>
  <c r="AW223" i="2"/>
  <c r="AV223" i="2"/>
  <c r="AW222" i="2"/>
  <c r="AV222" i="2"/>
  <c r="AW221" i="2"/>
  <c r="AV221" i="2"/>
  <c r="AW220" i="2"/>
  <c r="AV220" i="2"/>
  <c r="AW219" i="2"/>
  <c r="AV219" i="2"/>
  <c r="AW218" i="2"/>
  <c r="AV218" i="2"/>
  <c r="AW217" i="2"/>
  <c r="AV217" i="2"/>
  <c r="AW216" i="2"/>
  <c r="AV216" i="2"/>
  <c r="AW215" i="2"/>
  <c r="AV215" i="2"/>
  <c r="AW214" i="2"/>
  <c r="AV214" i="2"/>
  <c r="BL225" i="1"/>
  <c r="BK225" i="1"/>
  <c r="BL224" i="1"/>
  <c r="BK224" i="1"/>
  <c r="BL223" i="1"/>
  <c r="BK223" i="1"/>
  <c r="BL222" i="1"/>
  <c r="BK222" i="1"/>
  <c r="BL221" i="1"/>
  <c r="BK221" i="1"/>
  <c r="BL220" i="1"/>
  <c r="BK220" i="1"/>
  <c r="BL219" i="1"/>
  <c r="BK219" i="1"/>
  <c r="BL218" i="1"/>
  <c r="BK218" i="1"/>
  <c r="BL217" i="1"/>
  <c r="BK217" i="1"/>
  <c r="BL216" i="1"/>
  <c r="BK216" i="1"/>
  <c r="BL215" i="1"/>
  <c r="BK215" i="1"/>
  <c r="BL214" i="1"/>
  <c r="BK214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BL252" i="1" l="1"/>
  <c r="AW252" i="2"/>
  <c r="AV252" i="2"/>
  <c r="BK239" i="1"/>
  <c r="BL239" i="1"/>
  <c r="AV239" i="2"/>
  <c r="AW239" i="2"/>
  <c r="AT226" i="2"/>
  <c r="AS226" i="2"/>
  <c r="AQ226" i="2"/>
  <c r="AP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AU225" i="2"/>
  <c r="AR225" i="2"/>
  <c r="AI225" i="2"/>
  <c r="AF225" i="2"/>
  <c r="AC225" i="2"/>
  <c r="Z225" i="2"/>
  <c r="W225" i="2"/>
  <c r="T225" i="2"/>
  <c r="Q225" i="2"/>
  <c r="N225" i="2"/>
  <c r="K225" i="2"/>
  <c r="H225" i="2"/>
  <c r="AU224" i="2"/>
  <c r="AR224" i="2"/>
  <c r="AI224" i="2"/>
  <c r="AF224" i="2"/>
  <c r="AC224" i="2"/>
  <c r="Z224" i="2"/>
  <c r="W224" i="2"/>
  <c r="T224" i="2"/>
  <c r="Q224" i="2"/>
  <c r="N224" i="2"/>
  <c r="K224" i="2"/>
  <c r="H224" i="2"/>
  <c r="AU223" i="2"/>
  <c r="AR223" i="2"/>
  <c r="AI223" i="2"/>
  <c r="AF223" i="2"/>
  <c r="AC223" i="2"/>
  <c r="Z223" i="2"/>
  <c r="W223" i="2"/>
  <c r="T223" i="2"/>
  <c r="Q223" i="2"/>
  <c r="N223" i="2"/>
  <c r="K223" i="2"/>
  <c r="H223" i="2"/>
  <c r="AU222" i="2"/>
  <c r="AR222" i="2"/>
  <c r="AI222" i="2"/>
  <c r="AF222" i="2"/>
  <c r="AC222" i="2"/>
  <c r="Z222" i="2"/>
  <c r="W222" i="2"/>
  <c r="T222" i="2"/>
  <c r="Q222" i="2"/>
  <c r="N222" i="2"/>
  <c r="K222" i="2"/>
  <c r="H222" i="2"/>
  <c r="AU221" i="2"/>
  <c r="AR221" i="2"/>
  <c r="AI221" i="2"/>
  <c r="AF221" i="2"/>
  <c r="AC221" i="2"/>
  <c r="Z221" i="2"/>
  <c r="W221" i="2"/>
  <c r="T221" i="2"/>
  <c r="Q221" i="2"/>
  <c r="N221" i="2"/>
  <c r="K221" i="2"/>
  <c r="H221" i="2"/>
  <c r="AU220" i="2"/>
  <c r="AR220" i="2"/>
  <c r="AI220" i="2"/>
  <c r="AF220" i="2"/>
  <c r="AC220" i="2"/>
  <c r="Z220" i="2"/>
  <c r="W220" i="2"/>
  <c r="T220" i="2"/>
  <c r="Q220" i="2"/>
  <c r="N220" i="2"/>
  <c r="K220" i="2"/>
  <c r="H220" i="2"/>
  <c r="AU219" i="2"/>
  <c r="AR219" i="2"/>
  <c r="AI219" i="2"/>
  <c r="AF219" i="2"/>
  <c r="AC219" i="2"/>
  <c r="Z219" i="2"/>
  <c r="W219" i="2"/>
  <c r="T219" i="2"/>
  <c r="Q219" i="2"/>
  <c r="N219" i="2"/>
  <c r="K219" i="2"/>
  <c r="H219" i="2"/>
  <c r="AU218" i="2"/>
  <c r="AR218" i="2"/>
  <c r="AI218" i="2"/>
  <c r="AF218" i="2"/>
  <c r="AC218" i="2"/>
  <c r="Z218" i="2"/>
  <c r="W218" i="2"/>
  <c r="T218" i="2"/>
  <c r="Q218" i="2"/>
  <c r="N218" i="2"/>
  <c r="K218" i="2"/>
  <c r="H218" i="2"/>
  <c r="AU217" i="2"/>
  <c r="AR217" i="2"/>
  <c r="AI217" i="2"/>
  <c r="AF217" i="2"/>
  <c r="AC217" i="2"/>
  <c r="Z217" i="2"/>
  <c r="W217" i="2"/>
  <c r="T217" i="2"/>
  <c r="Q217" i="2"/>
  <c r="N217" i="2"/>
  <c r="K217" i="2"/>
  <c r="H217" i="2"/>
  <c r="AU216" i="2"/>
  <c r="AR216" i="2"/>
  <c r="AI216" i="2"/>
  <c r="AF216" i="2"/>
  <c r="AC216" i="2"/>
  <c r="Z216" i="2"/>
  <c r="W216" i="2"/>
  <c r="T216" i="2"/>
  <c r="Q216" i="2"/>
  <c r="N216" i="2"/>
  <c r="K216" i="2"/>
  <c r="H216" i="2"/>
  <c r="AU215" i="2"/>
  <c r="AR215" i="2"/>
  <c r="AI215" i="2"/>
  <c r="AF215" i="2"/>
  <c r="AC215" i="2"/>
  <c r="Z215" i="2"/>
  <c r="W215" i="2"/>
  <c r="T215" i="2"/>
  <c r="Q215" i="2"/>
  <c r="N215" i="2"/>
  <c r="K215" i="2"/>
  <c r="H215" i="2"/>
  <c r="AU214" i="2"/>
  <c r="AR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I226" i="1"/>
  <c r="BH226" i="1"/>
  <c r="BF226" i="1"/>
  <c r="BE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M226" i="1"/>
  <c r="L226" i="1"/>
  <c r="J226" i="1"/>
  <c r="I226" i="1"/>
  <c r="G226" i="1"/>
  <c r="F226" i="1"/>
  <c r="BJ225" i="1"/>
  <c r="BG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N225" i="1"/>
  <c r="K225" i="1"/>
  <c r="H225" i="1"/>
  <c r="BJ224" i="1"/>
  <c r="BG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N224" i="1"/>
  <c r="K224" i="1"/>
  <c r="H224" i="1"/>
  <c r="BJ223" i="1"/>
  <c r="BG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N223" i="1"/>
  <c r="K223" i="1"/>
  <c r="H223" i="1"/>
  <c r="BJ222" i="1"/>
  <c r="BG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N222" i="1"/>
  <c r="K222" i="1"/>
  <c r="H222" i="1"/>
  <c r="BJ221" i="1"/>
  <c r="BG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N221" i="1"/>
  <c r="K221" i="1"/>
  <c r="H221" i="1"/>
  <c r="BJ220" i="1"/>
  <c r="BG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N220" i="1"/>
  <c r="K220" i="1"/>
  <c r="H220" i="1"/>
  <c r="BJ219" i="1"/>
  <c r="BG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N219" i="1"/>
  <c r="K219" i="1"/>
  <c r="H219" i="1"/>
  <c r="BJ218" i="1"/>
  <c r="BG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N218" i="1"/>
  <c r="K218" i="1"/>
  <c r="H218" i="1"/>
  <c r="BJ217" i="1"/>
  <c r="BG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N217" i="1"/>
  <c r="K217" i="1"/>
  <c r="H217" i="1"/>
  <c r="BJ216" i="1"/>
  <c r="BG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N216" i="1"/>
  <c r="K216" i="1"/>
  <c r="H216" i="1"/>
  <c r="BJ215" i="1"/>
  <c r="BG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N215" i="1"/>
  <c r="K215" i="1"/>
  <c r="H215" i="1"/>
  <c r="BJ214" i="1"/>
  <c r="BG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N214" i="1"/>
  <c r="K214" i="1"/>
  <c r="H214" i="1"/>
  <c r="D226" i="1"/>
  <c r="BL226" i="1" s="1"/>
  <c r="C226" i="1"/>
  <c r="BK226" i="1" s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W226" i="2" l="1"/>
  <c r="AV226" i="2"/>
  <c r="BL212" i="1"/>
  <c r="BK212" i="1"/>
  <c r="BL211" i="1"/>
  <c r="BK211" i="1"/>
  <c r="BL210" i="1"/>
  <c r="BK210" i="1"/>
  <c r="BL209" i="1"/>
  <c r="BK209" i="1"/>
  <c r="BL208" i="1"/>
  <c r="BK208" i="1"/>
  <c r="BL206" i="1"/>
  <c r="BK206" i="1"/>
  <c r="BL205" i="1"/>
  <c r="BK205" i="1"/>
  <c r="BL204" i="1"/>
  <c r="BK204" i="1"/>
  <c r="BL203" i="1"/>
  <c r="BK203" i="1"/>
  <c r="BL202" i="1"/>
  <c r="BK202" i="1"/>
  <c r="BL201" i="1"/>
  <c r="BK201" i="1"/>
  <c r="BL207" i="1"/>
  <c r="BK207" i="1"/>
  <c r="S200" i="1"/>
  <c r="R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S187" i="1"/>
  <c r="R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213" i="1"/>
  <c r="R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AW212" i="2" l="1"/>
  <c r="AV212" i="2"/>
  <c r="AW211" i="2"/>
  <c r="AV211" i="2"/>
  <c r="AW210" i="2"/>
  <c r="AV210" i="2"/>
  <c r="AW209" i="2"/>
  <c r="AV209" i="2"/>
  <c r="AW208" i="2"/>
  <c r="AV208" i="2"/>
  <c r="AW207" i="2"/>
  <c r="AV207" i="2"/>
  <c r="AW206" i="2"/>
  <c r="AV206" i="2"/>
  <c r="AW205" i="2"/>
  <c r="AV205" i="2"/>
  <c r="AW204" i="2"/>
  <c r="AV204" i="2"/>
  <c r="AW203" i="2"/>
  <c r="AV203" i="2"/>
  <c r="AW202" i="2"/>
  <c r="AV202" i="2"/>
  <c r="AW201" i="2"/>
  <c r="AV201" i="2"/>
  <c r="AT213" i="2"/>
  <c r="AS213" i="2"/>
  <c r="AQ213" i="2"/>
  <c r="AP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AU212" i="2"/>
  <c r="AR212" i="2"/>
  <c r="AI212" i="2"/>
  <c r="AF212" i="2"/>
  <c r="AC212" i="2"/>
  <c r="Z212" i="2"/>
  <c r="W212" i="2"/>
  <c r="T212" i="2"/>
  <c r="Q212" i="2"/>
  <c r="N212" i="2"/>
  <c r="K212" i="2"/>
  <c r="H212" i="2"/>
  <c r="AU211" i="2"/>
  <c r="AR211" i="2"/>
  <c r="AI211" i="2"/>
  <c r="AF211" i="2"/>
  <c r="AC211" i="2"/>
  <c r="Z211" i="2"/>
  <c r="W211" i="2"/>
  <c r="T211" i="2"/>
  <c r="Q211" i="2"/>
  <c r="N211" i="2"/>
  <c r="K211" i="2"/>
  <c r="H211" i="2"/>
  <c r="AU210" i="2"/>
  <c r="AR210" i="2"/>
  <c r="AI210" i="2"/>
  <c r="AF210" i="2"/>
  <c r="AC210" i="2"/>
  <c r="Z210" i="2"/>
  <c r="W210" i="2"/>
  <c r="T210" i="2"/>
  <c r="Q210" i="2"/>
  <c r="N210" i="2"/>
  <c r="K210" i="2"/>
  <c r="H210" i="2"/>
  <c r="AU209" i="2"/>
  <c r="AR209" i="2"/>
  <c r="AI209" i="2"/>
  <c r="AF209" i="2"/>
  <c r="AC209" i="2"/>
  <c r="Z209" i="2"/>
  <c r="W209" i="2"/>
  <c r="T209" i="2"/>
  <c r="Q209" i="2"/>
  <c r="N209" i="2"/>
  <c r="K209" i="2"/>
  <c r="H209" i="2"/>
  <c r="AU208" i="2"/>
  <c r="AR208" i="2"/>
  <c r="AI208" i="2"/>
  <c r="AF208" i="2"/>
  <c r="AC208" i="2"/>
  <c r="Z208" i="2"/>
  <c r="W208" i="2"/>
  <c r="T208" i="2"/>
  <c r="Q208" i="2"/>
  <c r="N208" i="2"/>
  <c r="K208" i="2"/>
  <c r="H208" i="2"/>
  <c r="AU207" i="2"/>
  <c r="AR207" i="2"/>
  <c r="AI207" i="2"/>
  <c r="AF207" i="2"/>
  <c r="AC207" i="2"/>
  <c r="Z207" i="2"/>
  <c r="W207" i="2"/>
  <c r="T207" i="2"/>
  <c r="Q207" i="2"/>
  <c r="N207" i="2"/>
  <c r="K207" i="2"/>
  <c r="H207" i="2"/>
  <c r="AU206" i="2"/>
  <c r="AR206" i="2"/>
  <c r="AI206" i="2"/>
  <c r="AF206" i="2"/>
  <c r="AC206" i="2"/>
  <c r="Z206" i="2"/>
  <c r="W206" i="2"/>
  <c r="T206" i="2"/>
  <c r="Q206" i="2"/>
  <c r="N206" i="2"/>
  <c r="K206" i="2"/>
  <c r="H206" i="2"/>
  <c r="AU205" i="2"/>
  <c r="AR205" i="2"/>
  <c r="AI205" i="2"/>
  <c r="AF205" i="2"/>
  <c r="AC205" i="2"/>
  <c r="Z205" i="2"/>
  <c r="W205" i="2"/>
  <c r="T205" i="2"/>
  <c r="Q205" i="2"/>
  <c r="N205" i="2"/>
  <c r="K205" i="2"/>
  <c r="H205" i="2"/>
  <c r="AU204" i="2"/>
  <c r="AR204" i="2"/>
  <c r="AI204" i="2"/>
  <c r="AF204" i="2"/>
  <c r="AC204" i="2"/>
  <c r="Z204" i="2"/>
  <c r="W204" i="2"/>
  <c r="T204" i="2"/>
  <c r="Q204" i="2"/>
  <c r="N204" i="2"/>
  <c r="K204" i="2"/>
  <c r="H204" i="2"/>
  <c r="AU203" i="2"/>
  <c r="AR203" i="2"/>
  <c r="AI203" i="2"/>
  <c r="AF203" i="2"/>
  <c r="AC203" i="2"/>
  <c r="Z203" i="2"/>
  <c r="W203" i="2"/>
  <c r="T203" i="2"/>
  <c r="Q203" i="2"/>
  <c r="N203" i="2"/>
  <c r="K203" i="2"/>
  <c r="H203" i="2"/>
  <c r="AU202" i="2"/>
  <c r="AR202" i="2"/>
  <c r="AI202" i="2"/>
  <c r="AF202" i="2"/>
  <c r="AC202" i="2"/>
  <c r="Z202" i="2"/>
  <c r="W202" i="2"/>
  <c r="T202" i="2"/>
  <c r="Q202" i="2"/>
  <c r="N202" i="2"/>
  <c r="K202" i="2"/>
  <c r="H202" i="2"/>
  <c r="AU201" i="2"/>
  <c r="AR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I213" i="1"/>
  <c r="BH213" i="1"/>
  <c r="BF213" i="1"/>
  <c r="BE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M213" i="1"/>
  <c r="L213" i="1"/>
  <c r="J213" i="1"/>
  <c r="I213" i="1"/>
  <c r="G213" i="1"/>
  <c r="F213" i="1"/>
  <c r="BJ212" i="1"/>
  <c r="BG212" i="1"/>
  <c r="BA212" i="1"/>
  <c r="AX212" i="1"/>
  <c r="AU212" i="1"/>
  <c r="AR212" i="1"/>
  <c r="AO212" i="1"/>
  <c r="AL212" i="1"/>
  <c r="AI212" i="1"/>
  <c r="AF212" i="1"/>
  <c r="AC212" i="1"/>
  <c r="Z212" i="1"/>
  <c r="W212" i="1"/>
  <c r="N212" i="1"/>
  <c r="K212" i="1"/>
  <c r="H212" i="1"/>
  <c r="BJ211" i="1"/>
  <c r="BG211" i="1"/>
  <c r="BA211" i="1"/>
  <c r="AX211" i="1"/>
  <c r="AU211" i="1"/>
  <c r="AR211" i="1"/>
  <c r="AO211" i="1"/>
  <c r="AL211" i="1"/>
  <c r="AI211" i="1"/>
  <c r="AF211" i="1"/>
  <c r="AC211" i="1"/>
  <c r="Z211" i="1"/>
  <c r="W211" i="1"/>
  <c r="N211" i="1"/>
  <c r="K211" i="1"/>
  <c r="H211" i="1"/>
  <c r="BJ210" i="1"/>
  <c r="BG210" i="1"/>
  <c r="BA210" i="1"/>
  <c r="AX210" i="1"/>
  <c r="AU210" i="1"/>
  <c r="AR210" i="1"/>
  <c r="AO210" i="1"/>
  <c r="AL210" i="1"/>
  <c r="AI210" i="1"/>
  <c r="AF210" i="1"/>
  <c r="AC210" i="1"/>
  <c r="Z210" i="1"/>
  <c r="W210" i="1"/>
  <c r="N210" i="1"/>
  <c r="K210" i="1"/>
  <c r="H210" i="1"/>
  <c r="BJ209" i="1"/>
  <c r="BG209" i="1"/>
  <c r="BA209" i="1"/>
  <c r="AX209" i="1"/>
  <c r="AU209" i="1"/>
  <c r="AR209" i="1"/>
  <c r="AO209" i="1"/>
  <c r="AL209" i="1"/>
  <c r="AI209" i="1"/>
  <c r="AF209" i="1"/>
  <c r="AC209" i="1"/>
  <c r="Z209" i="1"/>
  <c r="W209" i="1"/>
  <c r="N209" i="1"/>
  <c r="K209" i="1"/>
  <c r="H209" i="1"/>
  <c r="BJ208" i="1"/>
  <c r="BG208" i="1"/>
  <c r="BA208" i="1"/>
  <c r="AX208" i="1"/>
  <c r="AU208" i="1"/>
  <c r="AR208" i="1"/>
  <c r="AO208" i="1"/>
  <c r="AL208" i="1"/>
  <c r="AI208" i="1"/>
  <c r="AF208" i="1"/>
  <c r="AC208" i="1"/>
  <c r="Z208" i="1"/>
  <c r="W208" i="1"/>
  <c r="N208" i="1"/>
  <c r="K208" i="1"/>
  <c r="H208" i="1"/>
  <c r="BJ207" i="1"/>
  <c r="BG207" i="1"/>
  <c r="BA207" i="1"/>
  <c r="AX207" i="1"/>
  <c r="AU207" i="1"/>
  <c r="AR207" i="1"/>
  <c r="AO207" i="1"/>
  <c r="AL207" i="1"/>
  <c r="AI207" i="1"/>
  <c r="AF207" i="1"/>
  <c r="AC207" i="1"/>
  <c r="Z207" i="1"/>
  <c r="W207" i="1"/>
  <c r="N207" i="1"/>
  <c r="K207" i="1"/>
  <c r="H207" i="1"/>
  <c r="BJ206" i="1"/>
  <c r="BG206" i="1"/>
  <c r="BA206" i="1"/>
  <c r="AX206" i="1"/>
  <c r="AU206" i="1"/>
  <c r="AR206" i="1"/>
  <c r="AO206" i="1"/>
  <c r="AL206" i="1"/>
  <c r="AI206" i="1"/>
  <c r="AF206" i="1"/>
  <c r="AC206" i="1"/>
  <c r="Z206" i="1"/>
  <c r="W206" i="1"/>
  <c r="N206" i="1"/>
  <c r="K206" i="1"/>
  <c r="H206" i="1"/>
  <c r="BJ205" i="1"/>
  <c r="BG205" i="1"/>
  <c r="BA205" i="1"/>
  <c r="AX205" i="1"/>
  <c r="AU205" i="1"/>
  <c r="AR205" i="1"/>
  <c r="AO205" i="1"/>
  <c r="AL205" i="1"/>
  <c r="AI205" i="1"/>
  <c r="AF205" i="1"/>
  <c r="AC205" i="1"/>
  <c r="Z205" i="1"/>
  <c r="W205" i="1"/>
  <c r="N205" i="1"/>
  <c r="K205" i="1"/>
  <c r="H205" i="1"/>
  <c r="BJ204" i="1"/>
  <c r="BG204" i="1"/>
  <c r="BA204" i="1"/>
  <c r="AX204" i="1"/>
  <c r="AU204" i="1"/>
  <c r="AR204" i="1"/>
  <c r="AO204" i="1"/>
  <c r="AL204" i="1"/>
  <c r="AI204" i="1"/>
  <c r="AF204" i="1"/>
  <c r="AC204" i="1"/>
  <c r="Z204" i="1"/>
  <c r="W204" i="1"/>
  <c r="N204" i="1"/>
  <c r="K204" i="1"/>
  <c r="H204" i="1"/>
  <c r="BJ203" i="1"/>
  <c r="BG203" i="1"/>
  <c r="BA203" i="1"/>
  <c r="AX203" i="1"/>
  <c r="AU203" i="1"/>
  <c r="AR203" i="1"/>
  <c r="AO203" i="1"/>
  <c r="AL203" i="1"/>
  <c r="AI203" i="1"/>
  <c r="AF203" i="1"/>
  <c r="AC203" i="1"/>
  <c r="Z203" i="1"/>
  <c r="W203" i="1"/>
  <c r="N203" i="1"/>
  <c r="K203" i="1"/>
  <c r="H203" i="1"/>
  <c r="BJ202" i="1"/>
  <c r="BG202" i="1"/>
  <c r="BA202" i="1"/>
  <c r="AX202" i="1"/>
  <c r="AU202" i="1"/>
  <c r="AR202" i="1"/>
  <c r="AO202" i="1"/>
  <c r="AL202" i="1"/>
  <c r="AI202" i="1"/>
  <c r="AF202" i="1"/>
  <c r="AC202" i="1"/>
  <c r="Z202" i="1"/>
  <c r="W202" i="1"/>
  <c r="N202" i="1"/>
  <c r="K202" i="1"/>
  <c r="H202" i="1"/>
  <c r="BJ201" i="1"/>
  <c r="BG201" i="1"/>
  <c r="BA201" i="1"/>
  <c r="AX201" i="1"/>
  <c r="AU201" i="1"/>
  <c r="AR201" i="1"/>
  <c r="AO201" i="1"/>
  <c r="AL201" i="1"/>
  <c r="AI201" i="1"/>
  <c r="AF201" i="1"/>
  <c r="AC201" i="1"/>
  <c r="Z201" i="1"/>
  <c r="W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L213" i="1" l="1"/>
  <c r="BK213" i="1"/>
  <c r="AV213" i="2"/>
  <c r="AW213" i="2"/>
  <c r="BL199" i="1"/>
  <c r="BK199" i="1"/>
  <c r="BL197" i="1"/>
  <c r="BK197" i="1"/>
  <c r="BL196" i="1"/>
  <c r="BK196" i="1"/>
  <c r="BL195" i="1"/>
  <c r="BK195" i="1"/>
  <c r="BL194" i="1"/>
  <c r="BK194" i="1"/>
  <c r="BL193" i="1"/>
  <c r="BK193" i="1"/>
  <c r="BL192" i="1"/>
  <c r="BK192" i="1"/>
  <c r="BL191" i="1"/>
  <c r="BK191" i="1"/>
  <c r="BL190" i="1"/>
  <c r="BK190" i="1"/>
  <c r="BL189" i="1"/>
  <c r="BK189" i="1"/>
  <c r="BL188" i="1"/>
  <c r="BK188" i="1"/>
  <c r="BL198" i="1"/>
  <c r="BK198" i="1"/>
  <c r="AW200" i="1"/>
  <c r="AV200" i="1"/>
  <c r="AX199" i="1"/>
  <c r="AX198" i="1"/>
  <c r="AX197" i="1"/>
  <c r="AX196" i="1"/>
  <c r="AX195" i="1"/>
  <c r="AX194" i="1"/>
  <c r="AX193" i="1"/>
  <c r="AX192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V200" i="1" l="1"/>
  <c r="U200" i="1"/>
  <c r="W199" i="1"/>
  <c r="W198" i="1"/>
  <c r="W197" i="1"/>
  <c r="W196" i="1"/>
  <c r="W195" i="1"/>
  <c r="W194" i="1"/>
  <c r="W193" i="1"/>
  <c r="W192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AU199" i="2" l="1"/>
  <c r="AR199" i="2"/>
  <c r="AI199" i="2"/>
  <c r="AF199" i="2"/>
  <c r="AC199" i="2"/>
  <c r="Z199" i="2"/>
  <c r="W199" i="2"/>
  <c r="T199" i="2"/>
  <c r="Q199" i="2"/>
  <c r="N199" i="2"/>
  <c r="K199" i="2"/>
  <c r="H199" i="2"/>
  <c r="E199" i="2"/>
  <c r="AU198" i="2"/>
  <c r="AR198" i="2"/>
  <c r="AI198" i="2"/>
  <c r="AF198" i="2"/>
  <c r="AC198" i="2"/>
  <c r="Z198" i="2"/>
  <c r="W198" i="2"/>
  <c r="T198" i="2"/>
  <c r="Q198" i="2"/>
  <c r="N198" i="2"/>
  <c r="K198" i="2"/>
  <c r="H198" i="2"/>
  <c r="E198" i="2"/>
  <c r="AU197" i="2"/>
  <c r="AR197" i="2"/>
  <c r="AI197" i="2"/>
  <c r="AF197" i="2"/>
  <c r="AC197" i="2"/>
  <c r="Z197" i="2"/>
  <c r="W197" i="2"/>
  <c r="T197" i="2"/>
  <c r="Q197" i="2"/>
  <c r="N197" i="2"/>
  <c r="K197" i="2"/>
  <c r="H197" i="2"/>
  <c r="E197" i="2"/>
  <c r="AU196" i="2"/>
  <c r="AR196" i="2"/>
  <c r="AI196" i="2"/>
  <c r="AF196" i="2"/>
  <c r="AC196" i="2"/>
  <c r="Z196" i="2"/>
  <c r="W196" i="2"/>
  <c r="T196" i="2"/>
  <c r="Q196" i="2"/>
  <c r="N196" i="2"/>
  <c r="K196" i="2"/>
  <c r="H196" i="2"/>
  <c r="E196" i="2"/>
  <c r="AU195" i="2"/>
  <c r="AR195" i="2"/>
  <c r="AI195" i="2"/>
  <c r="AF195" i="2"/>
  <c r="AC195" i="2"/>
  <c r="Z195" i="2"/>
  <c r="W195" i="2"/>
  <c r="T195" i="2"/>
  <c r="Q195" i="2"/>
  <c r="N195" i="2"/>
  <c r="K195" i="2"/>
  <c r="H195" i="2"/>
  <c r="E195" i="2"/>
  <c r="AU194" i="2"/>
  <c r="AR194" i="2"/>
  <c r="AI194" i="2"/>
  <c r="AF194" i="2"/>
  <c r="AC194" i="2"/>
  <c r="Z194" i="2"/>
  <c r="W194" i="2"/>
  <c r="T194" i="2"/>
  <c r="Q194" i="2"/>
  <c r="N194" i="2"/>
  <c r="K194" i="2"/>
  <c r="H194" i="2"/>
  <c r="E194" i="2"/>
  <c r="AU193" i="2"/>
  <c r="AR193" i="2"/>
  <c r="AI193" i="2"/>
  <c r="AF193" i="2"/>
  <c r="AC193" i="2"/>
  <c r="Z193" i="2"/>
  <c r="W193" i="2"/>
  <c r="T193" i="2"/>
  <c r="Q193" i="2"/>
  <c r="N193" i="2"/>
  <c r="K193" i="2"/>
  <c r="H193" i="2"/>
  <c r="E193" i="2"/>
  <c r="AU192" i="2"/>
  <c r="AR192" i="2"/>
  <c r="AI192" i="2"/>
  <c r="AF192" i="2"/>
  <c r="AC192" i="2"/>
  <c r="Z192" i="2"/>
  <c r="W192" i="2"/>
  <c r="T192" i="2"/>
  <c r="Q192" i="2"/>
  <c r="N192" i="2"/>
  <c r="K192" i="2"/>
  <c r="H192" i="2"/>
  <c r="E192" i="2"/>
  <c r="BJ199" i="1"/>
  <c r="BG199" i="1"/>
  <c r="BA199" i="1"/>
  <c r="AU199" i="1"/>
  <c r="AR199" i="1"/>
  <c r="AO199" i="1"/>
  <c r="AL199" i="1"/>
  <c r="AI199" i="1"/>
  <c r="AF199" i="1"/>
  <c r="AC199" i="1"/>
  <c r="Z199" i="1"/>
  <c r="N199" i="1"/>
  <c r="K199" i="1"/>
  <c r="H199" i="1"/>
  <c r="E199" i="1"/>
  <c r="BJ198" i="1"/>
  <c r="BG198" i="1"/>
  <c r="BA198" i="1"/>
  <c r="AU198" i="1"/>
  <c r="AR198" i="1"/>
  <c r="AO198" i="1"/>
  <c r="AL198" i="1"/>
  <c r="AI198" i="1"/>
  <c r="AF198" i="1"/>
  <c r="AC198" i="1"/>
  <c r="Z198" i="1"/>
  <c r="N198" i="1"/>
  <c r="K198" i="1"/>
  <c r="H198" i="1"/>
  <c r="E198" i="1"/>
  <c r="BJ197" i="1"/>
  <c r="BG197" i="1"/>
  <c r="BA197" i="1"/>
  <c r="AU197" i="1"/>
  <c r="AR197" i="1"/>
  <c r="AO197" i="1"/>
  <c r="AL197" i="1"/>
  <c r="AI197" i="1"/>
  <c r="AF197" i="1"/>
  <c r="AC197" i="1"/>
  <c r="Z197" i="1"/>
  <c r="N197" i="1"/>
  <c r="K197" i="1"/>
  <c r="H197" i="1"/>
  <c r="E197" i="1"/>
  <c r="BJ196" i="1"/>
  <c r="BG196" i="1"/>
  <c r="BA196" i="1"/>
  <c r="AU196" i="1"/>
  <c r="AR196" i="1"/>
  <c r="AO196" i="1"/>
  <c r="AL196" i="1"/>
  <c r="AI196" i="1"/>
  <c r="AF196" i="1"/>
  <c r="AC196" i="1"/>
  <c r="Z196" i="1"/>
  <c r="N196" i="1"/>
  <c r="K196" i="1"/>
  <c r="H196" i="1"/>
  <c r="E196" i="1"/>
  <c r="BJ195" i="1"/>
  <c r="BG195" i="1"/>
  <c r="BA195" i="1"/>
  <c r="AU195" i="1"/>
  <c r="AR195" i="1"/>
  <c r="AO195" i="1"/>
  <c r="AL195" i="1"/>
  <c r="AI195" i="1"/>
  <c r="AF195" i="1"/>
  <c r="AC195" i="1"/>
  <c r="Z195" i="1"/>
  <c r="N195" i="1"/>
  <c r="K195" i="1"/>
  <c r="H195" i="1"/>
  <c r="E195" i="1"/>
  <c r="BJ194" i="1"/>
  <c r="BG194" i="1"/>
  <c r="BA194" i="1"/>
  <c r="AU194" i="1"/>
  <c r="AR194" i="1"/>
  <c r="AO194" i="1"/>
  <c r="AL194" i="1"/>
  <c r="AI194" i="1"/>
  <c r="AF194" i="1"/>
  <c r="AC194" i="1"/>
  <c r="Z194" i="1"/>
  <c r="N194" i="1"/>
  <c r="K194" i="1"/>
  <c r="H194" i="1"/>
  <c r="E194" i="1"/>
  <c r="BJ193" i="1"/>
  <c r="BG193" i="1"/>
  <c r="BA193" i="1"/>
  <c r="AU193" i="1"/>
  <c r="AR193" i="1"/>
  <c r="AO193" i="1"/>
  <c r="AL193" i="1"/>
  <c r="AI193" i="1"/>
  <c r="AF193" i="1"/>
  <c r="AC193" i="1"/>
  <c r="Z193" i="1"/>
  <c r="N193" i="1"/>
  <c r="K193" i="1"/>
  <c r="H193" i="1"/>
  <c r="E193" i="1"/>
  <c r="BJ192" i="1"/>
  <c r="BG192" i="1"/>
  <c r="BA192" i="1"/>
  <c r="AU192" i="1"/>
  <c r="AR192" i="1"/>
  <c r="AO192" i="1"/>
  <c r="AL192" i="1"/>
  <c r="AI192" i="1"/>
  <c r="AF192" i="1"/>
  <c r="AC192" i="1"/>
  <c r="Z192" i="1"/>
  <c r="N192" i="1"/>
  <c r="K192" i="1"/>
  <c r="H192" i="1"/>
  <c r="E192" i="1"/>
  <c r="G200" i="1" l="1"/>
  <c r="F200" i="1"/>
  <c r="H188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AW199" i="2" l="1"/>
  <c r="AV199" i="2"/>
  <c r="AW198" i="2"/>
  <c r="AV198" i="2"/>
  <c r="AW197" i="2"/>
  <c r="AV197" i="2"/>
  <c r="AW196" i="2"/>
  <c r="AV196" i="2"/>
  <c r="AW195" i="2"/>
  <c r="AV195" i="2"/>
  <c r="AW194" i="2"/>
  <c r="AV194" i="2"/>
  <c r="AW193" i="2"/>
  <c r="AV193" i="2"/>
  <c r="AW192" i="2"/>
  <c r="AV192" i="2"/>
  <c r="AW191" i="2"/>
  <c r="AV191" i="2"/>
  <c r="AW190" i="2"/>
  <c r="AV190" i="2"/>
  <c r="AW189" i="2"/>
  <c r="AV189" i="2"/>
  <c r="AW188" i="2"/>
  <c r="AV188" i="2"/>
  <c r="AT200" i="2"/>
  <c r="AS200" i="2"/>
  <c r="AQ200" i="2"/>
  <c r="AP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AR191" i="2"/>
  <c r="N191" i="2"/>
  <c r="H191" i="2"/>
  <c r="AR190" i="2"/>
  <c r="AI190" i="2"/>
  <c r="Z190" i="2"/>
  <c r="N190" i="2"/>
  <c r="H190" i="2"/>
  <c r="AR189" i="2"/>
  <c r="AF189" i="2"/>
  <c r="AR188" i="2"/>
  <c r="AI188" i="2"/>
  <c r="Z188" i="2"/>
  <c r="N188" i="2"/>
  <c r="D200" i="2"/>
  <c r="C200" i="2"/>
  <c r="BI200" i="1"/>
  <c r="BH200" i="1"/>
  <c r="BF200" i="1"/>
  <c r="BE200" i="1"/>
  <c r="AZ200" i="1"/>
  <c r="AY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M200" i="1"/>
  <c r="L200" i="1"/>
  <c r="J200" i="1"/>
  <c r="I200" i="1"/>
  <c r="BA188" i="1"/>
  <c r="D200" i="1"/>
  <c r="C200" i="1"/>
  <c r="BK200" i="1" l="1"/>
  <c r="BL200" i="1"/>
  <c r="AV200" i="2"/>
  <c r="AW200" i="2"/>
  <c r="BL186" i="1"/>
  <c r="BK186" i="1"/>
  <c r="BL185" i="1"/>
  <c r="BK185" i="1"/>
  <c r="BL184" i="1"/>
  <c r="BK184" i="1"/>
  <c r="BL183" i="1"/>
  <c r="BK183" i="1"/>
  <c r="BL182" i="1"/>
  <c r="BK182" i="1"/>
  <c r="BL180" i="1"/>
  <c r="BK180" i="1"/>
  <c r="BL179" i="1"/>
  <c r="BK179" i="1"/>
  <c r="BL178" i="1"/>
  <c r="BK178" i="1"/>
  <c r="BL177" i="1"/>
  <c r="BK177" i="1"/>
  <c r="BL176" i="1"/>
  <c r="BK176" i="1"/>
  <c r="BL175" i="1"/>
  <c r="BK175" i="1"/>
  <c r="BL181" i="1"/>
  <c r="BK181" i="1"/>
  <c r="AN187" i="1"/>
  <c r="AM187" i="1"/>
  <c r="AO181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F187" i="1" l="1"/>
  <c r="BE187" i="1"/>
  <c r="BG180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T187" i="2" l="1"/>
  <c r="AS187" i="2"/>
  <c r="AQ187" i="2"/>
  <c r="AP187" i="2"/>
  <c r="M187" i="2"/>
  <c r="L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J187" i="2"/>
  <c r="I187" i="2"/>
  <c r="G187" i="2"/>
  <c r="F187" i="2"/>
  <c r="D187" i="2"/>
  <c r="C187" i="2"/>
  <c r="AW186" i="2"/>
  <c r="AV186" i="2"/>
  <c r="AU186" i="2"/>
  <c r="AR186" i="2"/>
  <c r="N186" i="2"/>
  <c r="AI186" i="2"/>
  <c r="Z186" i="2"/>
  <c r="H186" i="2"/>
  <c r="AW185" i="2"/>
  <c r="AV185" i="2"/>
  <c r="AU185" i="2"/>
  <c r="AR185" i="2"/>
  <c r="N185" i="2"/>
  <c r="AI185" i="2"/>
  <c r="Z185" i="2"/>
  <c r="H185" i="2"/>
  <c r="AW184" i="2"/>
  <c r="AV184" i="2"/>
  <c r="AU184" i="2"/>
  <c r="AR184" i="2"/>
  <c r="N184" i="2"/>
  <c r="AI184" i="2"/>
  <c r="Z184" i="2"/>
  <c r="H184" i="2"/>
  <c r="AW183" i="2"/>
  <c r="AV183" i="2"/>
  <c r="AU183" i="2"/>
  <c r="AR183" i="2"/>
  <c r="N183" i="2"/>
  <c r="AI183" i="2"/>
  <c r="AF183" i="2"/>
  <c r="AC183" i="2"/>
  <c r="Z183" i="2"/>
  <c r="H183" i="2"/>
  <c r="AW182" i="2"/>
  <c r="AV182" i="2"/>
  <c r="N182" i="2"/>
  <c r="AI182" i="2"/>
  <c r="AC182" i="2"/>
  <c r="Z182" i="2"/>
  <c r="H182" i="2"/>
  <c r="AW181" i="2"/>
  <c r="AV181" i="2"/>
  <c r="AR181" i="2"/>
  <c r="N181" i="2"/>
  <c r="AI181" i="2"/>
  <c r="Z181" i="2"/>
  <c r="H181" i="2"/>
  <c r="AW180" i="2"/>
  <c r="AV180" i="2"/>
  <c r="AR180" i="2"/>
  <c r="N180" i="2"/>
  <c r="AI180" i="2"/>
  <c r="Z180" i="2"/>
  <c r="AW179" i="2"/>
  <c r="AV179" i="2"/>
  <c r="AU179" i="2"/>
  <c r="AR179" i="2"/>
  <c r="N179" i="2"/>
  <c r="AI179" i="2"/>
  <c r="Z179" i="2"/>
  <c r="K179" i="2"/>
  <c r="H179" i="2"/>
  <c r="AW178" i="2"/>
  <c r="AV178" i="2"/>
  <c r="AU178" i="2"/>
  <c r="AR178" i="2"/>
  <c r="N178" i="2"/>
  <c r="AC178" i="2"/>
  <c r="H178" i="2"/>
  <c r="AW177" i="2"/>
  <c r="AV177" i="2"/>
  <c r="AU177" i="2"/>
  <c r="AR177" i="2"/>
  <c r="N177" i="2"/>
  <c r="AI177" i="2"/>
  <c r="H177" i="2"/>
  <c r="AW176" i="2"/>
  <c r="AV176" i="2"/>
  <c r="AR176" i="2"/>
  <c r="N176" i="2"/>
  <c r="AC176" i="2"/>
  <c r="Z176" i="2"/>
  <c r="H176" i="2"/>
  <c r="AW175" i="2"/>
  <c r="AV175" i="2"/>
  <c r="AU175" i="2"/>
  <c r="AR175" i="2"/>
  <c r="N175" i="2"/>
  <c r="AC175" i="2"/>
  <c r="AV187" i="2" l="1"/>
  <c r="AW187" i="2"/>
  <c r="BI187" i="1"/>
  <c r="BH187" i="1"/>
  <c r="AZ187" i="1"/>
  <c r="AY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M187" i="1"/>
  <c r="L187" i="1"/>
  <c r="J187" i="1"/>
  <c r="I187" i="1"/>
  <c r="D187" i="1"/>
  <c r="C187" i="1"/>
  <c r="BA185" i="1"/>
  <c r="BA182" i="1"/>
  <c r="BA181" i="1"/>
  <c r="BA180" i="1"/>
  <c r="AL180" i="1"/>
  <c r="BA179" i="1"/>
  <c r="N179" i="1"/>
  <c r="BA178" i="1"/>
  <c r="BA177" i="1"/>
  <c r="BK187" i="1" l="1"/>
  <c r="BL187" i="1"/>
  <c r="BA167" i="1"/>
  <c r="N166" i="2" l="1"/>
  <c r="BK165" i="1" l="1"/>
  <c r="N162" i="2" l="1"/>
  <c r="BA162" i="1" l="1"/>
  <c r="AU173" i="2" l="1"/>
  <c r="AU168" i="2"/>
  <c r="AR173" i="2"/>
  <c r="AR172" i="2"/>
  <c r="AR171" i="2"/>
  <c r="AR170" i="2"/>
  <c r="AR169" i="2"/>
  <c r="AR168" i="2"/>
  <c r="AR167" i="2"/>
  <c r="AR166" i="2"/>
  <c r="AR165" i="2"/>
  <c r="AR164" i="2"/>
  <c r="AR162" i="2"/>
  <c r="N173" i="2"/>
  <c r="N172" i="2"/>
  <c r="N171" i="2"/>
  <c r="N170" i="2"/>
  <c r="N169" i="2"/>
  <c r="N168" i="2"/>
  <c r="N167" i="2"/>
  <c r="N165" i="2"/>
  <c r="N164" i="2"/>
  <c r="N163" i="2"/>
  <c r="AI173" i="2"/>
  <c r="AI168" i="2"/>
  <c r="AI167" i="2"/>
  <c r="AI165" i="2"/>
  <c r="AI163" i="2"/>
  <c r="AC171" i="2"/>
  <c r="AC170" i="2"/>
  <c r="AC168" i="2"/>
  <c r="AC167" i="2"/>
  <c r="Z172" i="2"/>
  <c r="Z166" i="2"/>
  <c r="K171" i="2"/>
  <c r="H172" i="2"/>
  <c r="H171" i="2"/>
  <c r="H170" i="2"/>
  <c r="H168" i="2"/>
  <c r="H166" i="2"/>
  <c r="H165" i="2"/>
  <c r="H164" i="2"/>
  <c r="H163" i="2"/>
  <c r="H162" i="2"/>
  <c r="BA173" i="1"/>
  <c r="BA171" i="1"/>
  <c r="BA169" i="1"/>
  <c r="BA168" i="1"/>
  <c r="BA166" i="1"/>
  <c r="BA165" i="1"/>
  <c r="BI174" i="1" l="1"/>
  <c r="BH174" i="1"/>
  <c r="AZ174" i="1"/>
  <c r="AY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M174" i="1"/>
  <c r="L174" i="1"/>
  <c r="J174" i="1"/>
  <c r="I174" i="1"/>
  <c r="D174" i="1"/>
  <c r="C174" i="1"/>
  <c r="BL173" i="1"/>
  <c r="BK173" i="1"/>
  <c r="BL172" i="1"/>
  <c r="BK172" i="1"/>
  <c r="BL171" i="1"/>
  <c r="BK171" i="1"/>
  <c r="BL170" i="1"/>
  <c r="BK170" i="1"/>
  <c r="BL169" i="1"/>
  <c r="BK169" i="1"/>
  <c r="BL168" i="1"/>
  <c r="BK168" i="1"/>
  <c r="BL167" i="1"/>
  <c r="BK167" i="1"/>
  <c r="BL166" i="1"/>
  <c r="BK166" i="1"/>
  <c r="BL165" i="1"/>
  <c r="BL164" i="1"/>
  <c r="BK164" i="1"/>
  <c r="BL163" i="1"/>
  <c r="BK163" i="1"/>
  <c r="BL162" i="1"/>
  <c r="BK162" i="1"/>
  <c r="AT174" i="2"/>
  <c r="AS174" i="2"/>
  <c r="AQ174" i="2"/>
  <c r="AP174" i="2"/>
  <c r="M174" i="2"/>
  <c r="L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J174" i="2"/>
  <c r="I174" i="2"/>
  <c r="G174" i="2"/>
  <c r="F174" i="2"/>
  <c r="D174" i="2"/>
  <c r="C174" i="2"/>
  <c r="AW173" i="2"/>
  <c r="AV173" i="2"/>
  <c r="AW172" i="2"/>
  <c r="AV172" i="2"/>
  <c r="AW171" i="2"/>
  <c r="AV171" i="2"/>
  <c r="AW170" i="2"/>
  <c r="AV170" i="2"/>
  <c r="AW169" i="2"/>
  <c r="AV169" i="2"/>
  <c r="AW168" i="2"/>
  <c r="AV168" i="2"/>
  <c r="AW167" i="2"/>
  <c r="AV167" i="2"/>
  <c r="AW166" i="2"/>
  <c r="AV166" i="2"/>
  <c r="AW165" i="2"/>
  <c r="AV165" i="2"/>
  <c r="AW164" i="2"/>
  <c r="AV164" i="2"/>
  <c r="AW163" i="2"/>
  <c r="AV163" i="2"/>
  <c r="AW162" i="2"/>
  <c r="AV162" i="2"/>
  <c r="BL174" i="1" l="1"/>
  <c r="BK174" i="1"/>
  <c r="AW174" i="2"/>
  <c r="AV174" i="2"/>
  <c r="N160" i="2"/>
  <c r="F161" i="2"/>
  <c r="K157" i="2" l="1"/>
  <c r="BA158" i="1" l="1"/>
  <c r="N156" i="2" l="1"/>
  <c r="H156" i="2"/>
  <c r="AU150" i="2" l="1"/>
  <c r="AU149" i="2"/>
  <c r="AR155" i="2"/>
  <c r="AR154" i="2"/>
  <c r="AR153" i="2"/>
  <c r="AR152" i="2"/>
  <c r="AR151" i="2"/>
  <c r="AR150" i="2"/>
  <c r="AR149" i="2"/>
  <c r="N153" i="2"/>
  <c r="N152" i="2"/>
  <c r="N151" i="2"/>
  <c r="N150" i="2"/>
  <c r="N149" i="2"/>
  <c r="AI149" i="2"/>
  <c r="AI155" i="2"/>
  <c r="AI154" i="2"/>
  <c r="AI153" i="2"/>
  <c r="AI152" i="2"/>
  <c r="AC151" i="2"/>
  <c r="H155" i="2"/>
  <c r="H154" i="2"/>
  <c r="H153" i="2"/>
  <c r="H149" i="2"/>
  <c r="BA151" i="1" l="1"/>
  <c r="BA152" i="1"/>
  <c r="BA154" i="1"/>
  <c r="AU159" i="2" l="1"/>
  <c r="AU158" i="2"/>
  <c r="AU157" i="2"/>
  <c r="AR160" i="2"/>
  <c r="AR158" i="2"/>
  <c r="AR157" i="2"/>
  <c r="N159" i="2"/>
  <c r="N158" i="2"/>
  <c r="AI159" i="2"/>
  <c r="H159" i="2"/>
  <c r="H158" i="2"/>
  <c r="H157" i="2"/>
  <c r="AT161" i="2"/>
  <c r="AS161" i="2"/>
  <c r="AQ161" i="2"/>
  <c r="AP161" i="2"/>
  <c r="M161" i="2"/>
  <c r="L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J161" i="2"/>
  <c r="I161" i="2"/>
  <c r="G161" i="2"/>
  <c r="D161" i="2"/>
  <c r="C161" i="2"/>
  <c r="AW160" i="2"/>
  <c r="AV160" i="2"/>
  <c r="AW159" i="2"/>
  <c r="AV159" i="2"/>
  <c r="AW158" i="2"/>
  <c r="AV158" i="2"/>
  <c r="AW157" i="2"/>
  <c r="AV157" i="2"/>
  <c r="AW156" i="2"/>
  <c r="AV156" i="2"/>
  <c r="AW155" i="2"/>
  <c r="AV155" i="2"/>
  <c r="AW154" i="2"/>
  <c r="AV154" i="2"/>
  <c r="AW153" i="2"/>
  <c r="AV153" i="2"/>
  <c r="AW152" i="2"/>
  <c r="AV152" i="2"/>
  <c r="AW151" i="2"/>
  <c r="AV151" i="2"/>
  <c r="AW150" i="2"/>
  <c r="AV150" i="2"/>
  <c r="AW149" i="2"/>
  <c r="AV149" i="2"/>
  <c r="BA159" i="1"/>
  <c r="BA157" i="1"/>
  <c r="BI161" i="1"/>
  <c r="BH161" i="1"/>
  <c r="AZ161" i="1"/>
  <c r="AY161" i="1"/>
  <c r="AT161" i="1"/>
  <c r="AS161" i="1"/>
  <c r="AQ161" i="1"/>
  <c r="AP161" i="1"/>
  <c r="AK161" i="1"/>
  <c r="AJ161" i="1"/>
  <c r="AH161" i="1"/>
  <c r="AG161" i="1"/>
  <c r="AE161" i="1"/>
  <c r="AD161" i="1"/>
  <c r="AB161" i="1"/>
  <c r="AA161" i="1"/>
  <c r="Y161" i="1"/>
  <c r="X161" i="1"/>
  <c r="M161" i="1"/>
  <c r="L161" i="1"/>
  <c r="J161" i="1"/>
  <c r="I161" i="1"/>
  <c r="D161" i="1"/>
  <c r="C161" i="1"/>
  <c r="BL160" i="1"/>
  <c r="BK160" i="1"/>
  <c r="BL159" i="1"/>
  <c r="BK159" i="1"/>
  <c r="BL158" i="1"/>
  <c r="BK158" i="1"/>
  <c r="BL157" i="1"/>
  <c r="BK157" i="1"/>
  <c r="BL156" i="1"/>
  <c r="BK156" i="1"/>
  <c r="BL155" i="1"/>
  <c r="BK155" i="1"/>
  <c r="BL154" i="1"/>
  <c r="BK154" i="1"/>
  <c r="BL153" i="1"/>
  <c r="BK153" i="1"/>
  <c r="BL152" i="1"/>
  <c r="BK152" i="1"/>
  <c r="BL151" i="1"/>
  <c r="BK151" i="1"/>
  <c r="BL150" i="1"/>
  <c r="BK150" i="1"/>
  <c r="BL149" i="1"/>
  <c r="BK149" i="1"/>
  <c r="AW161" i="2" l="1"/>
  <c r="AV161" i="2"/>
  <c r="BL161" i="1"/>
  <c r="BK161" i="1"/>
  <c r="K143" i="1"/>
  <c r="BK137" i="1" l="1"/>
  <c r="BL137" i="1"/>
  <c r="BK138" i="1"/>
  <c r="BL138" i="1"/>
  <c r="BK139" i="1"/>
  <c r="BL139" i="1"/>
  <c r="BK140" i="1"/>
  <c r="BL140" i="1"/>
  <c r="BK141" i="1"/>
  <c r="BL141" i="1"/>
  <c r="BK142" i="1"/>
  <c r="BL142" i="1"/>
  <c r="BK143" i="1"/>
  <c r="BL143" i="1"/>
  <c r="BK144" i="1"/>
  <c r="BL144" i="1"/>
  <c r="BK145" i="1"/>
  <c r="BL145" i="1"/>
  <c r="BK146" i="1"/>
  <c r="BL146" i="1"/>
  <c r="BK147" i="1"/>
  <c r="BL147" i="1"/>
  <c r="BL136" i="1"/>
  <c r="BK136" i="1"/>
  <c r="D148" i="1"/>
  <c r="C148" i="1"/>
  <c r="E142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AV138" i="2" l="1"/>
  <c r="N137" i="2" l="1"/>
  <c r="BA145" i="1" l="1"/>
  <c r="BA144" i="1"/>
  <c r="BA140" i="1"/>
  <c r="BA139" i="1"/>
  <c r="AU138" i="1"/>
  <c r="AU137" i="1"/>
  <c r="AR145" i="1"/>
  <c r="AR144" i="1"/>
  <c r="AF140" i="1"/>
  <c r="BI148" i="1"/>
  <c r="BH148" i="1"/>
  <c r="AZ148" i="1"/>
  <c r="AY148" i="1"/>
  <c r="AT148" i="1"/>
  <c r="AS148" i="1"/>
  <c r="AQ148" i="1"/>
  <c r="AP148" i="1"/>
  <c r="AK148" i="1"/>
  <c r="AJ148" i="1"/>
  <c r="AH148" i="1"/>
  <c r="AG148" i="1"/>
  <c r="AE148" i="1"/>
  <c r="AD148" i="1"/>
  <c r="AB148" i="1"/>
  <c r="AA148" i="1"/>
  <c r="Y148" i="1"/>
  <c r="X148" i="1"/>
  <c r="M148" i="1"/>
  <c r="L148" i="1"/>
  <c r="J148" i="1"/>
  <c r="I148" i="1"/>
  <c r="AU145" i="2"/>
  <c r="N147" i="2"/>
  <c r="N145" i="2"/>
  <c r="N144" i="2"/>
  <c r="N143" i="2"/>
  <c r="N142" i="2"/>
  <c r="N141" i="2"/>
  <c r="N140" i="2"/>
  <c r="N139" i="2"/>
  <c r="N138" i="2"/>
  <c r="N136" i="2"/>
  <c r="AI143" i="2"/>
  <c r="AI139" i="2"/>
  <c r="Z144" i="2"/>
  <c r="H141" i="2"/>
  <c r="H140" i="2"/>
  <c r="H137" i="2"/>
  <c r="AT148" i="2"/>
  <c r="AS148" i="2"/>
  <c r="AQ148" i="2"/>
  <c r="AP148" i="2"/>
  <c r="M148" i="2"/>
  <c r="L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J148" i="2"/>
  <c r="I148" i="2"/>
  <c r="G148" i="2"/>
  <c r="F148" i="2"/>
  <c r="D148" i="2"/>
  <c r="C148" i="2"/>
  <c r="AW147" i="2"/>
  <c r="AV147" i="2"/>
  <c r="AW146" i="2"/>
  <c r="AV146" i="2"/>
  <c r="AW145" i="2"/>
  <c r="AV145" i="2"/>
  <c r="AW144" i="2"/>
  <c r="AV144" i="2"/>
  <c r="AW143" i="2"/>
  <c r="AV143" i="2"/>
  <c r="AW142" i="2"/>
  <c r="AV142" i="2"/>
  <c r="AW141" i="2"/>
  <c r="AV141" i="2"/>
  <c r="AW140" i="2"/>
  <c r="AV140" i="2"/>
  <c r="AW139" i="2"/>
  <c r="AV139" i="2"/>
  <c r="AW138" i="2"/>
  <c r="AW137" i="2"/>
  <c r="AV137" i="2"/>
  <c r="AW136" i="2"/>
  <c r="AV136" i="2"/>
  <c r="BL148" i="1" l="1"/>
  <c r="BK148" i="1"/>
  <c r="AW148" i="2"/>
  <c r="AV148" i="2"/>
  <c r="AW134" i="2"/>
  <c r="AV134" i="2"/>
  <c r="BA134" i="1" l="1"/>
  <c r="AW133" i="2" l="1"/>
  <c r="AV133" i="2"/>
  <c r="BK124" i="1" l="1"/>
  <c r="BL124" i="1"/>
  <c r="BK125" i="1"/>
  <c r="BL125" i="1"/>
  <c r="BK126" i="1"/>
  <c r="BL126" i="1"/>
  <c r="BK127" i="1"/>
  <c r="BL127" i="1"/>
  <c r="BK128" i="1"/>
  <c r="BL128" i="1"/>
  <c r="BK129" i="1"/>
  <c r="BL129" i="1"/>
  <c r="BK130" i="1"/>
  <c r="BL130" i="1"/>
  <c r="BK131" i="1"/>
  <c r="BL131" i="1"/>
  <c r="BK132" i="1"/>
  <c r="BL132" i="1"/>
  <c r="BK133" i="1"/>
  <c r="BL133" i="1"/>
  <c r="BK134" i="1"/>
  <c r="BL134" i="1"/>
  <c r="BL123" i="1"/>
  <c r="BK123" i="1"/>
  <c r="AT135" i="1"/>
  <c r="AS135" i="1"/>
  <c r="AU132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A130" i="1" l="1"/>
  <c r="BA125" i="1" l="1"/>
  <c r="BA128" i="1" l="1"/>
  <c r="BA127" i="1"/>
  <c r="BA126" i="1"/>
  <c r="BA124" i="1"/>
  <c r="AU134" i="2"/>
  <c r="AU133" i="2"/>
  <c r="AR128" i="2"/>
  <c r="N134" i="2"/>
  <c r="N133" i="2"/>
  <c r="N132" i="2"/>
  <c r="N131" i="2"/>
  <c r="N130" i="2"/>
  <c r="N129" i="2"/>
  <c r="N123" i="2"/>
  <c r="AI134" i="2"/>
  <c r="AF131" i="2"/>
  <c r="Z131" i="2"/>
  <c r="AC127" i="2"/>
  <c r="Z127" i="2"/>
  <c r="AF126" i="2"/>
  <c r="AC125" i="2"/>
  <c r="AI124" i="2"/>
  <c r="AF128" i="1"/>
  <c r="H133" i="2"/>
  <c r="H132" i="2"/>
  <c r="H131" i="2"/>
  <c r="AT135" i="2"/>
  <c r="AS135" i="2"/>
  <c r="AQ135" i="2"/>
  <c r="AP135" i="2"/>
  <c r="M135" i="2"/>
  <c r="L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P135" i="2"/>
  <c r="O135" i="2"/>
  <c r="J135" i="2"/>
  <c r="I135" i="2"/>
  <c r="G135" i="2"/>
  <c r="F135" i="2"/>
  <c r="D135" i="2"/>
  <c r="C135" i="2"/>
  <c r="AW132" i="2"/>
  <c r="AV132" i="2"/>
  <c r="AW131" i="2"/>
  <c r="AV131" i="2"/>
  <c r="AW130" i="2"/>
  <c r="AV130" i="2"/>
  <c r="AW129" i="2"/>
  <c r="AV129" i="2"/>
  <c r="AW128" i="2"/>
  <c r="AV128" i="2"/>
  <c r="AW127" i="2"/>
  <c r="AV127" i="2"/>
  <c r="AW126" i="2"/>
  <c r="AV126" i="2"/>
  <c r="AW125" i="2"/>
  <c r="AV125" i="2"/>
  <c r="AW124" i="2"/>
  <c r="AV124" i="2"/>
  <c r="AW123" i="2"/>
  <c r="AV123" i="2"/>
  <c r="BI135" i="1"/>
  <c r="BH135" i="1"/>
  <c r="AZ135" i="1"/>
  <c r="AY135" i="1"/>
  <c r="AQ135" i="1"/>
  <c r="AP135" i="1"/>
  <c r="AK135" i="1"/>
  <c r="AJ135" i="1"/>
  <c r="AH135" i="1"/>
  <c r="AG135" i="1"/>
  <c r="AE135" i="1"/>
  <c r="AD135" i="1"/>
  <c r="AB135" i="1"/>
  <c r="AA135" i="1"/>
  <c r="Y135" i="1"/>
  <c r="X135" i="1"/>
  <c r="M135" i="1"/>
  <c r="L135" i="1"/>
  <c r="J135" i="1"/>
  <c r="I135" i="1"/>
  <c r="AW135" i="2" l="1"/>
  <c r="AV135" i="2"/>
  <c r="BK135" i="1"/>
  <c r="BL135" i="1"/>
  <c r="BK117" i="1"/>
  <c r="AV114" i="2" l="1"/>
  <c r="AW114" i="2"/>
  <c r="AV111" i="2" l="1"/>
  <c r="AW111" i="2"/>
  <c r="AV112" i="2"/>
  <c r="AW112" i="2"/>
  <c r="AV113" i="2"/>
  <c r="AW113" i="2"/>
  <c r="AV115" i="2"/>
  <c r="AW115" i="2"/>
  <c r="AV116" i="2"/>
  <c r="AW116" i="2"/>
  <c r="AV117" i="2"/>
  <c r="AW117" i="2"/>
  <c r="AV118" i="2"/>
  <c r="AW118" i="2"/>
  <c r="AV119" i="2"/>
  <c r="AW119" i="2"/>
  <c r="AV120" i="2"/>
  <c r="AW120" i="2"/>
  <c r="AV121" i="2"/>
  <c r="AW121" i="2"/>
  <c r="AW110" i="2"/>
  <c r="AV110" i="2"/>
  <c r="AH122" i="2"/>
  <c r="AG122" i="2"/>
  <c r="AI118" i="2"/>
  <c r="AI116" i="2"/>
  <c r="AI113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N113" i="2"/>
  <c r="AC112" i="2" l="1"/>
  <c r="N111" i="2" l="1"/>
  <c r="H111" i="2"/>
  <c r="H110" i="2" l="1"/>
  <c r="AT122" i="2" l="1"/>
  <c r="AS122" i="2"/>
  <c r="AQ122" i="2"/>
  <c r="AP122" i="2"/>
  <c r="M122" i="2"/>
  <c r="L122" i="2"/>
  <c r="N119" i="2"/>
  <c r="N118" i="2"/>
  <c r="N117" i="2"/>
  <c r="N116" i="2"/>
  <c r="N115" i="2"/>
  <c r="N114" i="2"/>
  <c r="AE122" i="2"/>
  <c r="AD122" i="2"/>
  <c r="AF116" i="2"/>
  <c r="AF113" i="2"/>
  <c r="AB122" i="2"/>
  <c r="AA122" i="2"/>
  <c r="AC113" i="2"/>
  <c r="Y122" i="2"/>
  <c r="X122" i="2"/>
  <c r="Z121" i="2"/>
  <c r="Z120" i="2"/>
  <c r="Z119" i="2"/>
  <c r="Z115" i="2"/>
  <c r="V122" i="2"/>
  <c r="U122" i="2"/>
  <c r="S122" i="2"/>
  <c r="R122" i="2"/>
  <c r="P122" i="2"/>
  <c r="O122" i="2"/>
  <c r="J122" i="2"/>
  <c r="I122" i="2"/>
  <c r="G122" i="2"/>
  <c r="F122" i="2"/>
  <c r="H113" i="2"/>
  <c r="D122" i="2"/>
  <c r="C122" i="2"/>
  <c r="BI122" i="1"/>
  <c r="BH122" i="1"/>
  <c r="AZ122" i="1"/>
  <c r="AY122" i="1"/>
  <c r="BA116" i="1"/>
  <c r="AQ122" i="1"/>
  <c r="AP122" i="1"/>
  <c r="AK122" i="1"/>
  <c r="AJ122" i="1"/>
  <c r="AH122" i="1"/>
  <c r="AG122" i="1"/>
  <c r="AI120" i="1"/>
  <c r="AE122" i="1"/>
  <c r="AD122" i="1"/>
  <c r="AB122" i="1"/>
  <c r="AA122" i="1"/>
  <c r="Y122" i="1"/>
  <c r="X122" i="1"/>
  <c r="M122" i="1"/>
  <c r="L122" i="1"/>
  <c r="J122" i="1"/>
  <c r="I122" i="1"/>
  <c r="BL121" i="1"/>
  <c r="BK121" i="1"/>
  <c r="BL120" i="1"/>
  <c r="BK120" i="1"/>
  <c r="BL118" i="1"/>
  <c r="BK118" i="1"/>
  <c r="BL117" i="1"/>
  <c r="BL116" i="1"/>
  <c r="BK116" i="1"/>
  <c r="BL115" i="1"/>
  <c r="BK115" i="1"/>
  <c r="BL114" i="1"/>
  <c r="BK114" i="1"/>
  <c r="BL113" i="1"/>
  <c r="BK113" i="1"/>
  <c r="BL112" i="1"/>
  <c r="BK112" i="1"/>
  <c r="BL111" i="1"/>
  <c r="BK111" i="1"/>
  <c r="BL110" i="1"/>
  <c r="BK110" i="1"/>
  <c r="AW122" i="2" l="1"/>
  <c r="AV122" i="2"/>
  <c r="BK122" i="1"/>
  <c r="BL122" i="1"/>
  <c r="AW108" i="2"/>
  <c r="AV108" i="2"/>
  <c r="AW107" i="2"/>
  <c r="AV107" i="2"/>
  <c r="AW106" i="2"/>
  <c r="AV106" i="2"/>
  <c r="AW105" i="2"/>
  <c r="AV105" i="2"/>
  <c r="AW104" i="2"/>
  <c r="AV104" i="2"/>
  <c r="AW103" i="2"/>
  <c r="AV103" i="2"/>
  <c r="AW102" i="2"/>
  <c r="AV102" i="2"/>
  <c r="AW101" i="2"/>
  <c r="AV101" i="2"/>
  <c r="AW100" i="2"/>
  <c r="AV100" i="2"/>
  <c r="AW99" i="2"/>
  <c r="AV99" i="2"/>
  <c r="AW98" i="2"/>
  <c r="AV98" i="2"/>
  <c r="AW97" i="2"/>
  <c r="AV97" i="2"/>
  <c r="AU108" i="2"/>
  <c r="N108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Z108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F108" i="2"/>
  <c r="H108" i="2"/>
  <c r="AF107" i="2" l="1"/>
  <c r="H107" i="2"/>
  <c r="Q106" i="2" l="1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H106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U106" i="2"/>
  <c r="AU105" i="2" l="1"/>
  <c r="AC105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C29" i="2"/>
  <c r="AB18" i="2"/>
  <c r="AA18" i="2"/>
  <c r="AC13" i="2"/>
  <c r="AC12" i="2"/>
  <c r="BK98" i="1" l="1"/>
  <c r="BL98" i="1"/>
  <c r="BK99" i="1"/>
  <c r="BL99" i="1"/>
  <c r="BK100" i="1"/>
  <c r="BL100" i="1"/>
  <c r="BK101" i="1"/>
  <c r="BL101" i="1"/>
  <c r="BK102" i="1"/>
  <c r="BL102" i="1"/>
  <c r="BK103" i="1"/>
  <c r="BL103" i="1"/>
  <c r="BK104" i="1"/>
  <c r="BL104" i="1"/>
  <c r="BK105" i="1"/>
  <c r="BL105" i="1"/>
  <c r="BK107" i="1"/>
  <c r="BL107" i="1"/>
  <c r="BK108" i="1"/>
  <c r="BL108" i="1"/>
  <c r="BL97" i="1"/>
  <c r="BK97" i="1"/>
  <c r="Y109" i="1"/>
  <c r="X109" i="1"/>
  <c r="Z103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I109" i="2" l="1"/>
  <c r="J109" i="2"/>
  <c r="R109" i="2"/>
  <c r="S109" i="2"/>
  <c r="U109" i="2"/>
  <c r="V109" i="2"/>
  <c r="AD109" i="2"/>
  <c r="AE109" i="2"/>
  <c r="AP109" i="2"/>
  <c r="AQ109" i="2"/>
  <c r="AS109" i="2"/>
  <c r="AT109" i="2"/>
  <c r="D109" i="2"/>
  <c r="C109" i="2"/>
  <c r="AF103" i="1"/>
  <c r="AI103" i="1"/>
  <c r="AF104" i="1"/>
  <c r="BA105" i="1"/>
  <c r="L109" i="1"/>
  <c r="M109" i="1"/>
  <c r="AA109" i="1"/>
  <c r="AB109" i="1"/>
  <c r="AD109" i="1"/>
  <c r="AE109" i="1"/>
  <c r="AG109" i="1"/>
  <c r="AH109" i="1"/>
  <c r="AJ109" i="1"/>
  <c r="AK109" i="1"/>
  <c r="AP109" i="1"/>
  <c r="AQ109" i="1"/>
  <c r="AY109" i="1"/>
  <c r="AZ109" i="1"/>
  <c r="BH109" i="1"/>
  <c r="BI109" i="1"/>
  <c r="J109" i="1"/>
  <c r="I109" i="1"/>
  <c r="AW109" i="2" l="1"/>
  <c r="AV109" i="2"/>
  <c r="BL109" i="1"/>
  <c r="BK109" i="1"/>
  <c r="AR98" i="2"/>
  <c r="AR97" i="2"/>
  <c r="AV85" i="2"/>
  <c r="AW85" i="2"/>
  <c r="AV86" i="2"/>
  <c r="AW86" i="2"/>
  <c r="AV87" i="2"/>
  <c r="AW87" i="2"/>
  <c r="AV88" i="2"/>
  <c r="AW88" i="2"/>
  <c r="AV89" i="2"/>
  <c r="AW89" i="2"/>
  <c r="AV90" i="2"/>
  <c r="AW90" i="2"/>
  <c r="AV91" i="2"/>
  <c r="AW91" i="2"/>
  <c r="AV92" i="2"/>
  <c r="AW92" i="2"/>
  <c r="AV93" i="2"/>
  <c r="AW93" i="2"/>
  <c r="AV94" i="2"/>
  <c r="AW94" i="2"/>
  <c r="AV95" i="2"/>
  <c r="AW95" i="2"/>
  <c r="AW84" i="2"/>
  <c r="AV84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V59" i="2"/>
  <c r="AW59" i="2"/>
  <c r="AV60" i="2"/>
  <c r="AW60" i="2"/>
  <c r="AV61" i="2"/>
  <c r="AW61" i="2"/>
  <c r="AV62" i="2"/>
  <c r="AW62" i="2"/>
  <c r="AV63" i="2"/>
  <c r="AW63" i="2"/>
  <c r="AV64" i="2"/>
  <c r="AW64" i="2"/>
  <c r="AV65" i="2"/>
  <c r="AW65" i="2"/>
  <c r="AV66" i="2"/>
  <c r="AW66" i="2"/>
  <c r="AV67" i="2"/>
  <c r="AW67" i="2"/>
  <c r="AV68" i="2"/>
  <c r="AW68" i="2"/>
  <c r="AV69" i="2"/>
  <c r="AW69" i="2"/>
  <c r="AW58" i="2"/>
  <c r="AV58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A99" i="1"/>
  <c r="BK85" i="1"/>
  <c r="BL85" i="1"/>
  <c r="BK86" i="1"/>
  <c r="BL86" i="1"/>
  <c r="BK87" i="1"/>
  <c r="BL87" i="1"/>
  <c r="BK88" i="1"/>
  <c r="BL88" i="1"/>
  <c r="BK89" i="1"/>
  <c r="BL89" i="1"/>
  <c r="BK90" i="1"/>
  <c r="BL90" i="1"/>
  <c r="BK91" i="1"/>
  <c r="BL91" i="1"/>
  <c r="BK92" i="1"/>
  <c r="BL92" i="1"/>
  <c r="BK93" i="1"/>
  <c r="BL93" i="1"/>
  <c r="BK94" i="1"/>
  <c r="BL94" i="1"/>
  <c r="BK95" i="1"/>
  <c r="BL95" i="1"/>
  <c r="BL84" i="1"/>
  <c r="BK84" i="1"/>
  <c r="AR8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K72" i="1"/>
  <c r="BL72" i="1"/>
  <c r="BK73" i="1"/>
  <c r="BL73" i="1"/>
  <c r="BK74" i="1"/>
  <c r="BL74" i="1"/>
  <c r="BK75" i="1"/>
  <c r="BL75" i="1"/>
  <c r="BK76" i="1"/>
  <c r="BL76" i="1"/>
  <c r="BK77" i="1"/>
  <c r="BL77" i="1"/>
  <c r="BK78" i="1"/>
  <c r="BL78" i="1"/>
  <c r="BK79" i="1"/>
  <c r="BL79" i="1"/>
  <c r="BK80" i="1"/>
  <c r="BL80" i="1"/>
  <c r="BK81" i="1"/>
  <c r="BL81" i="1"/>
  <c r="BK82" i="1"/>
  <c r="BL82" i="1"/>
  <c r="BL71" i="1"/>
  <c r="BK71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K59" i="1"/>
  <c r="BL59" i="1"/>
  <c r="BK60" i="1"/>
  <c r="BL60" i="1"/>
  <c r="BK61" i="1"/>
  <c r="BL61" i="1"/>
  <c r="BK62" i="1"/>
  <c r="BL62" i="1"/>
  <c r="BK63" i="1"/>
  <c r="BL63" i="1"/>
  <c r="BK64" i="1"/>
  <c r="BL64" i="1"/>
  <c r="BK65" i="1"/>
  <c r="BL65" i="1"/>
  <c r="BK66" i="1"/>
  <c r="BL66" i="1"/>
  <c r="BK67" i="1"/>
  <c r="BL67" i="1"/>
  <c r="BK68" i="1"/>
  <c r="BL68" i="1"/>
  <c r="BK69" i="1"/>
  <c r="BL69" i="1"/>
  <c r="BL58" i="1"/>
  <c r="BK58" i="1"/>
  <c r="AZ96" i="1"/>
  <c r="AY96" i="1"/>
  <c r="AZ83" i="1"/>
  <c r="AY83" i="1"/>
  <c r="AZ70" i="1"/>
  <c r="AY70" i="1"/>
  <c r="BA67" i="1"/>
  <c r="AZ57" i="1"/>
  <c r="AY57" i="1"/>
  <c r="AZ44" i="1"/>
  <c r="AY44" i="1"/>
  <c r="AZ31" i="1"/>
  <c r="AY31" i="1"/>
  <c r="AZ18" i="1"/>
  <c r="AY18" i="1"/>
  <c r="BL54" i="1"/>
  <c r="BL55" i="1"/>
  <c r="BL56" i="1"/>
  <c r="BK54" i="1"/>
  <c r="BK55" i="1"/>
  <c r="BK56" i="1"/>
  <c r="BL53" i="1"/>
  <c r="BK53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BK7" i="1"/>
  <c r="BL7" i="1"/>
  <c r="BK8" i="1"/>
  <c r="BL8" i="1"/>
  <c r="BK9" i="1"/>
  <c r="BL9" i="1"/>
  <c r="BK10" i="1"/>
  <c r="BL10" i="1"/>
  <c r="BK11" i="1"/>
  <c r="BL11" i="1"/>
  <c r="BK12" i="1"/>
  <c r="BL12" i="1"/>
  <c r="BK13" i="1"/>
  <c r="BL13" i="1"/>
  <c r="BK14" i="1"/>
  <c r="BL14" i="1"/>
  <c r="BK15" i="1"/>
  <c r="BL15" i="1"/>
  <c r="BK16" i="1"/>
  <c r="BL16" i="1"/>
  <c r="BK17" i="1"/>
  <c r="BL17" i="1"/>
  <c r="BL6" i="1"/>
  <c r="BK6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V6" i="2" l="1"/>
  <c r="AW6" i="2"/>
  <c r="AV7" i="2"/>
  <c r="AW7" i="2"/>
  <c r="AV8" i="2"/>
  <c r="AW8" i="2"/>
  <c r="AV9" i="2"/>
  <c r="AW9" i="2"/>
  <c r="AV10" i="2"/>
  <c r="AW10" i="2"/>
  <c r="AV11" i="2"/>
  <c r="AW11" i="2"/>
  <c r="AF12" i="2"/>
  <c r="AV12" i="2"/>
  <c r="AW12" i="2"/>
  <c r="AF13" i="2"/>
  <c r="AV13" i="2"/>
  <c r="AW13" i="2"/>
  <c r="AU14" i="2"/>
  <c r="AV14" i="2"/>
  <c r="AW14" i="2"/>
  <c r="AV15" i="2"/>
  <c r="AW15" i="2"/>
  <c r="AV16" i="2"/>
  <c r="AW16" i="2"/>
  <c r="AV17" i="2"/>
  <c r="AW17" i="2"/>
  <c r="C18" i="2"/>
  <c r="D18" i="2"/>
  <c r="U18" i="2"/>
  <c r="V18" i="2"/>
  <c r="AD18" i="2"/>
  <c r="AE18" i="2"/>
  <c r="AP18" i="2"/>
  <c r="AQ18" i="2"/>
  <c r="AS18" i="2"/>
  <c r="AT18" i="2"/>
  <c r="AV19" i="2"/>
  <c r="AW19" i="2"/>
  <c r="AV20" i="2"/>
  <c r="AW20" i="2"/>
  <c r="AV21" i="2"/>
  <c r="AW21" i="2"/>
  <c r="AV22" i="2"/>
  <c r="AW22" i="2"/>
  <c r="AV23" i="2"/>
  <c r="AW23" i="2"/>
  <c r="AV24" i="2"/>
  <c r="AW24" i="2"/>
  <c r="AV25" i="2"/>
  <c r="AW25" i="2"/>
  <c r="AV26" i="2"/>
  <c r="AW26" i="2"/>
  <c r="AV27" i="2"/>
  <c r="AW27" i="2"/>
  <c r="AV28" i="2"/>
  <c r="AW28" i="2"/>
  <c r="AF29" i="2"/>
  <c r="AV29" i="2"/>
  <c r="AW29" i="2"/>
  <c r="AV30" i="2"/>
  <c r="AW30" i="2"/>
  <c r="C31" i="2"/>
  <c r="D31" i="2"/>
  <c r="U31" i="2"/>
  <c r="V31" i="2"/>
  <c r="AD31" i="2"/>
  <c r="AE31" i="2"/>
  <c r="AP31" i="2"/>
  <c r="AQ31" i="2"/>
  <c r="AS31" i="2"/>
  <c r="AT31" i="2"/>
  <c r="AV32" i="2"/>
  <c r="AW32" i="2"/>
  <c r="AV33" i="2"/>
  <c r="AW33" i="2"/>
  <c r="AV34" i="2"/>
  <c r="AW34" i="2"/>
  <c r="AV35" i="2"/>
  <c r="AW35" i="2"/>
  <c r="AV36" i="2"/>
  <c r="AW36" i="2"/>
  <c r="AV37" i="2"/>
  <c r="AW37" i="2"/>
  <c r="AV38" i="2"/>
  <c r="AW38" i="2"/>
  <c r="AV39" i="2"/>
  <c r="AW39" i="2"/>
  <c r="AV40" i="2"/>
  <c r="AW40" i="2"/>
  <c r="AV41" i="2"/>
  <c r="AW41" i="2"/>
  <c r="AV42" i="2"/>
  <c r="AW42" i="2"/>
  <c r="AV43" i="2"/>
  <c r="AW43" i="2"/>
  <c r="C44" i="2"/>
  <c r="D44" i="2"/>
  <c r="U44" i="2"/>
  <c r="V44" i="2"/>
  <c r="AD44" i="2"/>
  <c r="AE44" i="2"/>
  <c r="AP44" i="2"/>
  <c r="AQ44" i="2"/>
  <c r="AS44" i="2"/>
  <c r="AT44" i="2"/>
  <c r="AV45" i="2"/>
  <c r="AW45" i="2"/>
  <c r="AV46" i="2"/>
  <c r="AW46" i="2"/>
  <c r="W47" i="2"/>
  <c r="AV47" i="2"/>
  <c r="AW47" i="2"/>
  <c r="AV48" i="2"/>
  <c r="AW48" i="2"/>
  <c r="AU49" i="2"/>
  <c r="AV49" i="2"/>
  <c r="AW49" i="2"/>
  <c r="AV50" i="2"/>
  <c r="AW50" i="2"/>
  <c r="AU51" i="2"/>
  <c r="AV51" i="2"/>
  <c r="AW51" i="2"/>
  <c r="AU52" i="2"/>
  <c r="AV52" i="2"/>
  <c r="AW52" i="2"/>
  <c r="AV53" i="2"/>
  <c r="AW53" i="2"/>
  <c r="AV54" i="2"/>
  <c r="AW54" i="2"/>
  <c r="W55" i="2"/>
  <c r="AV55" i="2"/>
  <c r="AW55" i="2"/>
  <c r="AV56" i="2"/>
  <c r="AW56" i="2"/>
  <c r="C57" i="2"/>
  <c r="D57" i="2"/>
  <c r="U57" i="2"/>
  <c r="V57" i="2"/>
  <c r="AD57" i="2"/>
  <c r="AE57" i="2"/>
  <c r="AP57" i="2"/>
  <c r="AQ57" i="2"/>
  <c r="AS57" i="2"/>
  <c r="AT57" i="2"/>
  <c r="AR68" i="2"/>
  <c r="AR69" i="2"/>
  <c r="C70" i="2"/>
  <c r="D70" i="2"/>
  <c r="U70" i="2"/>
  <c r="V70" i="2"/>
  <c r="AD70" i="2"/>
  <c r="AE70" i="2"/>
  <c r="AP70" i="2"/>
  <c r="AQ70" i="2"/>
  <c r="AS70" i="2"/>
  <c r="AT70" i="2"/>
  <c r="AR71" i="2"/>
  <c r="AV71" i="2"/>
  <c r="AW71" i="2"/>
  <c r="AV72" i="2"/>
  <c r="AW72" i="2"/>
  <c r="AV73" i="2"/>
  <c r="AW73" i="2"/>
  <c r="AU74" i="2"/>
  <c r="AV74" i="2"/>
  <c r="AW74" i="2"/>
  <c r="AV75" i="2"/>
  <c r="AW75" i="2"/>
  <c r="AV76" i="2"/>
  <c r="AW76" i="2"/>
  <c r="AU77" i="2"/>
  <c r="AV77" i="2"/>
  <c r="AW77" i="2"/>
  <c r="AV78" i="2"/>
  <c r="AW78" i="2"/>
  <c r="AU79" i="2"/>
  <c r="AV79" i="2"/>
  <c r="AW79" i="2"/>
  <c r="AV80" i="2"/>
  <c r="AW80" i="2"/>
  <c r="W81" i="2"/>
  <c r="AV81" i="2"/>
  <c r="AW81" i="2"/>
  <c r="AV82" i="2"/>
  <c r="AW82" i="2"/>
  <c r="C83" i="2"/>
  <c r="D83" i="2"/>
  <c r="U83" i="2"/>
  <c r="V83" i="2"/>
  <c r="AD83" i="2"/>
  <c r="AE83" i="2"/>
  <c r="AP83" i="2"/>
  <c r="AQ83" i="2"/>
  <c r="AS83" i="2"/>
  <c r="AT83" i="2"/>
  <c r="E85" i="2"/>
  <c r="AR91" i="2"/>
  <c r="AR92" i="2"/>
  <c r="AR93" i="2"/>
  <c r="AR94" i="2"/>
  <c r="AR95" i="2"/>
  <c r="C96" i="2"/>
  <c r="D96" i="2"/>
  <c r="U96" i="2"/>
  <c r="V96" i="2"/>
  <c r="AD96" i="2"/>
  <c r="AE96" i="2"/>
  <c r="AP96" i="2"/>
  <c r="AQ96" i="2"/>
  <c r="AS96" i="2"/>
  <c r="AT96" i="2"/>
  <c r="I18" i="1"/>
  <c r="J18" i="1"/>
  <c r="AG18" i="1"/>
  <c r="AH18" i="1"/>
  <c r="AP18" i="1"/>
  <c r="AQ18" i="1"/>
  <c r="BH18" i="1"/>
  <c r="BI18" i="1"/>
  <c r="BK19" i="1"/>
  <c r="BL19" i="1"/>
  <c r="BK20" i="1"/>
  <c r="BL20" i="1"/>
  <c r="BK21" i="1"/>
  <c r="BL21" i="1"/>
  <c r="BK22" i="1"/>
  <c r="BL22" i="1"/>
  <c r="BK23" i="1"/>
  <c r="BL23" i="1"/>
  <c r="BK24" i="1"/>
  <c r="BL24" i="1"/>
  <c r="BK25" i="1"/>
  <c r="BL25" i="1"/>
  <c r="BK26" i="1"/>
  <c r="BL26" i="1"/>
  <c r="BK27" i="1"/>
  <c r="BL27" i="1"/>
  <c r="AR28" i="1"/>
  <c r="BK28" i="1"/>
  <c r="BL28" i="1"/>
  <c r="BK29" i="1"/>
  <c r="BL29" i="1"/>
  <c r="AR30" i="1"/>
  <c r="BK30" i="1"/>
  <c r="BL30" i="1"/>
  <c r="I31" i="1"/>
  <c r="J31" i="1"/>
  <c r="AG31" i="1"/>
  <c r="AH31" i="1"/>
  <c r="AP31" i="1"/>
  <c r="AQ31" i="1"/>
  <c r="BH31" i="1"/>
  <c r="BI31" i="1"/>
  <c r="BK32" i="1"/>
  <c r="BL32" i="1"/>
  <c r="BK33" i="1"/>
  <c r="BL33" i="1"/>
  <c r="AR34" i="1"/>
  <c r="BK34" i="1"/>
  <c r="BL34" i="1"/>
  <c r="BK35" i="1"/>
  <c r="BL35" i="1"/>
  <c r="BK36" i="1"/>
  <c r="BL36" i="1"/>
  <c r="BK37" i="1"/>
  <c r="BL37" i="1"/>
  <c r="BK38" i="1"/>
  <c r="BL38" i="1"/>
  <c r="BK39" i="1"/>
  <c r="BL39" i="1"/>
  <c r="BK40" i="1"/>
  <c r="BL40" i="1"/>
  <c r="BK41" i="1"/>
  <c r="BL41" i="1"/>
  <c r="BK42" i="1"/>
  <c r="BL42" i="1"/>
  <c r="BK43" i="1"/>
  <c r="BL43" i="1"/>
  <c r="I44" i="1"/>
  <c r="J44" i="1"/>
  <c r="AG44" i="1"/>
  <c r="AH44" i="1"/>
  <c r="AP44" i="1"/>
  <c r="AQ44" i="1"/>
  <c r="BH44" i="1"/>
  <c r="BI44" i="1"/>
  <c r="BK45" i="1"/>
  <c r="BL45" i="1"/>
  <c r="BK46" i="1"/>
  <c r="BL46" i="1"/>
  <c r="BK47" i="1"/>
  <c r="BL47" i="1"/>
  <c r="BK48" i="1"/>
  <c r="BL48" i="1"/>
  <c r="BK49" i="1"/>
  <c r="BL49" i="1"/>
  <c r="BK50" i="1"/>
  <c r="BL50" i="1"/>
  <c r="BK51" i="1"/>
  <c r="BL51" i="1"/>
  <c r="BK52" i="1"/>
  <c r="BL52" i="1"/>
  <c r="AR55" i="1"/>
  <c r="I57" i="1"/>
  <c r="J57" i="1"/>
  <c r="AG57" i="1"/>
  <c r="AH57" i="1"/>
  <c r="AP57" i="1"/>
  <c r="AQ57" i="1"/>
  <c r="BH57" i="1"/>
  <c r="BI57" i="1"/>
  <c r="I70" i="1"/>
  <c r="J70" i="1"/>
  <c r="AG70" i="1"/>
  <c r="AH70" i="1"/>
  <c r="AP70" i="1"/>
  <c r="AQ70" i="1"/>
  <c r="BH70" i="1"/>
  <c r="BI70" i="1"/>
  <c r="K74" i="1"/>
  <c r="K81" i="1"/>
  <c r="I83" i="1"/>
  <c r="J83" i="1"/>
  <c r="AG83" i="1"/>
  <c r="AH83" i="1"/>
  <c r="AP83" i="1"/>
  <c r="AQ83" i="1"/>
  <c r="BH83" i="1"/>
  <c r="BI83" i="1"/>
  <c r="AI89" i="1"/>
  <c r="K94" i="1"/>
  <c r="I96" i="1"/>
  <c r="J96" i="1"/>
  <c r="AG96" i="1"/>
  <c r="AH96" i="1"/>
  <c r="AP96" i="1"/>
  <c r="AQ96" i="1"/>
  <c r="BH96" i="1"/>
  <c r="BI96" i="1"/>
  <c r="BK31" i="1" l="1"/>
  <c r="AW57" i="2"/>
  <c r="AV44" i="2"/>
  <c r="AW18" i="2"/>
  <c r="AW83" i="2"/>
  <c r="AV57" i="2"/>
  <c r="AV31" i="2"/>
  <c r="AW44" i="2"/>
  <c r="AV83" i="2"/>
  <c r="BL31" i="1"/>
  <c r="BL44" i="1"/>
  <c r="BL70" i="1"/>
  <c r="BK44" i="1"/>
  <c r="BK18" i="1"/>
  <c r="BK70" i="1"/>
  <c r="AW31" i="2"/>
  <c r="BL83" i="1"/>
  <c r="BL57" i="1"/>
  <c r="AV18" i="2"/>
  <c r="BK83" i="1"/>
  <c r="BK57" i="1"/>
  <c r="BL18" i="1"/>
  <c r="AW70" i="2"/>
  <c r="AV70" i="2"/>
  <c r="AV96" i="2"/>
  <c r="AW96" i="2"/>
  <c r="BL96" i="1"/>
  <c r="BK96" i="1"/>
</calcChain>
</file>

<file path=xl/sharedStrings.xml><?xml version="1.0" encoding="utf-8"?>
<sst xmlns="http://schemas.openxmlformats.org/spreadsheetml/2006/main" count="654" uniqueCount="55">
  <si>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</si>
  <si>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</si>
  <si>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</si>
  <si>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</si>
  <si>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</si>
  <si>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</si>
  <si>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</si>
  <si>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</si>
  <si>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</si>
  <si>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</si>
  <si>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</si>
  <si>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</si>
  <si>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</si>
  <si>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</si>
  <si>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</si>
  <si>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</si>
  <si>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</si>
  <si>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</si>
  <si>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</si>
  <si>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</si>
  <si>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Cameroon</t>
  </si>
  <si>
    <t>Indonesia</t>
  </si>
  <si>
    <t>Malaysia</t>
  </si>
  <si>
    <t>Nigeria</t>
  </si>
  <si>
    <t>All countries</t>
  </si>
  <si>
    <t>Total quantity in tons</t>
  </si>
  <si>
    <t>Total FOB value (R'000)</t>
  </si>
  <si>
    <t>Angola</t>
  </si>
  <si>
    <t>Kenya</t>
  </si>
  <si>
    <t>Mozambique</t>
  </si>
  <si>
    <t>Zambia</t>
  </si>
  <si>
    <t>Zimbabwe</t>
  </si>
  <si>
    <t>Guinea</t>
  </si>
  <si>
    <t>India</t>
  </si>
  <si>
    <t>Congo Dem Rep of</t>
  </si>
  <si>
    <t>Unknown</t>
  </si>
  <si>
    <t>Ghana</t>
  </si>
  <si>
    <t>Malawi</t>
  </si>
  <si>
    <t>Botswana</t>
  </si>
  <si>
    <t>Hong Kong</t>
  </si>
  <si>
    <t>Lesotho</t>
  </si>
  <si>
    <t>Namibia</t>
  </si>
  <si>
    <t>Argentina</t>
  </si>
  <si>
    <t>Old: Tariff Line 1511.10 Palm oil - Crude</t>
  </si>
  <si>
    <t>Tariff Line 1511.10.10 Palm oil - Crude - For Cooking Food</t>
  </si>
  <si>
    <t>Month</t>
  </si>
  <si>
    <t>China</t>
  </si>
  <si>
    <t>Italy</t>
  </si>
  <si>
    <t>Benin</t>
  </si>
  <si>
    <t>Gabon</t>
  </si>
  <si>
    <t>Netherlands</t>
  </si>
  <si>
    <t>Eswatini</t>
  </si>
  <si>
    <t>Congo, Dem Rep of</t>
  </si>
  <si>
    <t>Uganda</t>
  </si>
  <si>
    <t>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</si>
</sst>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4" fontId="0" fillId="0" borderId="1" xfId="0" applyNumberFormat="1" applyBorder="1"/>
    <xf numFmtId="4" fontId="3" fillId="2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9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4" fontId="6" fillId="4" borderId="10" xfId="0" applyNumberFormat="1" applyFont="1" applyFill="1" applyBorder="1"/>
    <xf numFmtId="164" fontId="6" fillId="4" borderId="12" xfId="0" applyNumberFormat="1" applyFont="1" applyFill="1" applyBorder="1" applyAlignment="1">
      <alignment wrapText="1"/>
    </xf>
    <xf numFmtId="4" fontId="6" fillId="4" borderId="5" xfId="0" applyNumberFormat="1" applyFont="1" applyFill="1" applyBorder="1" applyAlignment="1">
      <alignment wrapText="1"/>
    </xf>
    <xf numFmtId="4" fontId="8" fillId="4" borderId="10" xfId="0" applyNumberFormat="1" applyFont="1" applyFill="1" applyBorder="1"/>
    <xf numFmtId="164" fontId="8" fillId="4" borderId="6" xfId="0" applyNumberFormat="1" applyFont="1" applyFill="1" applyBorder="1" applyAlignment="1">
      <alignment wrapText="1"/>
    </xf>
    <xf numFmtId="4" fontId="8" fillId="4" borderId="5" xfId="0" applyNumberFormat="1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164" fontId="0" fillId="0" borderId="11" xfId="0" applyNumberFormat="1" applyBorder="1"/>
    <xf numFmtId="4" fontId="0" fillId="0" borderId="8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6" fillId="4" borderId="6" xfId="0" applyNumberFormat="1" applyFont="1" applyFill="1" applyBorder="1"/>
    <xf numFmtId="4" fontId="6" fillId="4" borderId="5" xfId="0" applyNumberFormat="1" applyFont="1" applyFill="1" applyBorder="1"/>
    <xf numFmtId="164" fontId="3" fillId="0" borderId="2" xfId="0" applyNumberFormat="1" applyFont="1" applyBorder="1" applyAlignment="1">
      <alignment horizontal="right" wrapText="1"/>
    </xf>
    <xf numFmtId="164" fontId="3" fillId="2" borderId="2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6" fillId="4" borderId="12" xfId="0" applyFont="1" applyFill="1" applyBorder="1"/>
    <xf numFmtId="0" fontId="5" fillId="4" borderId="5" xfId="0" applyFont="1" applyFill="1" applyBorder="1"/>
    <xf numFmtId="164" fontId="7" fillId="4" borderId="13" xfId="0" applyNumberFormat="1" applyFont="1" applyFill="1" applyBorder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center" vertical="center" wrapText="1"/>
    </xf>
    <xf numFmtId="4" fontId="0" fillId="0" borderId="18" xfId="0" applyNumberFormat="1" applyBorder="1" applyAlignment="1">
      <alignment wrapText="1"/>
    </xf>
    <xf numFmtId="164" fontId="8" fillId="4" borderId="6" xfId="0" applyNumberFormat="1" applyFont="1" applyFill="1" applyBorder="1"/>
    <xf numFmtId="4" fontId="8" fillId="4" borderId="5" xfId="0" applyNumberFormat="1" applyFont="1" applyFill="1" applyBorder="1"/>
    <xf numFmtId="0" fontId="8" fillId="4" borderId="12" xfId="0" applyFont="1" applyFill="1" applyBorder="1"/>
    <xf numFmtId="0" fontId="7" fillId="4" borderId="5" xfId="0" applyFont="1" applyFill="1" applyBorder="1"/>
    <xf numFmtId="4" fontId="9" fillId="0" borderId="3" xfId="0" applyNumberFormat="1" applyFont="1" applyBorder="1"/>
    <xf numFmtId="0" fontId="6" fillId="4" borderId="5" xfId="0" applyFont="1" applyFill="1" applyBorder="1"/>
    <xf numFmtId="0" fontId="10" fillId="4" borderId="12" xfId="0" applyFont="1" applyFill="1" applyBorder="1"/>
    <xf numFmtId="0" fontId="10" fillId="4" borderId="5" xfId="0" applyFont="1" applyFill="1" applyBorder="1"/>
    <xf numFmtId="164" fontId="10" fillId="4" borderId="6" xfId="0" applyNumberFormat="1" applyFont="1" applyFill="1" applyBorder="1"/>
    <xf numFmtId="4" fontId="10" fillId="4" borderId="10" xfId="0" applyNumberFormat="1" applyFont="1" applyFill="1" applyBorder="1"/>
    <xf numFmtId="4" fontId="10" fillId="4" borderId="5" xfId="0" applyNumberFormat="1" applyFont="1" applyFill="1" applyBorder="1"/>
    <xf numFmtId="164" fontId="11" fillId="0" borderId="0" xfId="0" applyNumberFormat="1" applyFont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4" fontId="5" fillId="4" borderId="13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left" wrapText="1"/>
    </xf>
    <xf numFmtId="4" fontId="2" fillId="3" borderId="0" xfId="0" applyNumberFormat="1" applyFont="1" applyFill="1" applyAlignment="1">
      <alignment horizontal="left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4" fontId="7" fillId="4" borderId="13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RowHeight="14.4" x14ac:dyDescent="0.3"/>
  <cols>
    <col min="2" max="2" width="11.5546875" bestFit="1" customWidth="1"/>
    <col min="3" max="3" width="9.109375" style="11" customWidth="1"/>
    <col min="4" max="4" width="10.33203125" style="10" bestFit="1" customWidth="1"/>
    <col min="5" max="5" width="9.44140625" style="10" bestFit="1" customWidth="1"/>
    <col min="6" max="6" width="9.109375" style="11" customWidth="1"/>
    <col min="7" max="7" width="10.33203125" style="10" bestFit="1" customWidth="1"/>
    <col min="8" max="8" width="9.44140625" style="10" bestFit="1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9.44140625" style="10" bestFit="1" customWidth="1"/>
    <col min="15" max="15" width="9.109375" style="11" customWidth="1"/>
    <col min="16" max="16" width="10.33203125" style="10" bestFit="1" customWidth="1"/>
    <col min="17" max="17" width="9.88671875" style="10" bestFit="1" customWidth="1"/>
    <col min="18" max="18" width="9.109375" style="11" customWidth="1"/>
    <col min="19" max="19" width="10.33203125" style="10" bestFit="1" customWidth="1"/>
    <col min="20" max="20" width="9.88671875" style="10" bestFit="1" customWidth="1"/>
    <col min="21" max="21" width="9.109375" style="11" customWidth="1"/>
    <col min="22" max="22" width="10.33203125" style="10" bestFit="1" customWidth="1"/>
    <col min="23" max="23" width="9.44140625" style="10" bestFit="1" customWidth="1"/>
    <col min="24" max="24" width="9.109375" style="11" customWidth="1"/>
    <col min="25" max="25" width="10.33203125" style="10" bestFit="1" customWidth="1"/>
    <col min="26" max="26" width="9.44140625" style="10" bestFit="1" customWidth="1"/>
    <col min="27" max="27" width="9.109375" style="11" customWidth="1"/>
    <col min="28" max="28" width="10.33203125" style="10" bestFit="1" customWidth="1"/>
    <col min="29" max="29" width="9.44140625" style="10" bestFit="1" customWidth="1"/>
    <col min="30" max="30" width="9.109375" style="11" customWidth="1"/>
    <col min="31" max="31" width="10.33203125" style="10" bestFit="1" customWidth="1"/>
    <col min="32" max="32" width="9.44140625" style="10" bestFit="1" customWidth="1"/>
    <col min="33" max="33" width="10.88671875" style="11" bestFit="1" customWidth="1"/>
    <col min="34" max="34" width="10.88671875" style="10" bestFit="1" customWidth="1"/>
    <col min="35" max="35" width="9.44140625" style="10" bestFit="1" customWidth="1"/>
    <col min="36" max="36" width="9.109375" style="11" customWidth="1"/>
    <col min="37" max="37" width="10.33203125" style="10" bestFit="1" customWidth="1"/>
    <col min="38" max="38" width="9.44140625" style="10" bestFit="1" customWidth="1"/>
    <col min="39" max="39" width="9.109375" style="11" customWidth="1"/>
    <col min="40" max="40" width="10.33203125" style="10" bestFit="1" customWidth="1"/>
    <col min="41" max="41" width="9.88671875" style="10" bestFit="1" customWidth="1"/>
    <col min="42" max="42" width="9.109375" style="11" customWidth="1"/>
    <col min="43" max="43" width="10.33203125" style="10" bestFit="1" customWidth="1"/>
    <col min="44" max="44" width="9.88671875" style="10" bestFit="1" customWidth="1"/>
    <col min="45" max="45" width="9.109375" style="11" customWidth="1"/>
    <col min="46" max="46" width="10.33203125" style="10" bestFit="1" customWidth="1"/>
    <col min="47" max="47" width="9.44140625" style="10" bestFit="1" customWidth="1"/>
    <col min="48" max="48" width="9.109375" style="11" customWidth="1"/>
    <col min="49" max="49" width="10.33203125" style="10" bestFit="1" customWidth="1"/>
    <col min="50" max="50" width="9.44140625" style="10" bestFit="1" customWidth="1"/>
    <col min="51" max="51" width="9.109375" style="11" customWidth="1"/>
    <col min="52" max="52" width="10.33203125" style="10" bestFit="1" customWidth="1"/>
    <col min="53" max="53" width="11.6640625" style="10" customWidth="1"/>
    <col min="54" max="54" width="9.109375" style="11" customWidth="1"/>
    <col min="55" max="55" width="10.33203125" style="10" bestFit="1" customWidth="1"/>
    <col min="56" max="56" width="9.88671875" style="10" bestFit="1" customWidth="1"/>
    <col min="57" max="57" width="9.109375" style="11" customWidth="1"/>
    <col min="58" max="58" width="10.33203125" style="10" bestFit="1" customWidth="1"/>
    <col min="59" max="59" width="9.88671875" style="10" bestFit="1" customWidth="1"/>
    <col min="60" max="60" width="9.109375" style="11" customWidth="1"/>
    <col min="61" max="61" width="10.44140625" style="10" customWidth="1"/>
    <col min="62" max="62" width="9.44140625" style="10" bestFit="1" customWidth="1"/>
    <col min="63" max="63" width="12.6640625" style="11" customWidth="1"/>
    <col min="64" max="64" width="12.6640625" style="10" customWidth="1"/>
    <col min="65" max="65" width="9.109375" style="10"/>
    <col min="66" max="66" width="1.6640625" style="10" customWidth="1"/>
    <col min="67" max="69" width="9.109375" style="10"/>
    <col min="70" max="70" width="1.6640625" customWidth="1"/>
    <col min="74" max="74" width="1.6640625" customWidth="1"/>
    <col min="78" max="78" width="1.6640625" customWidth="1"/>
    <col min="82" max="82" width="1.6640625" customWidth="1"/>
    <col min="86" max="86" width="1.6640625" customWidth="1"/>
    <col min="90" max="90" width="1.6640625" customWidth="1"/>
    <col min="94" max="94" width="1.6640625" customWidth="1"/>
    <col min="98" max="98" width="1.6640625" customWidth="1"/>
    <col min="102" max="102" width="1.6640625" customWidth="1"/>
    <col min="103" max="103" width="12.109375" customWidth="1"/>
    <col min="106" max="106" width="1.6640625" customWidth="1"/>
    <col min="110" max="110" width="1.6640625" customWidth="1"/>
    <col min="114" max="114" width="1.6640625" customWidth="1"/>
    <col min="118" max="118" width="1.6640625" customWidth="1"/>
  </cols>
  <sheetData>
    <row r="1" spans="1:200" s="18" customFormat="1" ht="7.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20"/>
      <c r="BO1" s="20"/>
      <c r="BP1" s="20"/>
      <c r="BQ1" s="20"/>
    </row>
    <row r="2" spans="1:200" s="21" customFormat="1" ht="21" customHeight="1" x14ac:dyDescent="0.4">
      <c r="B2" s="22" t="s">
        <v>18</v>
      </c>
      <c r="C2" s="88" t="s">
        <v>44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23"/>
      <c r="Z2" s="23"/>
      <c r="AA2" s="24"/>
      <c r="AB2" s="23"/>
      <c r="AC2" s="23"/>
      <c r="AD2" s="24"/>
      <c r="AE2" s="23"/>
      <c r="AF2" s="25"/>
      <c r="AG2" s="26"/>
      <c r="AH2" s="25"/>
      <c r="AI2" s="25"/>
      <c r="AJ2" s="26"/>
      <c r="AK2" s="25"/>
      <c r="AL2" s="25"/>
      <c r="AM2" s="26"/>
      <c r="AN2" s="25"/>
      <c r="AO2" s="25"/>
      <c r="AP2" s="26"/>
      <c r="AQ2" s="25"/>
      <c r="AR2" s="25"/>
      <c r="AS2" s="26"/>
      <c r="AT2" s="25"/>
      <c r="AU2" s="25"/>
      <c r="AV2" s="26"/>
      <c r="AW2" s="25"/>
      <c r="AX2" s="25"/>
      <c r="AY2" s="26"/>
      <c r="AZ2" s="25"/>
      <c r="BA2" s="25"/>
      <c r="BB2" s="26"/>
      <c r="BC2" s="25"/>
      <c r="BD2" s="25"/>
      <c r="BE2" s="26"/>
      <c r="BF2" s="25"/>
      <c r="BG2" s="25"/>
      <c r="BH2" s="26"/>
      <c r="BI2" s="25"/>
      <c r="BJ2" s="25"/>
      <c r="BK2" s="25"/>
      <c r="BL2" s="25"/>
      <c r="BM2" s="25"/>
    </row>
    <row r="3" spans="1:200" s="21" customFormat="1" ht="21" customHeight="1" thickBot="1" x14ac:dyDescent="0.45">
      <c r="C3" s="87" t="s">
        <v>43</v>
      </c>
      <c r="D3" s="87"/>
      <c r="E3" s="87"/>
      <c r="F3" s="87"/>
      <c r="G3" s="87"/>
      <c r="H3" s="87"/>
      <c r="I3" s="87"/>
      <c r="J3" s="87"/>
      <c r="K3" s="87"/>
      <c r="L3" s="26"/>
      <c r="M3" s="25"/>
      <c r="N3" s="25"/>
      <c r="O3" s="26"/>
      <c r="P3" s="25"/>
      <c r="Q3" s="25"/>
      <c r="R3" s="26"/>
      <c r="S3" s="25"/>
      <c r="T3" s="25"/>
      <c r="U3" s="26"/>
      <c r="V3" s="25"/>
      <c r="W3" s="25"/>
      <c r="X3" s="26"/>
      <c r="Y3" s="25"/>
      <c r="Z3" s="25"/>
      <c r="AA3" s="26"/>
      <c r="AB3" s="25"/>
      <c r="AC3" s="25"/>
      <c r="AD3" s="26"/>
      <c r="AE3" s="25"/>
      <c r="AF3" s="25"/>
      <c r="AG3" s="26"/>
      <c r="AH3" s="25"/>
      <c r="AI3" s="25"/>
      <c r="AJ3" s="26"/>
      <c r="AK3" s="25"/>
      <c r="AL3" s="25"/>
      <c r="AM3" s="26"/>
      <c r="AN3" s="25"/>
      <c r="AO3" s="25"/>
      <c r="AP3" s="26"/>
      <c r="AQ3" s="25"/>
      <c r="AR3" s="25"/>
      <c r="AS3" s="26"/>
      <c r="AT3" s="25"/>
      <c r="AU3" s="25"/>
      <c r="AV3" s="26"/>
      <c r="AW3" s="25"/>
      <c r="AX3" s="25"/>
      <c r="AY3" s="26"/>
      <c r="AZ3" s="25"/>
      <c r="BA3" s="25"/>
      <c r="BB3" s="26"/>
      <c r="BC3" s="25"/>
      <c r="BD3" s="25"/>
      <c r="BE3" s="26"/>
      <c r="BF3" s="25"/>
      <c r="BG3" s="25"/>
      <c r="BH3" s="26"/>
      <c r="BI3" s="25"/>
      <c r="BJ3" s="25"/>
      <c r="BK3" s="26"/>
      <c r="BL3" s="25"/>
      <c r="BM3" s="25"/>
      <c r="BN3" s="25"/>
      <c r="BO3" s="25"/>
      <c r="BP3" s="25"/>
      <c r="BQ3" s="25"/>
    </row>
    <row r="4" spans="1:200" s="5" customFormat="1" ht="45" customHeight="1" x14ac:dyDescent="0.3">
      <c r="A4" s="85" t="s">
        <v>0</v>
      </c>
      <c r="B4" s="86"/>
      <c r="C4" s="82" t="s">
        <v>42</v>
      </c>
      <c r="D4" s="83"/>
      <c r="E4" s="84"/>
      <c r="F4" s="82" t="s">
        <v>48</v>
      </c>
      <c r="G4" s="83"/>
      <c r="H4" s="84"/>
      <c r="I4" s="82" t="s">
        <v>20</v>
      </c>
      <c r="J4" s="83"/>
      <c r="K4" s="84"/>
      <c r="L4" s="82" t="s">
        <v>46</v>
      </c>
      <c r="M4" s="83"/>
      <c r="N4" s="84"/>
      <c r="O4" s="82" t="s">
        <v>52</v>
      </c>
      <c r="P4" s="83"/>
      <c r="Q4" s="84"/>
      <c r="R4" s="82" t="s">
        <v>51</v>
      </c>
      <c r="S4" s="83"/>
      <c r="T4" s="84"/>
      <c r="U4" s="82" t="s">
        <v>49</v>
      </c>
      <c r="V4" s="83"/>
      <c r="W4" s="84"/>
      <c r="X4" s="82" t="s">
        <v>36</v>
      </c>
      <c r="Y4" s="83"/>
      <c r="Z4" s="84"/>
      <c r="AA4" s="82" t="s">
        <v>32</v>
      </c>
      <c r="AB4" s="83"/>
      <c r="AC4" s="84"/>
      <c r="AD4" s="82" t="s">
        <v>33</v>
      </c>
      <c r="AE4" s="83"/>
      <c r="AF4" s="84"/>
      <c r="AG4" s="82" t="s">
        <v>21</v>
      </c>
      <c r="AH4" s="83"/>
      <c r="AI4" s="84"/>
      <c r="AJ4" s="82" t="s">
        <v>47</v>
      </c>
      <c r="AK4" s="83"/>
      <c r="AL4" s="84"/>
      <c r="AM4" s="82" t="s">
        <v>40</v>
      </c>
      <c r="AN4" s="83"/>
      <c r="AO4" s="84"/>
      <c r="AP4" s="82" t="s">
        <v>22</v>
      </c>
      <c r="AQ4" s="83"/>
      <c r="AR4" s="84"/>
      <c r="AS4" s="82" t="s">
        <v>29</v>
      </c>
      <c r="AT4" s="83"/>
      <c r="AU4" s="84"/>
      <c r="AV4" s="82" t="s">
        <v>50</v>
      </c>
      <c r="AW4" s="83"/>
      <c r="AX4" s="84"/>
      <c r="AY4" s="82" t="s">
        <v>23</v>
      </c>
      <c r="AZ4" s="83"/>
      <c r="BA4" s="84"/>
      <c r="BB4" s="82" t="s">
        <v>53</v>
      </c>
      <c r="BC4" s="83"/>
      <c r="BD4" s="84"/>
      <c r="BE4" s="82" t="s">
        <v>35</v>
      </c>
      <c r="BF4" s="83"/>
      <c r="BG4" s="84"/>
      <c r="BH4" s="82" t="s">
        <v>30</v>
      </c>
      <c r="BI4" s="83"/>
      <c r="BJ4" s="84"/>
      <c r="BK4" s="40" t="s">
        <v>24</v>
      </c>
      <c r="BL4" s="41" t="s">
        <v>24</v>
      </c>
      <c r="BM4" s="7"/>
      <c r="BN4" s="8"/>
      <c r="BO4" s="7"/>
      <c r="BP4" s="7"/>
      <c r="BQ4" s="7"/>
      <c r="BS4" s="4"/>
      <c r="BT4" s="4"/>
      <c r="BU4" s="4"/>
      <c r="BW4" s="4"/>
      <c r="BX4" s="4"/>
      <c r="BY4" s="4"/>
      <c r="CA4" s="4"/>
      <c r="CB4" s="4"/>
      <c r="CC4" s="4"/>
      <c r="CE4" s="4"/>
      <c r="CF4" s="4"/>
      <c r="CG4" s="4"/>
      <c r="CI4" s="4"/>
      <c r="CJ4" s="4"/>
      <c r="CK4" s="4"/>
      <c r="CM4" s="4"/>
      <c r="CN4" s="4"/>
      <c r="CO4" s="4"/>
      <c r="CQ4" s="4"/>
      <c r="CR4" s="4"/>
      <c r="CS4" s="4"/>
      <c r="CU4" s="4"/>
      <c r="CV4" s="4"/>
      <c r="CW4" s="4"/>
      <c r="CY4" s="4"/>
      <c r="CZ4" s="4"/>
      <c r="DA4" s="4"/>
      <c r="DC4" s="4"/>
      <c r="DD4" s="4"/>
      <c r="DE4" s="4"/>
      <c r="DG4" s="4"/>
      <c r="DH4" s="4"/>
      <c r="DI4" s="4"/>
      <c r="DK4" s="4"/>
      <c r="DL4" s="4"/>
      <c r="DM4" s="4"/>
      <c r="DO4" s="4"/>
      <c r="DP4" s="4"/>
      <c r="DQ4" s="4"/>
    </row>
    <row r="5" spans="1:200" ht="45" customHeight="1" thickBot="1" x14ac:dyDescent="0.35">
      <c r="A5" s="50" t="s">
        <v>1</v>
      </c>
      <c r="B5" s="51" t="s">
        <v>45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25</v>
      </c>
      <c r="BL5" s="32" t="s">
        <v>26</v>
      </c>
      <c r="BM5" s="6"/>
      <c r="BN5" s="9"/>
      <c r="BO5" s="6"/>
      <c r="BP5" s="6"/>
      <c r="BQ5" s="6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2"/>
      <c r="DG5" s="1"/>
      <c r="DH5" s="1"/>
      <c r="DI5" s="1"/>
      <c r="DJ5" s="2"/>
      <c r="DK5" s="1"/>
      <c r="DL5" s="1"/>
      <c r="DM5" s="1"/>
      <c r="DN5" s="2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1:200" x14ac:dyDescent="0.3">
      <c r="A6" s="52">
        <v>2006</v>
      </c>
      <c r="B6" s="53" t="s">
        <v>5</v>
      </c>
      <c r="C6" s="42">
        <v>0</v>
      </c>
      <c r="D6" s="27">
        <v>0</v>
      </c>
      <c r="E6" s="43">
        <v>0</v>
      </c>
      <c r="F6" s="42">
        <v>0</v>
      </c>
      <c r="G6" s="27">
        <v>0</v>
      </c>
      <c r="H6" s="43">
        <v>0</v>
      </c>
      <c r="I6" s="42">
        <v>0</v>
      </c>
      <c r="J6" s="27">
        <v>0</v>
      </c>
      <c r="K6" s="43">
        <v>0</v>
      </c>
      <c r="L6" s="42">
        <v>0</v>
      </c>
      <c r="M6" s="27">
        <v>0</v>
      </c>
      <c r="N6" s="43">
        <v>0</v>
      </c>
      <c r="O6" s="42">
        <v>0</v>
      </c>
      <c r="P6" s="27">
        <v>0</v>
      </c>
      <c r="Q6" s="43">
        <f t="shared" ref="Q6:Q17" si="0">IF(O6=0,0,P6/O6*1000)</f>
        <v>0</v>
      </c>
      <c r="R6" s="42">
        <v>0</v>
      </c>
      <c r="S6" s="27">
        <v>0</v>
      </c>
      <c r="T6" s="43">
        <f t="shared" ref="T6:T17" si="1">IF(R6=0,0,S6/R6*1000)</f>
        <v>0</v>
      </c>
      <c r="U6" s="42">
        <v>0</v>
      </c>
      <c r="V6" s="27">
        <v>0</v>
      </c>
      <c r="W6" s="43">
        <v>0</v>
      </c>
      <c r="X6" s="42">
        <v>0</v>
      </c>
      <c r="Y6" s="27">
        <v>0</v>
      </c>
      <c r="Z6" s="43">
        <v>0</v>
      </c>
      <c r="AA6" s="42">
        <v>0</v>
      </c>
      <c r="AB6" s="27">
        <v>0</v>
      </c>
      <c r="AC6" s="43">
        <v>0</v>
      </c>
      <c r="AD6" s="42">
        <v>0</v>
      </c>
      <c r="AE6" s="27">
        <v>0</v>
      </c>
      <c r="AF6" s="43">
        <v>0</v>
      </c>
      <c r="AG6" s="42">
        <v>0</v>
      </c>
      <c r="AH6" s="27">
        <v>0</v>
      </c>
      <c r="AI6" s="43">
        <v>0</v>
      </c>
      <c r="AJ6" s="42">
        <v>0</v>
      </c>
      <c r="AK6" s="27">
        <v>0</v>
      </c>
      <c r="AL6" s="43">
        <v>0</v>
      </c>
      <c r="AM6" s="42">
        <v>0</v>
      </c>
      <c r="AN6" s="27">
        <v>0</v>
      </c>
      <c r="AO6" s="43">
        <v>0</v>
      </c>
      <c r="AP6" s="42">
        <v>0</v>
      </c>
      <c r="AQ6" s="27">
        <v>0</v>
      </c>
      <c r="AR6" s="43">
        <v>0</v>
      </c>
      <c r="AS6" s="42">
        <v>0</v>
      </c>
      <c r="AT6" s="27">
        <v>0</v>
      </c>
      <c r="AU6" s="43">
        <v>0</v>
      </c>
      <c r="AV6" s="42">
        <v>0</v>
      </c>
      <c r="AW6" s="27">
        <v>0</v>
      </c>
      <c r="AX6" s="43">
        <v>0</v>
      </c>
      <c r="AY6" s="42">
        <v>0</v>
      </c>
      <c r="AZ6" s="27">
        <v>0</v>
      </c>
      <c r="BA6" s="43">
        <v>0</v>
      </c>
      <c r="BB6" s="42">
        <v>0</v>
      </c>
      <c r="BC6" s="27">
        <v>0</v>
      </c>
      <c r="BD6" s="43">
        <f t="shared" ref="BD6:BD17" si="2">IF(BB6=0,0,BC6/BB6*1000)</f>
        <v>0</v>
      </c>
      <c r="BE6" s="42">
        <v>0</v>
      </c>
      <c r="BF6" s="27">
        <v>0</v>
      </c>
      <c r="BG6" s="43">
        <v>0</v>
      </c>
      <c r="BH6" s="42">
        <v>0</v>
      </c>
      <c r="BI6" s="27">
        <v>0</v>
      </c>
      <c r="BJ6" s="43">
        <v>0</v>
      </c>
      <c r="BK6" s="28">
        <f t="shared" ref="BK6:BK18" si="3">I6+AA6+AG6+AP6+BH6</f>
        <v>0</v>
      </c>
      <c r="BL6" s="29">
        <f t="shared" ref="BL6:BL18" si="4">J6+AB6+AH6+AQ6+BI6</f>
        <v>0</v>
      </c>
      <c r="BM6" s="6"/>
      <c r="BN6" s="9"/>
      <c r="BO6" s="6"/>
      <c r="BP6" s="6"/>
      <c r="BQ6" s="6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  <c r="DJ6" s="2"/>
      <c r="DK6" s="1"/>
      <c r="DL6" s="1"/>
      <c r="DM6" s="1"/>
      <c r="DN6" s="2"/>
      <c r="DO6" s="1"/>
      <c r="DP6" s="1"/>
      <c r="DQ6" s="1"/>
    </row>
    <row r="7" spans="1:200" x14ac:dyDescent="0.3">
      <c r="A7" s="54">
        <v>2006</v>
      </c>
      <c r="B7" s="55" t="s">
        <v>6</v>
      </c>
      <c r="C7" s="44">
        <v>0</v>
      </c>
      <c r="D7" s="14">
        <v>0</v>
      </c>
      <c r="E7" s="45">
        <v>0</v>
      </c>
      <c r="F7" s="44">
        <v>0</v>
      </c>
      <c r="G7" s="14">
        <v>0</v>
      </c>
      <c r="H7" s="45">
        <v>0</v>
      </c>
      <c r="I7" s="44">
        <v>0</v>
      </c>
      <c r="J7" s="14">
        <v>0</v>
      </c>
      <c r="K7" s="45">
        <v>0</v>
      </c>
      <c r="L7" s="44">
        <v>0</v>
      </c>
      <c r="M7" s="14">
        <v>0</v>
      </c>
      <c r="N7" s="45">
        <v>0</v>
      </c>
      <c r="O7" s="44">
        <v>0</v>
      </c>
      <c r="P7" s="14">
        <v>0</v>
      </c>
      <c r="Q7" s="45">
        <f t="shared" si="0"/>
        <v>0</v>
      </c>
      <c r="R7" s="44">
        <v>0</v>
      </c>
      <c r="S7" s="14">
        <v>0</v>
      </c>
      <c r="T7" s="45">
        <f t="shared" si="1"/>
        <v>0</v>
      </c>
      <c r="U7" s="44">
        <v>0</v>
      </c>
      <c r="V7" s="14">
        <v>0</v>
      </c>
      <c r="W7" s="45">
        <v>0</v>
      </c>
      <c r="X7" s="44">
        <v>0</v>
      </c>
      <c r="Y7" s="14">
        <v>0</v>
      </c>
      <c r="Z7" s="45">
        <v>0</v>
      </c>
      <c r="AA7" s="44">
        <v>0</v>
      </c>
      <c r="AB7" s="14">
        <v>0</v>
      </c>
      <c r="AC7" s="45">
        <v>0</v>
      </c>
      <c r="AD7" s="44">
        <v>0</v>
      </c>
      <c r="AE7" s="14">
        <v>0</v>
      </c>
      <c r="AF7" s="45">
        <v>0</v>
      </c>
      <c r="AG7" s="44">
        <v>0</v>
      </c>
      <c r="AH7" s="14">
        <v>0</v>
      </c>
      <c r="AI7" s="45">
        <v>0</v>
      </c>
      <c r="AJ7" s="44">
        <v>0</v>
      </c>
      <c r="AK7" s="14">
        <v>0</v>
      </c>
      <c r="AL7" s="45">
        <v>0</v>
      </c>
      <c r="AM7" s="44">
        <v>0</v>
      </c>
      <c r="AN7" s="14">
        <v>0</v>
      </c>
      <c r="AO7" s="45">
        <v>0</v>
      </c>
      <c r="AP7" s="44">
        <v>0</v>
      </c>
      <c r="AQ7" s="14">
        <v>0</v>
      </c>
      <c r="AR7" s="45">
        <v>0</v>
      </c>
      <c r="AS7" s="44">
        <v>0</v>
      </c>
      <c r="AT7" s="14">
        <v>0</v>
      </c>
      <c r="AU7" s="45">
        <v>0</v>
      </c>
      <c r="AV7" s="44">
        <v>0</v>
      </c>
      <c r="AW7" s="14">
        <v>0</v>
      </c>
      <c r="AX7" s="45">
        <v>0</v>
      </c>
      <c r="AY7" s="44">
        <v>0</v>
      </c>
      <c r="AZ7" s="14">
        <v>0</v>
      </c>
      <c r="BA7" s="45">
        <v>0</v>
      </c>
      <c r="BB7" s="44">
        <v>0</v>
      </c>
      <c r="BC7" s="14">
        <v>0</v>
      </c>
      <c r="BD7" s="45">
        <f t="shared" si="2"/>
        <v>0</v>
      </c>
      <c r="BE7" s="44">
        <v>0</v>
      </c>
      <c r="BF7" s="14">
        <v>0</v>
      </c>
      <c r="BG7" s="45">
        <v>0</v>
      </c>
      <c r="BH7" s="44">
        <v>0</v>
      </c>
      <c r="BI7" s="14">
        <v>0</v>
      </c>
      <c r="BJ7" s="45">
        <v>0</v>
      </c>
      <c r="BK7" s="13">
        <f t="shared" si="3"/>
        <v>0</v>
      </c>
      <c r="BL7" s="17">
        <f t="shared" si="4"/>
        <v>0</v>
      </c>
      <c r="BM7" s="6"/>
      <c r="BN7" s="9"/>
      <c r="BO7" s="6"/>
      <c r="BP7" s="6"/>
      <c r="BQ7" s="6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  <c r="DJ7" s="2"/>
      <c r="DK7" s="1"/>
      <c r="DL7" s="1"/>
      <c r="DM7" s="1"/>
      <c r="DN7" s="2"/>
      <c r="DO7" s="1"/>
      <c r="DP7" s="1"/>
      <c r="DQ7" s="1"/>
    </row>
    <row r="8" spans="1:200" x14ac:dyDescent="0.3">
      <c r="A8" s="54">
        <v>2006</v>
      </c>
      <c r="B8" s="55" t="s">
        <v>7</v>
      </c>
      <c r="C8" s="44">
        <v>0</v>
      </c>
      <c r="D8" s="14">
        <v>0</v>
      </c>
      <c r="E8" s="45">
        <v>0</v>
      </c>
      <c r="F8" s="44">
        <v>0</v>
      </c>
      <c r="G8" s="14">
        <v>0</v>
      </c>
      <c r="H8" s="45">
        <v>0</v>
      </c>
      <c r="I8" s="44">
        <v>0</v>
      </c>
      <c r="J8" s="14">
        <v>0</v>
      </c>
      <c r="K8" s="45">
        <v>0</v>
      </c>
      <c r="L8" s="44">
        <v>0</v>
      </c>
      <c r="M8" s="14">
        <v>0</v>
      </c>
      <c r="N8" s="45">
        <v>0</v>
      </c>
      <c r="O8" s="44">
        <v>0</v>
      </c>
      <c r="P8" s="14">
        <v>0</v>
      </c>
      <c r="Q8" s="45">
        <f t="shared" si="0"/>
        <v>0</v>
      </c>
      <c r="R8" s="44">
        <v>0</v>
      </c>
      <c r="S8" s="14">
        <v>0</v>
      </c>
      <c r="T8" s="45">
        <f t="shared" si="1"/>
        <v>0</v>
      </c>
      <c r="U8" s="44">
        <v>0</v>
      </c>
      <c r="V8" s="14">
        <v>0</v>
      </c>
      <c r="W8" s="45">
        <v>0</v>
      </c>
      <c r="X8" s="44">
        <v>0</v>
      </c>
      <c r="Y8" s="14">
        <v>0</v>
      </c>
      <c r="Z8" s="45">
        <v>0</v>
      </c>
      <c r="AA8" s="44">
        <v>0</v>
      </c>
      <c r="AB8" s="14">
        <v>7</v>
      </c>
      <c r="AC8" s="45">
        <v>0</v>
      </c>
      <c r="AD8" s="44">
        <v>0</v>
      </c>
      <c r="AE8" s="14">
        <v>0</v>
      </c>
      <c r="AF8" s="45">
        <v>0</v>
      </c>
      <c r="AG8" s="44">
        <v>0</v>
      </c>
      <c r="AH8" s="14">
        <v>0</v>
      </c>
      <c r="AI8" s="45">
        <v>0</v>
      </c>
      <c r="AJ8" s="44">
        <v>0</v>
      </c>
      <c r="AK8" s="14">
        <v>0</v>
      </c>
      <c r="AL8" s="45">
        <v>0</v>
      </c>
      <c r="AM8" s="44">
        <v>0</v>
      </c>
      <c r="AN8" s="14">
        <v>0</v>
      </c>
      <c r="AO8" s="45">
        <v>0</v>
      </c>
      <c r="AP8" s="44">
        <v>0</v>
      </c>
      <c r="AQ8" s="14">
        <v>0</v>
      </c>
      <c r="AR8" s="45">
        <v>0</v>
      </c>
      <c r="AS8" s="44">
        <v>0</v>
      </c>
      <c r="AT8" s="14">
        <v>0</v>
      </c>
      <c r="AU8" s="45">
        <v>0</v>
      </c>
      <c r="AV8" s="44">
        <v>0</v>
      </c>
      <c r="AW8" s="14">
        <v>0</v>
      </c>
      <c r="AX8" s="45">
        <v>0</v>
      </c>
      <c r="AY8" s="44">
        <v>0</v>
      </c>
      <c r="AZ8" s="14">
        <v>0</v>
      </c>
      <c r="BA8" s="45">
        <v>0</v>
      </c>
      <c r="BB8" s="44">
        <v>0</v>
      </c>
      <c r="BC8" s="14">
        <v>0</v>
      </c>
      <c r="BD8" s="45">
        <f t="shared" si="2"/>
        <v>0</v>
      </c>
      <c r="BE8" s="44">
        <v>0</v>
      </c>
      <c r="BF8" s="14">
        <v>0</v>
      </c>
      <c r="BG8" s="45">
        <v>0</v>
      </c>
      <c r="BH8" s="44">
        <v>0</v>
      </c>
      <c r="BI8" s="14">
        <v>0</v>
      </c>
      <c r="BJ8" s="45">
        <v>0</v>
      </c>
      <c r="BK8" s="13">
        <f t="shared" si="3"/>
        <v>0</v>
      </c>
      <c r="BL8" s="17">
        <f t="shared" si="4"/>
        <v>7</v>
      </c>
      <c r="BM8" s="6"/>
      <c r="BN8" s="9"/>
      <c r="BO8" s="6"/>
      <c r="BP8" s="6"/>
      <c r="BQ8" s="6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  <c r="DJ8" s="2"/>
      <c r="DK8" s="1"/>
      <c r="DL8" s="1"/>
      <c r="DM8" s="1"/>
      <c r="DN8" s="2"/>
      <c r="DO8" s="1"/>
      <c r="DP8" s="1"/>
      <c r="DQ8" s="1"/>
    </row>
    <row r="9" spans="1:200" x14ac:dyDescent="0.3">
      <c r="A9" s="54">
        <v>2006</v>
      </c>
      <c r="B9" s="55" t="s">
        <v>8</v>
      </c>
      <c r="C9" s="44">
        <v>0</v>
      </c>
      <c r="D9" s="14">
        <v>0</v>
      </c>
      <c r="E9" s="45">
        <v>0</v>
      </c>
      <c r="F9" s="44">
        <v>0</v>
      </c>
      <c r="G9" s="14">
        <v>0</v>
      </c>
      <c r="H9" s="45">
        <v>0</v>
      </c>
      <c r="I9" s="44">
        <v>0</v>
      </c>
      <c r="J9" s="14">
        <v>0</v>
      </c>
      <c r="K9" s="45">
        <v>0</v>
      </c>
      <c r="L9" s="44">
        <v>0</v>
      </c>
      <c r="M9" s="14">
        <v>0</v>
      </c>
      <c r="N9" s="45">
        <v>0</v>
      </c>
      <c r="O9" s="44">
        <v>0</v>
      </c>
      <c r="P9" s="14">
        <v>0</v>
      </c>
      <c r="Q9" s="45">
        <f t="shared" si="0"/>
        <v>0</v>
      </c>
      <c r="R9" s="44">
        <v>0</v>
      </c>
      <c r="S9" s="14">
        <v>0</v>
      </c>
      <c r="T9" s="45">
        <f t="shared" si="1"/>
        <v>0</v>
      </c>
      <c r="U9" s="44">
        <v>0</v>
      </c>
      <c r="V9" s="14">
        <v>0</v>
      </c>
      <c r="W9" s="45">
        <v>0</v>
      </c>
      <c r="X9" s="44">
        <v>0</v>
      </c>
      <c r="Y9" s="14">
        <v>0</v>
      </c>
      <c r="Z9" s="45">
        <v>0</v>
      </c>
      <c r="AA9" s="44">
        <v>0</v>
      </c>
      <c r="AB9" s="14">
        <v>0</v>
      </c>
      <c r="AC9" s="45">
        <v>0</v>
      </c>
      <c r="AD9" s="44">
        <v>0</v>
      </c>
      <c r="AE9" s="14">
        <v>0</v>
      </c>
      <c r="AF9" s="45">
        <v>0</v>
      </c>
      <c r="AG9" s="44">
        <v>0</v>
      </c>
      <c r="AH9" s="14">
        <v>0</v>
      </c>
      <c r="AI9" s="45">
        <v>0</v>
      </c>
      <c r="AJ9" s="44">
        <v>0</v>
      </c>
      <c r="AK9" s="14">
        <v>0</v>
      </c>
      <c r="AL9" s="45">
        <v>0</v>
      </c>
      <c r="AM9" s="44">
        <v>0</v>
      </c>
      <c r="AN9" s="14">
        <v>0</v>
      </c>
      <c r="AO9" s="45">
        <v>0</v>
      </c>
      <c r="AP9" s="44">
        <v>0</v>
      </c>
      <c r="AQ9" s="14">
        <v>0</v>
      </c>
      <c r="AR9" s="45">
        <v>0</v>
      </c>
      <c r="AS9" s="44">
        <v>0</v>
      </c>
      <c r="AT9" s="14">
        <v>0</v>
      </c>
      <c r="AU9" s="45">
        <v>0</v>
      </c>
      <c r="AV9" s="44">
        <v>0</v>
      </c>
      <c r="AW9" s="14">
        <v>0</v>
      </c>
      <c r="AX9" s="45">
        <v>0</v>
      </c>
      <c r="AY9" s="44">
        <v>0</v>
      </c>
      <c r="AZ9" s="14">
        <v>0</v>
      </c>
      <c r="BA9" s="45">
        <v>0</v>
      </c>
      <c r="BB9" s="44">
        <v>0</v>
      </c>
      <c r="BC9" s="14">
        <v>0</v>
      </c>
      <c r="BD9" s="45">
        <f t="shared" si="2"/>
        <v>0</v>
      </c>
      <c r="BE9" s="44">
        <v>0</v>
      </c>
      <c r="BF9" s="14">
        <v>0</v>
      </c>
      <c r="BG9" s="45">
        <v>0</v>
      </c>
      <c r="BH9" s="44">
        <v>0</v>
      </c>
      <c r="BI9" s="14">
        <v>0</v>
      </c>
      <c r="BJ9" s="45">
        <v>0</v>
      </c>
      <c r="BK9" s="13">
        <f t="shared" si="3"/>
        <v>0</v>
      </c>
      <c r="BL9" s="17">
        <f t="shared" si="4"/>
        <v>0</v>
      </c>
      <c r="BM9" s="6"/>
      <c r="BN9" s="9"/>
      <c r="BO9" s="6"/>
      <c r="BP9" s="6"/>
      <c r="BQ9" s="6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  <c r="DJ9" s="2"/>
      <c r="DK9" s="1"/>
      <c r="DL9" s="1"/>
      <c r="DM9" s="1"/>
      <c r="DN9" s="2"/>
      <c r="DO9" s="1"/>
      <c r="DP9" s="1"/>
      <c r="DQ9" s="1"/>
    </row>
    <row r="10" spans="1:200" x14ac:dyDescent="0.3">
      <c r="A10" s="54">
        <v>2006</v>
      </c>
      <c r="B10" s="55" t="s">
        <v>9</v>
      </c>
      <c r="C10" s="44">
        <v>0</v>
      </c>
      <c r="D10" s="14">
        <v>0</v>
      </c>
      <c r="E10" s="45">
        <v>0</v>
      </c>
      <c r="F10" s="44">
        <v>0</v>
      </c>
      <c r="G10" s="14">
        <v>0</v>
      </c>
      <c r="H10" s="45">
        <v>0</v>
      </c>
      <c r="I10" s="44">
        <v>0</v>
      </c>
      <c r="J10" s="14">
        <v>0</v>
      </c>
      <c r="K10" s="45">
        <v>0</v>
      </c>
      <c r="L10" s="44">
        <v>0</v>
      </c>
      <c r="M10" s="14">
        <v>0</v>
      </c>
      <c r="N10" s="45">
        <v>0</v>
      </c>
      <c r="O10" s="44">
        <v>0</v>
      </c>
      <c r="P10" s="14">
        <v>0</v>
      </c>
      <c r="Q10" s="45">
        <f t="shared" si="0"/>
        <v>0</v>
      </c>
      <c r="R10" s="44">
        <v>0</v>
      </c>
      <c r="S10" s="14">
        <v>0</v>
      </c>
      <c r="T10" s="45">
        <f t="shared" si="1"/>
        <v>0</v>
      </c>
      <c r="U10" s="44">
        <v>0</v>
      </c>
      <c r="V10" s="14">
        <v>0</v>
      </c>
      <c r="W10" s="45">
        <v>0</v>
      </c>
      <c r="X10" s="44">
        <v>0</v>
      </c>
      <c r="Y10" s="14">
        <v>0</v>
      </c>
      <c r="Z10" s="45">
        <v>0</v>
      </c>
      <c r="AA10" s="44">
        <v>0</v>
      </c>
      <c r="AB10" s="14">
        <v>0</v>
      </c>
      <c r="AC10" s="45">
        <v>0</v>
      </c>
      <c r="AD10" s="44">
        <v>0</v>
      </c>
      <c r="AE10" s="14">
        <v>0</v>
      </c>
      <c r="AF10" s="45">
        <v>0</v>
      </c>
      <c r="AG10" s="44">
        <v>0</v>
      </c>
      <c r="AH10" s="14">
        <v>0</v>
      </c>
      <c r="AI10" s="45">
        <v>0</v>
      </c>
      <c r="AJ10" s="44">
        <v>0</v>
      </c>
      <c r="AK10" s="14">
        <v>0</v>
      </c>
      <c r="AL10" s="45">
        <v>0</v>
      </c>
      <c r="AM10" s="44">
        <v>0</v>
      </c>
      <c r="AN10" s="14">
        <v>0</v>
      </c>
      <c r="AO10" s="45">
        <v>0</v>
      </c>
      <c r="AP10" s="44">
        <v>0</v>
      </c>
      <c r="AQ10" s="14">
        <v>0</v>
      </c>
      <c r="AR10" s="45">
        <v>0</v>
      </c>
      <c r="AS10" s="44">
        <v>0</v>
      </c>
      <c r="AT10" s="14">
        <v>0</v>
      </c>
      <c r="AU10" s="45">
        <v>0</v>
      </c>
      <c r="AV10" s="44">
        <v>0</v>
      </c>
      <c r="AW10" s="14">
        <v>0</v>
      </c>
      <c r="AX10" s="45">
        <v>0</v>
      </c>
      <c r="AY10" s="44">
        <v>0</v>
      </c>
      <c r="AZ10" s="14">
        <v>0</v>
      </c>
      <c r="BA10" s="45">
        <v>0</v>
      </c>
      <c r="BB10" s="44">
        <v>0</v>
      </c>
      <c r="BC10" s="14">
        <v>0</v>
      </c>
      <c r="BD10" s="45">
        <f t="shared" si="2"/>
        <v>0</v>
      </c>
      <c r="BE10" s="44">
        <v>0</v>
      </c>
      <c r="BF10" s="14">
        <v>0</v>
      </c>
      <c r="BG10" s="45">
        <v>0</v>
      </c>
      <c r="BH10" s="44">
        <v>0</v>
      </c>
      <c r="BI10" s="14">
        <v>0</v>
      </c>
      <c r="BJ10" s="45">
        <v>0</v>
      </c>
      <c r="BK10" s="13">
        <f t="shared" si="3"/>
        <v>0</v>
      </c>
      <c r="BL10" s="17">
        <f t="shared" si="4"/>
        <v>0</v>
      </c>
      <c r="BM10" s="6"/>
      <c r="BN10" s="9"/>
      <c r="BO10" s="6"/>
      <c r="BP10" s="6"/>
      <c r="BQ10" s="6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  <c r="DJ10" s="2"/>
      <c r="DK10" s="1"/>
      <c r="DL10" s="1"/>
      <c r="DM10" s="1"/>
      <c r="DN10" s="2"/>
      <c r="DO10" s="1"/>
      <c r="DP10" s="1"/>
      <c r="DQ10" s="1"/>
    </row>
    <row r="11" spans="1:200" x14ac:dyDescent="0.3">
      <c r="A11" s="54">
        <v>2006</v>
      </c>
      <c r="B11" s="55" t="s">
        <v>10</v>
      </c>
      <c r="C11" s="44">
        <v>0</v>
      </c>
      <c r="D11" s="14">
        <v>0</v>
      </c>
      <c r="E11" s="45">
        <v>0</v>
      </c>
      <c r="F11" s="44">
        <v>0</v>
      </c>
      <c r="G11" s="14">
        <v>0</v>
      </c>
      <c r="H11" s="45">
        <v>0</v>
      </c>
      <c r="I11" s="44">
        <v>0</v>
      </c>
      <c r="J11" s="14">
        <v>0</v>
      </c>
      <c r="K11" s="45">
        <v>0</v>
      </c>
      <c r="L11" s="44">
        <v>0</v>
      </c>
      <c r="M11" s="14">
        <v>0</v>
      </c>
      <c r="N11" s="45">
        <v>0</v>
      </c>
      <c r="O11" s="44">
        <v>0</v>
      </c>
      <c r="P11" s="14">
        <v>0</v>
      </c>
      <c r="Q11" s="45">
        <f t="shared" si="0"/>
        <v>0</v>
      </c>
      <c r="R11" s="44">
        <v>0</v>
      </c>
      <c r="S11" s="14">
        <v>0</v>
      </c>
      <c r="T11" s="45">
        <f t="shared" si="1"/>
        <v>0</v>
      </c>
      <c r="U11" s="44">
        <v>0</v>
      </c>
      <c r="V11" s="14">
        <v>0</v>
      </c>
      <c r="W11" s="45">
        <v>0</v>
      </c>
      <c r="X11" s="44">
        <v>0</v>
      </c>
      <c r="Y11" s="14">
        <v>0</v>
      </c>
      <c r="Z11" s="45">
        <v>0</v>
      </c>
      <c r="AA11" s="44">
        <v>0</v>
      </c>
      <c r="AB11" s="14">
        <v>0</v>
      </c>
      <c r="AC11" s="45">
        <v>0</v>
      </c>
      <c r="AD11" s="44">
        <v>0</v>
      </c>
      <c r="AE11" s="14">
        <v>0</v>
      </c>
      <c r="AF11" s="45">
        <v>0</v>
      </c>
      <c r="AG11" s="44">
        <v>0</v>
      </c>
      <c r="AH11" s="14">
        <v>0</v>
      </c>
      <c r="AI11" s="45">
        <v>0</v>
      </c>
      <c r="AJ11" s="44">
        <v>0</v>
      </c>
      <c r="AK11" s="14">
        <v>0</v>
      </c>
      <c r="AL11" s="45">
        <v>0</v>
      </c>
      <c r="AM11" s="44">
        <v>0</v>
      </c>
      <c r="AN11" s="14">
        <v>0</v>
      </c>
      <c r="AO11" s="45">
        <v>0</v>
      </c>
      <c r="AP11" s="44">
        <v>0</v>
      </c>
      <c r="AQ11" s="14">
        <v>0</v>
      </c>
      <c r="AR11" s="45">
        <v>0</v>
      </c>
      <c r="AS11" s="44">
        <v>0</v>
      </c>
      <c r="AT11" s="14">
        <v>0</v>
      </c>
      <c r="AU11" s="45">
        <v>0</v>
      </c>
      <c r="AV11" s="44">
        <v>0</v>
      </c>
      <c r="AW11" s="14">
        <v>0</v>
      </c>
      <c r="AX11" s="45">
        <v>0</v>
      </c>
      <c r="AY11" s="44">
        <v>0</v>
      </c>
      <c r="AZ11" s="14">
        <v>0</v>
      </c>
      <c r="BA11" s="45">
        <v>0</v>
      </c>
      <c r="BB11" s="44">
        <v>0</v>
      </c>
      <c r="BC11" s="14">
        <v>0</v>
      </c>
      <c r="BD11" s="45">
        <f t="shared" si="2"/>
        <v>0</v>
      </c>
      <c r="BE11" s="44">
        <v>0</v>
      </c>
      <c r="BF11" s="14">
        <v>0</v>
      </c>
      <c r="BG11" s="45">
        <v>0</v>
      </c>
      <c r="BH11" s="44">
        <v>0</v>
      </c>
      <c r="BI11" s="14">
        <v>0</v>
      </c>
      <c r="BJ11" s="45">
        <v>0</v>
      </c>
      <c r="BK11" s="13">
        <f t="shared" si="3"/>
        <v>0</v>
      </c>
      <c r="BL11" s="17">
        <f t="shared" si="4"/>
        <v>0</v>
      </c>
      <c r="BM11" s="6"/>
      <c r="BN11" s="9"/>
      <c r="BO11" s="6"/>
      <c r="BP11" s="6"/>
      <c r="BQ11" s="6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  <c r="DJ11" s="2"/>
      <c r="DK11" s="1"/>
      <c r="DL11" s="1"/>
      <c r="DM11" s="1"/>
      <c r="DN11" s="2"/>
      <c r="DO11" s="1"/>
      <c r="DP11" s="1"/>
      <c r="DQ11" s="1"/>
    </row>
    <row r="12" spans="1:200" x14ac:dyDescent="0.3">
      <c r="A12" s="54">
        <v>2006</v>
      </c>
      <c r="B12" s="55" t="s">
        <v>11</v>
      </c>
      <c r="C12" s="44">
        <v>0</v>
      </c>
      <c r="D12" s="14">
        <v>0</v>
      </c>
      <c r="E12" s="45">
        <v>0</v>
      </c>
      <c r="F12" s="44">
        <v>0</v>
      </c>
      <c r="G12" s="14">
        <v>0</v>
      </c>
      <c r="H12" s="45">
        <v>0</v>
      </c>
      <c r="I12" s="44">
        <v>0</v>
      </c>
      <c r="J12" s="14">
        <v>0</v>
      </c>
      <c r="K12" s="45">
        <v>0</v>
      </c>
      <c r="L12" s="44">
        <v>0</v>
      </c>
      <c r="M12" s="14">
        <v>0</v>
      </c>
      <c r="N12" s="45">
        <v>0</v>
      </c>
      <c r="O12" s="44">
        <v>0</v>
      </c>
      <c r="P12" s="14">
        <v>0</v>
      </c>
      <c r="Q12" s="45">
        <f t="shared" si="0"/>
        <v>0</v>
      </c>
      <c r="R12" s="44">
        <v>0</v>
      </c>
      <c r="S12" s="14">
        <v>0</v>
      </c>
      <c r="T12" s="45">
        <f t="shared" si="1"/>
        <v>0</v>
      </c>
      <c r="U12" s="44">
        <v>0</v>
      </c>
      <c r="V12" s="14">
        <v>0</v>
      </c>
      <c r="W12" s="45">
        <v>0</v>
      </c>
      <c r="X12" s="44">
        <v>0</v>
      </c>
      <c r="Y12" s="14">
        <v>0</v>
      </c>
      <c r="Z12" s="45">
        <v>0</v>
      </c>
      <c r="AA12" s="44">
        <v>0</v>
      </c>
      <c r="AB12" s="14">
        <v>0</v>
      </c>
      <c r="AC12" s="45">
        <v>0</v>
      </c>
      <c r="AD12" s="44">
        <v>0</v>
      </c>
      <c r="AE12" s="14">
        <v>0</v>
      </c>
      <c r="AF12" s="45">
        <v>0</v>
      </c>
      <c r="AG12" s="44">
        <v>0</v>
      </c>
      <c r="AH12" s="14">
        <v>0</v>
      </c>
      <c r="AI12" s="45">
        <v>0</v>
      </c>
      <c r="AJ12" s="44">
        <v>0</v>
      </c>
      <c r="AK12" s="14">
        <v>0</v>
      </c>
      <c r="AL12" s="45">
        <v>0</v>
      </c>
      <c r="AM12" s="44">
        <v>0</v>
      </c>
      <c r="AN12" s="14">
        <v>0</v>
      </c>
      <c r="AO12" s="45">
        <v>0</v>
      </c>
      <c r="AP12" s="44">
        <v>0</v>
      </c>
      <c r="AQ12" s="14">
        <v>0</v>
      </c>
      <c r="AR12" s="45">
        <v>0</v>
      </c>
      <c r="AS12" s="44">
        <v>0</v>
      </c>
      <c r="AT12" s="14">
        <v>0</v>
      </c>
      <c r="AU12" s="45">
        <v>0</v>
      </c>
      <c r="AV12" s="44">
        <v>0</v>
      </c>
      <c r="AW12" s="14">
        <v>0</v>
      </c>
      <c r="AX12" s="45">
        <v>0</v>
      </c>
      <c r="AY12" s="44">
        <v>0</v>
      </c>
      <c r="AZ12" s="14">
        <v>0</v>
      </c>
      <c r="BA12" s="45">
        <v>0</v>
      </c>
      <c r="BB12" s="44">
        <v>0</v>
      </c>
      <c r="BC12" s="14">
        <v>0</v>
      </c>
      <c r="BD12" s="45">
        <f t="shared" si="2"/>
        <v>0</v>
      </c>
      <c r="BE12" s="44">
        <v>0</v>
      </c>
      <c r="BF12" s="14">
        <v>0</v>
      </c>
      <c r="BG12" s="45">
        <v>0</v>
      </c>
      <c r="BH12" s="44">
        <v>0</v>
      </c>
      <c r="BI12" s="14">
        <v>0</v>
      </c>
      <c r="BJ12" s="45">
        <v>0</v>
      </c>
      <c r="BK12" s="13">
        <f t="shared" si="3"/>
        <v>0</v>
      </c>
      <c r="BL12" s="17">
        <f t="shared" si="4"/>
        <v>0</v>
      </c>
      <c r="BM12" s="6"/>
      <c r="BN12" s="9"/>
      <c r="BO12" s="6"/>
      <c r="BP12" s="6"/>
      <c r="BQ12" s="6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  <c r="DJ12" s="2"/>
      <c r="DK12" s="1"/>
      <c r="DL12" s="1"/>
      <c r="DM12" s="1"/>
      <c r="DN12" s="2"/>
      <c r="DO12" s="1"/>
      <c r="DP12" s="1"/>
      <c r="DQ12" s="1"/>
    </row>
    <row r="13" spans="1:200" x14ac:dyDescent="0.3">
      <c r="A13" s="54">
        <v>2006</v>
      </c>
      <c r="B13" s="55" t="s">
        <v>12</v>
      </c>
      <c r="C13" s="44">
        <v>0</v>
      </c>
      <c r="D13" s="14">
        <v>0</v>
      </c>
      <c r="E13" s="45">
        <v>0</v>
      </c>
      <c r="F13" s="44">
        <v>0</v>
      </c>
      <c r="G13" s="14">
        <v>0</v>
      </c>
      <c r="H13" s="45">
        <v>0</v>
      </c>
      <c r="I13" s="44">
        <v>0</v>
      </c>
      <c r="J13" s="14">
        <v>0</v>
      </c>
      <c r="K13" s="45">
        <v>0</v>
      </c>
      <c r="L13" s="44">
        <v>0</v>
      </c>
      <c r="M13" s="14">
        <v>0</v>
      </c>
      <c r="N13" s="45">
        <v>0</v>
      </c>
      <c r="O13" s="44">
        <v>0</v>
      </c>
      <c r="P13" s="14">
        <v>0</v>
      </c>
      <c r="Q13" s="45">
        <f t="shared" si="0"/>
        <v>0</v>
      </c>
      <c r="R13" s="44">
        <v>0</v>
      </c>
      <c r="S13" s="14">
        <v>0</v>
      </c>
      <c r="T13" s="45">
        <f t="shared" si="1"/>
        <v>0</v>
      </c>
      <c r="U13" s="44">
        <v>0</v>
      </c>
      <c r="V13" s="14">
        <v>0</v>
      </c>
      <c r="W13" s="45">
        <v>0</v>
      </c>
      <c r="X13" s="44">
        <v>0</v>
      </c>
      <c r="Y13" s="14">
        <v>0</v>
      </c>
      <c r="Z13" s="45">
        <v>0</v>
      </c>
      <c r="AA13" s="44">
        <v>0</v>
      </c>
      <c r="AB13" s="14">
        <v>0</v>
      </c>
      <c r="AC13" s="45">
        <v>0</v>
      </c>
      <c r="AD13" s="44">
        <v>0</v>
      </c>
      <c r="AE13" s="14">
        <v>0</v>
      </c>
      <c r="AF13" s="45">
        <v>0</v>
      </c>
      <c r="AG13" s="44">
        <v>0</v>
      </c>
      <c r="AH13" s="14">
        <v>0</v>
      </c>
      <c r="AI13" s="45">
        <v>0</v>
      </c>
      <c r="AJ13" s="44">
        <v>0</v>
      </c>
      <c r="AK13" s="14">
        <v>0</v>
      </c>
      <c r="AL13" s="45">
        <v>0</v>
      </c>
      <c r="AM13" s="44">
        <v>0</v>
      </c>
      <c r="AN13" s="14">
        <v>0</v>
      </c>
      <c r="AO13" s="45">
        <v>0</v>
      </c>
      <c r="AP13" s="44">
        <v>0</v>
      </c>
      <c r="AQ13" s="14">
        <v>0</v>
      </c>
      <c r="AR13" s="45">
        <v>0</v>
      </c>
      <c r="AS13" s="44">
        <v>0</v>
      </c>
      <c r="AT13" s="14">
        <v>0</v>
      </c>
      <c r="AU13" s="45">
        <v>0</v>
      </c>
      <c r="AV13" s="44">
        <v>0</v>
      </c>
      <c r="AW13" s="14">
        <v>0</v>
      </c>
      <c r="AX13" s="45">
        <v>0</v>
      </c>
      <c r="AY13" s="44">
        <v>0</v>
      </c>
      <c r="AZ13" s="14">
        <v>0</v>
      </c>
      <c r="BA13" s="45">
        <v>0</v>
      </c>
      <c r="BB13" s="44">
        <v>0</v>
      </c>
      <c r="BC13" s="14">
        <v>0</v>
      </c>
      <c r="BD13" s="45">
        <f t="shared" si="2"/>
        <v>0</v>
      </c>
      <c r="BE13" s="44">
        <v>0</v>
      </c>
      <c r="BF13" s="14">
        <v>0</v>
      </c>
      <c r="BG13" s="45">
        <v>0</v>
      </c>
      <c r="BH13" s="44">
        <v>0</v>
      </c>
      <c r="BI13" s="14">
        <v>0</v>
      </c>
      <c r="BJ13" s="45">
        <v>0</v>
      </c>
      <c r="BK13" s="13">
        <f t="shared" si="3"/>
        <v>0</v>
      </c>
      <c r="BL13" s="17">
        <f t="shared" si="4"/>
        <v>0</v>
      </c>
      <c r="BM13" s="6"/>
      <c r="BN13" s="9"/>
      <c r="BO13" s="6"/>
      <c r="BP13" s="6"/>
      <c r="BQ13" s="6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  <c r="DJ13" s="2"/>
      <c r="DK13" s="1"/>
      <c r="DL13" s="1"/>
      <c r="DM13" s="1"/>
      <c r="DN13" s="2"/>
      <c r="DO13" s="1"/>
      <c r="DP13" s="1"/>
      <c r="DQ13" s="1"/>
    </row>
    <row r="14" spans="1:200" x14ac:dyDescent="0.3">
      <c r="A14" s="54">
        <v>2006</v>
      </c>
      <c r="B14" s="55" t="s">
        <v>13</v>
      </c>
      <c r="C14" s="44">
        <v>0</v>
      </c>
      <c r="D14" s="14">
        <v>0</v>
      </c>
      <c r="E14" s="45">
        <v>0</v>
      </c>
      <c r="F14" s="44">
        <v>0</v>
      </c>
      <c r="G14" s="14">
        <v>0</v>
      </c>
      <c r="H14" s="45">
        <v>0</v>
      </c>
      <c r="I14" s="44">
        <v>0</v>
      </c>
      <c r="J14" s="14">
        <v>0</v>
      </c>
      <c r="K14" s="45">
        <v>0</v>
      </c>
      <c r="L14" s="44">
        <v>0</v>
      </c>
      <c r="M14" s="14">
        <v>0</v>
      </c>
      <c r="N14" s="45">
        <v>0</v>
      </c>
      <c r="O14" s="44">
        <v>0</v>
      </c>
      <c r="P14" s="14">
        <v>0</v>
      </c>
      <c r="Q14" s="45">
        <f t="shared" si="0"/>
        <v>0</v>
      </c>
      <c r="R14" s="44">
        <v>0</v>
      </c>
      <c r="S14" s="14">
        <v>0</v>
      </c>
      <c r="T14" s="45">
        <f t="shared" si="1"/>
        <v>0</v>
      </c>
      <c r="U14" s="44">
        <v>0</v>
      </c>
      <c r="V14" s="14">
        <v>0</v>
      </c>
      <c r="W14" s="45">
        <v>0</v>
      </c>
      <c r="X14" s="44">
        <v>0</v>
      </c>
      <c r="Y14" s="14">
        <v>0</v>
      </c>
      <c r="Z14" s="45">
        <v>0</v>
      </c>
      <c r="AA14" s="44">
        <v>0</v>
      </c>
      <c r="AB14" s="14">
        <v>0</v>
      </c>
      <c r="AC14" s="45">
        <v>0</v>
      </c>
      <c r="AD14" s="44">
        <v>0</v>
      </c>
      <c r="AE14" s="14">
        <v>0</v>
      </c>
      <c r="AF14" s="45">
        <v>0</v>
      </c>
      <c r="AG14" s="44">
        <v>0</v>
      </c>
      <c r="AH14" s="14">
        <v>0</v>
      </c>
      <c r="AI14" s="45">
        <v>0</v>
      </c>
      <c r="AJ14" s="44">
        <v>0</v>
      </c>
      <c r="AK14" s="14">
        <v>0</v>
      </c>
      <c r="AL14" s="45">
        <v>0</v>
      </c>
      <c r="AM14" s="44">
        <v>0</v>
      </c>
      <c r="AN14" s="14">
        <v>0</v>
      </c>
      <c r="AO14" s="45">
        <v>0</v>
      </c>
      <c r="AP14" s="44">
        <v>0</v>
      </c>
      <c r="AQ14" s="14">
        <v>0</v>
      </c>
      <c r="AR14" s="45">
        <v>0</v>
      </c>
      <c r="AS14" s="44">
        <v>0</v>
      </c>
      <c r="AT14" s="14">
        <v>0</v>
      </c>
      <c r="AU14" s="45">
        <v>0</v>
      </c>
      <c r="AV14" s="44">
        <v>0</v>
      </c>
      <c r="AW14" s="14">
        <v>0</v>
      </c>
      <c r="AX14" s="45">
        <v>0</v>
      </c>
      <c r="AY14" s="44">
        <v>0</v>
      </c>
      <c r="AZ14" s="14">
        <v>0</v>
      </c>
      <c r="BA14" s="45">
        <v>0</v>
      </c>
      <c r="BB14" s="44">
        <v>0</v>
      </c>
      <c r="BC14" s="14">
        <v>0</v>
      </c>
      <c r="BD14" s="45">
        <f t="shared" si="2"/>
        <v>0</v>
      </c>
      <c r="BE14" s="44">
        <v>0</v>
      </c>
      <c r="BF14" s="14">
        <v>0</v>
      </c>
      <c r="BG14" s="45">
        <v>0</v>
      </c>
      <c r="BH14" s="44">
        <v>0</v>
      </c>
      <c r="BI14" s="14">
        <v>0</v>
      </c>
      <c r="BJ14" s="45">
        <v>0</v>
      </c>
      <c r="BK14" s="13">
        <f t="shared" si="3"/>
        <v>0</v>
      </c>
      <c r="BL14" s="17">
        <f t="shared" si="4"/>
        <v>0</v>
      </c>
      <c r="BM14" s="6"/>
      <c r="BN14" s="9"/>
      <c r="BO14" s="6"/>
      <c r="BP14" s="6"/>
      <c r="BQ14" s="6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  <c r="DJ14" s="2"/>
      <c r="DK14" s="1"/>
      <c r="DL14" s="1"/>
      <c r="DM14" s="1"/>
      <c r="DN14" s="2"/>
      <c r="DO14" s="1"/>
      <c r="DP14" s="1"/>
      <c r="DQ14" s="1"/>
    </row>
    <row r="15" spans="1:200" x14ac:dyDescent="0.3">
      <c r="A15" s="54">
        <v>2006</v>
      </c>
      <c r="B15" s="55" t="s">
        <v>14</v>
      </c>
      <c r="C15" s="44">
        <v>0</v>
      </c>
      <c r="D15" s="14">
        <v>0</v>
      </c>
      <c r="E15" s="45">
        <v>0</v>
      </c>
      <c r="F15" s="44">
        <v>0</v>
      </c>
      <c r="G15" s="14">
        <v>0</v>
      </c>
      <c r="H15" s="45">
        <v>0</v>
      </c>
      <c r="I15" s="44">
        <v>0</v>
      </c>
      <c r="J15" s="14">
        <v>0</v>
      </c>
      <c r="K15" s="45">
        <v>0</v>
      </c>
      <c r="L15" s="44">
        <v>0</v>
      </c>
      <c r="M15" s="14">
        <v>0</v>
      </c>
      <c r="N15" s="45">
        <v>0</v>
      </c>
      <c r="O15" s="44">
        <v>0</v>
      </c>
      <c r="P15" s="14">
        <v>0</v>
      </c>
      <c r="Q15" s="45">
        <f t="shared" si="0"/>
        <v>0</v>
      </c>
      <c r="R15" s="44">
        <v>0</v>
      </c>
      <c r="S15" s="14">
        <v>0</v>
      </c>
      <c r="T15" s="45">
        <f t="shared" si="1"/>
        <v>0</v>
      </c>
      <c r="U15" s="44">
        <v>0</v>
      </c>
      <c r="V15" s="14">
        <v>0</v>
      </c>
      <c r="W15" s="45">
        <v>0</v>
      </c>
      <c r="X15" s="44">
        <v>0</v>
      </c>
      <c r="Y15" s="14">
        <v>0</v>
      </c>
      <c r="Z15" s="45">
        <v>0</v>
      </c>
      <c r="AA15" s="44">
        <v>0</v>
      </c>
      <c r="AB15" s="14">
        <v>0</v>
      </c>
      <c r="AC15" s="45">
        <v>0</v>
      </c>
      <c r="AD15" s="44">
        <v>0</v>
      </c>
      <c r="AE15" s="14">
        <v>0</v>
      </c>
      <c r="AF15" s="45">
        <v>0</v>
      </c>
      <c r="AG15" s="44">
        <v>0</v>
      </c>
      <c r="AH15" s="14">
        <v>0</v>
      </c>
      <c r="AI15" s="45">
        <v>0</v>
      </c>
      <c r="AJ15" s="44">
        <v>0</v>
      </c>
      <c r="AK15" s="14">
        <v>0</v>
      </c>
      <c r="AL15" s="45">
        <v>0</v>
      </c>
      <c r="AM15" s="44">
        <v>0</v>
      </c>
      <c r="AN15" s="14">
        <v>0</v>
      </c>
      <c r="AO15" s="45">
        <v>0</v>
      </c>
      <c r="AP15" s="44">
        <v>0</v>
      </c>
      <c r="AQ15" s="14">
        <v>0</v>
      </c>
      <c r="AR15" s="45">
        <v>0</v>
      </c>
      <c r="AS15" s="44">
        <v>0</v>
      </c>
      <c r="AT15" s="14">
        <v>0</v>
      </c>
      <c r="AU15" s="45">
        <v>0</v>
      </c>
      <c r="AV15" s="44">
        <v>0</v>
      </c>
      <c r="AW15" s="14">
        <v>0</v>
      </c>
      <c r="AX15" s="45">
        <v>0</v>
      </c>
      <c r="AY15" s="44">
        <v>0</v>
      </c>
      <c r="AZ15" s="14">
        <v>0</v>
      </c>
      <c r="BA15" s="45">
        <v>0</v>
      </c>
      <c r="BB15" s="44">
        <v>0</v>
      </c>
      <c r="BC15" s="14">
        <v>0</v>
      </c>
      <c r="BD15" s="45">
        <f t="shared" si="2"/>
        <v>0</v>
      </c>
      <c r="BE15" s="44">
        <v>0</v>
      </c>
      <c r="BF15" s="14">
        <v>0</v>
      </c>
      <c r="BG15" s="45">
        <v>0</v>
      </c>
      <c r="BH15" s="44">
        <v>0</v>
      </c>
      <c r="BI15" s="14">
        <v>0</v>
      </c>
      <c r="BJ15" s="45">
        <v>0</v>
      </c>
      <c r="BK15" s="13">
        <f t="shared" si="3"/>
        <v>0</v>
      </c>
      <c r="BL15" s="17">
        <f t="shared" si="4"/>
        <v>0</v>
      </c>
      <c r="BM15" s="6"/>
      <c r="BN15" s="9"/>
      <c r="BO15" s="6"/>
      <c r="BP15" s="6"/>
      <c r="BQ15" s="6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  <c r="DJ15" s="2"/>
      <c r="DK15" s="1"/>
      <c r="DL15" s="1"/>
      <c r="DM15" s="1"/>
      <c r="DN15" s="2"/>
      <c r="DO15" s="1"/>
      <c r="DP15" s="1"/>
      <c r="DQ15" s="1"/>
    </row>
    <row r="16" spans="1:200" x14ac:dyDescent="0.3">
      <c r="A16" s="54">
        <v>2006</v>
      </c>
      <c r="B16" s="55" t="s">
        <v>15</v>
      </c>
      <c r="C16" s="44">
        <v>0</v>
      </c>
      <c r="D16" s="14">
        <v>0</v>
      </c>
      <c r="E16" s="45">
        <v>0</v>
      </c>
      <c r="F16" s="44">
        <v>0</v>
      </c>
      <c r="G16" s="14">
        <v>0</v>
      </c>
      <c r="H16" s="45">
        <v>0</v>
      </c>
      <c r="I16" s="44">
        <v>0</v>
      </c>
      <c r="J16" s="14">
        <v>0</v>
      </c>
      <c r="K16" s="45">
        <v>0</v>
      </c>
      <c r="L16" s="44">
        <v>0</v>
      </c>
      <c r="M16" s="14">
        <v>0</v>
      </c>
      <c r="N16" s="45">
        <v>0</v>
      </c>
      <c r="O16" s="44">
        <v>0</v>
      </c>
      <c r="P16" s="14">
        <v>0</v>
      </c>
      <c r="Q16" s="45">
        <f t="shared" si="0"/>
        <v>0</v>
      </c>
      <c r="R16" s="44">
        <v>0</v>
      </c>
      <c r="S16" s="14">
        <v>0</v>
      </c>
      <c r="T16" s="45">
        <f t="shared" si="1"/>
        <v>0</v>
      </c>
      <c r="U16" s="44">
        <v>0</v>
      </c>
      <c r="V16" s="14">
        <v>0</v>
      </c>
      <c r="W16" s="45">
        <v>0</v>
      </c>
      <c r="X16" s="44">
        <v>0</v>
      </c>
      <c r="Y16" s="14">
        <v>0</v>
      </c>
      <c r="Z16" s="45">
        <v>0</v>
      </c>
      <c r="AA16" s="44">
        <v>0</v>
      </c>
      <c r="AB16" s="14">
        <v>0</v>
      </c>
      <c r="AC16" s="45">
        <v>0</v>
      </c>
      <c r="AD16" s="44">
        <v>0</v>
      </c>
      <c r="AE16" s="14">
        <v>0</v>
      </c>
      <c r="AF16" s="45">
        <v>0</v>
      </c>
      <c r="AG16" s="44">
        <v>0</v>
      </c>
      <c r="AH16" s="14">
        <v>0</v>
      </c>
      <c r="AI16" s="45">
        <v>0</v>
      </c>
      <c r="AJ16" s="44">
        <v>0</v>
      </c>
      <c r="AK16" s="14">
        <v>0</v>
      </c>
      <c r="AL16" s="45">
        <v>0</v>
      </c>
      <c r="AM16" s="44">
        <v>0</v>
      </c>
      <c r="AN16" s="14">
        <v>0</v>
      </c>
      <c r="AO16" s="45">
        <v>0</v>
      </c>
      <c r="AP16" s="44">
        <v>0</v>
      </c>
      <c r="AQ16" s="14">
        <v>0</v>
      </c>
      <c r="AR16" s="45">
        <v>0</v>
      </c>
      <c r="AS16" s="44">
        <v>0</v>
      </c>
      <c r="AT16" s="14">
        <v>0</v>
      </c>
      <c r="AU16" s="45">
        <v>0</v>
      </c>
      <c r="AV16" s="44">
        <v>0</v>
      </c>
      <c r="AW16" s="14">
        <v>0</v>
      </c>
      <c r="AX16" s="45">
        <v>0</v>
      </c>
      <c r="AY16" s="44">
        <v>0</v>
      </c>
      <c r="AZ16" s="14">
        <v>0</v>
      </c>
      <c r="BA16" s="45">
        <v>0</v>
      </c>
      <c r="BB16" s="44">
        <v>0</v>
      </c>
      <c r="BC16" s="14">
        <v>0</v>
      </c>
      <c r="BD16" s="45">
        <f t="shared" si="2"/>
        <v>0</v>
      </c>
      <c r="BE16" s="44">
        <v>0</v>
      </c>
      <c r="BF16" s="14">
        <v>0</v>
      </c>
      <c r="BG16" s="45">
        <v>0</v>
      </c>
      <c r="BH16" s="44">
        <v>0</v>
      </c>
      <c r="BI16" s="14">
        <v>0</v>
      </c>
      <c r="BJ16" s="45">
        <v>0</v>
      </c>
      <c r="BK16" s="13">
        <f t="shared" si="3"/>
        <v>0</v>
      </c>
      <c r="BL16" s="17">
        <f t="shared" si="4"/>
        <v>0</v>
      </c>
      <c r="BM16" s="6"/>
      <c r="BN16" s="9"/>
      <c r="BO16" s="6"/>
      <c r="BP16" s="6"/>
      <c r="BQ16" s="6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  <c r="DJ16" s="2"/>
      <c r="DK16" s="1"/>
      <c r="DL16" s="1"/>
      <c r="DM16" s="1"/>
      <c r="DN16" s="2"/>
      <c r="DO16" s="1"/>
      <c r="DP16" s="1"/>
      <c r="DQ16" s="1"/>
    </row>
    <row r="17" spans="1:196" x14ac:dyDescent="0.3">
      <c r="A17" s="54">
        <v>2006</v>
      </c>
      <c r="B17" s="55" t="s">
        <v>16</v>
      </c>
      <c r="C17" s="44">
        <v>0</v>
      </c>
      <c r="D17" s="14">
        <v>0</v>
      </c>
      <c r="E17" s="45">
        <v>0</v>
      </c>
      <c r="F17" s="44">
        <v>0</v>
      </c>
      <c r="G17" s="14">
        <v>0</v>
      </c>
      <c r="H17" s="45">
        <v>0</v>
      </c>
      <c r="I17" s="44">
        <v>0</v>
      </c>
      <c r="J17" s="14">
        <v>0</v>
      </c>
      <c r="K17" s="45">
        <v>0</v>
      </c>
      <c r="L17" s="44">
        <v>0</v>
      </c>
      <c r="M17" s="14">
        <v>0</v>
      </c>
      <c r="N17" s="45">
        <v>0</v>
      </c>
      <c r="O17" s="44">
        <v>0</v>
      </c>
      <c r="P17" s="14">
        <v>0</v>
      </c>
      <c r="Q17" s="45">
        <f t="shared" si="0"/>
        <v>0</v>
      </c>
      <c r="R17" s="44">
        <v>0</v>
      </c>
      <c r="S17" s="14">
        <v>0</v>
      </c>
      <c r="T17" s="45">
        <f t="shared" si="1"/>
        <v>0</v>
      </c>
      <c r="U17" s="44">
        <v>0</v>
      </c>
      <c r="V17" s="14">
        <v>0</v>
      </c>
      <c r="W17" s="45">
        <v>0</v>
      </c>
      <c r="X17" s="44">
        <v>0</v>
      </c>
      <c r="Y17" s="14">
        <v>0</v>
      </c>
      <c r="Z17" s="45">
        <v>0</v>
      </c>
      <c r="AA17" s="44">
        <v>0</v>
      </c>
      <c r="AB17" s="14">
        <v>0</v>
      </c>
      <c r="AC17" s="45">
        <v>0</v>
      </c>
      <c r="AD17" s="44">
        <v>0</v>
      </c>
      <c r="AE17" s="14">
        <v>0</v>
      </c>
      <c r="AF17" s="45">
        <v>0</v>
      </c>
      <c r="AG17" s="44">
        <v>0</v>
      </c>
      <c r="AH17" s="14">
        <v>0</v>
      </c>
      <c r="AI17" s="45">
        <v>0</v>
      </c>
      <c r="AJ17" s="44">
        <v>0</v>
      </c>
      <c r="AK17" s="14">
        <v>0</v>
      </c>
      <c r="AL17" s="45">
        <v>0</v>
      </c>
      <c r="AM17" s="44">
        <v>0</v>
      </c>
      <c r="AN17" s="14">
        <v>0</v>
      </c>
      <c r="AO17" s="45">
        <v>0</v>
      </c>
      <c r="AP17" s="44">
        <v>0</v>
      </c>
      <c r="AQ17" s="14">
        <v>0</v>
      </c>
      <c r="AR17" s="45">
        <v>0</v>
      </c>
      <c r="AS17" s="44">
        <v>0</v>
      </c>
      <c r="AT17" s="14">
        <v>0</v>
      </c>
      <c r="AU17" s="45">
        <v>0</v>
      </c>
      <c r="AV17" s="44">
        <v>0</v>
      </c>
      <c r="AW17" s="14">
        <v>0</v>
      </c>
      <c r="AX17" s="45">
        <v>0</v>
      </c>
      <c r="AY17" s="44">
        <v>0</v>
      </c>
      <c r="AZ17" s="14">
        <v>0</v>
      </c>
      <c r="BA17" s="45">
        <v>0</v>
      </c>
      <c r="BB17" s="44">
        <v>0</v>
      </c>
      <c r="BC17" s="14">
        <v>0</v>
      </c>
      <c r="BD17" s="45">
        <f t="shared" si="2"/>
        <v>0</v>
      </c>
      <c r="BE17" s="44">
        <v>0</v>
      </c>
      <c r="BF17" s="14">
        <v>0</v>
      </c>
      <c r="BG17" s="45">
        <v>0</v>
      </c>
      <c r="BH17" s="44">
        <v>0</v>
      </c>
      <c r="BI17" s="14">
        <v>0</v>
      </c>
      <c r="BJ17" s="45">
        <v>0</v>
      </c>
      <c r="BK17" s="13">
        <f t="shared" si="3"/>
        <v>0</v>
      </c>
      <c r="BL17" s="17">
        <f t="shared" si="4"/>
        <v>0</v>
      </c>
      <c r="BM17" s="6"/>
      <c r="BN17" s="9"/>
      <c r="BO17" s="6"/>
      <c r="BP17" s="6"/>
      <c r="BQ17" s="6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  <c r="DJ17" s="2"/>
      <c r="DK17" s="1"/>
      <c r="DL17" s="1"/>
      <c r="DM17" s="1"/>
      <c r="DN17" s="2"/>
      <c r="DO17" s="1"/>
      <c r="DP17" s="1"/>
      <c r="DQ17" s="1"/>
    </row>
    <row r="18" spans="1:196" ht="15" thickBot="1" x14ac:dyDescent="0.35">
      <c r="A18" s="56"/>
      <c r="B18" s="57" t="s">
        <v>17</v>
      </c>
      <c r="C18" s="46">
        <f>SUM(C6:C17)</f>
        <v>0</v>
      </c>
      <c r="D18" s="34">
        <f>SUM(D6:D17)</f>
        <v>0</v>
      </c>
      <c r="E18" s="47"/>
      <c r="F18" s="46">
        <f>SUM(F6:F17)</f>
        <v>0</v>
      </c>
      <c r="G18" s="34">
        <f>SUM(G6:G17)</f>
        <v>0</v>
      </c>
      <c r="H18" s="47"/>
      <c r="I18" s="46">
        <f>SUM(I6:I17)</f>
        <v>0</v>
      </c>
      <c r="J18" s="34">
        <f>SUM(J6:J17)</f>
        <v>0</v>
      </c>
      <c r="K18" s="47"/>
      <c r="L18" s="46">
        <f>SUM(L6:L17)</f>
        <v>0</v>
      </c>
      <c r="M18" s="34">
        <f>SUM(M6:M17)</f>
        <v>0</v>
      </c>
      <c r="N18" s="47"/>
      <c r="O18" s="46">
        <f t="shared" ref="O18:P18" si="5">SUM(O6:O17)</f>
        <v>0</v>
      </c>
      <c r="P18" s="34">
        <f t="shared" si="5"/>
        <v>0</v>
      </c>
      <c r="Q18" s="47"/>
      <c r="R18" s="46">
        <f t="shared" ref="R18:S18" si="6">SUM(R6:R17)</f>
        <v>0</v>
      </c>
      <c r="S18" s="34">
        <f t="shared" si="6"/>
        <v>0</v>
      </c>
      <c r="T18" s="47"/>
      <c r="U18" s="46">
        <f>SUM(U6:U17)</f>
        <v>0</v>
      </c>
      <c r="V18" s="34">
        <f>SUM(V6:V17)</f>
        <v>0</v>
      </c>
      <c r="W18" s="47"/>
      <c r="X18" s="46">
        <f>SUM(X6:X17)</f>
        <v>0</v>
      </c>
      <c r="Y18" s="34">
        <f>SUM(Y6:Y17)</f>
        <v>0</v>
      </c>
      <c r="Z18" s="47"/>
      <c r="AA18" s="46">
        <f>SUM(AA6:AA17)</f>
        <v>0</v>
      </c>
      <c r="AB18" s="34">
        <f>SUM(AB6:AB17)</f>
        <v>7</v>
      </c>
      <c r="AC18" s="47"/>
      <c r="AD18" s="46">
        <f>SUM(AD6:AD17)</f>
        <v>0</v>
      </c>
      <c r="AE18" s="34">
        <f>SUM(AE6:AE17)</f>
        <v>0</v>
      </c>
      <c r="AF18" s="47"/>
      <c r="AG18" s="46">
        <f>SUM(AG6:AG17)</f>
        <v>0</v>
      </c>
      <c r="AH18" s="34">
        <f>SUM(AH6:AH17)</f>
        <v>0</v>
      </c>
      <c r="AI18" s="47"/>
      <c r="AJ18" s="46">
        <f>SUM(AJ6:AJ17)</f>
        <v>0</v>
      </c>
      <c r="AK18" s="34">
        <f>SUM(AK6:AK17)</f>
        <v>0</v>
      </c>
      <c r="AL18" s="47"/>
      <c r="AM18" s="46">
        <f>SUM(AM6:AM17)</f>
        <v>0</v>
      </c>
      <c r="AN18" s="34">
        <f>SUM(AN6:AN17)</f>
        <v>0</v>
      </c>
      <c r="AO18" s="47"/>
      <c r="AP18" s="46">
        <f>SUM(AP6:AP17)</f>
        <v>0</v>
      </c>
      <c r="AQ18" s="34">
        <f>SUM(AQ6:AQ17)</f>
        <v>0</v>
      </c>
      <c r="AR18" s="47"/>
      <c r="AS18" s="46">
        <f>SUM(AS6:AS17)</f>
        <v>0</v>
      </c>
      <c r="AT18" s="34">
        <f>SUM(AT6:AT17)</f>
        <v>0</v>
      </c>
      <c r="AU18" s="47"/>
      <c r="AV18" s="46">
        <f>SUM(AV6:AV17)</f>
        <v>0</v>
      </c>
      <c r="AW18" s="34">
        <f>SUM(AW6:AW17)</f>
        <v>0</v>
      </c>
      <c r="AX18" s="47"/>
      <c r="AY18" s="46">
        <f>SUM(AY6:AY17)</f>
        <v>0</v>
      </c>
      <c r="AZ18" s="34">
        <f>SUM(AZ6:AZ17)</f>
        <v>0</v>
      </c>
      <c r="BA18" s="47"/>
      <c r="BB18" s="46">
        <f t="shared" ref="BB18:BC18" si="7">SUM(BB6:BB17)</f>
        <v>0</v>
      </c>
      <c r="BC18" s="34">
        <f t="shared" si="7"/>
        <v>0</v>
      </c>
      <c r="BD18" s="47"/>
      <c r="BE18" s="46">
        <f>SUM(BE6:BE17)</f>
        <v>0</v>
      </c>
      <c r="BF18" s="34">
        <f>SUM(BF6:BF17)</f>
        <v>0</v>
      </c>
      <c r="BG18" s="47"/>
      <c r="BH18" s="46">
        <f>SUM(BH6:BH17)</f>
        <v>0</v>
      </c>
      <c r="BI18" s="34">
        <f>SUM(BI6:BI17)</f>
        <v>0</v>
      </c>
      <c r="BJ18" s="47"/>
      <c r="BK18" s="35">
        <f t="shared" si="3"/>
        <v>0</v>
      </c>
      <c r="BL18" s="36">
        <f t="shared" si="4"/>
        <v>7</v>
      </c>
      <c r="BM18" s="6"/>
      <c r="BN18" s="9"/>
      <c r="BO18" s="6"/>
      <c r="BP18" s="6"/>
      <c r="BQ18" s="6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J18" s="2"/>
      <c r="DK18" s="1"/>
      <c r="DL18" s="1"/>
      <c r="DM18" s="1"/>
      <c r="DN18" s="2"/>
      <c r="DO18" s="1"/>
      <c r="DP18" s="1"/>
      <c r="DQ18" s="1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</row>
    <row r="19" spans="1:196" x14ac:dyDescent="0.3">
      <c r="A19" s="52">
        <v>2007</v>
      </c>
      <c r="B19" s="53" t="s">
        <v>5</v>
      </c>
      <c r="C19" s="42">
        <v>0</v>
      </c>
      <c r="D19" s="27">
        <v>0</v>
      </c>
      <c r="E19" s="43">
        <v>0</v>
      </c>
      <c r="F19" s="42">
        <v>0</v>
      </c>
      <c r="G19" s="27">
        <v>0</v>
      </c>
      <c r="H19" s="43">
        <v>0</v>
      </c>
      <c r="I19" s="42">
        <v>0</v>
      </c>
      <c r="J19" s="27">
        <v>0</v>
      </c>
      <c r="K19" s="43">
        <v>0</v>
      </c>
      <c r="L19" s="42">
        <v>0</v>
      </c>
      <c r="M19" s="27">
        <v>0</v>
      </c>
      <c r="N19" s="43">
        <v>0</v>
      </c>
      <c r="O19" s="42">
        <v>0</v>
      </c>
      <c r="P19" s="27">
        <v>0</v>
      </c>
      <c r="Q19" s="43">
        <f t="shared" ref="Q19:Q30" si="8">IF(O19=0,0,P19/O19*1000)</f>
        <v>0</v>
      </c>
      <c r="R19" s="42">
        <v>0</v>
      </c>
      <c r="S19" s="27">
        <v>0</v>
      </c>
      <c r="T19" s="43">
        <f t="shared" ref="T19:T30" si="9">IF(R19=0,0,S19/R19*1000)</f>
        <v>0</v>
      </c>
      <c r="U19" s="42">
        <v>0</v>
      </c>
      <c r="V19" s="27">
        <v>0</v>
      </c>
      <c r="W19" s="43">
        <v>0</v>
      </c>
      <c r="X19" s="42">
        <v>0</v>
      </c>
      <c r="Y19" s="27">
        <v>0</v>
      </c>
      <c r="Z19" s="43">
        <v>0</v>
      </c>
      <c r="AA19" s="42">
        <v>0</v>
      </c>
      <c r="AB19" s="27">
        <v>0</v>
      </c>
      <c r="AC19" s="43">
        <v>0</v>
      </c>
      <c r="AD19" s="42">
        <v>0</v>
      </c>
      <c r="AE19" s="27">
        <v>0</v>
      </c>
      <c r="AF19" s="43">
        <v>0</v>
      </c>
      <c r="AG19" s="42">
        <v>0</v>
      </c>
      <c r="AH19" s="27">
        <v>0</v>
      </c>
      <c r="AI19" s="43">
        <v>0</v>
      </c>
      <c r="AJ19" s="42">
        <v>0</v>
      </c>
      <c r="AK19" s="27">
        <v>0</v>
      </c>
      <c r="AL19" s="43">
        <v>0</v>
      </c>
      <c r="AM19" s="44">
        <v>0</v>
      </c>
      <c r="AN19" s="14">
        <v>0</v>
      </c>
      <c r="AO19" s="45">
        <v>0</v>
      </c>
      <c r="AP19" s="42">
        <v>0</v>
      </c>
      <c r="AQ19" s="27">
        <v>0</v>
      </c>
      <c r="AR19" s="43">
        <v>0</v>
      </c>
      <c r="AS19" s="42">
        <v>0</v>
      </c>
      <c r="AT19" s="27">
        <v>0</v>
      </c>
      <c r="AU19" s="43">
        <v>0</v>
      </c>
      <c r="AV19" s="42">
        <v>0</v>
      </c>
      <c r="AW19" s="27">
        <v>0</v>
      </c>
      <c r="AX19" s="43">
        <v>0</v>
      </c>
      <c r="AY19" s="42">
        <v>0</v>
      </c>
      <c r="AZ19" s="27">
        <v>0</v>
      </c>
      <c r="BA19" s="43">
        <v>0</v>
      </c>
      <c r="BB19" s="42">
        <v>0</v>
      </c>
      <c r="BC19" s="27">
        <v>0</v>
      </c>
      <c r="BD19" s="43">
        <f t="shared" ref="BD19:BD30" si="10">IF(BB19=0,0,BC19/BB19*1000)</f>
        <v>0</v>
      </c>
      <c r="BE19" s="42">
        <v>0</v>
      </c>
      <c r="BF19" s="27">
        <v>0</v>
      </c>
      <c r="BG19" s="43">
        <v>0</v>
      </c>
      <c r="BH19" s="42">
        <v>0</v>
      </c>
      <c r="BI19" s="27">
        <v>0</v>
      </c>
      <c r="BJ19" s="43">
        <v>0</v>
      </c>
      <c r="BK19" s="33">
        <f t="shared" ref="BK19:BK52" si="11">SUM(BH19,AP19,AG19,I19)</f>
        <v>0</v>
      </c>
      <c r="BL19" s="29">
        <f t="shared" ref="BL19:BL52" si="12">SUM(BI19,AQ19,AH19,J19)</f>
        <v>0</v>
      </c>
      <c r="BM19" s="6"/>
      <c r="BN19" s="9"/>
      <c r="BO19" s="6"/>
      <c r="BP19" s="6"/>
      <c r="BQ19" s="6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  <c r="DJ19" s="2"/>
      <c r="DK19" s="1"/>
      <c r="DL19" s="1"/>
      <c r="DM19" s="1"/>
      <c r="DN19" s="2"/>
      <c r="DO19" s="1"/>
      <c r="DP19" s="1"/>
      <c r="DQ19" s="1"/>
    </row>
    <row r="20" spans="1:196" x14ac:dyDescent="0.3">
      <c r="A20" s="54">
        <v>2007</v>
      </c>
      <c r="B20" s="55" t="s">
        <v>6</v>
      </c>
      <c r="C20" s="44">
        <v>0</v>
      </c>
      <c r="D20" s="14">
        <v>0</v>
      </c>
      <c r="E20" s="45">
        <v>0</v>
      </c>
      <c r="F20" s="44">
        <v>0</v>
      </c>
      <c r="G20" s="14">
        <v>0</v>
      </c>
      <c r="H20" s="45">
        <v>0</v>
      </c>
      <c r="I20" s="44">
        <v>0</v>
      </c>
      <c r="J20" s="14">
        <v>0</v>
      </c>
      <c r="K20" s="45">
        <v>0</v>
      </c>
      <c r="L20" s="44">
        <v>0</v>
      </c>
      <c r="M20" s="14">
        <v>0</v>
      </c>
      <c r="N20" s="45">
        <v>0</v>
      </c>
      <c r="O20" s="44">
        <v>0</v>
      </c>
      <c r="P20" s="14">
        <v>0</v>
      </c>
      <c r="Q20" s="45">
        <f t="shared" si="8"/>
        <v>0</v>
      </c>
      <c r="R20" s="44">
        <v>0</v>
      </c>
      <c r="S20" s="14">
        <v>0</v>
      </c>
      <c r="T20" s="45">
        <f t="shared" si="9"/>
        <v>0</v>
      </c>
      <c r="U20" s="44">
        <v>0</v>
      </c>
      <c r="V20" s="14">
        <v>0</v>
      </c>
      <c r="W20" s="45">
        <v>0</v>
      </c>
      <c r="X20" s="44">
        <v>0</v>
      </c>
      <c r="Y20" s="14">
        <v>0</v>
      </c>
      <c r="Z20" s="45">
        <v>0</v>
      </c>
      <c r="AA20" s="44">
        <v>0</v>
      </c>
      <c r="AB20" s="14">
        <v>0</v>
      </c>
      <c r="AC20" s="45">
        <v>0</v>
      </c>
      <c r="AD20" s="44">
        <v>0</v>
      </c>
      <c r="AE20" s="14">
        <v>0</v>
      </c>
      <c r="AF20" s="45">
        <v>0</v>
      </c>
      <c r="AG20" s="44">
        <v>0</v>
      </c>
      <c r="AH20" s="14">
        <v>0</v>
      </c>
      <c r="AI20" s="45">
        <v>0</v>
      </c>
      <c r="AJ20" s="44">
        <v>0</v>
      </c>
      <c r="AK20" s="14">
        <v>0</v>
      </c>
      <c r="AL20" s="45">
        <v>0</v>
      </c>
      <c r="AM20" s="44">
        <v>0</v>
      </c>
      <c r="AN20" s="14">
        <v>0</v>
      </c>
      <c r="AO20" s="45">
        <v>0</v>
      </c>
      <c r="AP20" s="44">
        <v>0</v>
      </c>
      <c r="AQ20" s="14">
        <v>0</v>
      </c>
      <c r="AR20" s="45">
        <v>0</v>
      </c>
      <c r="AS20" s="44">
        <v>0</v>
      </c>
      <c r="AT20" s="14">
        <v>0</v>
      </c>
      <c r="AU20" s="45">
        <v>0</v>
      </c>
      <c r="AV20" s="44">
        <v>0</v>
      </c>
      <c r="AW20" s="14">
        <v>0</v>
      </c>
      <c r="AX20" s="45">
        <v>0</v>
      </c>
      <c r="AY20" s="44">
        <v>0</v>
      </c>
      <c r="AZ20" s="14">
        <v>0</v>
      </c>
      <c r="BA20" s="45">
        <v>0</v>
      </c>
      <c r="BB20" s="44">
        <v>0</v>
      </c>
      <c r="BC20" s="14">
        <v>0</v>
      </c>
      <c r="BD20" s="45">
        <f t="shared" si="10"/>
        <v>0</v>
      </c>
      <c r="BE20" s="44">
        <v>0</v>
      </c>
      <c r="BF20" s="14">
        <v>0</v>
      </c>
      <c r="BG20" s="45">
        <v>0</v>
      </c>
      <c r="BH20" s="44">
        <v>0</v>
      </c>
      <c r="BI20" s="14">
        <v>0</v>
      </c>
      <c r="BJ20" s="45">
        <v>0</v>
      </c>
      <c r="BK20" s="12">
        <f t="shared" si="11"/>
        <v>0</v>
      </c>
      <c r="BL20" s="17">
        <f t="shared" si="12"/>
        <v>0</v>
      </c>
      <c r="BM20" s="6"/>
      <c r="BN20" s="9"/>
      <c r="BO20" s="6"/>
      <c r="BP20" s="6"/>
      <c r="BQ20" s="6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  <c r="DJ20" s="2"/>
      <c r="DK20" s="1"/>
      <c r="DL20" s="1"/>
      <c r="DM20" s="1"/>
      <c r="DN20" s="2"/>
      <c r="DO20" s="1"/>
      <c r="DP20" s="1"/>
      <c r="DQ20" s="1"/>
    </row>
    <row r="21" spans="1:196" x14ac:dyDescent="0.3">
      <c r="A21" s="54">
        <v>2007</v>
      </c>
      <c r="B21" s="55" t="s">
        <v>7</v>
      </c>
      <c r="C21" s="44">
        <v>0</v>
      </c>
      <c r="D21" s="14">
        <v>0</v>
      </c>
      <c r="E21" s="45">
        <v>0</v>
      </c>
      <c r="F21" s="44">
        <v>0</v>
      </c>
      <c r="G21" s="14">
        <v>0</v>
      </c>
      <c r="H21" s="45">
        <v>0</v>
      </c>
      <c r="I21" s="44">
        <v>0</v>
      </c>
      <c r="J21" s="14">
        <v>0</v>
      </c>
      <c r="K21" s="45">
        <v>0</v>
      </c>
      <c r="L21" s="44">
        <v>0</v>
      </c>
      <c r="M21" s="14">
        <v>0</v>
      </c>
      <c r="N21" s="45">
        <v>0</v>
      </c>
      <c r="O21" s="44">
        <v>0</v>
      </c>
      <c r="P21" s="14">
        <v>0</v>
      </c>
      <c r="Q21" s="45">
        <f t="shared" si="8"/>
        <v>0</v>
      </c>
      <c r="R21" s="44">
        <v>0</v>
      </c>
      <c r="S21" s="14">
        <v>0</v>
      </c>
      <c r="T21" s="45">
        <f t="shared" si="9"/>
        <v>0</v>
      </c>
      <c r="U21" s="44">
        <v>0</v>
      </c>
      <c r="V21" s="14">
        <v>0</v>
      </c>
      <c r="W21" s="45">
        <v>0</v>
      </c>
      <c r="X21" s="44">
        <v>0</v>
      </c>
      <c r="Y21" s="14">
        <v>0</v>
      </c>
      <c r="Z21" s="45">
        <v>0</v>
      </c>
      <c r="AA21" s="44">
        <v>0</v>
      </c>
      <c r="AB21" s="14">
        <v>0</v>
      </c>
      <c r="AC21" s="45">
        <v>0</v>
      </c>
      <c r="AD21" s="44">
        <v>0</v>
      </c>
      <c r="AE21" s="14">
        <v>0</v>
      </c>
      <c r="AF21" s="45">
        <v>0</v>
      </c>
      <c r="AG21" s="44">
        <v>0</v>
      </c>
      <c r="AH21" s="14">
        <v>0</v>
      </c>
      <c r="AI21" s="45">
        <v>0</v>
      </c>
      <c r="AJ21" s="44">
        <v>0</v>
      </c>
      <c r="AK21" s="14">
        <v>0</v>
      </c>
      <c r="AL21" s="45">
        <v>0</v>
      </c>
      <c r="AM21" s="44">
        <v>0</v>
      </c>
      <c r="AN21" s="14">
        <v>0</v>
      </c>
      <c r="AO21" s="45">
        <v>0</v>
      </c>
      <c r="AP21" s="44">
        <v>0</v>
      </c>
      <c r="AQ21" s="14">
        <v>0</v>
      </c>
      <c r="AR21" s="45">
        <v>0</v>
      </c>
      <c r="AS21" s="44">
        <v>0</v>
      </c>
      <c r="AT21" s="14">
        <v>0</v>
      </c>
      <c r="AU21" s="45">
        <v>0</v>
      </c>
      <c r="AV21" s="44">
        <v>0</v>
      </c>
      <c r="AW21" s="14">
        <v>0</v>
      </c>
      <c r="AX21" s="45">
        <v>0</v>
      </c>
      <c r="AY21" s="44">
        <v>0</v>
      </c>
      <c r="AZ21" s="14">
        <v>0</v>
      </c>
      <c r="BA21" s="45">
        <v>0</v>
      </c>
      <c r="BB21" s="44">
        <v>0</v>
      </c>
      <c r="BC21" s="14">
        <v>0</v>
      </c>
      <c r="BD21" s="45">
        <f t="shared" si="10"/>
        <v>0</v>
      </c>
      <c r="BE21" s="44">
        <v>0</v>
      </c>
      <c r="BF21" s="14">
        <v>0</v>
      </c>
      <c r="BG21" s="45">
        <v>0</v>
      </c>
      <c r="BH21" s="44">
        <v>0</v>
      </c>
      <c r="BI21" s="14">
        <v>0</v>
      </c>
      <c r="BJ21" s="45">
        <v>0</v>
      </c>
      <c r="BK21" s="12">
        <f t="shared" si="11"/>
        <v>0</v>
      </c>
      <c r="BL21" s="17">
        <f t="shared" si="12"/>
        <v>0</v>
      </c>
      <c r="BM21" s="6"/>
      <c r="BN21" s="9"/>
      <c r="BO21" s="6"/>
      <c r="BP21" s="6"/>
      <c r="BQ21" s="6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  <c r="DJ21" s="2"/>
      <c r="DK21" s="1"/>
      <c r="DL21" s="1"/>
      <c r="DM21" s="1"/>
      <c r="DN21" s="2"/>
      <c r="DO21" s="1"/>
      <c r="DP21" s="1"/>
      <c r="DQ21" s="1"/>
    </row>
    <row r="22" spans="1:196" x14ac:dyDescent="0.3">
      <c r="A22" s="54">
        <v>2007</v>
      </c>
      <c r="B22" s="55" t="s">
        <v>8</v>
      </c>
      <c r="C22" s="44">
        <v>0</v>
      </c>
      <c r="D22" s="14">
        <v>0</v>
      </c>
      <c r="E22" s="45">
        <v>0</v>
      </c>
      <c r="F22" s="44">
        <v>0</v>
      </c>
      <c r="G22" s="14">
        <v>0</v>
      </c>
      <c r="H22" s="45">
        <v>0</v>
      </c>
      <c r="I22" s="44">
        <v>0</v>
      </c>
      <c r="J22" s="14">
        <v>0</v>
      </c>
      <c r="K22" s="45">
        <v>0</v>
      </c>
      <c r="L22" s="44">
        <v>0</v>
      </c>
      <c r="M22" s="14">
        <v>0</v>
      </c>
      <c r="N22" s="45">
        <v>0</v>
      </c>
      <c r="O22" s="44">
        <v>0</v>
      </c>
      <c r="P22" s="14">
        <v>0</v>
      </c>
      <c r="Q22" s="45">
        <f t="shared" si="8"/>
        <v>0</v>
      </c>
      <c r="R22" s="44">
        <v>0</v>
      </c>
      <c r="S22" s="14">
        <v>0</v>
      </c>
      <c r="T22" s="45">
        <f t="shared" si="9"/>
        <v>0</v>
      </c>
      <c r="U22" s="44">
        <v>0</v>
      </c>
      <c r="V22" s="14">
        <v>0</v>
      </c>
      <c r="W22" s="45">
        <v>0</v>
      </c>
      <c r="X22" s="44">
        <v>0</v>
      </c>
      <c r="Y22" s="14">
        <v>0</v>
      </c>
      <c r="Z22" s="45">
        <v>0</v>
      </c>
      <c r="AA22" s="44">
        <v>0</v>
      </c>
      <c r="AB22" s="14">
        <v>0</v>
      </c>
      <c r="AC22" s="45">
        <v>0</v>
      </c>
      <c r="AD22" s="44">
        <v>0</v>
      </c>
      <c r="AE22" s="14">
        <v>0</v>
      </c>
      <c r="AF22" s="45">
        <v>0</v>
      </c>
      <c r="AG22" s="44">
        <v>0</v>
      </c>
      <c r="AH22" s="14">
        <v>0</v>
      </c>
      <c r="AI22" s="45">
        <v>0</v>
      </c>
      <c r="AJ22" s="44">
        <v>0</v>
      </c>
      <c r="AK22" s="14">
        <v>0</v>
      </c>
      <c r="AL22" s="45">
        <v>0</v>
      </c>
      <c r="AM22" s="44">
        <v>0</v>
      </c>
      <c r="AN22" s="14">
        <v>0</v>
      </c>
      <c r="AO22" s="45">
        <v>0</v>
      </c>
      <c r="AP22" s="44">
        <v>0</v>
      </c>
      <c r="AQ22" s="14">
        <v>0</v>
      </c>
      <c r="AR22" s="45">
        <v>0</v>
      </c>
      <c r="AS22" s="44">
        <v>0</v>
      </c>
      <c r="AT22" s="14">
        <v>0</v>
      </c>
      <c r="AU22" s="45">
        <v>0</v>
      </c>
      <c r="AV22" s="44">
        <v>0</v>
      </c>
      <c r="AW22" s="14">
        <v>0</v>
      </c>
      <c r="AX22" s="45">
        <v>0</v>
      </c>
      <c r="AY22" s="44">
        <v>0</v>
      </c>
      <c r="AZ22" s="14">
        <v>0</v>
      </c>
      <c r="BA22" s="45">
        <v>0</v>
      </c>
      <c r="BB22" s="44">
        <v>0</v>
      </c>
      <c r="BC22" s="14">
        <v>0</v>
      </c>
      <c r="BD22" s="45">
        <f t="shared" si="10"/>
        <v>0</v>
      </c>
      <c r="BE22" s="44">
        <v>0</v>
      </c>
      <c r="BF22" s="14">
        <v>0</v>
      </c>
      <c r="BG22" s="45">
        <v>0</v>
      </c>
      <c r="BH22" s="44">
        <v>0</v>
      </c>
      <c r="BI22" s="14">
        <v>0</v>
      </c>
      <c r="BJ22" s="45">
        <v>0</v>
      </c>
      <c r="BK22" s="12">
        <f t="shared" si="11"/>
        <v>0</v>
      </c>
      <c r="BL22" s="17">
        <f t="shared" si="12"/>
        <v>0</v>
      </c>
      <c r="BM22" s="6"/>
      <c r="BN22" s="9"/>
      <c r="BO22" s="6"/>
      <c r="BP22" s="6"/>
      <c r="BQ22" s="6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  <c r="DJ22" s="2"/>
      <c r="DK22" s="1"/>
      <c r="DL22" s="1"/>
      <c r="DM22" s="1"/>
      <c r="DN22" s="2"/>
      <c r="DO22" s="1"/>
      <c r="DP22" s="1"/>
      <c r="DQ22" s="1"/>
    </row>
    <row r="23" spans="1:196" x14ac:dyDescent="0.3">
      <c r="A23" s="54">
        <v>2007</v>
      </c>
      <c r="B23" s="55" t="s">
        <v>9</v>
      </c>
      <c r="C23" s="44">
        <v>0</v>
      </c>
      <c r="D23" s="14">
        <v>0</v>
      </c>
      <c r="E23" s="45">
        <v>0</v>
      </c>
      <c r="F23" s="44">
        <v>0</v>
      </c>
      <c r="G23" s="14">
        <v>0</v>
      </c>
      <c r="H23" s="45">
        <v>0</v>
      </c>
      <c r="I23" s="44">
        <v>0</v>
      </c>
      <c r="J23" s="14">
        <v>0</v>
      </c>
      <c r="K23" s="45">
        <v>0</v>
      </c>
      <c r="L23" s="44">
        <v>0</v>
      </c>
      <c r="M23" s="14">
        <v>0</v>
      </c>
      <c r="N23" s="45">
        <v>0</v>
      </c>
      <c r="O23" s="44">
        <v>0</v>
      </c>
      <c r="P23" s="14">
        <v>0</v>
      </c>
      <c r="Q23" s="45">
        <f t="shared" si="8"/>
        <v>0</v>
      </c>
      <c r="R23" s="44">
        <v>0</v>
      </c>
      <c r="S23" s="14">
        <v>0</v>
      </c>
      <c r="T23" s="45">
        <f t="shared" si="9"/>
        <v>0</v>
      </c>
      <c r="U23" s="44">
        <v>0</v>
      </c>
      <c r="V23" s="14">
        <v>0</v>
      </c>
      <c r="W23" s="45">
        <v>0</v>
      </c>
      <c r="X23" s="44">
        <v>0</v>
      </c>
      <c r="Y23" s="14">
        <v>0</v>
      </c>
      <c r="Z23" s="45">
        <v>0</v>
      </c>
      <c r="AA23" s="44">
        <v>0</v>
      </c>
      <c r="AB23" s="14">
        <v>0</v>
      </c>
      <c r="AC23" s="45">
        <v>0</v>
      </c>
      <c r="AD23" s="44">
        <v>0</v>
      </c>
      <c r="AE23" s="14">
        <v>0</v>
      </c>
      <c r="AF23" s="45">
        <v>0</v>
      </c>
      <c r="AG23" s="44">
        <v>0</v>
      </c>
      <c r="AH23" s="14">
        <v>0</v>
      </c>
      <c r="AI23" s="45">
        <v>0</v>
      </c>
      <c r="AJ23" s="44">
        <v>0</v>
      </c>
      <c r="AK23" s="14">
        <v>0</v>
      </c>
      <c r="AL23" s="45">
        <v>0</v>
      </c>
      <c r="AM23" s="44">
        <v>0</v>
      </c>
      <c r="AN23" s="14">
        <v>0</v>
      </c>
      <c r="AO23" s="45">
        <v>0</v>
      </c>
      <c r="AP23" s="44">
        <v>0</v>
      </c>
      <c r="AQ23" s="14">
        <v>0</v>
      </c>
      <c r="AR23" s="45">
        <v>0</v>
      </c>
      <c r="AS23" s="44">
        <v>0</v>
      </c>
      <c r="AT23" s="14">
        <v>0</v>
      </c>
      <c r="AU23" s="45">
        <v>0</v>
      </c>
      <c r="AV23" s="44">
        <v>0</v>
      </c>
      <c r="AW23" s="14">
        <v>0</v>
      </c>
      <c r="AX23" s="45">
        <v>0</v>
      </c>
      <c r="AY23" s="44">
        <v>0</v>
      </c>
      <c r="AZ23" s="14">
        <v>0</v>
      </c>
      <c r="BA23" s="45">
        <v>0</v>
      </c>
      <c r="BB23" s="44">
        <v>0</v>
      </c>
      <c r="BC23" s="14">
        <v>0</v>
      </c>
      <c r="BD23" s="45">
        <f t="shared" si="10"/>
        <v>0</v>
      </c>
      <c r="BE23" s="44">
        <v>0</v>
      </c>
      <c r="BF23" s="14">
        <v>0</v>
      </c>
      <c r="BG23" s="45">
        <v>0</v>
      </c>
      <c r="BH23" s="44">
        <v>0</v>
      </c>
      <c r="BI23" s="14">
        <v>0</v>
      </c>
      <c r="BJ23" s="45">
        <v>0</v>
      </c>
      <c r="BK23" s="12">
        <f t="shared" si="11"/>
        <v>0</v>
      </c>
      <c r="BL23" s="17">
        <f t="shared" si="12"/>
        <v>0</v>
      </c>
      <c r="BM23" s="6"/>
      <c r="BN23" s="9"/>
      <c r="BO23" s="6"/>
      <c r="BP23" s="6"/>
      <c r="BQ23" s="6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  <c r="DJ23" s="2"/>
      <c r="DK23" s="1"/>
      <c r="DL23" s="1"/>
      <c r="DM23" s="1"/>
      <c r="DN23" s="2"/>
      <c r="DO23" s="1"/>
      <c r="DP23" s="1"/>
      <c r="DQ23" s="1"/>
    </row>
    <row r="24" spans="1:196" x14ac:dyDescent="0.3">
      <c r="A24" s="54">
        <v>2007</v>
      </c>
      <c r="B24" s="55" t="s">
        <v>10</v>
      </c>
      <c r="C24" s="44">
        <v>0</v>
      </c>
      <c r="D24" s="14">
        <v>0</v>
      </c>
      <c r="E24" s="45">
        <v>0</v>
      </c>
      <c r="F24" s="44">
        <v>0</v>
      </c>
      <c r="G24" s="14">
        <v>0</v>
      </c>
      <c r="H24" s="45">
        <v>0</v>
      </c>
      <c r="I24" s="44">
        <v>0</v>
      </c>
      <c r="J24" s="14">
        <v>0</v>
      </c>
      <c r="K24" s="45">
        <v>0</v>
      </c>
      <c r="L24" s="44">
        <v>0</v>
      </c>
      <c r="M24" s="14">
        <v>0</v>
      </c>
      <c r="N24" s="45">
        <v>0</v>
      </c>
      <c r="O24" s="44">
        <v>0</v>
      </c>
      <c r="P24" s="14">
        <v>0</v>
      </c>
      <c r="Q24" s="45">
        <f t="shared" si="8"/>
        <v>0</v>
      </c>
      <c r="R24" s="44">
        <v>0</v>
      </c>
      <c r="S24" s="14">
        <v>0</v>
      </c>
      <c r="T24" s="45">
        <f t="shared" si="9"/>
        <v>0</v>
      </c>
      <c r="U24" s="44">
        <v>0</v>
      </c>
      <c r="V24" s="14">
        <v>0</v>
      </c>
      <c r="W24" s="45">
        <v>0</v>
      </c>
      <c r="X24" s="44">
        <v>0</v>
      </c>
      <c r="Y24" s="14">
        <v>0</v>
      </c>
      <c r="Z24" s="45">
        <v>0</v>
      </c>
      <c r="AA24" s="44">
        <v>0</v>
      </c>
      <c r="AB24" s="14">
        <v>0</v>
      </c>
      <c r="AC24" s="45">
        <v>0</v>
      </c>
      <c r="AD24" s="44">
        <v>0</v>
      </c>
      <c r="AE24" s="14">
        <v>0</v>
      </c>
      <c r="AF24" s="45">
        <v>0</v>
      </c>
      <c r="AG24" s="44">
        <v>0</v>
      </c>
      <c r="AH24" s="14">
        <v>0</v>
      </c>
      <c r="AI24" s="45">
        <v>0</v>
      </c>
      <c r="AJ24" s="44">
        <v>0</v>
      </c>
      <c r="AK24" s="14">
        <v>0</v>
      </c>
      <c r="AL24" s="45">
        <v>0</v>
      </c>
      <c r="AM24" s="44">
        <v>0</v>
      </c>
      <c r="AN24" s="14">
        <v>0</v>
      </c>
      <c r="AO24" s="45">
        <v>0</v>
      </c>
      <c r="AP24" s="44">
        <v>0</v>
      </c>
      <c r="AQ24" s="14">
        <v>0</v>
      </c>
      <c r="AR24" s="45">
        <v>0</v>
      </c>
      <c r="AS24" s="44">
        <v>0</v>
      </c>
      <c r="AT24" s="14">
        <v>0</v>
      </c>
      <c r="AU24" s="45">
        <v>0</v>
      </c>
      <c r="AV24" s="44">
        <v>0</v>
      </c>
      <c r="AW24" s="14">
        <v>0</v>
      </c>
      <c r="AX24" s="45">
        <v>0</v>
      </c>
      <c r="AY24" s="44">
        <v>0</v>
      </c>
      <c r="AZ24" s="14">
        <v>0</v>
      </c>
      <c r="BA24" s="45">
        <v>0</v>
      </c>
      <c r="BB24" s="44">
        <v>0</v>
      </c>
      <c r="BC24" s="14">
        <v>0</v>
      </c>
      <c r="BD24" s="45">
        <f t="shared" si="10"/>
        <v>0</v>
      </c>
      <c r="BE24" s="44">
        <v>0</v>
      </c>
      <c r="BF24" s="14">
        <v>0</v>
      </c>
      <c r="BG24" s="45">
        <v>0</v>
      </c>
      <c r="BH24" s="44">
        <v>0</v>
      </c>
      <c r="BI24" s="14">
        <v>0</v>
      </c>
      <c r="BJ24" s="45">
        <v>0</v>
      </c>
      <c r="BK24" s="12">
        <f t="shared" si="11"/>
        <v>0</v>
      </c>
      <c r="BL24" s="17">
        <f t="shared" si="12"/>
        <v>0</v>
      </c>
      <c r="BM24" s="6"/>
      <c r="BN24" s="9"/>
      <c r="BO24" s="6"/>
      <c r="BP24" s="6"/>
      <c r="BQ24" s="6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  <c r="DJ24" s="2"/>
      <c r="DK24" s="1"/>
      <c r="DL24" s="1"/>
      <c r="DM24" s="1"/>
      <c r="DN24" s="2"/>
      <c r="DO24" s="1"/>
      <c r="DP24" s="1"/>
      <c r="DQ24" s="1"/>
    </row>
    <row r="25" spans="1:196" x14ac:dyDescent="0.3">
      <c r="A25" s="54">
        <v>2007</v>
      </c>
      <c r="B25" s="55" t="s">
        <v>11</v>
      </c>
      <c r="C25" s="44">
        <v>0</v>
      </c>
      <c r="D25" s="14">
        <v>0</v>
      </c>
      <c r="E25" s="45">
        <v>0</v>
      </c>
      <c r="F25" s="44">
        <v>0</v>
      </c>
      <c r="G25" s="14">
        <v>0</v>
      </c>
      <c r="H25" s="45">
        <v>0</v>
      </c>
      <c r="I25" s="44">
        <v>0</v>
      </c>
      <c r="J25" s="14">
        <v>0</v>
      </c>
      <c r="K25" s="45">
        <v>0</v>
      </c>
      <c r="L25" s="44">
        <v>0</v>
      </c>
      <c r="M25" s="14">
        <v>0</v>
      </c>
      <c r="N25" s="45">
        <v>0</v>
      </c>
      <c r="O25" s="44">
        <v>0</v>
      </c>
      <c r="P25" s="14">
        <v>0</v>
      </c>
      <c r="Q25" s="45">
        <f t="shared" si="8"/>
        <v>0</v>
      </c>
      <c r="R25" s="44">
        <v>0</v>
      </c>
      <c r="S25" s="14">
        <v>0</v>
      </c>
      <c r="T25" s="45">
        <f t="shared" si="9"/>
        <v>0</v>
      </c>
      <c r="U25" s="44">
        <v>0</v>
      </c>
      <c r="V25" s="14">
        <v>0</v>
      </c>
      <c r="W25" s="45">
        <v>0</v>
      </c>
      <c r="X25" s="44">
        <v>0</v>
      </c>
      <c r="Y25" s="14">
        <v>0</v>
      </c>
      <c r="Z25" s="45">
        <v>0</v>
      </c>
      <c r="AA25" s="44">
        <v>0</v>
      </c>
      <c r="AB25" s="14">
        <v>0</v>
      </c>
      <c r="AC25" s="45">
        <v>0</v>
      </c>
      <c r="AD25" s="44">
        <v>0</v>
      </c>
      <c r="AE25" s="14">
        <v>0</v>
      </c>
      <c r="AF25" s="45">
        <v>0</v>
      </c>
      <c r="AG25" s="44">
        <v>0</v>
      </c>
      <c r="AH25" s="14">
        <v>0</v>
      </c>
      <c r="AI25" s="45">
        <v>0</v>
      </c>
      <c r="AJ25" s="44">
        <v>0</v>
      </c>
      <c r="AK25" s="14">
        <v>0</v>
      </c>
      <c r="AL25" s="45">
        <v>0</v>
      </c>
      <c r="AM25" s="44">
        <v>0</v>
      </c>
      <c r="AN25" s="14">
        <v>0</v>
      </c>
      <c r="AO25" s="45">
        <v>0</v>
      </c>
      <c r="AP25" s="44">
        <v>0</v>
      </c>
      <c r="AQ25" s="14">
        <v>0</v>
      </c>
      <c r="AR25" s="45">
        <v>0</v>
      </c>
      <c r="AS25" s="44">
        <v>0</v>
      </c>
      <c r="AT25" s="14">
        <v>0</v>
      </c>
      <c r="AU25" s="45">
        <v>0</v>
      </c>
      <c r="AV25" s="44">
        <v>0</v>
      </c>
      <c r="AW25" s="14">
        <v>0</v>
      </c>
      <c r="AX25" s="45">
        <v>0</v>
      </c>
      <c r="AY25" s="44">
        <v>0</v>
      </c>
      <c r="AZ25" s="14">
        <v>0</v>
      </c>
      <c r="BA25" s="45">
        <v>0</v>
      </c>
      <c r="BB25" s="44">
        <v>0</v>
      </c>
      <c r="BC25" s="14">
        <v>0</v>
      </c>
      <c r="BD25" s="45">
        <f t="shared" si="10"/>
        <v>0</v>
      </c>
      <c r="BE25" s="44">
        <v>0</v>
      </c>
      <c r="BF25" s="14">
        <v>0</v>
      </c>
      <c r="BG25" s="45">
        <v>0</v>
      </c>
      <c r="BH25" s="44">
        <v>0</v>
      </c>
      <c r="BI25" s="14">
        <v>0</v>
      </c>
      <c r="BJ25" s="45">
        <v>0</v>
      </c>
      <c r="BK25" s="12">
        <f t="shared" si="11"/>
        <v>0</v>
      </c>
      <c r="BL25" s="17">
        <f t="shared" si="12"/>
        <v>0</v>
      </c>
      <c r="BM25" s="6"/>
      <c r="BN25" s="9"/>
      <c r="BO25" s="6"/>
      <c r="BP25" s="6"/>
      <c r="BQ25" s="6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  <c r="DJ25" s="2"/>
      <c r="DK25" s="1"/>
      <c r="DL25" s="1"/>
      <c r="DM25" s="1"/>
      <c r="DN25" s="2"/>
      <c r="DO25" s="1"/>
      <c r="DP25" s="1"/>
      <c r="DQ25" s="1"/>
    </row>
    <row r="26" spans="1:196" x14ac:dyDescent="0.3">
      <c r="A26" s="54">
        <v>2007</v>
      </c>
      <c r="B26" s="55" t="s">
        <v>12</v>
      </c>
      <c r="C26" s="44">
        <v>0</v>
      </c>
      <c r="D26" s="14">
        <v>0</v>
      </c>
      <c r="E26" s="45">
        <v>0</v>
      </c>
      <c r="F26" s="44">
        <v>0</v>
      </c>
      <c r="G26" s="14">
        <v>0</v>
      </c>
      <c r="H26" s="45">
        <v>0</v>
      </c>
      <c r="I26" s="44">
        <v>0</v>
      </c>
      <c r="J26" s="14">
        <v>0</v>
      </c>
      <c r="K26" s="45">
        <v>0</v>
      </c>
      <c r="L26" s="44">
        <v>0</v>
      </c>
      <c r="M26" s="14">
        <v>0</v>
      </c>
      <c r="N26" s="45">
        <v>0</v>
      </c>
      <c r="O26" s="44">
        <v>0</v>
      </c>
      <c r="P26" s="14">
        <v>0</v>
      </c>
      <c r="Q26" s="45">
        <f t="shared" si="8"/>
        <v>0</v>
      </c>
      <c r="R26" s="44">
        <v>0</v>
      </c>
      <c r="S26" s="14">
        <v>0</v>
      </c>
      <c r="T26" s="45">
        <f t="shared" si="9"/>
        <v>0</v>
      </c>
      <c r="U26" s="44">
        <v>0</v>
      </c>
      <c r="V26" s="14">
        <v>0</v>
      </c>
      <c r="W26" s="45">
        <v>0</v>
      </c>
      <c r="X26" s="44">
        <v>0</v>
      </c>
      <c r="Y26" s="14">
        <v>0</v>
      </c>
      <c r="Z26" s="45">
        <v>0</v>
      </c>
      <c r="AA26" s="44">
        <v>0</v>
      </c>
      <c r="AB26" s="14">
        <v>0</v>
      </c>
      <c r="AC26" s="45">
        <v>0</v>
      </c>
      <c r="AD26" s="44">
        <v>0</v>
      </c>
      <c r="AE26" s="14">
        <v>0</v>
      </c>
      <c r="AF26" s="45">
        <v>0</v>
      </c>
      <c r="AG26" s="44">
        <v>0</v>
      </c>
      <c r="AH26" s="14">
        <v>0</v>
      </c>
      <c r="AI26" s="45">
        <v>0</v>
      </c>
      <c r="AJ26" s="44">
        <v>0</v>
      </c>
      <c r="AK26" s="14">
        <v>0</v>
      </c>
      <c r="AL26" s="45">
        <v>0</v>
      </c>
      <c r="AM26" s="44">
        <v>0</v>
      </c>
      <c r="AN26" s="14">
        <v>0</v>
      </c>
      <c r="AO26" s="45">
        <v>0</v>
      </c>
      <c r="AP26" s="44">
        <v>0</v>
      </c>
      <c r="AQ26" s="14">
        <v>0</v>
      </c>
      <c r="AR26" s="45">
        <v>0</v>
      </c>
      <c r="AS26" s="44">
        <v>0</v>
      </c>
      <c r="AT26" s="14">
        <v>0</v>
      </c>
      <c r="AU26" s="45">
        <v>0</v>
      </c>
      <c r="AV26" s="44">
        <v>0</v>
      </c>
      <c r="AW26" s="14">
        <v>0</v>
      </c>
      <c r="AX26" s="45">
        <v>0</v>
      </c>
      <c r="AY26" s="44">
        <v>0</v>
      </c>
      <c r="AZ26" s="14">
        <v>0</v>
      </c>
      <c r="BA26" s="45">
        <v>0</v>
      </c>
      <c r="BB26" s="44">
        <v>0</v>
      </c>
      <c r="BC26" s="14">
        <v>0</v>
      </c>
      <c r="BD26" s="45">
        <f t="shared" si="10"/>
        <v>0</v>
      </c>
      <c r="BE26" s="44">
        <v>0</v>
      </c>
      <c r="BF26" s="14">
        <v>0</v>
      </c>
      <c r="BG26" s="45">
        <v>0</v>
      </c>
      <c r="BH26" s="44">
        <v>0</v>
      </c>
      <c r="BI26" s="14">
        <v>0</v>
      </c>
      <c r="BJ26" s="45">
        <v>0</v>
      </c>
      <c r="BK26" s="12">
        <f t="shared" si="11"/>
        <v>0</v>
      </c>
      <c r="BL26" s="17">
        <f t="shared" si="12"/>
        <v>0</v>
      </c>
      <c r="BM26" s="6"/>
      <c r="BN26" s="9"/>
      <c r="BO26" s="6"/>
      <c r="BP26" s="6"/>
      <c r="BQ26" s="6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  <c r="DJ26" s="2"/>
      <c r="DK26" s="1"/>
      <c r="DL26" s="1"/>
      <c r="DM26" s="1"/>
      <c r="DN26" s="2"/>
      <c r="DO26" s="1"/>
      <c r="DP26" s="1"/>
      <c r="DQ26" s="1"/>
    </row>
    <row r="27" spans="1:196" x14ac:dyDescent="0.3">
      <c r="A27" s="54">
        <v>2007</v>
      </c>
      <c r="B27" s="55" t="s">
        <v>13</v>
      </c>
      <c r="C27" s="44">
        <v>0</v>
      </c>
      <c r="D27" s="14">
        <v>0</v>
      </c>
      <c r="E27" s="45">
        <v>0</v>
      </c>
      <c r="F27" s="44">
        <v>0</v>
      </c>
      <c r="G27" s="14">
        <v>0</v>
      </c>
      <c r="H27" s="45">
        <v>0</v>
      </c>
      <c r="I27" s="44">
        <v>0</v>
      </c>
      <c r="J27" s="14">
        <v>0</v>
      </c>
      <c r="K27" s="45">
        <v>0</v>
      </c>
      <c r="L27" s="44">
        <v>0</v>
      </c>
      <c r="M27" s="14">
        <v>0</v>
      </c>
      <c r="N27" s="45">
        <v>0</v>
      </c>
      <c r="O27" s="44">
        <v>0</v>
      </c>
      <c r="P27" s="14">
        <v>0</v>
      </c>
      <c r="Q27" s="45">
        <f t="shared" si="8"/>
        <v>0</v>
      </c>
      <c r="R27" s="44">
        <v>0</v>
      </c>
      <c r="S27" s="14">
        <v>0</v>
      </c>
      <c r="T27" s="45">
        <f t="shared" si="9"/>
        <v>0</v>
      </c>
      <c r="U27" s="44">
        <v>0</v>
      </c>
      <c r="V27" s="14">
        <v>0</v>
      </c>
      <c r="W27" s="45">
        <v>0</v>
      </c>
      <c r="X27" s="44">
        <v>0</v>
      </c>
      <c r="Y27" s="14">
        <v>0</v>
      </c>
      <c r="Z27" s="45">
        <v>0</v>
      </c>
      <c r="AA27" s="44">
        <v>0</v>
      </c>
      <c r="AB27" s="14">
        <v>0</v>
      </c>
      <c r="AC27" s="45">
        <v>0</v>
      </c>
      <c r="AD27" s="44">
        <v>0</v>
      </c>
      <c r="AE27" s="14">
        <v>0</v>
      </c>
      <c r="AF27" s="45">
        <v>0</v>
      </c>
      <c r="AG27" s="44">
        <v>0</v>
      </c>
      <c r="AH27" s="14">
        <v>0</v>
      </c>
      <c r="AI27" s="45">
        <v>0</v>
      </c>
      <c r="AJ27" s="44">
        <v>0</v>
      </c>
      <c r="AK27" s="14">
        <v>0</v>
      </c>
      <c r="AL27" s="45">
        <v>0</v>
      </c>
      <c r="AM27" s="44">
        <v>0</v>
      </c>
      <c r="AN27" s="14">
        <v>0</v>
      </c>
      <c r="AO27" s="45">
        <v>0</v>
      </c>
      <c r="AP27" s="44">
        <v>0</v>
      </c>
      <c r="AQ27" s="14">
        <v>0</v>
      </c>
      <c r="AR27" s="45">
        <v>0</v>
      </c>
      <c r="AS27" s="44">
        <v>0</v>
      </c>
      <c r="AT27" s="14">
        <v>0</v>
      </c>
      <c r="AU27" s="45">
        <v>0</v>
      </c>
      <c r="AV27" s="44">
        <v>0</v>
      </c>
      <c r="AW27" s="14">
        <v>0</v>
      </c>
      <c r="AX27" s="45">
        <v>0</v>
      </c>
      <c r="AY27" s="44">
        <v>0</v>
      </c>
      <c r="AZ27" s="14">
        <v>0</v>
      </c>
      <c r="BA27" s="45">
        <v>0</v>
      </c>
      <c r="BB27" s="44">
        <v>0</v>
      </c>
      <c r="BC27" s="14">
        <v>0</v>
      </c>
      <c r="BD27" s="45">
        <f t="shared" si="10"/>
        <v>0</v>
      </c>
      <c r="BE27" s="44">
        <v>0</v>
      </c>
      <c r="BF27" s="14">
        <v>0</v>
      </c>
      <c r="BG27" s="45">
        <v>0</v>
      </c>
      <c r="BH27" s="44">
        <v>0</v>
      </c>
      <c r="BI27" s="14">
        <v>0</v>
      </c>
      <c r="BJ27" s="45">
        <v>0</v>
      </c>
      <c r="BK27" s="12">
        <f t="shared" si="11"/>
        <v>0</v>
      </c>
      <c r="BL27" s="17">
        <f t="shared" si="12"/>
        <v>0</v>
      </c>
      <c r="BM27" s="6"/>
      <c r="BN27" s="9"/>
      <c r="BO27" s="6"/>
      <c r="BP27" s="6"/>
      <c r="BQ27" s="6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  <c r="DJ27" s="2"/>
      <c r="DK27" s="1"/>
      <c r="DL27" s="1"/>
      <c r="DM27" s="1"/>
      <c r="DN27" s="2"/>
      <c r="DO27" s="1"/>
      <c r="DP27" s="1"/>
      <c r="DQ27" s="1"/>
    </row>
    <row r="28" spans="1:196" x14ac:dyDescent="0.3">
      <c r="A28" s="54">
        <v>2007</v>
      </c>
      <c r="B28" s="55" t="s">
        <v>14</v>
      </c>
      <c r="C28" s="44">
        <v>0</v>
      </c>
      <c r="D28" s="14">
        <v>0</v>
      </c>
      <c r="E28" s="45">
        <v>0</v>
      </c>
      <c r="F28" s="44">
        <v>0</v>
      </c>
      <c r="G28" s="14">
        <v>0</v>
      </c>
      <c r="H28" s="45">
        <v>0</v>
      </c>
      <c r="I28" s="44">
        <v>0</v>
      </c>
      <c r="J28" s="14">
        <v>0</v>
      </c>
      <c r="K28" s="45">
        <v>0</v>
      </c>
      <c r="L28" s="44">
        <v>0</v>
      </c>
      <c r="M28" s="14">
        <v>0</v>
      </c>
      <c r="N28" s="45">
        <v>0</v>
      </c>
      <c r="O28" s="44">
        <v>0</v>
      </c>
      <c r="P28" s="14">
        <v>0</v>
      </c>
      <c r="Q28" s="45">
        <f t="shared" si="8"/>
        <v>0</v>
      </c>
      <c r="R28" s="44">
        <v>0</v>
      </c>
      <c r="S28" s="14">
        <v>0</v>
      </c>
      <c r="T28" s="45">
        <f t="shared" si="9"/>
        <v>0</v>
      </c>
      <c r="U28" s="44">
        <v>0</v>
      </c>
      <c r="V28" s="14">
        <v>0</v>
      </c>
      <c r="W28" s="45">
        <v>0</v>
      </c>
      <c r="X28" s="44">
        <v>0</v>
      </c>
      <c r="Y28" s="14">
        <v>0</v>
      </c>
      <c r="Z28" s="45">
        <v>0</v>
      </c>
      <c r="AA28" s="44">
        <v>0</v>
      </c>
      <c r="AB28" s="14">
        <v>0</v>
      </c>
      <c r="AC28" s="45">
        <v>0</v>
      </c>
      <c r="AD28" s="44">
        <v>0</v>
      </c>
      <c r="AE28" s="14">
        <v>0</v>
      </c>
      <c r="AF28" s="45">
        <v>0</v>
      </c>
      <c r="AG28" s="44">
        <v>0</v>
      </c>
      <c r="AH28" s="14">
        <v>0</v>
      </c>
      <c r="AI28" s="45">
        <v>0</v>
      </c>
      <c r="AJ28" s="44">
        <v>0</v>
      </c>
      <c r="AK28" s="14">
        <v>0</v>
      </c>
      <c r="AL28" s="45">
        <v>0</v>
      </c>
      <c r="AM28" s="44">
        <v>0</v>
      </c>
      <c r="AN28" s="14">
        <v>0</v>
      </c>
      <c r="AO28" s="45">
        <v>0</v>
      </c>
      <c r="AP28" s="48">
        <v>22</v>
      </c>
      <c r="AQ28" s="16">
        <v>140</v>
      </c>
      <c r="AR28" s="45">
        <f>AQ28/AP28*1000</f>
        <v>6363.6363636363631</v>
      </c>
      <c r="AS28" s="44">
        <v>0</v>
      </c>
      <c r="AT28" s="14">
        <v>0</v>
      </c>
      <c r="AU28" s="45">
        <v>0</v>
      </c>
      <c r="AV28" s="44">
        <v>0</v>
      </c>
      <c r="AW28" s="14">
        <v>0</v>
      </c>
      <c r="AX28" s="45">
        <v>0</v>
      </c>
      <c r="AY28" s="44">
        <v>0</v>
      </c>
      <c r="AZ28" s="14">
        <v>0</v>
      </c>
      <c r="BA28" s="45">
        <v>0</v>
      </c>
      <c r="BB28" s="44">
        <v>0</v>
      </c>
      <c r="BC28" s="14">
        <v>0</v>
      </c>
      <c r="BD28" s="45">
        <f t="shared" si="10"/>
        <v>0</v>
      </c>
      <c r="BE28" s="44">
        <v>0</v>
      </c>
      <c r="BF28" s="14">
        <v>0</v>
      </c>
      <c r="BG28" s="45">
        <v>0</v>
      </c>
      <c r="BH28" s="44">
        <v>0</v>
      </c>
      <c r="BI28" s="14">
        <v>0</v>
      </c>
      <c r="BJ28" s="45">
        <v>0</v>
      </c>
      <c r="BK28" s="12">
        <f t="shared" si="11"/>
        <v>22</v>
      </c>
      <c r="BL28" s="17">
        <f t="shared" si="12"/>
        <v>140</v>
      </c>
      <c r="BM28" s="6"/>
      <c r="BN28" s="9"/>
      <c r="BO28" s="6"/>
      <c r="BP28" s="6"/>
      <c r="BQ28" s="6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  <c r="DJ28" s="2"/>
      <c r="DK28" s="1"/>
      <c r="DL28" s="1"/>
      <c r="DM28" s="1"/>
      <c r="DN28" s="2"/>
      <c r="DO28" s="1"/>
      <c r="DP28" s="1"/>
      <c r="DQ28" s="1"/>
    </row>
    <row r="29" spans="1:196" x14ac:dyDescent="0.3">
      <c r="A29" s="54">
        <v>2007</v>
      </c>
      <c r="B29" s="55" t="s">
        <v>15</v>
      </c>
      <c r="C29" s="44">
        <v>0</v>
      </c>
      <c r="D29" s="14">
        <v>0</v>
      </c>
      <c r="E29" s="45">
        <v>0</v>
      </c>
      <c r="F29" s="44">
        <v>0</v>
      </c>
      <c r="G29" s="14">
        <v>0</v>
      </c>
      <c r="H29" s="45">
        <v>0</v>
      </c>
      <c r="I29" s="44">
        <v>0</v>
      </c>
      <c r="J29" s="14">
        <v>0</v>
      </c>
      <c r="K29" s="45">
        <v>0</v>
      </c>
      <c r="L29" s="44">
        <v>0</v>
      </c>
      <c r="M29" s="14">
        <v>0</v>
      </c>
      <c r="N29" s="45">
        <v>0</v>
      </c>
      <c r="O29" s="44">
        <v>0</v>
      </c>
      <c r="P29" s="14">
        <v>0</v>
      </c>
      <c r="Q29" s="45">
        <f t="shared" si="8"/>
        <v>0</v>
      </c>
      <c r="R29" s="44">
        <v>0</v>
      </c>
      <c r="S29" s="14">
        <v>0</v>
      </c>
      <c r="T29" s="45">
        <f t="shared" si="9"/>
        <v>0</v>
      </c>
      <c r="U29" s="44">
        <v>0</v>
      </c>
      <c r="V29" s="14">
        <v>0</v>
      </c>
      <c r="W29" s="45">
        <v>0</v>
      </c>
      <c r="X29" s="44">
        <v>0</v>
      </c>
      <c r="Y29" s="14">
        <v>0</v>
      </c>
      <c r="Z29" s="45">
        <v>0</v>
      </c>
      <c r="AA29" s="44">
        <v>0</v>
      </c>
      <c r="AB29" s="14">
        <v>0</v>
      </c>
      <c r="AC29" s="45">
        <v>0</v>
      </c>
      <c r="AD29" s="44">
        <v>0</v>
      </c>
      <c r="AE29" s="14">
        <v>0</v>
      </c>
      <c r="AF29" s="45">
        <v>0</v>
      </c>
      <c r="AG29" s="44">
        <v>0</v>
      </c>
      <c r="AH29" s="14">
        <v>0</v>
      </c>
      <c r="AI29" s="45">
        <v>0</v>
      </c>
      <c r="AJ29" s="44">
        <v>0</v>
      </c>
      <c r="AK29" s="14">
        <v>0</v>
      </c>
      <c r="AL29" s="45">
        <v>0</v>
      </c>
      <c r="AM29" s="44">
        <v>0</v>
      </c>
      <c r="AN29" s="14">
        <v>0</v>
      </c>
      <c r="AO29" s="45">
        <v>0</v>
      </c>
      <c r="AP29" s="44">
        <v>0</v>
      </c>
      <c r="AQ29" s="14">
        <v>0</v>
      </c>
      <c r="AR29" s="45">
        <v>0</v>
      </c>
      <c r="AS29" s="44">
        <v>0</v>
      </c>
      <c r="AT29" s="14">
        <v>0</v>
      </c>
      <c r="AU29" s="45">
        <v>0</v>
      </c>
      <c r="AV29" s="44">
        <v>0</v>
      </c>
      <c r="AW29" s="14">
        <v>0</v>
      </c>
      <c r="AX29" s="45">
        <v>0</v>
      </c>
      <c r="AY29" s="44">
        <v>0</v>
      </c>
      <c r="AZ29" s="14">
        <v>0</v>
      </c>
      <c r="BA29" s="45">
        <v>0</v>
      </c>
      <c r="BB29" s="44">
        <v>0</v>
      </c>
      <c r="BC29" s="14">
        <v>0</v>
      </c>
      <c r="BD29" s="45">
        <f t="shared" si="10"/>
        <v>0</v>
      </c>
      <c r="BE29" s="44">
        <v>0</v>
      </c>
      <c r="BF29" s="14">
        <v>0</v>
      </c>
      <c r="BG29" s="45">
        <v>0</v>
      </c>
      <c r="BH29" s="44">
        <v>0</v>
      </c>
      <c r="BI29" s="14">
        <v>0</v>
      </c>
      <c r="BJ29" s="45">
        <v>0</v>
      </c>
      <c r="BK29" s="12">
        <f t="shared" si="11"/>
        <v>0</v>
      </c>
      <c r="BL29" s="17">
        <f t="shared" si="12"/>
        <v>0</v>
      </c>
      <c r="BM29" s="6"/>
      <c r="BN29" s="9"/>
      <c r="BO29" s="6"/>
      <c r="BP29" s="6"/>
      <c r="BQ29" s="6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  <c r="DJ29" s="2"/>
      <c r="DK29" s="1"/>
      <c r="DL29" s="1"/>
      <c r="DM29" s="1"/>
      <c r="DN29" s="2"/>
      <c r="DO29" s="1"/>
      <c r="DP29" s="1"/>
      <c r="DQ29" s="1"/>
    </row>
    <row r="30" spans="1:196" x14ac:dyDescent="0.3">
      <c r="A30" s="54">
        <v>2007</v>
      </c>
      <c r="B30" s="55" t="s">
        <v>16</v>
      </c>
      <c r="C30" s="44">
        <v>0</v>
      </c>
      <c r="D30" s="14">
        <v>0</v>
      </c>
      <c r="E30" s="45">
        <v>0</v>
      </c>
      <c r="F30" s="44">
        <v>0</v>
      </c>
      <c r="G30" s="14">
        <v>0</v>
      </c>
      <c r="H30" s="45">
        <v>0</v>
      </c>
      <c r="I30" s="44">
        <v>0</v>
      </c>
      <c r="J30" s="14">
        <v>0</v>
      </c>
      <c r="K30" s="45">
        <v>0</v>
      </c>
      <c r="L30" s="44">
        <v>0</v>
      </c>
      <c r="M30" s="14">
        <v>0</v>
      </c>
      <c r="N30" s="45">
        <v>0</v>
      </c>
      <c r="O30" s="44">
        <v>0</v>
      </c>
      <c r="P30" s="14">
        <v>0</v>
      </c>
      <c r="Q30" s="45">
        <f t="shared" si="8"/>
        <v>0</v>
      </c>
      <c r="R30" s="44">
        <v>0</v>
      </c>
      <c r="S30" s="14">
        <v>0</v>
      </c>
      <c r="T30" s="45">
        <f t="shared" si="9"/>
        <v>0</v>
      </c>
      <c r="U30" s="44">
        <v>0</v>
      </c>
      <c r="V30" s="14">
        <v>0</v>
      </c>
      <c r="W30" s="45">
        <v>0</v>
      </c>
      <c r="X30" s="44">
        <v>0</v>
      </c>
      <c r="Y30" s="14">
        <v>0</v>
      </c>
      <c r="Z30" s="45">
        <v>0</v>
      </c>
      <c r="AA30" s="44">
        <v>0</v>
      </c>
      <c r="AB30" s="14">
        <v>0</v>
      </c>
      <c r="AC30" s="45">
        <v>0</v>
      </c>
      <c r="AD30" s="44">
        <v>0</v>
      </c>
      <c r="AE30" s="14">
        <v>0</v>
      </c>
      <c r="AF30" s="45">
        <v>0</v>
      </c>
      <c r="AG30" s="44">
        <v>0</v>
      </c>
      <c r="AH30" s="14">
        <v>0</v>
      </c>
      <c r="AI30" s="45">
        <v>0</v>
      </c>
      <c r="AJ30" s="44">
        <v>0</v>
      </c>
      <c r="AK30" s="14">
        <v>0</v>
      </c>
      <c r="AL30" s="45">
        <v>0</v>
      </c>
      <c r="AM30" s="44">
        <v>0</v>
      </c>
      <c r="AN30" s="14">
        <v>0</v>
      </c>
      <c r="AO30" s="45">
        <v>0</v>
      </c>
      <c r="AP30" s="48">
        <v>40</v>
      </c>
      <c r="AQ30" s="16">
        <v>281</v>
      </c>
      <c r="AR30" s="45">
        <f>AQ30/AP30*1000</f>
        <v>7025</v>
      </c>
      <c r="AS30" s="44">
        <v>0</v>
      </c>
      <c r="AT30" s="14">
        <v>0</v>
      </c>
      <c r="AU30" s="45">
        <v>0</v>
      </c>
      <c r="AV30" s="44">
        <v>0</v>
      </c>
      <c r="AW30" s="14">
        <v>0</v>
      </c>
      <c r="AX30" s="45">
        <v>0</v>
      </c>
      <c r="AY30" s="44">
        <v>0</v>
      </c>
      <c r="AZ30" s="14">
        <v>0</v>
      </c>
      <c r="BA30" s="45">
        <v>0</v>
      </c>
      <c r="BB30" s="44">
        <v>0</v>
      </c>
      <c r="BC30" s="14">
        <v>0</v>
      </c>
      <c r="BD30" s="45">
        <f t="shared" si="10"/>
        <v>0</v>
      </c>
      <c r="BE30" s="44">
        <v>0</v>
      </c>
      <c r="BF30" s="14">
        <v>0</v>
      </c>
      <c r="BG30" s="45">
        <v>0</v>
      </c>
      <c r="BH30" s="44">
        <v>0</v>
      </c>
      <c r="BI30" s="14">
        <v>0</v>
      </c>
      <c r="BJ30" s="45">
        <v>0</v>
      </c>
      <c r="BK30" s="12">
        <f t="shared" si="11"/>
        <v>40</v>
      </c>
      <c r="BL30" s="17">
        <f t="shared" si="12"/>
        <v>281</v>
      </c>
      <c r="BM30" s="6"/>
      <c r="BN30" s="9"/>
      <c r="BO30" s="6"/>
      <c r="BP30" s="6"/>
      <c r="BQ30" s="6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  <c r="DJ30" s="2"/>
      <c r="DK30" s="1"/>
      <c r="DL30" s="1"/>
      <c r="DM30" s="1"/>
      <c r="DN30" s="2"/>
      <c r="DO30" s="1"/>
      <c r="DP30" s="1"/>
      <c r="DQ30" s="1"/>
    </row>
    <row r="31" spans="1:196" ht="15" thickBot="1" x14ac:dyDescent="0.35">
      <c r="A31" s="56"/>
      <c r="B31" s="57" t="s">
        <v>17</v>
      </c>
      <c r="C31" s="46">
        <f>SUM(C19:C30)</f>
        <v>0</v>
      </c>
      <c r="D31" s="34">
        <f>SUM(D19:D30)</f>
        <v>0</v>
      </c>
      <c r="E31" s="47"/>
      <c r="F31" s="46">
        <f>SUM(F19:F30)</f>
        <v>0</v>
      </c>
      <c r="G31" s="34">
        <f>SUM(G19:G30)</f>
        <v>0</v>
      </c>
      <c r="H31" s="47"/>
      <c r="I31" s="46">
        <f>SUM(I19:I30)</f>
        <v>0</v>
      </c>
      <c r="J31" s="34">
        <f>SUM(J19:J30)</f>
        <v>0</v>
      </c>
      <c r="K31" s="47"/>
      <c r="L31" s="46">
        <f>SUM(L19:L30)</f>
        <v>0</v>
      </c>
      <c r="M31" s="34">
        <f>SUM(M19:M30)</f>
        <v>0</v>
      </c>
      <c r="N31" s="47"/>
      <c r="O31" s="46">
        <f t="shared" ref="O31:P31" si="13">SUM(O19:O30)</f>
        <v>0</v>
      </c>
      <c r="P31" s="34">
        <f t="shared" si="13"/>
        <v>0</v>
      </c>
      <c r="Q31" s="47"/>
      <c r="R31" s="46">
        <f t="shared" ref="R31:S31" si="14">SUM(R19:R30)</f>
        <v>0</v>
      </c>
      <c r="S31" s="34">
        <f t="shared" si="14"/>
        <v>0</v>
      </c>
      <c r="T31" s="47"/>
      <c r="U31" s="46">
        <f>SUM(U19:U30)</f>
        <v>0</v>
      </c>
      <c r="V31" s="34">
        <f>SUM(V19:V30)</f>
        <v>0</v>
      </c>
      <c r="W31" s="47"/>
      <c r="X31" s="46">
        <f>SUM(X19:X30)</f>
        <v>0</v>
      </c>
      <c r="Y31" s="34">
        <f>SUM(Y19:Y30)</f>
        <v>0</v>
      </c>
      <c r="Z31" s="47"/>
      <c r="AA31" s="46">
        <f>SUM(AA19:AA30)</f>
        <v>0</v>
      </c>
      <c r="AB31" s="34">
        <f>SUM(AB19:AB30)</f>
        <v>0</v>
      </c>
      <c r="AC31" s="47"/>
      <c r="AD31" s="46">
        <f>SUM(AD19:AD30)</f>
        <v>0</v>
      </c>
      <c r="AE31" s="34">
        <f>SUM(AE19:AE30)</f>
        <v>0</v>
      </c>
      <c r="AF31" s="47"/>
      <c r="AG31" s="46">
        <f>SUM(AG19:AG30)</f>
        <v>0</v>
      </c>
      <c r="AH31" s="34">
        <f>SUM(AH19:AH30)</f>
        <v>0</v>
      </c>
      <c r="AI31" s="47"/>
      <c r="AJ31" s="46">
        <f>SUM(AJ19:AJ30)</f>
        <v>0</v>
      </c>
      <c r="AK31" s="34">
        <f>SUM(AK19:AK30)</f>
        <v>0</v>
      </c>
      <c r="AL31" s="47"/>
      <c r="AM31" s="46">
        <f>SUM(AM19:AM30)</f>
        <v>0</v>
      </c>
      <c r="AN31" s="34">
        <f>SUM(AN19:AN30)</f>
        <v>0</v>
      </c>
      <c r="AO31" s="47"/>
      <c r="AP31" s="46">
        <f>SUM(AP19:AP30)</f>
        <v>62</v>
      </c>
      <c r="AQ31" s="34">
        <f>SUM(AQ19:AQ30)</f>
        <v>421</v>
      </c>
      <c r="AR31" s="47"/>
      <c r="AS31" s="46">
        <f>SUM(AS19:AS30)</f>
        <v>0</v>
      </c>
      <c r="AT31" s="34">
        <f>SUM(AT19:AT30)</f>
        <v>0</v>
      </c>
      <c r="AU31" s="47"/>
      <c r="AV31" s="46">
        <f>SUM(AV19:AV30)</f>
        <v>0</v>
      </c>
      <c r="AW31" s="34">
        <f>SUM(AW19:AW30)</f>
        <v>0</v>
      </c>
      <c r="AX31" s="47"/>
      <c r="AY31" s="46">
        <f>SUM(AY19:AY30)</f>
        <v>0</v>
      </c>
      <c r="AZ31" s="34">
        <f>SUM(AZ19:AZ30)</f>
        <v>0</v>
      </c>
      <c r="BA31" s="47"/>
      <c r="BB31" s="46">
        <f t="shared" ref="BB31:BC31" si="15">SUM(BB19:BB30)</f>
        <v>0</v>
      </c>
      <c r="BC31" s="34">
        <f t="shared" si="15"/>
        <v>0</v>
      </c>
      <c r="BD31" s="47"/>
      <c r="BE31" s="46">
        <f>SUM(BE19:BE30)</f>
        <v>0</v>
      </c>
      <c r="BF31" s="34">
        <f>SUM(BF19:BF30)</f>
        <v>0</v>
      </c>
      <c r="BG31" s="47"/>
      <c r="BH31" s="46">
        <f>SUM(BH19:BH30)</f>
        <v>0</v>
      </c>
      <c r="BI31" s="34">
        <f>SUM(BI19:BI30)</f>
        <v>0</v>
      </c>
      <c r="BJ31" s="47"/>
      <c r="BK31" s="35">
        <f t="shared" si="11"/>
        <v>62</v>
      </c>
      <c r="BL31" s="36">
        <f t="shared" si="12"/>
        <v>421</v>
      </c>
      <c r="BM31" s="6"/>
      <c r="BN31" s="9"/>
      <c r="BO31" s="6"/>
      <c r="BP31" s="6"/>
      <c r="BQ31" s="6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J31" s="2"/>
      <c r="DK31" s="1"/>
      <c r="DL31" s="1"/>
      <c r="DM31" s="1"/>
      <c r="DN31" s="2"/>
      <c r="DO31" s="1"/>
      <c r="DP31" s="1"/>
      <c r="DQ31" s="1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</row>
    <row r="32" spans="1:196" x14ac:dyDescent="0.3">
      <c r="A32" s="54">
        <v>2008</v>
      </c>
      <c r="B32" s="55" t="s">
        <v>5</v>
      </c>
      <c r="C32" s="44">
        <v>0</v>
      </c>
      <c r="D32" s="14">
        <v>0</v>
      </c>
      <c r="E32" s="45">
        <v>0</v>
      </c>
      <c r="F32" s="44">
        <v>0</v>
      </c>
      <c r="G32" s="14">
        <v>0</v>
      </c>
      <c r="H32" s="45">
        <v>0</v>
      </c>
      <c r="I32" s="44">
        <v>0</v>
      </c>
      <c r="J32" s="14">
        <v>0</v>
      </c>
      <c r="K32" s="45">
        <v>0</v>
      </c>
      <c r="L32" s="44">
        <v>0</v>
      </c>
      <c r="M32" s="14">
        <v>0</v>
      </c>
      <c r="N32" s="45">
        <v>0</v>
      </c>
      <c r="O32" s="44">
        <v>0</v>
      </c>
      <c r="P32" s="14">
        <v>0</v>
      </c>
      <c r="Q32" s="45">
        <f t="shared" ref="Q32:Q43" si="16">IF(O32=0,0,P32/O32*1000)</f>
        <v>0</v>
      </c>
      <c r="R32" s="44">
        <v>0</v>
      </c>
      <c r="S32" s="14">
        <v>0</v>
      </c>
      <c r="T32" s="45">
        <f t="shared" ref="T32:T43" si="17">IF(R32=0,0,S32/R32*1000)</f>
        <v>0</v>
      </c>
      <c r="U32" s="44">
        <v>0</v>
      </c>
      <c r="V32" s="14">
        <v>0</v>
      </c>
      <c r="W32" s="45">
        <v>0</v>
      </c>
      <c r="X32" s="44">
        <v>0</v>
      </c>
      <c r="Y32" s="14">
        <v>0</v>
      </c>
      <c r="Z32" s="45">
        <v>0</v>
      </c>
      <c r="AA32" s="44">
        <v>0</v>
      </c>
      <c r="AB32" s="14">
        <v>0</v>
      </c>
      <c r="AC32" s="45">
        <v>0</v>
      </c>
      <c r="AD32" s="44">
        <v>0</v>
      </c>
      <c r="AE32" s="14">
        <v>0</v>
      </c>
      <c r="AF32" s="45">
        <v>0</v>
      </c>
      <c r="AG32" s="44">
        <v>0</v>
      </c>
      <c r="AH32" s="14">
        <v>0</v>
      </c>
      <c r="AI32" s="45">
        <v>0</v>
      </c>
      <c r="AJ32" s="44">
        <v>0</v>
      </c>
      <c r="AK32" s="14">
        <v>0</v>
      </c>
      <c r="AL32" s="45">
        <v>0</v>
      </c>
      <c r="AM32" s="44">
        <v>0</v>
      </c>
      <c r="AN32" s="14">
        <v>0</v>
      </c>
      <c r="AO32" s="45">
        <v>0</v>
      </c>
      <c r="AP32" s="44">
        <v>0</v>
      </c>
      <c r="AQ32" s="14">
        <v>0</v>
      </c>
      <c r="AR32" s="45">
        <v>0</v>
      </c>
      <c r="AS32" s="44">
        <v>0</v>
      </c>
      <c r="AT32" s="14">
        <v>0</v>
      </c>
      <c r="AU32" s="45">
        <v>0</v>
      </c>
      <c r="AV32" s="44">
        <v>0</v>
      </c>
      <c r="AW32" s="14">
        <v>0</v>
      </c>
      <c r="AX32" s="45">
        <v>0</v>
      </c>
      <c r="AY32" s="44">
        <v>0</v>
      </c>
      <c r="AZ32" s="14">
        <v>0</v>
      </c>
      <c r="BA32" s="45">
        <v>0</v>
      </c>
      <c r="BB32" s="44">
        <v>0</v>
      </c>
      <c r="BC32" s="14">
        <v>0</v>
      </c>
      <c r="BD32" s="45">
        <f t="shared" ref="BD32:BD43" si="18">IF(BB32=0,0,BC32/BB32*1000)</f>
        <v>0</v>
      </c>
      <c r="BE32" s="44">
        <v>0</v>
      </c>
      <c r="BF32" s="14">
        <v>0</v>
      </c>
      <c r="BG32" s="45">
        <v>0</v>
      </c>
      <c r="BH32" s="44">
        <v>0</v>
      </c>
      <c r="BI32" s="14">
        <v>0</v>
      </c>
      <c r="BJ32" s="45">
        <v>0</v>
      </c>
      <c r="BK32" s="12">
        <f t="shared" si="11"/>
        <v>0</v>
      </c>
      <c r="BL32" s="17">
        <f t="shared" si="12"/>
        <v>0</v>
      </c>
      <c r="BM32" s="6"/>
      <c r="BN32" s="9"/>
      <c r="BO32" s="6"/>
      <c r="BP32" s="6"/>
      <c r="BQ32" s="6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  <c r="DJ32" s="2"/>
      <c r="DK32" s="1"/>
      <c r="DL32" s="1"/>
      <c r="DM32" s="1"/>
      <c r="DN32" s="2"/>
      <c r="DO32" s="1"/>
      <c r="DP32" s="1"/>
      <c r="DQ32" s="1"/>
    </row>
    <row r="33" spans="1:196" x14ac:dyDescent="0.3">
      <c r="A33" s="54">
        <v>2008</v>
      </c>
      <c r="B33" s="55" t="s">
        <v>6</v>
      </c>
      <c r="C33" s="44">
        <v>0</v>
      </c>
      <c r="D33" s="14">
        <v>0</v>
      </c>
      <c r="E33" s="45">
        <v>0</v>
      </c>
      <c r="F33" s="44">
        <v>0</v>
      </c>
      <c r="G33" s="14">
        <v>0</v>
      </c>
      <c r="H33" s="45">
        <v>0</v>
      </c>
      <c r="I33" s="44">
        <v>0</v>
      </c>
      <c r="J33" s="14">
        <v>0</v>
      </c>
      <c r="K33" s="45">
        <v>0</v>
      </c>
      <c r="L33" s="44">
        <v>0</v>
      </c>
      <c r="M33" s="14">
        <v>0</v>
      </c>
      <c r="N33" s="45">
        <v>0</v>
      </c>
      <c r="O33" s="44">
        <v>0</v>
      </c>
      <c r="P33" s="14">
        <v>0</v>
      </c>
      <c r="Q33" s="45">
        <f t="shared" si="16"/>
        <v>0</v>
      </c>
      <c r="R33" s="44">
        <v>0</v>
      </c>
      <c r="S33" s="14">
        <v>0</v>
      </c>
      <c r="T33" s="45">
        <f t="shared" si="17"/>
        <v>0</v>
      </c>
      <c r="U33" s="44">
        <v>0</v>
      </c>
      <c r="V33" s="14">
        <v>0</v>
      </c>
      <c r="W33" s="45">
        <v>0</v>
      </c>
      <c r="X33" s="44">
        <v>0</v>
      </c>
      <c r="Y33" s="14">
        <v>0</v>
      </c>
      <c r="Z33" s="45">
        <v>0</v>
      </c>
      <c r="AA33" s="44">
        <v>0</v>
      </c>
      <c r="AB33" s="14">
        <v>0</v>
      </c>
      <c r="AC33" s="45">
        <v>0</v>
      </c>
      <c r="AD33" s="44">
        <v>0</v>
      </c>
      <c r="AE33" s="14">
        <v>0</v>
      </c>
      <c r="AF33" s="45">
        <v>0</v>
      </c>
      <c r="AG33" s="44">
        <v>0</v>
      </c>
      <c r="AH33" s="14">
        <v>0</v>
      </c>
      <c r="AI33" s="45">
        <v>0</v>
      </c>
      <c r="AJ33" s="44">
        <v>0</v>
      </c>
      <c r="AK33" s="14">
        <v>0</v>
      </c>
      <c r="AL33" s="45">
        <v>0</v>
      </c>
      <c r="AM33" s="44">
        <v>0</v>
      </c>
      <c r="AN33" s="14">
        <v>0</v>
      </c>
      <c r="AO33" s="45">
        <v>0</v>
      </c>
      <c r="AP33" s="44">
        <v>0</v>
      </c>
      <c r="AQ33" s="14">
        <v>0</v>
      </c>
      <c r="AR33" s="45">
        <v>0</v>
      </c>
      <c r="AS33" s="44">
        <v>0</v>
      </c>
      <c r="AT33" s="14">
        <v>0</v>
      </c>
      <c r="AU33" s="45">
        <v>0</v>
      </c>
      <c r="AV33" s="44">
        <v>0</v>
      </c>
      <c r="AW33" s="14">
        <v>0</v>
      </c>
      <c r="AX33" s="45">
        <v>0</v>
      </c>
      <c r="AY33" s="44">
        <v>0</v>
      </c>
      <c r="AZ33" s="14">
        <v>0</v>
      </c>
      <c r="BA33" s="45">
        <v>0</v>
      </c>
      <c r="BB33" s="44">
        <v>0</v>
      </c>
      <c r="BC33" s="14">
        <v>0</v>
      </c>
      <c r="BD33" s="45">
        <f t="shared" si="18"/>
        <v>0</v>
      </c>
      <c r="BE33" s="44">
        <v>0</v>
      </c>
      <c r="BF33" s="14">
        <v>0</v>
      </c>
      <c r="BG33" s="45">
        <v>0</v>
      </c>
      <c r="BH33" s="44">
        <v>0</v>
      </c>
      <c r="BI33" s="14">
        <v>0</v>
      </c>
      <c r="BJ33" s="45">
        <v>0</v>
      </c>
      <c r="BK33" s="12">
        <f t="shared" si="11"/>
        <v>0</v>
      </c>
      <c r="BL33" s="17">
        <f t="shared" si="12"/>
        <v>0</v>
      </c>
      <c r="BM33" s="6"/>
      <c r="BN33" s="9"/>
      <c r="BO33" s="6"/>
      <c r="BP33" s="6"/>
      <c r="BQ33" s="6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  <c r="DJ33" s="2"/>
      <c r="DK33" s="1"/>
      <c r="DL33" s="1"/>
      <c r="DM33" s="1"/>
      <c r="DN33" s="2"/>
      <c r="DO33" s="1"/>
      <c r="DP33" s="1"/>
      <c r="DQ33" s="1"/>
    </row>
    <row r="34" spans="1:196" x14ac:dyDescent="0.3">
      <c r="A34" s="54">
        <v>2008</v>
      </c>
      <c r="B34" s="55" t="s">
        <v>7</v>
      </c>
      <c r="C34" s="44">
        <v>0</v>
      </c>
      <c r="D34" s="14">
        <v>0</v>
      </c>
      <c r="E34" s="45">
        <v>0</v>
      </c>
      <c r="F34" s="44">
        <v>0</v>
      </c>
      <c r="G34" s="14">
        <v>0</v>
      </c>
      <c r="H34" s="45">
        <v>0</v>
      </c>
      <c r="I34" s="44">
        <v>0</v>
      </c>
      <c r="J34" s="14">
        <v>0</v>
      </c>
      <c r="K34" s="45">
        <v>0</v>
      </c>
      <c r="L34" s="44">
        <v>0</v>
      </c>
      <c r="M34" s="14">
        <v>0</v>
      </c>
      <c r="N34" s="45">
        <v>0</v>
      </c>
      <c r="O34" s="44">
        <v>0</v>
      </c>
      <c r="P34" s="14">
        <v>0</v>
      </c>
      <c r="Q34" s="45">
        <f t="shared" si="16"/>
        <v>0</v>
      </c>
      <c r="R34" s="44">
        <v>0</v>
      </c>
      <c r="S34" s="14">
        <v>0</v>
      </c>
      <c r="T34" s="45">
        <f t="shared" si="17"/>
        <v>0</v>
      </c>
      <c r="U34" s="44">
        <v>0</v>
      </c>
      <c r="V34" s="14">
        <v>0</v>
      </c>
      <c r="W34" s="45">
        <v>0</v>
      </c>
      <c r="X34" s="44">
        <v>0</v>
      </c>
      <c r="Y34" s="14">
        <v>0</v>
      </c>
      <c r="Z34" s="45">
        <v>0</v>
      </c>
      <c r="AA34" s="44">
        <v>0</v>
      </c>
      <c r="AB34" s="14">
        <v>0</v>
      </c>
      <c r="AC34" s="45">
        <v>0</v>
      </c>
      <c r="AD34" s="44">
        <v>0</v>
      </c>
      <c r="AE34" s="14">
        <v>0</v>
      </c>
      <c r="AF34" s="45">
        <v>0</v>
      </c>
      <c r="AG34" s="44">
        <v>0</v>
      </c>
      <c r="AH34" s="14">
        <v>0</v>
      </c>
      <c r="AI34" s="45">
        <v>0</v>
      </c>
      <c r="AJ34" s="44">
        <v>0</v>
      </c>
      <c r="AK34" s="14">
        <v>0</v>
      </c>
      <c r="AL34" s="45">
        <v>0</v>
      </c>
      <c r="AM34" s="44">
        <v>0</v>
      </c>
      <c r="AN34" s="14">
        <v>0</v>
      </c>
      <c r="AO34" s="45">
        <v>0</v>
      </c>
      <c r="AP34" s="48">
        <v>22</v>
      </c>
      <c r="AQ34" s="16">
        <v>233</v>
      </c>
      <c r="AR34" s="45">
        <f>AQ34/AP34*1000</f>
        <v>10590.909090909092</v>
      </c>
      <c r="AS34" s="44">
        <v>0</v>
      </c>
      <c r="AT34" s="14">
        <v>0</v>
      </c>
      <c r="AU34" s="45">
        <v>0</v>
      </c>
      <c r="AV34" s="44">
        <v>0</v>
      </c>
      <c r="AW34" s="14">
        <v>0</v>
      </c>
      <c r="AX34" s="45">
        <v>0</v>
      </c>
      <c r="AY34" s="44">
        <v>0</v>
      </c>
      <c r="AZ34" s="14">
        <v>0</v>
      </c>
      <c r="BA34" s="45">
        <v>0</v>
      </c>
      <c r="BB34" s="44">
        <v>0</v>
      </c>
      <c r="BC34" s="14">
        <v>0</v>
      </c>
      <c r="BD34" s="45">
        <f t="shared" si="18"/>
        <v>0</v>
      </c>
      <c r="BE34" s="44">
        <v>0</v>
      </c>
      <c r="BF34" s="14">
        <v>0</v>
      </c>
      <c r="BG34" s="45">
        <v>0</v>
      </c>
      <c r="BH34" s="44">
        <v>0</v>
      </c>
      <c r="BI34" s="14">
        <v>0</v>
      </c>
      <c r="BJ34" s="45">
        <v>0</v>
      </c>
      <c r="BK34" s="12">
        <f t="shared" si="11"/>
        <v>22</v>
      </c>
      <c r="BL34" s="17">
        <f t="shared" si="12"/>
        <v>233</v>
      </c>
      <c r="BM34" s="6"/>
      <c r="BN34" s="9"/>
      <c r="BO34" s="6"/>
      <c r="BP34" s="6"/>
      <c r="BQ34" s="6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  <c r="DJ34" s="2"/>
      <c r="DK34" s="1"/>
      <c r="DL34" s="1"/>
      <c r="DM34" s="1"/>
      <c r="DN34" s="2"/>
      <c r="DO34" s="1"/>
      <c r="DP34" s="1"/>
      <c r="DQ34" s="1"/>
    </row>
    <row r="35" spans="1:196" x14ac:dyDescent="0.3">
      <c r="A35" s="54">
        <v>2008</v>
      </c>
      <c r="B35" s="55" t="s">
        <v>8</v>
      </c>
      <c r="C35" s="44">
        <v>0</v>
      </c>
      <c r="D35" s="14">
        <v>0</v>
      </c>
      <c r="E35" s="45">
        <v>0</v>
      </c>
      <c r="F35" s="44">
        <v>0</v>
      </c>
      <c r="G35" s="14">
        <v>0</v>
      </c>
      <c r="H35" s="45">
        <v>0</v>
      </c>
      <c r="I35" s="44">
        <v>0</v>
      </c>
      <c r="J35" s="14">
        <v>0</v>
      </c>
      <c r="K35" s="45">
        <v>0</v>
      </c>
      <c r="L35" s="44">
        <v>0</v>
      </c>
      <c r="M35" s="14">
        <v>0</v>
      </c>
      <c r="N35" s="45">
        <v>0</v>
      </c>
      <c r="O35" s="44">
        <v>0</v>
      </c>
      <c r="P35" s="14">
        <v>0</v>
      </c>
      <c r="Q35" s="45">
        <f t="shared" si="16"/>
        <v>0</v>
      </c>
      <c r="R35" s="44">
        <v>0</v>
      </c>
      <c r="S35" s="14">
        <v>0</v>
      </c>
      <c r="T35" s="45">
        <f t="shared" si="17"/>
        <v>0</v>
      </c>
      <c r="U35" s="44">
        <v>0</v>
      </c>
      <c r="V35" s="14">
        <v>0</v>
      </c>
      <c r="W35" s="45">
        <v>0</v>
      </c>
      <c r="X35" s="44">
        <v>0</v>
      </c>
      <c r="Y35" s="14">
        <v>0</v>
      </c>
      <c r="Z35" s="45">
        <v>0</v>
      </c>
      <c r="AA35" s="44">
        <v>0</v>
      </c>
      <c r="AB35" s="14">
        <v>0</v>
      </c>
      <c r="AC35" s="45">
        <v>0</v>
      </c>
      <c r="AD35" s="44">
        <v>0</v>
      </c>
      <c r="AE35" s="14">
        <v>0</v>
      </c>
      <c r="AF35" s="45">
        <v>0</v>
      </c>
      <c r="AG35" s="44">
        <v>0</v>
      </c>
      <c r="AH35" s="14">
        <v>0</v>
      </c>
      <c r="AI35" s="45">
        <v>0</v>
      </c>
      <c r="AJ35" s="44">
        <v>0</v>
      </c>
      <c r="AK35" s="14">
        <v>0</v>
      </c>
      <c r="AL35" s="45">
        <v>0</v>
      </c>
      <c r="AM35" s="44">
        <v>0</v>
      </c>
      <c r="AN35" s="14">
        <v>0</v>
      </c>
      <c r="AO35" s="45">
        <v>0</v>
      </c>
      <c r="AP35" s="44">
        <v>0</v>
      </c>
      <c r="AQ35" s="14">
        <v>0</v>
      </c>
      <c r="AR35" s="45">
        <v>0</v>
      </c>
      <c r="AS35" s="44">
        <v>0</v>
      </c>
      <c r="AT35" s="14">
        <v>0</v>
      </c>
      <c r="AU35" s="45">
        <v>0</v>
      </c>
      <c r="AV35" s="44">
        <v>0</v>
      </c>
      <c r="AW35" s="14">
        <v>0</v>
      </c>
      <c r="AX35" s="45">
        <v>0</v>
      </c>
      <c r="AY35" s="44">
        <v>0</v>
      </c>
      <c r="AZ35" s="14">
        <v>0</v>
      </c>
      <c r="BA35" s="45">
        <v>0</v>
      </c>
      <c r="BB35" s="44">
        <v>0</v>
      </c>
      <c r="BC35" s="14">
        <v>0</v>
      </c>
      <c r="BD35" s="45">
        <f t="shared" si="18"/>
        <v>0</v>
      </c>
      <c r="BE35" s="44">
        <v>0</v>
      </c>
      <c r="BF35" s="14">
        <v>0</v>
      </c>
      <c r="BG35" s="45">
        <v>0</v>
      </c>
      <c r="BH35" s="44">
        <v>0</v>
      </c>
      <c r="BI35" s="14">
        <v>0</v>
      </c>
      <c r="BJ35" s="45">
        <v>0</v>
      </c>
      <c r="BK35" s="12">
        <f t="shared" si="11"/>
        <v>0</v>
      </c>
      <c r="BL35" s="17">
        <f t="shared" si="12"/>
        <v>0</v>
      </c>
      <c r="BM35" s="6"/>
      <c r="BN35" s="9"/>
      <c r="BO35" s="6"/>
      <c r="BP35" s="6"/>
      <c r="BQ35" s="6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  <c r="DJ35" s="2"/>
      <c r="DK35" s="1"/>
      <c r="DL35" s="1"/>
      <c r="DM35" s="1"/>
      <c r="DN35" s="2"/>
      <c r="DO35" s="1"/>
      <c r="DP35" s="1"/>
      <c r="DQ35" s="1"/>
    </row>
    <row r="36" spans="1:196" x14ac:dyDescent="0.3">
      <c r="A36" s="54">
        <v>2008</v>
      </c>
      <c r="B36" s="55" t="s">
        <v>9</v>
      </c>
      <c r="C36" s="44">
        <v>0</v>
      </c>
      <c r="D36" s="14">
        <v>0</v>
      </c>
      <c r="E36" s="45">
        <v>0</v>
      </c>
      <c r="F36" s="44">
        <v>0</v>
      </c>
      <c r="G36" s="14">
        <v>0</v>
      </c>
      <c r="H36" s="45">
        <v>0</v>
      </c>
      <c r="I36" s="44">
        <v>0</v>
      </c>
      <c r="J36" s="14">
        <v>0</v>
      </c>
      <c r="K36" s="45">
        <v>0</v>
      </c>
      <c r="L36" s="44">
        <v>0</v>
      </c>
      <c r="M36" s="14">
        <v>0</v>
      </c>
      <c r="N36" s="45">
        <v>0</v>
      </c>
      <c r="O36" s="44">
        <v>0</v>
      </c>
      <c r="P36" s="14">
        <v>0</v>
      </c>
      <c r="Q36" s="45">
        <f t="shared" si="16"/>
        <v>0</v>
      </c>
      <c r="R36" s="44">
        <v>0</v>
      </c>
      <c r="S36" s="14">
        <v>0</v>
      </c>
      <c r="T36" s="45">
        <f t="shared" si="17"/>
        <v>0</v>
      </c>
      <c r="U36" s="44">
        <v>0</v>
      </c>
      <c r="V36" s="14">
        <v>0</v>
      </c>
      <c r="W36" s="45">
        <v>0</v>
      </c>
      <c r="X36" s="44">
        <v>0</v>
      </c>
      <c r="Y36" s="14">
        <v>0</v>
      </c>
      <c r="Z36" s="45">
        <v>0</v>
      </c>
      <c r="AA36" s="44">
        <v>0</v>
      </c>
      <c r="AB36" s="14">
        <v>0</v>
      </c>
      <c r="AC36" s="45">
        <v>0</v>
      </c>
      <c r="AD36" s="44">
        <v>0</v>
      </c>
      <c r="AE36" s="14">
        <v>0</v>
      </c>
      <c r="AF36" s="45">
        <v>0</v>
      </c>
      <c r="AG36" s="44">
        <v>0</v>
      </c>
      <c r="AH36" s="14">
        <v>0</v>
      </c>
      <c r="AI36" s="45">
        <v>0</v>
      </c>
      <c r="AJ36" s="44">
        <v>0</v>
      </c>
      <c r="AK36" s="14">
        <v>0</v>
      </c>
      <c r="AL36" s="45">
        <v>0</v>
      </c>
      <c r="AM36" s="44">
        <v>0</v>
      </c>
      <c r="AN36" s="14">
        <v>0</v>
      </c>
      <c r="AO36" s="45">
        <v>0</v>
      </c>
      <c r="AP36" s="44">
        <v>0</v>
      </c>
      <c r="AQ36" s="14">
        <v>0</v>
      </c>
      <c r="AR36" s="45">
        <v>0</v>
      </c>
      <c r="AS36" s="44">
        <v>0</v>
      </c>
      <c r="AT36" s="14">
        <v>0</v>
      </c>
      <c r="AU36" s="45">
        <v>0</v>
      </c>
      <c r="AV36" s="44">
        <v>0</v>
      </c>
      <c r="AW36" s="14">
        <v>0</v>
      </c>
      <c r="AX36" s="45">
        <v>0</v>
      </c>
      <c r="AY36" s="44">
        <v>0</v>
      </c>
      <c r="AZ36" s="14">
        <v>0</v>
      </c>
      <c r="BA36" s="45">
        <v>0</v>
      </c>
      <c r="BB36" s="44">
        <v>0</v>
      </c>
      <c r="BC36" s="14">
        <v>0</v>
      </c>
      <c r="BD36" s="45">
        <f t="shared" si="18"/>
        <v>0</v>
      </c>
      <c r="BE36" s="44">
        <v>0</v>
      </c>
      <c r="BF36" s="14">
        <v>0</v>
      </c>
      <c r="BG36" s="45">
        <v>0</v>
      </c>
      <c r="BH36" s="44">
        <v>0</v>
      </c>
      <c r="BI36" s="14">
        <v>0</v>
      </c>
      <c r="BJ36" s="45">
        <v>0</v>
      </c>
      <c r="BK36" s="12">
        <f t="shared" si="11"/>
        <v>0</v>
      </c>
      <c r="BL36" s="17">
        <f t="shared" si="12"/>
        <v>0</v>
      </c>
      <c r="BM36" s="6"/>
      <c r="BN36" s="9"/>
      <c r="BO36" s="6"/>
      <c r="BP36" s="6"/>
      <c r="BQ36" s="6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  <c r="DJ36" s="2"/>
      <c r="DK36" s="1"/>
      <c r="DL36" s="1"/>
      <c r="DM36" s="1"/>
      <c r="DN36" s="2"/>
      <c r="DO36" s="1"/>
      <c r="DP36" s="1"/>
      <c r="DQ36" s="1"/>
    </row>
    <row r="37" spans="1:196" x14ac:dyDescent="0.3">
      <c r="A37" s="54">
        <v>2008</v>
      </c>
      <c r="B37" s="55" t="s">
        <v>10</v>
      </c>
      <c r="C37" s="44">
        <v>0</v>
      </c>
      <c r="D37" s="14">
        <v>0</v>
      </c>
      <c r="E37" s="45">
        <v>0</v>
      </c>
      <c r="F37" s="44">
        <v>0</v>
      </c>
      <c r="G37" s="14">
        <v>0</v>
      </c>
      <c r="H37" s="45">
        <v>0</v>
      </c>
      <c r="I37" s="44">
        <v>0</v>
      </c>
      <c r="J37" s="14">
        <v>0</v>
      </c>
      <c r="K37" s="45">
        <v>0</v>
      </c>
      <c r="L37" s="44">
        <v>0</v>
      </c>
      <c r="M37" s="14">
        <v>0</v>
      </c>
      <c r="N37" s="45">
        <v>0</v>
      </c>
      <c r="O37" s="44">
        <v>0</v>
      </c>
      <c r="P37" s="14">
        <v>0</v>
      </c>
      <c r="Q37" s="45">
        <f t="shared" si="16"/>
        <v>0</v>
      </c>
      <c r="R37" s="44">
        <v>0</v>
      </c>
      <c r="S37" s="14">
        <v>0</v>
      </c>
      <c r="T37" s="45">
        <f t="shared" si="17"/>
        <v>0</v>
      </c>
      <c r="U37" s="44">
        <v>0</v>
      </c>
      <c r="V37" s="14">
        <v>0</v>
      </c>
      <c r="W37" s="45">
        <v>0</v>
      </c>
      <c r="X37" s="44">
        <v>0</v>
      </c>
      <c r="Y37" s="14">
        <v>0</v>
      </c>
      <c r="Z37" s="45">
        <v>0</v>
      </c>
      <c r="AA37" s="44">
        <v>0</v>
      </c>
      <c r="AB37" s="14">
        <v>0</v>
      </c>
      <c r="AC37" s="45">
        <v>0</v>
      </c>
      <c r="AD37" s="44">
        <v>0</v>
      </c>
      <c r="AE37" s="14">
        <v>0</v>
      </c>
      <c r="AF37" s="45">
        <v>0</v>
      </c>
      <c r="AG37" s="44">
        <v>0</v>
      </c>
      <c r="AH37" s="14">
        <v>0</v>
      </c>
      <c r="AI37" s="45">
        <v>0</v>
      </c>
      <c r="AJ37" s="44">
        <v>0</v>
      </c>
      <c r="AK37" s="14">
        <v>0</v>
      </c>
      <c r="AL37" s="45">
        <v>0</v>
      </c>
      <c r="AM37" s="44">
        <v>0</v>
      </c>
      <c r="AN37" s="14">
        <v>0</v>
      </c>
      <c r="AO37" s="45">
        <v>0</v>
      </c>
      <c r="AP37" s="44">
        <v>0</v>
      </c>
      <c r="AQ37" s="14">
        <v>0</v>
      </c>
      <c r="AR37" s="45">
        <v>0</v>
      </c>
      <c r="AS37" s="44">
        <v>0</v>
      </c>
      <c r="AT37" s="14">
        <v>0</v>
      </c>
      <c r="AU37" s="45">
        <v>0</v>
      </c>
      <c r="AV37" s="44">
        <v>0</v>
      </c>
      <c r="AW37" s="14">
        <v>0</v>
      </c>
      <c r="AX37" s="45">
        <v>0</v>
      </c>
      <c r="AY37" s="44">
        <v>0</v>
      </c>
      <c r="AZ37" s="14">
        <v>0</v>
      </c>
      <c r="BA37" s="45">
        <v>0</v>
      </c>
      <c r="BB37" s="44">
        <v>0</v>
      </c>
      <c r="BC37" s="14">
        <v>0</v>
      </c>
      <c r="BD37" s="45">
        <f t="shared" si="18"/>
        <v>0</v>
      </c>
      <c r="BE37" s="44">
        <v>0</v>
      </c>
      <c r="BF37" s="14">
        <v>0</v>
      </c>
      <c r="BG37" s="45">
        <v>0</v>
      </c>
      <c r="BH37" s="44">
        <v>0</v>
      </c>
      <c r="BI37" s="14">
        <v>0</v>
      </c>
      <c r="BJ37" s="45">
        <v>0</v>
      </c>
      <c r="BK37" s="12">
        <f t="shared" si="11"/>
        <v>0</v>
      </c>
      <c r="BL37" s="17">
        <f t="shared" si="12"/>
        <v>0</v>
      </c>
      <c r="BM37" s="6"/>
      <c r="BN37" s="9"/>
      <c r="BO37" s="6"/>
      <c r="BP37" s="6"/>
      <c r="BQ37" s="6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  <c r="DJ37" s="2"/>
      <c r="DK37" s="1"/>
      <c r="DL37" s="1"/>
      <c r="DM37" s="1"/>
      <c r="DN37" s="2"/>
      <c r="DO37" s="1"/>
      <c r="DP37" s="1"/>
      <c r="DQ37" s="1"/>
    </row>
    <row r="38" spans="1:196" x14ac:dyDescent="0.3">
      <c r="A38" s="54">
        <v>2008</v>
      </c>
      <c r="B38" s="55" t="s">
        <v>11</v>
      </c>
      <c r="C38" s="44">
        <v>0</v>
      </c>
      <c r="D38" s="14">
        <v>0</v>
      </c>
      <c r="E38" s="45">
        <v>0</v>
      </c>
      <c r="F38" s="44">
        <v>0</v>
      </c>
      <c r="G38" s="14">
        <v>0</v>
      </c>
      <c r="H38" s="45">
        <v>0</v>
      </c>
      <c r="I38" s="44">
        <v>0</v>
      </c>
      <c r="J38" s="14">
        <v>0</v>
      </c>
      <c r="K38" s="45">
        <v>0</v>
      </c>
      <c r="L38" s="44">
        <v>0</v>
      </c>
      <c r="M38" s="14">
        <v>0</v>
      </c>
      <c r="N38" s="45">
        <v>0</v>
      </c>
      <c r="O38" s="44">
        <v>0</v>
      </c>
      <c r="P38" s="14">
        <v>0</v>
      </c>
      <c r="Q38" s="45">
        <f t="shared" si="16"/>
        <v>0</v>
      </c>
      <c r="R38" s="44">
        <v>0</v>
      </c>
      <c r="S38" s="14">
        <v>0</v>
      </c>
      <c r="T38" s="45">
        <f t="shared" si="17"/>
        <v>0</v>
      </c>
      <c r="U38" s="44">
        <v>0</v>
      </c>
      <c r="V38" s="14">
        <v>0</v>
      </c>
      <c r="W38" s="45">
        <v>0</v>
      </c>
      <c r="X38" s="44">
        <v>0</v>
      </c>
      <c r="Y38" s="14">
        <v>0</v>
      </c>
      <c r="Z38" s="45">
        <v>0</v>
      </c>
      <c r="AA38" s="44">
        <v>0</v>
      </c>
      <c r="AB38" s="14">
        <v>0</v>
      </c>
      <c r="AC38" s="45">
        <v>0</v>
      </c>
      <c r="AD38" s="44">
        <v>0</v>
      </c>
      <c r="AE38" s="14">
        <v>0</v>
      </c>
      <c r="AF38" s="45">
        <v>0</v>
      </c>
      <c r="AG38" s="44">
        <v>0</v>
      </c>
      <c r="AH38" s="14">
        <v>0</v>
      </c>
      <c r="AI38" s="45">
        <v>0</v>
      </c>
      <c r="AJ38" s="44">
        <v>0</v>
      </c>
      <c r="AK38" s="14">
        <v>0</v>
      </c>
      <c r="AL38" s="45">
        <v>0</v>
      </c>
      <c r="AM38" s="44">
        <v>0</v>
      </c>
      <c r="AN38" s="14">
        <v>0</v>
      </c>
      <c r="AO38" s="45">
        <v>0</v>
      </c>
      <c r="AP38" s="44">
        <v>0</v>
      </c>
      <c r="AQ38" s="14">
        <v>0</v>
      </c>
      <c r="AR38" s="45">
        <v>0</v>
      </c>
      <c r="AS38" s="44">
        <v>0</v>
      </c>
      <c r="AT38" s="14">
        <v>0</v>
      </c>
      <c r="AU38" s="45">
        <v>0</v>
      </c>
      <c r="AV38" s="44">
        <v>0</v>
      </c>
      <c r="AW38" s="14">
        <v>0</v>
      </c>
      <c r="AX38" s="45">
        <v>0</v>
      </c>
      <c r="AY38" s="44">
        <v>0</v>
      </c>
      <c r="AZ38" s="14">
        <v>0</v>
      </c>
      <c r="BA38" s="45">
        <v>0</v>
      </c>
      <c r="BB38" s="44">
        <v>0</v>
      </c>
      <c r="BC38" s="14">
        <v>0</v>
      </c>
      <c r="BD38" s="45">
        <f t="shared" si="18"/>
        <v>0</v>
      </c>
      <c r="BE38" s="44">
        <v>0</v>
      </c>
      <c r="BF38" s="14">
        <v>0</v>
      </c>
      <c r="BG38" s="45">
        <v>0</v>
      </c>
      <c r="BH38" s="44">
        <v>0</v>
      </c>
      <c r="BI38" s="14">
        <v>0</v>
      </c>
      <c r="BJ38" s="45">
        <v>0</v>
      </c>
      <c r="BK38" s="12">
        <f t="shared" si="11"/>
        <v>0</v>
      </c>
      <c r="BL38" s="17">
        <f t="shared" si="12"/>
        <v>0</v>
      </c>
      <c r="BM38" s="6"/>
      <c r="BN38" s="9"/>
      <c r="BO38" s="6"/>
      <c r="BP38" s="6"/>
      <c r="BQ38" s="6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  <c r="DJ38" s="2"/>
      <c r="DK38" s="1"/>
      <c r="DL38" s="1"/>
      <c r="DM38" s="1"/>
      <c r="DN38" s="2"/>
      <c r="DO38" s="1"/>
      <c r="DP38" s="1"/>
      <c r="DQ38" s="1"/>
    </row>
    <row r="39" spans="1:196" x14ac:dyDescent="0.3">
      <c r="A39" s="54">
        <v>2008</v>
      </c>
      <c r="B39" s="55" t="s">
        <v>12</v>
      </c>
      <c r="C39" s="44">
        <v>0</v>
      </c>
      <c r="D39" s="14">
        <v>0</v>
      </c>
      <c r="E39" s="45">
        <v>0</v>
      </c>
      <c r="F39" s="44">
        <v>0</v>
      </c>
      <c r="G39" s="14">
        <v>0</v>
      </c>
      <c r="H39" s="45">
        <v>0</v>
      </c>
      <c r="I39" s="44">
        <v>0</v>
      </c>
      <c r="J39" s="14">
        <v>0</v>
      </c>
      <c r="K39" s="45">
        <v>0</v>
      </c>
      <c r="L39" s="44">
        <v>0</v>
      </c>
      <c r="M39" s="14">
        <v>0</v>
      </c>
      <c r="N39" s="45">
        <v>0</v>
      </c>
      <c r="O39" s="44">
        <v>0</v>
      </c>
      <c r="P39" s="14">
        <v>0</v>
      </c>
      <c r="Q39" s="45">
        <f t="shared" si="16"/>
        <v>0</v>
      </c>
      <c r="R39" s="44">
        <v>0</v>
      </c>
      <c r="S39" s="14">
        <v>0</v>
      </c>
      <c r="T39" s="45">
        <f t="shared" si="17"/>
        <v>0</v>
      </c>
      <c r="U39" s="44">
        <v>0</v>
      </c>
      <c r="V39" s="14">
        <v>0</v>
      </c>
      <c r="W39" s="45">
        <v>0</v>
      </c>
      <c r="X39" s="44">
        <v>0</v>
      </c>
      <c r="Y39" s="14">
        <v>0</v>
      </c>
      <c r="Z39" s="45">
        <v>0</v>
      </c>
      <c r="AA39" s="44">
        <v>0</v>
      </c>
      <c r="AB39" s="14">
        <v>0</v>
      </c>
      <c r="AC39" s="45">
        <v>0</v>
      </c>
      <c r="AD39" s="44">
        <v>0</v>
      </c>
      <c r="AE39" s="14">
        <v>0</v>
      </c>
      <c r="AF39" s="45">
        <v>0</v>
      </c>
      <c r="AG39" s="44">
        <v>0</v>
      </c>
      <c r="AH39" s="14">
        <v>0</v>
      </c>
      <c r="AI39" s="45">
        <v>0</v>
      </c>
      <c r="AJ39" s="44">
        <v>0</v>
      </c>
      <c r="AK39" s="14">
        <v>0</v>
      </c>
      <c r="AL39" s="45">
        <v>0</v>
      </c>
      <c r="AM39" s="44">
        <v>0</v>
      </c>
      <c r="AN39" s="14">
        <v>0</v>
      </c>
      <c r="AO39" s="45">
        <v>0</v>
      </c>
      <c r="AP39" s="44">
        <v>0</v>
      </c>
      <c r="AQ39" s="14">
        <v>0</v>
      </c>
      <c r="AR39" s="45">
        <v>0</v>
      </c>
      <c r="AS39" s="44">
        <v>0</v>
      </c>
      <c r="AT39" s="14">
        <v>0</v>
      </c>
      <c r="AU39" s="45">
        <v>0</v>
      </c>
      <c r="AV39" s="44">
        <v>0</v>
      </c>
      <c r="AW39" s="14">
        <v>0</v>
      </c>
      <c r="AX39" s="45">
        <v>0</v>
      </c>
      <c r="AY39" s="44">
        <v>0</v>
      </c>
      <c r="AZ39" s="14">
        <v>0</v>
      </c>
      <c r="BA39" s="45">
        <v>0</v>
      </c>
      <c r="BB39" s="44">
        <v>0</v>
      </c>
      <c r="BC39" s="14">
        <v>0</v>
      </c>
      <c r="BD39" s="45">
        <f t="shared" si="18"/>
        <v>0</v>
      </c>
      <c r="BE39" s="44">
        <v>0</v>
      </c>
      <c r="BF39" s="14">
        <v>0</v>
      </c>
      <c r="BG39" s="45">
        <v>0</v>
      </c>
      <c r="BH39" s="44">
        <v>0</v>
      </c>
      <c r="BI39" s="14">
        <v>0</v>
      </c>
      <c r="BJ39" s="45">
        <v>0</v>
      </c>
      <c r="BK39" s="12">
        <f t="shared" si="11"/>
        <v>0</v>
      </c>
      <c r="BL39" s="17">
        <f t="shared" si="12"/>
        <v>0</v>
      </c>
      <c r="BM39" s="6"/>
      <c r="BN39" s="9"/>
      <c r="BO39" s="6"/>
      <c r="BP39" s="6"/>
      <c r="BQ39" s="6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  <c r="DJ39" s="2"/>
      <c r="DK39" s="1"/>
      <c r="DL39" s="1"/>
      <c r="DM39" s="1"/>
      <c r="DN39" s="2"/>
      <c r="DO39" s="1"/>
      <c r="DP39" s="1"/>
      <c r="DQ39" s="1"/>
    </row>
    <row r="40" spans="1:196" x14ac:dyDescent="0.3">
      <c r="A40" s="54">
        <v>2008</v>
      </c>
      <c r="B40" s="55" t="s">
        <v>13</v>
      </c>
      <c r="C40" s="44">
        <v>0</v>
      </c>
      <c r="D40" s="14">
        <v>0</v>
      </c>
      <c r="E40" s="45">
        <v>0</v>
      </c>
      <c r="F40" s="44">
        <v>0</v>
      </c>
      <c r="G40" s="14">
        <v>0</v>
      </c>
      <c r="H40" s="45">
        <v>0</v>
      </c>
      <c r="I40" s="44">
        <v>0</v>
      </c>
      <c r="J40" s="14">
        <v>0</v>
      </c>
      <c r="K40" s="45">
        <v>0</v>
      </c>
      <c r="L40" s="44">
        <v>0</v>
      </c>
      <c r="M40" s="14">
        <v>0</v>
      </c>
      <c r="N40" s="45">
        <v>0</v>
      </c>
      <c r="O40" s="44">
        <v>0</v>
      </c>
      <c r="P40" s="14">
        <v>0</v>
      </c>
      <c r="Q40" s="45">
        <f t="shared" si="16"/>
        <v>0</v>
      </c>
      <c r="R40" s="44">
        <v>0</v>
      </c>
      <c r="S40" s="14">
        <v>0</v>
      </c>
      <c r="T40" s="45">
        <f t="shared" si="17"/>
        <v>0</v>
      </c>
      <c r="U40" s="44">
        <v>0</v>
      </c>
      <c r="V40" s="14">
        <v>0</v>
      </c>
      <c r="W40" s="45">
        <v>0</v>
      </c>
      <c r="X40" s="44">
        <v>0</v>
      </c>
      <c r="Y40" s="14">
        <v>0</v>
      </c>
      <c r="Z40" s="45">
        <v>0</v>
      </c>
      <c r="AA40" s="44">
        <v>0</v>
      </c>
      <c r="AB40" s="14">
        <v>0</v>
      </c>
      <c r="AC40" s="45">
        <v>0</v>
      </c>
      <c r="AD40" s="44">
        <v>0</v>
      </c>
      <c r="AE40" s="14">
        <v>0</v>
      </c>
      <c r="AF40" s="45">
        <v>0</v>
      </c>
      <c r="AG40" s="44">
        <v>0</v>
      </c>
      <c r="AH40" s="14">
        <v>0</v>
      </c>
      <c r="AI40" s="45">
        <v>0</v>
      </c>
      <c r="AJ40" s="44">
        <v>0</v>
      </c>
      <c r="AK40" s="14">
        <v>0</v>
      </c>
      <c r="AL40" s="45">
        <v>0</v>
      </c>
      <c r="AM40" s="44">
        <v>0</v>
      </c>
      <c r="AN40" s="14">
        <v>0</v>
      </c>
      <c r="AO40" s="45">
        <v>0</v>
      </c>
      <c r="AP40" s="44">
        <v>0</v>
      </c>
      <c r="AQ40" s="14">
        <v>0</v>
      </c>
      <c r="AR40" s="45">
        <v>0</v>
      </c>
      <c r="AS40" s="44">
        <v>0</v>
      </c>
      <c r="AT40" s="14">
        <v>0</v>
      </c>
      <c r="AU40" s="45">
        <v>0</v>
      </c>
      <c r="AV40" s="44">
        <v>0</v>
      </c>
      <c r="AW40" s="14">
        <v>0</v>
      </c>
      <c r="AX40" s="45">
        <v>0</v>
      </c>
      <c r="AY40" s="44">
        <v>0</v>
      </c>
      <c r="AZ40" s="14">
        <v>0</v>
      </c>
      <c r="BA40" s="45">
        <v>0</v>
      </c>
      <c r="BB40" s="44">
        <v>0</v>
      </c>
      <c r="BC40" s="14">
        <v>0</v>
      </c>
      <c r="BD40" s="45">
        <f t="shared" si="18"/>
        <v>0</v>
      </c>
      <c r="BE40" s="44">
        <v>0</v>
      </c>
      <c r="BF40" s="14">
        <v>0</v>
      </c>
      <c r="BG40" s="45">
        <v>0</v>
      </c>
      <c r="BH40" s="44">
        <v>0</v>
      </c>
      <c r="BI40" s="14">
        <v>0</v>
      </c>
      <c r="BJ40" s="45">
        <v>0</v>
      </c>
      <c r="BK40" s="12">
        <f t="shared" si="11"/>
        <v>0</v>
      </c>
      <c r="BL40" s="17">
        <f t="shared" si="12"/>
        <v>0</v>
      </c>
      <c r="BM40" s="6"/>
      <c r="BN40" s="9"/>
      <c r="BO40" s="6"/>
      <c r="BP40" s="6"/>
      <c r="BQ40" s="6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  <c r="DJ40" s="2"/>
      <c r="DK40" s="1"/>
      <c r="DL40" s="1"/>
      <c r="DM40" s="1"/>
      <c r="DN40" s="2"/>
      <c r="DO40" s="1"/>
      <c r="DP40" s="1"/>
      <c r="DQ40" s="1"/>
    </row>
    <row r="41" spans="1:196" x14ac:dyDescent="0.3">
      <c r="A41" s="54">
        <v>2008</v>
      </c>
      <c r="B41" s="55" t="s">
        <v>14</v>
      </c>
      <c r="C41" s="44">
        <v>0</v>
      </c>
      <c r="D41" s="14">
        <v>0</v>
      </c>
      <c r="E41" s="45">
        <v>0</v>
      </c>
      <c r="F41" s="44">
        <v>0</v>
      </c>
      <c r="G41" s="14">
        <v>0</v>
      </c>
      <c r="H41" s="45">
        <v>0</v>
      </c>
      <c r="I41" s="44">
        <v>0</v>
      </c>
      <c r="J41" s="14">
        <v>0</v>
      </c>
      <c r="K41" s="45">
        <v>0</v>
      </c>
      <c r="L41" s="44">
        <v>0</v>
      </c>
      <c r="M41" s="14">
        <v>0</v>
      </c>
      <c r="N41" s="45">
        <v>0</v>
      </c>
      <c r="O41" s="44">
        <v>0</v>
      </c>
      <c r="P41" s="14">
        <v>0</v>
      </c>
      <c r="Q41" s="45">
        <f t="shared" si="16"/>
        <v>0</v>
      </c>
      <c r="R41" s="44">
        <v>0</v>
      </c>
      <c r="S41" s="14">
        <v>0</v>
      </c>
      <c r="T41" s="45">
        <f t="shared" si="17"/>
        <v>0</v>
      </c>
      <c r="U41" s="44">
        <v>0</v>
      </c>
      <c r="V41" s="14">
        <v>0</v>
      </c>
      <c r="W41" s="45">
        <v>0</v>
      </c>
      <c r="X41" s="44">
        <v>0</v>
      </c>
      <c r="Y41" s="14">
        <v>0</v>
      </c>
      <c r="Z41" s="45">
        <v>0</v>
      </c>
      <c r="AA41" s="44">
        <v>0</v>
      </c>
      <c r="AB41" s="14">
        <v>0</v>
      </c>
      <c r="AC41" s="45">
        <v>0</v>
      </c>
      <c r="AD41" s="44">
        <v>0</v>
      </c>
      <c r="AE41" s="14">
        <v>0</v>
      </c>
      <c r="AF41" s="45">
        <v>0</v>
      </c>
      <c r="AG41" s="44">
        <v>0</v>
      </c>
      <c r="AH41" s="14">
        <v>0</v>
      </c>
      <c r="AI41" s="45">
        <v>0</v>
      </c>
      <c r="AJ41" s="44">
        <v>0</v>
      </c>
      <c r="AK41" s="14">
        <v>0</v>
      </c>
      <c r="AL41" s="45">
        <v>0</v>
      </c>
      <c r="AM41" s="44">
        <v>0</v>
      </c>
      <c r="AN41" s="14">
        <v>0</v>
      </c>
      <c r="AO41" s="45">
        <v>0</v>
      </c>
      <c r="AP41" s="44">
        <v>0</v>
      </c>
      <c r="AQ41" s="14">
        <v>0</v>
      </c>
      <c r="AR41" s="45">
        <v>0</v>
      </c>
      <c r="AS41" s="44">
        <v>0</v>
      </c>
      <c r="AT41" s="14">
        <v>0</v>
      </c>
      <c r="AU41" s="45">
        <v>0</v>
      </c>
      <c r="AV41" s="44">
        <v>0</v>
      </c>
      <c r="AW41" s="14">
        <v>0</v>
      </c>
      <c r="AX41" s="45">
        <v>0</v>
      </c>
      <c r="AY41" s="44">
        <v>0</v>
      </c>
      <c r="AZ41" s="14">
        <v>0</v>
      </c>
      <c r="BA41" s="45">
        <v>0</v>
      </c>
      <c r="BB41" s="44">
        <v>0</v>
      </c>
      <c r="BC41" s="14">
        <v>0</v>
      </c>
      <c r="BD41" s="45">
        <f t="shared" si="18"/>
        <v>0</v>
      </c>
      <c r="BE41" s="44">
        <v>0</v>
      </c>
      <c r="BF41" s="14">
        <v>0</v>
      </c>
      <c r="BG41" s="45">
        <v>0</v>
      </c>
      <c r="BH41" s="44">
        <v>0</v>
      </c>
      <c r="BI41" s="14">
        <v>0</v>
      </c>
      <c r="BJ41" s="45">
        <v>0</v>
      </c>
      <c r="BK41" s="12">
        <f t="shared" si="11"/>
        <v>0</v>
      </c>
      <c r="BL41" s="17">
        <f t="shared" si="12"/>
        <v>0</v>
      </c>
      <c r="BM41" s="6"/>
      <c r="BN41" s="9"/>
      <c r="BO41" s="6"/>
      <c r="BP41" s="6"/>
      <c r="BQ41" s="6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  <c r="DJ41" s="2"/>
      <c r="DK41" s="1"/>
      <c r="DL41" s="1"/>
      <c r="DM41" s="1"/>
      <c r="DN41" s="2"/>
      <c r="DO41" s="1"/>
      <c r="DP41" s="1"/>
      <c r="DQ41" s="1"/>
    </row>
    <row r="42" spans="1:196" x14ac:dyDescent="0.3">
      <c r="A42" s="54">
        <v>2008</v>
      </c>
      <c r="B42" s="55" t="s">
        <v>15</v>
      </c>
      <c r="C42" s="44">
        <v>0</v>
      </c>
      <c r="D42" s="14">
        <v>0</v>
      </c>
      <c r="E42" s="45">
        <v>0</v>
      </c>
      <c r="F42" s="44">
        <v>0</v>
      </c>
      <c r="G42" s="14">
        <v>0</v>
      </c>
      <c r="H42" s="45">
        <v>0</v>
      </c>
      <c r="I42" s="44">
        <v>0</v>
      </c>
      <c r="J42" s="14">
        <v>0</v>
      </c>
      <c r="K42" s="45">
        <v>0</v>
      </c>
      <c r="L42" s="44">
        <v>0</v>
      </c>
      <c r="M42" s="14">
        <v>0</v>
      </c>
      <c r="N42" s="45">
        <v>0</v>
      </c>
      <c r="O42" s="44">
        <v>0</v>
      </c>
      <c r="P42" s="14">
        <v>0</v>
      </c>
      <c r="Q42" s="45">
        <f t="shared" si="16"/>
        <v>0</v>
      </c>
      <c r="R42" s="44">
        <v>0</v>
      </c>
      <c r="S42" s="14">
        <v>0</v>
      </c>
      <c r="T42" s="45">
        <f t="shared" si="17"/>
        <v>0</v>
      </c>
      <c r="U42" s="44">
        <v>0</v>
      </c>
      <c r="V42" s="14">
        <v>0</v>
      </c>
      <c r="W42" s="45">
        <v>0</v>
      </c>
      <c r="X42" s="44">
        <v>0</v>
      </c>
      <c r="Y42" s="14">
        <v>0</v>
      </c>
      <c r="Z42" s="45">
        <v>0</v>
      </c>
      <c r="AA42" s="44">
        <v>0</v>
      </c>
      <c r="AB42" s="14">
        <v>0</v>
      </c>
      <c r="AC42" s="45">
        <v>0</v>
      </c>
      <c r="AD42" s="44">
        <v>0</v>
      </c>
      <c r="AE42" s="14">
        <v>0</v>
      </c>
      <c r="AF42" s="45">
        <v>0</v>
      </c>
      <c r="AG42" s="44">
        <v>0</v>
      </c>
      <c r="AH42" s="14">
        <v>0</v>
      </c>
      <c r="AI42" s="45">
        <v>0</v>
      </c>
      <c r="AJ42" s="44">
        <v>0</v>
      </c>
      <c r="AK42" s="14">
        <v>0</v>
      </c>
      <c r="AL42" s="45">
        <v>0</v>
      </c>
      <c r="AM42" s="44">
        <v>0</v>
      </c>
      <c r="AN42" s="14">
        <v>0</v>
      </c>
      <c r="AO42" s="45">
        <v>0</v>
      </c>
      <c r="AP42" s="44">
        <v>0</v>
      </c>
      <c r="AQ42" s="14">
        <v>0</v>
      </c>
      <c r="AR42" s="45">
        <v>0</v>
      </c>
      <c r="AS42" s="44">
        <v>0</v>
      </c>
      <c r="AT42" s="14">
        <v>0</v>
      </c>
      <c r="AU42" s="45">
        <v>0</v>
      </c>
      <c r="AV42" s="44">
        <v>0</v>
      </c>
      <c r="AW42" s="14">
        <v>0</v>
      </c>
      <c r="AX42" s="45">
        <v>0</v>
      </c>
      <c r="AY42" s="44">
        <v>0</v>
      </c>
      <c r="AZ42" s="14">
        <v>0</v>
      </c>
      <c r="BA42" s="45">
        <v>0</v>
      </c>
      <c r="BB42" s="44">
        <v>0</v>
      </c>
      <c r="BC42" s="14">
        <v>0</v>
      </c>
      <c r="BD42" s="45">
        <f t="shared" si="18"/>
        <v>0</v>
      </c>
      <c r="BE42" s="44">
        <v>0</v>
      </c>
      <c r="BF42" s="14">
        <v>0</v>
      </c>
      <c r="BG42" s="45">
        <v>0</v>
      </c>
      <c r="BH42" s="44">
        <v>0</v>
      </c>
      <c r="BI42" s="14">
        <v>0</v>
      </c>
      <c r="BJ42" s="45">
        <v>0</v>
      </c>
      <c r="BK42" s="12">
        <f t="shared" si="11"/>
        <v>0</v>
      </c>
      <c r="BL42" s="17">
        <f t="shared" si="12"/>
        <v>0</v>
      </c>
      <c r="BM42" s="6"/>
      <c r="BN42" s="9"/>
      <c r="BO42" s="6"/>
      <c r="BP42" s="6"/>
      <c r="BQ42" s="6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  <c r="DJ42" s="2"/>
      <c r="DK42" s="1"/>
      <c r="DL42" s="1"/>
      <c r="DM42" s="1"/>
      <c r="DN42" s="2"/>
      <c r="DO42" s="1"/>
      <c r="DP42" s="1"/>
      <c r="DQ42" s="1"/>
    </row>
    <row r="43" spans="1:196" x14ac:dyDescent="0.3">
      <c r="A43" s="54">
        <v>2008</v>
      </c>
      <c r="B43" s="55" t="s">
        <v>16</v>
      </c>
      <c r="C43" s="44">
        <v>0</v>
      </c>
      <c r="D43" s="14">
        <v>0</v>
      </c>
      <c r="E43" s="45">
        <v>0</v>
      </c>
      <c r="F43" s="44">
        <v>0</v>
      </c>
      <c r="G43" s="14">
        <v>0</v>
      </c>
      <c r="H43" s="45">
        <v>0</v>
      </c>
      <c r="I43" s="44">
        <v>0</v>
      </c>
      <c r="J43" s="14">
        <v>0</v>
      </c>
      <c r="K43" s="45">
        <v>0</v>
      </c>
      <c r="L43" s="44">
        <v>0</v>
      </c>
      <c r="M43" s="14">
        <v>0</v>
      </c>
      <c r="N43" s="45">
        <v>0</v>
      </c>
      <c r="O43" s="44">
        <v>0</v>
      </c>
      <c r="P43" s="14">
        <v>0</v>
      </c>
      <c r="Q43" s="45">
        <f t="shared" si="16"/>
        <v>0</v>
      </c>
      <c r="R43" s="44">
        <v>0</v>
      </c>
      <c r="S43" s="14">
        <v>0</v>
      </c>
      <c r="T43" s="45">
        <f t="shared" si="17"/>
        <v>0</v>
      </c>
      <c r="U43" s="44">
        <v>0</v>
      </c>
      <c r="V43" s="14">
        <v>0</v>
      </c>
      <c r="W43" s="45">
        <v>0</v>
      </c>
      <c r="X43" s="44">
        <v>0</v>
      </c>
      <c r="Y43" s="14">
        <v>0</v>
      </c>
      <c r="Z43" s="45">
        <v>0</v>
      </c>
      <c r="AA43" s="44">
        <v>0</v>
      </c>
      <c r="AB43" s="14">
        <v>0</v>
      </c>
      <c r="AC43" s="45">
        <v>0</v>
      </c>
      <c r="AD43" s="44">
        <v>0</v>
      </c>
      <c r="AE43" s="14">
        <v>0</v>
      </c>
      <c r="AF43" s="45">
        <v>0</v>
      </c>
      <c r="AG43" s="44">
        <v>0</v>
      </c>
      <c r="AH43" s="14">
        <v>0</v>
      </c>
      <c r="AI43" s="45">
        <v>0</v>
      </c>
      <c r="AJ43" s="44">
        <v>0</v>
      </c>
      <c r="AK43" s="14">
        <v>0</v>
      </c>
      <c r="AL43" s="45">
        <v>0</v>
      </c>
      <c r="AM43" s="44">
        <v>0</v>
      </c>
      <c r="AN43" s="14">
        <v>0</v>
      </c>
      <c r="AO43" s="45">
        <v>0</v>
      </c>
      <c r="AP43" s="44">
        <v>0</v>
      </c>
      <c r="AQ43" s="14">
        <v>0</v>
      </c>
      <c r="AR43" s="45">
        <v>0</v>
      </c>
      <c r="AS43" s="44">
        <v>0</v>
      </c>
      <c r="AT43" s="14">
        <v>0</v>
      </c>
      <c r="AU43" s="45">
        <v>0</v>
      </c>
      <c r="AV43" s="44">
        <v>0</v>
      </c>
      <c r="AW43" s="14">
        <v>0</v>
      </c>
      <c r="AX43" s="45">
        <v>0</v>
      </c>
      <c r="AY43" s="44">
        <v>0</v>
      </c>
      <c r="AZ43" s="14">
        <v>0</v>
      </c>
      <c r="BA43" s="45">
        <v>0</v>
      </c>
      <c r="BB43" s="44">
        <v>0</v>
      </c>
      <c r="BC43" s="14">
        <v>0</v>
      </c>
      <c r="BD43" s="45">
        <f t="shared" si="18"/>
        <v>0</v>
      </c>
      <c r="BE43" s="44">
        <v>0</v>
      </c>
      <c r="BF43" s="14">
        <v>0</v>
      </c>
      <c r="BG43" s="45">
        <v>0</v>
      </c>
      <c r="BH43" s="44">
        <v>0</v>
      </c>
      <c r="BI43" s="14">
        <v>0</v>
      </c>
      <c r="BJ43" s="45">
        <v>0</v>
      </c>
      <c r="BK43" s="12">
        <f t="shared" si="11"/>
        <v>0</v>
      </c>
      <c r="BL43" s="17">
        <f t="shared" si="12"/>
        <v>0</v>
      </c>
      <c r="BM43" s="6"/>
      <c r="BN43" s="9"/>
      <c r="BO43" s="6"/>
      <c r="BP43" s="6"/>
      <c r="BQ43" s="6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  <c r="DJ43" s="2"/>
      <c r="DK43" s="1"/>
      <c r="DL43" s="1"/>
      <c r="DM43" s="1"/>
      <c r="DN43" s="2"/>
      <c r="DO43" s="1"/>
      <c r="DP43" s="1"/>
      <c r="DQ43" s="1"/>
    </row>
    <row r="44" spans="1:196" ht="15" thickBot="1" x14ac:dyDescent="0.35">
      <c r="A44" s="56"/>
      <c r="B44" s="57" t="s">
        <v>17</v>
      </c>
      <c r="C44" s="46">
        <f>SUM(C32:C43)</f>
        <v>0</v>
      </c>
      <c r="D44" s="34">
        <f>SUM(D32:D43)</f>
        <v>0</v>
      </c>
      <c r="E44" s="47"/>
      <c r="F44" s="46">
        <f>SUM(F32:F43)</f>
        <v>0</v>
      </c>
      <c r="G44" s="34">
        <f>SUM(G32:G43)</f>
        <v>0</v>
      </c>
      <c r="H44" s="47"/>
      <c r="I44" s="46">
        <f>SUM(I32:I43)</f>
        <v>0</v>
      </c>
      <c r="J44" s="34">
        <f>SUM(J32:J43)</f>
        <v>0</v>
      </c>
      <c r="K44" s="47"/>
      <c r="L44" s="46">
        <f>SUM(L32:L43)</f>
        <v>0</v>
      </c>
      <c r="M44" s="34">
        <f>SUM(M32:M43)</f>
        <v>0</v>
      </c>
      <c r="N44" s="47"/>
      <c r="O44" s="46">
        <f t="shared" ref="O44:P44" si="19">SUM(O32:O43)</f>
        <v>0</v>
      </c>
      <c r="P44" s="34">
        <f t="shared" si="19"/>
        <v>0</v>
      </c>
      <c r="Q44" s="47"/>
      <c r="R44" s="46">
        <f t="shared" ref="R44:S44" si="20">SUM(R32:R43)</f>
        <v>0</v>
      </c>
      <c r="S44" s="34">
        <f t="shared" si="20"/>
        <v>0</v>
      </c>
      <c r="T44" s="47"/>
      <c r="U44" s="46">
        <f>SUM(U32:U43)</f>
        <v>0</v>
      </c>
      <c r="V44" s="34">
        <f>SUM(V32:V43)</f>
        <v>0</v>
      </c>
      <c r="W44" s="47"/>
      <c r="X44" s="46">
        <f>SUM(X32:X43)</f>
        <v>0</v>
      </c>
      <c r="Y44" s="34">
        <f>SUM(Y32:Y43)</f>
        <v>0</v>
      </c>
      <c r="Z44" s="47"/>
      <c r="AA44" s="46">
        <f>SUM(AA32:AA43)</f>
        <v>0</v>
      </c>
      <c r="AB44" s="34">
        <f>SUM(AB32:AB43)</f>
        <v>0</v>
      </c>
      <c r="AC44" s="47"/>
      <c r="AD44" s="46">
        <f>SUM(AD32:AD43)</f>
        <v>0</v>
      </c>
      <c r="AE44" s="34">
        <f>SUM(AE32:AE43)</f>
        <v>0</v>
      </c>
      <c r="AF44" s="47"/>
      <c r="AG44" s="46">
        <f>SUM(AG32:AG43)</f>
        <v>0</v>
      </c>
      <c r="AH44" s="34">
        <f>SUM(AH32:AH43)</f>
        <v>0</v>
      </c>
      <c r="AI44" s="47"/>
      <c r="AJ44" s="46">
        <f>SUM(AJ32:AJ43)</f>
        <v>0</v>
      </c>
      <c r="AK44" s="34">
        <f>SUM(AK32:AK43)</f>
        <v>0</v>
      </c>
      <c r="AL44" s="47"/>
      <c r="AM44" s="46">
        <f>SUM(AM32:AM43)</f>
        <v>0</v>
      </c>
      <c r="AN44" s="34">
        <f>SUM(AN32:AN43)</f>
        <v>0</v>
      </c>
      <c r="AO44" s="47"/>
      <c r="AP44" s="46">
        <f>SUM(AP32:AP43)</f>
        <v>22</v>
      </c>
      <c r="AQ44" s="34">
        <f>SUM(AQ32:AQ43)</f>
        <v>233</v>
      </c>
      <c r="AR44" s="47"/>
      <c r="AS44" s="46">
        <f>SUM(AS32:AS43)</f>
        <v>0</v>
      </c>
      <c r="AT44" s="34">
        <f>SUM(AT32:AT43)</f>
        <v>0</v>
      </c>
      <c r="AU44" s="47"/>
      <c r="AV44" s="46">
        <f>SUM(AV32:AV43)</f>
        <v>0</v>
      </c>
      <c r="AW44" s="34">
        <f>SUM(AW32:AW43)</f>
        <v>0</v>
      </c>
      <c r="AX44" s="47"/>
      <c r="AY44" s="46">
        <f>SUM(AY32:AY43)</f>
        <v>0</v>
      </c>
      <c r="AZ44" s="34">
        <f>SUM(AZ32:AZ43)</f>
        <v>0</v>
      </c>
      <c r="BA44" s="47"/>
      <c r="BB44" s="46">
        <f t="shared" ref="BB44:BC44" si="21">SUM(BB32:BB43)</f>
        <v>0</v>
      </c>
      <c r="BC44" s="34">
        <f t="shared" si="21"/>
        <v>0</v>
      </c>
      <c r="BD44" s="47"/>
      <c r="BE44" s="46">
        <f>SUM(BE32:BE43)</f>
        <v>0</v>
      </c>
      <c r="BF44" s="34">
        <f>SUM(BF32:BF43)</f>
        <v>0</v>
      </c>
      <c r="BG44" s="47"/>
      <c r="BH44" s="46">
        <f>SUM(BH32:BH43)</f>
        <v>0</v>
      </c>
      <c r="BI44" s="34">
        <f>SUM(BI32:BI43)</f>
        <v>0</v>
      </c>
      <c r="BJ44" s="47"/>
      <c r="BK44" s="35">
        <f t="shared" si="11"/>
        <v>22</v>
      </c>
      <c r="BL44" s="36">
        <f t="shared" si="12"/>
        <v>233</v>
      </c>
      <c r="BM44" s="6"/>
      <c r="BN44" s="9"/>
      <c r="BO44" s="6"/>
      <c r="BP44" s="6"/>
      <c r="BQ44" s="6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J44" s="2"/>
      <c r="DK44" s="1"/>
      <c r="DL44" s="1"/>
      <c r="DM44" s="1"/>
      <c r="DN44" s="2"/>
      <c r="DO44" s="1"/>
      <c r="DP44" s="1"/>
      <c r="DQ44" s="1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</row>
    <row r="45" spans="1:196" x14ac:dyDescent="0.3">
      <c r="A45" s="54">
        <v>2009</v>
      </c>
      <c r="B45" s="55" t="s">
        <v>5</v>
      </c>
      <c r="C45" s="44">
        <v>0</v>
      </c>
      <c r="D45" s="14">
        <v>0</v>
      </c>
      <c r="E45" s="45">
        <v>0</v>
      </c>
      <c r="F45" s="44">
        <v>0</v>
      </c>
      <c r="G45" s="14">
        <v>0</v>
      </c>
      <c r="H45" s="45">
        <v>0</v>
      </c>
      <c r="I45" s="44">
        <v>0</v>
      </c>
      <c r="J45" s="14">
        <v>0</v>
      </c>
      <c r="K45" s="45">
        <v>0</v>
      </c>
      <c r="L45" s="44">
        <v>0</v>
      </c>
      <c r="M45" s="14">
        <v>0</v>
      </c>
      <c r="N45" s="45">
        <v>0</v>
      </c>
      <c r="O45" s="44">
        <v>0</v>
      </c>
      <c r="P45" s="14">
        <v>0</v>
      </c>
      <c r="Q45" s="45">
        <f t="shared" ref="Q45:Q56" si="22">IF(O45=0,0,P45/O45*1000)</f>
        <v>0</v>
      </c>
      <c r="R45" s="44">
        <v>0</v>
      </c>
      <c r="S45" s="14">
        <v>0</v>
      </c>
      <c r="T45" s="45">
        <f t="shared" ref="T45:T56" si="23">IF(R45=0,0,S45/R45*1000)</f>
        <v>0</v>
      </c>
      <c r="U45" s="44">
        <v>0</v>
      </c>
      <c r="V45" s="14">
        <v>0</v>
      </c>
      <c r="W45" s="45">
        <v>0</v>
      </c>
      <c r="X45" s="44">
        <v>0</v>
      </c>
      <c r="Y45" s="14">
        <v>0</v>
      </c>
      <c r="Z45" s="45">
        <v>0</v>
      </c>
      <c r="AA45" s="44">
        <v>0</v>
      </c>
      <c r="AB45" s="14">
        <v>0</v>
      </c>
      <c r="AC45" s="45">
        <v>0</v>
      </c>
      <c r="AD45" s="44">
        <v>0</v>
      </c>
      <c r="AE45" s="14">
        <v>0</v>
      </c>
      <c r="AF45" s="45">
        <v>0</v>
      </c>
      <c r="AG45" s="44">
        <v>0</v>
      </c>
      <c r="AH45" s="14">
        <v>0</v>
      </c>
      <c r="AI45" s="45">
        <v>0</v>
      </c>
      <c r="AJ45" s="44">
        <v>0</v>
      </c>
      <c r="AK45" s="14">
        <v>0</v>
      </c>
      <c r="AL45" s="45">
        <v>0</v>
      </c>
      <c r="AM45" s="44">
        <v>0</v>
      </c>
      <c r="AN45" s="14">
        <v>0</v>
      </c>
      <c r="AO45" s="45">
        <v>0</v>
      </c>
      <c r="AP45" s="44">
        <v>0</v>
      </c>
      <c r="AQ45" s="14">
        <v>0</v>
      </c>
      <c r="AR45" s="45">
        <v>0</v>
      </c>
      <c r="AS45" s="44">
        <v>0</v>
      </c>
      <c r="AT45" s="14">
        <v>0</v>
      </c>
      <c r="AU45" s="45">
        <v>0</v>
      </c>
      <c r="AV45" s="44">
        <v>0</v>
      </c>
      <c r="AW45" s="14">
        <v>0</v>
      </c>
      <c r="AX45" s="45">
        <v>0</v>
      </c>
      <c r="AY45" s="44">
        <v>0</v>
      </c>
      <c r="AZ45" s="14">
        <v>0</v>
      </c>
      <c r="BA45" s="45">
        <v>0</v>
      </c>
      <c r="BB45" s="44">
        <v>0</v>
      </c>
      <c r="BC45" s="14">
        <v>0</v>
      </c>
      <c r="BD45" s="45">
        <f t="shared" ref="BD45:BD56" si="24">IF(BB45=0,0,BC45/BB45*1000)</f>
        <v>0</v>
      </c>
      <c r="BE45" s="44">
        <v>0</v>
      </c>
      <c r="BF45" s="14">
        <v>0</v>
      </c>
      <c r="BG45" s="45">
        <v>0</v>
      </c>
      <c r="BH45" s="44">
        <v>0</v>
      </c>
      <c r="BI45" s="14">
        <v>0</v>
      </c>
      <c r="BJ45" s="45">
        <v>0</v>
      </c>
      <c r="BK45" s="12">
        <f t="shared" si="11"/>
        <v>0</v>
      </c>
      <c r="BL45" s="17">
        <f t="shared" si="12"/>
        <v>0</v>
      </c>
      <c r="BM45" s="6"/>
      <c r="BN45" s="9"/>
      <c r="BO45" s="6"/>
      <c r="BP45" s="6"/>
      <c r="BQ45" s="6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  <c r="CX45" s="2"/>
      <c r="CY45" s="1"/>
      <c r="CZ45" s="1"/>
      <c r="DA45" s="1"/>
      <c r="DB45" s="2"/>
      <c r="DC45" s="1"/>
      <c r="DD45" s="1"/>
      <c r="DE45" s="1"/>
      <c r="DF45" s="2"/>
      <c r="DG45" s="1"/>
      <c r="DH45" s="1"/>
      <c r="DI45" s="1"/>
      <c r="DJ45" s="2"/>
      <c r="DK45" s="1"/>
      <c r="DL45" s="1"/>
      <c r="DM45" s="1"/>
      <c r="DN45" s="2"/>
      <c r="DO45" s="1"/>
      <c r="DP45" s="1"/>
      <c r="DQ45" s="1"/>
    </row>
    <row r="46" spans="1:196" x14ac:dyDescent="0.3">
      <c r="A46" s="54">
        <v>2009</v>
      </c>
      <c r="B46" s="55" t="s">
        <v>6</v>
      </c>
      <c r="C46" s="44">
        <v>0</v>
      </c>
      <c r="D46" s="14">
        <v>0</v>
      </c>
      <c r="E46" s="45">
        <v>0</v>
      </c>
      <c r="F46" s="44">
        <v>0</v>
      </c>
      <c r="G46" s="14">
        <v>0</v>
      </c>
      <c r="H46" s="45">
        <v>0</v>
      </c>
      <c r="I46" s="44">
        <v>0</v>
      </c>
      <c r="J46" s="14">
        <v>0</v>
      </c>
      <c r="K46" s="45">
        <v>0</v>
      </c>
      <c r="L46" s="44">
        <v>0</v>
      </c>
      <c r="M46" s="14">
        <v>0</v>
      </c>
      <c r="N46" s="45">
        <v>0</v>
      </c>
      <c r="O46" s="44">
        <v>0</v>
      </c>
      <c r="P46" s="14">
        <v>0</v>
      </c>
      <c r="Q46" s="45">
        <f t="shared" si="22"/>
        <v>0</v>
      </c>
      <c r="R46" s="44">
        <v>0</v>
      </c>
      <c r="S46" s="14">
        <v>0</v>
      </c>
      <c r="T46" s="45">
        <f t="shared" si="23"/>
        <v>0</v>
      </c>
      <c r="U46" s="44">
        <v>0</v>
      </c>
      <c r="V46" s="14">
        <v>0</v>
      </c>
      <c r="W46" s="45">
        <v>0</v>
      </c>
      <c r="X46" s="44">
        <v>0</v>
      </c>
      <c r="Y46" s="14">
        <v>0</v>
      </c>
      <c r="Z46" s="45">
        <v>0</v>
      </c>
      <c r="AA46" s="44">
        <v>0</v>
      </c>
      <c r="AB46" s="14">
        <v>0</v>
      </c>
      <c r="AC46" s="45">
        <v>0</v>
      </c>
      <c r="AD46" s="44">
        <v>0</v>
      </c>
      <c r="AE46" s="14">
        <v>0</v>
      </c>
      <c r="AF46" s="45">
        <v>0</v>
      </c>
      <c r="AG46" s="44">
        <v>0</v>
      </c>
      <c r="AH46" s="14">
        <v>0</v>
      </c>
      <c r="AI46" s="45">
        <v>0</v>
      </c>
      <c r="AJ46" s="44">
        <v>0</v>
      </c>
      <c r="AK46" s="14">
        <v>0</v>
      </c>
      <c r="AL46" s="45">
        <v>0</v>
      </c>
      <c r="AM46" s="44">
        <v>0</v>
      </c>
      <c r="AN46" s="14">
        <v>0</v>
      </c>
      <c r="AO46" s="45">
        <v>0</v>
      </c>
      <c r="AP46" s="44">
        <v>0</v>
      </c>
      <c r="AQ46" s="14">
        <v>0</v>
      </c>
      <c r="AR46" s="45">
        <v>0</v>
      </c>
      <c r="AS46" s="44">
        <v>0</v>
      </c>
      <c r="AT46" s="14">
        <v>0</v>
      </c>
      <c r="AU46" s="45">
        <v>0</v>
      </c>
      <c r="AV46" s="44">
        <v>0</v>
      </c>
      <c r="AW46" s="14">
        <v>0</v>
      </c>
      <c r="AX46" s="45">
        <v>0</v>
      </c>
      <c r="AY46" s="44">
        <v>0</v>
      </c>
      <c r="AZ46" s="14">
        <v>0</v>
      </c>
      <c r="BA46" s="45">
        <v>0</v>
      </c>
      <c r="BB46" s="44">
        <v>0</v>
      </c>
      <c r="BC46" s="14">
        <v>0</v>
      </c>
      <c r="BD46" s="45">
        <f t="shared" si="24"/>
        <v>0</v>
      </c>
      <c r="BE46" s="44">
        <v>0</v>
      </c>
      <c r="BF46" s="14">
        <v>0</v>
      </c>
      <c r="BG46" s="45">
        <v>0</v>
      </c>
      <c r="BH46" s="44">
        <v>0</v>
      </c>
      <c r="BI46" s="14">
        <v>0</v>
      </c>
      <c r="BJ46" s="45">
        <v>0</v>
      </c>
      <c r="BK46" s="12">
        <f t="shared" si="11"/>
        <v>0</v>
      </c>
      <c r="BL46" s="17">
        <f t="shared" si="12"/>
        <v>0</v>
      </c>
      <c r="BM46" s="6"/>
      <c r="BN46" s="9"/>
      <c r="BO46" s="6"/>
      <c r="BP46" s="6"/>
      <c r="BQ46" s="6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  <c r="CX46" s="2"/>
      <c r="CY46" s="1"/>
      <c r="CZ46" s="1"/>
      <c r="DA46" s="1"/>
      <c r="DB46" s="2"/>
      <c r="DC46" s="1"/>
      <c r="DD46" s="1"/>
      <c r="DE46" s="1"/>
      <c r="DF46" s="2"/>
      <c r="DG46" s="1"/>
      <c r="DH46" s="1"/>
      <c r="DI46" s="1"/>
      <c r="DJ46" s="2"/>
      <c r="DK46" s="1"/>
      <c r="DL46" s="1"/>
      <c r="DM46" s="1"/>
      <c r="DN46" s="2"/>
      <c r="DO46" s="1"/>
      <c r="DP46" s="1"/>
      <c r="DQ46" s="1"/>
    </row>
    <row r="47" spans="1:196" x14ac:dyDescent="0.3">
      <c r="A47" s="54">
        <v>2009</v>
      </c>
      <c r="B47" s="55" t="s">
        <v>7</v>
      </c>
      <c r="C47" s="44">
        <v>0</v>
      </c>
      <c r="D47" s="14">
        <v>0</v>
      </c>
      <c r="E47" s="45">
        <v>0</v>
      </c>
      <c r="F47" s="44">
        <v>0</v>
      </c>
      <c r="G47" s="14">
        <v>0</v>
      </c>
      <c r="H47" s="45">
        <v>0</v>
      </c>
      <c r="I47" s="44">
        <v>0</v>
      </c>
      <c r="J47" s="14">
        <v>0</v>
      </c>
      <c r="K47" s="45">
        <v>0</v>
      </c>
      <c r="L47" s="44">
        <v>0</v>
      </c>
      <c r="M47" s="14">
        <v>0</v>
      </c>
      <c r="N47" s="45">
        <v>0</v>
      </c>
      <c r="O47" s="44">
        <v>0</v>
      </c>
      <c r="P47" s="14">
        <v>0</v>
      </c>
      <c r="Q47" s="45">
        <f t="shared" si="22"/>
        <v>0</v>
      </c>
      <c r="R47" s="44">
        <v>0</v>
      </c>
      <c r="S47" s="14">
        <v>0</v>
      </c>
      <c r="T47" s="45">
        <f t="shared" si="23"/>
        <v>0</v>
      </c>
      <c r="U47" s="44">
        <v>0</v>
      </c>
      <c r="V47" s="14">
        <v>0</v>
      </c>
      <c r="W47" s="45">
        <v>0</v>
      </c>
      <c r="X47" s="44">
        <v>0</v>
      </c>
      <c r="Y47" s="14">
        <v>0</v>
      </c>
      <c r="Z47" s="45">
        <v>0</v>
      </c>
      <c r="AA47" s="44">
        <v>0</v>
      </c>
      <c r="AB47" s="14">
        <v>0</v>
      </c>
      <c r="AC47" s="45">
        <v>0</v>
      </c>
      <c r="AD47" s="44">
        <v>0</v>
      </c>
      <c r="AE47" s="14">
        <v>0</v>
      </c>
      <c r="AF47" s="45">
        <v>0</v>
      </c>
      <c r="AG47" s="44">
        <v>0</v>
      </c>
      <c r="AH47" s="14">
        <v>0</v>
      </c>
      <c r="AI47" s="45">
        <v>0</v>
      </c>
      <c r="AJ47" s="44">
        <v>0</v>
      </c>
      <c r="AK47" s="14">
        <v>0</v>
      </c>
      <c r="AL47" s="45">
        <v>0</v>
      </c>
      <c r="AM47" s="44">
        <v>0</v>
      </c>
      <c r="AN47" s="14">
        <v>0</v>
      </c>
      <c r="AO47" s="45">
        <v>0</v>
      </c>
      <c r="AP47" s="44">
        <v>0</v>
      </c>
      <c r="AQ47" s="14">
        <v>0</v>
      </c>
      <c r="AR47" s="45">
        <v>0</v>
      </c>
      <c r="AS47" s="44">
        <v>0</v>
      </c>
      <c r="AT47" s="14">
        <v>0</v>
      </c>
      <c r="AU47" s="45">
        <v>0</v>
      </c>
      <c r="AV47" s="44">
        <v>0</v>
      </c>
      <c r="AW47" s="14">
        <v>0</v>
      </c>
      <c r="AX47" s="45">
        <v>0</v>
      </c>
      <c r="AY47" s="44">
        <v>0</v>
      </c>
      <c r="AZ47" s="14">
        <v>0</v>
      </c>
      <c r="BA47" s="45">
        <v>0</v>
      </c>
      <c r="BB47" s="44">
        <v>0</v>
      </c>
      <c r="BC47" s="14">
        <v>0</v>
      </c>
      <c r="BD47" s="45">
        <f t="shared" si="24"/>
        <v>0</v>
      </c>
      <c r="BE47" s="44">
        <v>0</v>
      </c>
      <c r="BF47" s="14">
        <v>0</v>
      </c>
      <c r="BG47" s="45">
        <v>0</v>
      </c>
      <c r="BH47" s="44">
        <v>0</v>
      </c>
      <c r="BI47" s="14">
        <v>0</v>
      </c>
      <c r="BJ47" s="45">
        <v>0</v>
      </c>
      <c r="BK47" s="12">
        <f t="shared" si="11"/>
        <v>0</v>
      </c>
      <c r="BL47" s="17">
        <f t="shared" si="12"/>
        <v>0</v>
      </c>
      <c r="BM47" s="6"/>
      <c r="BN47" s="9"/>
      <c r="BO47" s="6"/>
      <c r="BP47" s="6"/>
      <c r="BQ47" s="6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  <c r="CX47" s="2"/>
      <c r="CY47" s="1"/>
      <c r="CZ47" s="1"/>
      <c r="DA47" s="1"/>
      <c r="DB47" s="2"/>
      <c r="DC47" s="1"/>
      <c r="DD47" s="1"/>
      <c r="DE47" s="1"/>
      <c r="DF47" s="2"/>
      <c r="DG47" s="1"/>
      <c r="DH47" s="1"/>
      <c r="DI47" s="1"/>
      <c r="DJ47" s="2"/>
      <c r="DK47" s="1"/>
      <c r="DL47" s="1"/>
      <c r="DM47" s="1"/>
      <c r="DN47" s="2"/>
      <c r="DO47" s="1"/>
      <c r="DP47" s="1"/>
      <c r="DQ47" s="1"/>
    </row>
    <row r="48" spans="1:196" x14ac:dyDescent="0.3">
      <c r="A48" s="54">
        <v>2009</v>
      </c>
      <c r="B48" s="55" t="s">
        <v>8</v>
      </c>
      <c r="C48" s="44">
        <v>0</v>
      </c>
      <c r="D48" s="14">
        <v>0</v>
      </c>
      <c r="E48" s="45">
        <v>0</v>
      </c>
      <c r="F48" s="44">
        <v>0</v>
      </c>
      <c r="G48" s="14">
        <v>0</v>
      </c>
      <c r="H48" s="45">
        <v>0</v>
      </c>
      <c r="I48" s="44">
        <v>0</v>
      </c>
      <c r="J48" s="14">
        <v>0</v>
      </c>
      <c r="K48" s="45">
        <v>0</v>
      </c>
      <c r="L48" s="44">
        <v>0</v>
      </c>
      <c r="M48" s="14">
        <v>0</v>
      </c>
      <c r="N48" s="45">
        <v>0</v>
      </c>
      <c r="O48" s="44">
        <v>0</v>
      </c>
      <c r="P48" s="14">
        <v>0</v>
      </c>
      <c r="Q48" s="45">
        <f t="shared" si="22"/>
        <v>0</v>
      </c>
      <c r="R48" s="44">
        <v>0</v>
      </c>
      <c r="S48" s="14">
        <v>0</v>
      </c>
      <c r="T48" s="45">
        <f t="shared" si="23"/>
        <v>0</v>
      </c>
      <c r="U48" s="44">
        <v>0</v>
      </c>
      <c r="V48" s="14">
        <v>0</v>
      </c>
      <c r="W48" s="45">
        <v>0</v>
      </c>
      <c r="X48" s="44">
        <v>0</v>
      </c>
      <c r="Y48" s="14">
        <v>0</v>
      </c>
      <c r="Z48" s="45">
        <v>0</v>
      </c>
      <c r="AA48" s="44">
        <v>0</v>
      </c>
      <c r="AB48" s="14">
        <v>0</v>
      </c>
      <c r="AC48" s="45">
        <v>0</v>
      </c>
      <c r="AD48" s="44">
        <v>0</v>
      </c>
      <c r="AE48" s="14">
        <v>0</v>
      </c>
      <c r="AF48" s="45">
        <v>0</v>
      </c>
      <c r="AG48" s="44">
        <v>0</v>
      </c>
      <c r="AH48" s="14">
        <v>0</v>
      </c>
      <c r="AI48" s="45">
        <v>0</v>
      </c>
      <c r="AJ48" s="44">
        <v>0</v>
      </c>
      <c r="AK48" s="14">
        <v>0</v>
      </c>
      <c r="AL48" s="45">
        <v>0</v>
      </c>
      <c r="AM48" s="44">
        <v>0</v>
      </c>
      <c r="AN48" s="14">
        <v>0</v>
      </c>
      <c r="AO48" s="45">
        <v>0</v>
      </c>
      <c r="AP48" s="44">
        <v>0</v>
      </c>
      <c r="AQ48" s="14">
        <v>0</v>
      </c>
      <c r="AR48" s="45">
        <v>0</v>
      </c>
      <c r="AS48" s="44">
        <v>0</v>
      </c>
      <c r="AT48" s="14">
        <v>0</v>
      </c>
      <c r="AU48" s="45">
        <v>0</v>
      </c>
      <c r="AV48" s="44">
        <v>0</v>
      </c>
      <c r="AW48" s="14">
        <v>0</v>
      </c>
      <c r="AX48" s="45">
        <v>0</v>
      </c>
      <c r="AY48" s="44">
        <v>0</v>
      </c>
      <c r="AZ48" s="14">
        <v>0</v>
      </c>
      <c r="BA48" s="45">
        <v>0</v>
      </c>
      <c r="BB48" s="44">
        <v>0</v>
      </c>
      <c r="BC48" s="14">
        <v>0</v>
      </c>
      <c r="BD48" s="45">
        <f t="shared" si="24"/>
        <v>0</v>
      </c>
      <c r="BE48" s="44">
        <v>0</v>
      </c>
      <c r="BF48" s="14">
        <v>0</v>
      </c>
      <c r="BG48" s="45">
        <v>0</v>
      </c>
      <c r="BH48" s="44">
        <v>0</v>
      </c>
      <c r="BI48" s="14">
        <v>0</v>
      </c>
      <c r="BJ48" s="45">
        <v>0</v>
      </c>
      <c r="BK48" s="12">
        <f t="shared" si="11"/>
        <v>0</v>
      </c>
      <c r="BL48" s="17">
        <f t="shared" si="12"/>
        <v>0</v>
      </c>
      <c r="BM48" s="6"/>
      <c r="BN48" s="9"/>
      <c r="BO48" s="6"/>
      <c r="BP48" s="6"/>
      <c r="BQ48" s="6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  <c r="CX48" s="2"/>
      <c r="CY48" s="1"/>
      <c r="CZ48" s="1"/>
      <c r="DA48" s="1"/>
      <c r="DB48" s="2"/>
      <c r="DC48" s="1"/>
      <c r="DD48" s="1"/>
      <c r="DE48" s="1"/>
      <c r="DF48" s="2"/>
      <c r="DG48" s="1"/>
      <c r="DH48" s="1"/>
      <c r="DI48" s="1"/>
      <c r="DJ48" s="2"/>
      <c r="DK48" s="1"/>
      <c r="DL48" s="1"/>
      <c r="DM48" s="1"/>
      <c r="DN48" s="2"/>
      <c r="DO48" s="1"/>
      <c r="DP48" s="1"/>
      <c r="DQ48" s="1"/>
    </row>
    <row r="49" spans="1:196" x14ac:dyDescent="0.3">
      <c r="A49" s="54">
        <v>2009</v>
      </c>
      <c r="B49" s="55" t="s">
        <v>9</v>
      </c>
      <c r="C49" s="44">
        <v>0</v>
      </c>
      <c r="D49" s="14">
        <v>0</v>
      </c>
      <c r="E49" s="45">
        <v>0</v>
      </c>
      <c r="F49" s="44">
        <v>0</v>
      </c>
      <c r="G49" s="14">
        <v>0</v>
      </c>
      <c r="H49" s="45">
        <v>0</v>
      </c>
      <c r="I49" s="44">
        <v>0</v>
      </c>
      <c r="J49" s="14">
        <v>0</v>
      </c>
      <c r="K49" s="45">
        <v>0</v>
      </c>
      <c r="L49" s="44">
        <v>0</v>
      </c>
      <c r="M49" s="14">
        <v>0</v>
      </c>
      <c r="N49" s="45">
        <v>0</v>
      </c>
      <c r="O49" s="44">
        <v>0</v>
      </c>
      <c r="P49" s="14">
        <v>0</v>
      </c>
      <c r="Q49" s="45">
        <f t="shared" si="22"/>
        <v>0</v>
      </c>
      <c r="R49" s="44">
        <v>0</v>
      </c>
      <c r="S49" s="14">
        <v>0</v>
      </c>
      <c r="T49" s="45">
        <f t="shared" si="23"/>
        <v>0</v>
      </c>
      <c r="U49" s="44">
        <v>0</v>
      </c>
      <c r="V49" s="14">
        <v>0</v>
      </c>
      <c r="W49" s="45">
        <v>0</v>
      </c>
      <c r="X49" s="44">
        <v>0</v>
      </c>
      <c r="Y49" s="14">
        <v>0</v>
      </c>
      <c r="Z49" s="45">
        <v>0</v>
      </c>
      <c r="AA49" s="44">
        <v>0</v>
      </c>
      <c r="AB49" s="14">
        <v>0</v>
      </c>
      <c r="AC49" s="45">
        <v>0</v>
      </c>
      <c r="AD49" s="44">
        <v>0</v>
      </c>
      <c r="AE49" s="14">
        <v>0</v>
      </c>
      <c r="AF49" s="45">
        <v>0</v>
      </c>
      <c r="AG49" s="44">
        <v>0</v>
      </c>
      <c r="AH49" s="14">
        <v>0</v>
      </c>
      <c r="AI49" s="45">
        <v>0</v>
      </c>
      <c r="AJ49" s="44">
        <v>0</v>
      </c>
      <c r="AK49" s="14">
        <v>0</v>
      </c>
      <c r="AL49" s="45">
        <v>0</v>
      </c>
      <c r="AM49" s="44">
        <v>0</v>
      </c>
      <c r="AN49" s="14">
        <v>0</v>
      </c>
      <c r="AO49" s="45">
        <v>0</v>
      </c>
      <c r="AP49" s="44">
        <v>0</v>
      </c>
      <c r="AQ49" s="14">
        <v>0</v>
      </c>
      <c r="AR49" s="45">
        <v>0</v>
      </c>
      <c r="AS49" s="44">
        <v>0</v>
      </c>
      <c r="AT49" s="14">
        <v>0</v>
      </c>
      <c r="AU49" s="45">
        <v>0</v>
      </c>
      <c r="AV49" s="44">
        <v>0</v>
      </c>
      <c r="AW49" s="14">
        <v>0</v>
      </c>
      <c r="AX49" s="45">
        <v>0</v>
      </c>
      <c r="AY49" s="44">
        <v>0</v>
      </c>
      <c r="AZ49" s="14">
        <v>0</v>
      </c>
      <c r="BA49" s="45">
        <v>0</v>
      </c>
      <c r="BB49" s="44">
        <v>0</v>
      </c>
      <c r="BC49" s="14">
        <v>0</v>
      </c>
      <c r="BD49" s="45">
        <f t="shared" si="24"/>
        <v>0</v>
      </c>
      <c r="BE49" s="44">
        <v>0</v>
      </c>
      <c r="BF49" s="14">
        <v>0</v>
      </c>
      <c r="BG49" s="45">
        <v>0</v>
      </c>
      <c r="BH49" s="44">
        <v>0</v>
      </c>
      <c r="BI49" s="14">
        <v>0</v>
      </c>
      <c r="BJ49" s="45">
        <v>0</v>
      </c>
      <c r="BK49" s="12">
        <f t="shared" si="11"/>
        <v>0</v>
      </c>
      <c r="BL49" s="17">
        <f t="shared" si="12"/>
        <v>0</v>
      </c>
      <c r="BM49" s="6"/>
      <c r="BN49" s="9"/>
      <c r="BO49" s="6"/>
      <c r="BP49" s="6"/>
      <c r="BQ49" s="6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  <c r="CX49" s="2"/>
      <c r="CY49" s="1"/>
      <c r="CZ49" s="1"/>
      <c r="DA49" s="1"/>
      <c r="DB49" s="2"/>
      <c r="DC49" s="1"/>
      <c r="DD49" s="1"/>
      <c r="DE49" s="1"/>
      <c r="DF49" s="2"/>
      <c r="DG49" s="1"/>
      <c r="DH49" s="1"/>
      <c r="DI49" s="1"/>
      <c r="DJ49" s="2"/>
      <c r="DK49" s="1"/>
      <c r="DL49" s="1"/>
      <c r="DM49" s="1"/>
      <c r="DN49" s="2"/>
      <c r="DO49" s="1"/>
      <c r="DP49" s="1"/>
      <c r="DQ49" s="1"/>
    </row>
    <row r="50" spans="1:196" x14ac:dyDescent="0.3">
      <c r="A50" s="54">
        <v>2009</v>
      </c>
      <c r="B50" s="55" t="s">
        <v>10</v>
      </c>
      <c r="C50" s="44">
        <v>0</v>
      </c>
      <c r="D50" s="14">
        <v>0</v>
      </c>
      <c r="E50" s="45">
        <v>0</v>
      </c>
      <c r="F50" s="44">
        <v>0</v>
      </c>
      <c r="G50" s="14">
        <v>0</v>
      </c>
      <c r="H50" s="45">
        <v>0</v>
      </c>
      <c r="I50" s="44">
        <v>0</v>
      </c>
      <c r="J50" s="14">
        <v>0</v>
      </c>
      <c r="K50" s="45">
        <v>0</v>
      </c>
      <c r="L50" s="44">
        <v>0</v>
      </c>
      <c r="M50" s="14">
        <v>0</v>
      </c>
      <c r="N50" s="45">
        <v>0</v>
      </c>
      <c r="O50" s="44">
        <v>0</v>
      </c>
      <c r="P50" s="14">
        <v>0</v>
      </c>
      <c r="Q50" s="45">
        <f t="shared" si="22"/>
        <v>0</v>
      </c>
      <c r="R50" s="44">
        <v>0</v>
      </c>
      <c r="S50" s="14">
        <v>0</v>
      </c>
      <c r="T50" s="45">
        <f t="shared" si="23"/>
        <v>0</v>
      </c>
      <c r="U50" s="44">
        <v>0</v>
      </c>
      <c r="V50" s="14">
        <v>0</v>
      </c>
      <c r="W50" s="45">
        <v>0</v>
      </c>
      <c r="X50" s="44">
        <v>0</v>
      </c>
      <c r="Y50" s="14">
        <v>0</v>
      </c>
      <c r="Z50" s="45">
        <v>0</v>
      </c>
      <c r="AA50" s="44">
        <v>0</v>
      </c>
      <c r="AB50" s="14">
        <v>0</v>
      </c>
      <c r="AC50" s="45">
        <v>0</v>
      </c>
      <c r="AD50" s="44">
        <v>0</v>
      </c>
      <c r="AE50" s="14">
        <v>0</v>
      </c>
      <c r="AF50" s="45">
        <v>0</v>
      </c>
      <c r="AG50" s="44">
        <v>0</v>
      </c>
      <c r="AH50" s="14">
        <v>0</v>
      </c>
      <c r="AI50" s="45">
        <v>0</v>
      </c>
      <c r="AJ50" s="44">
        <v>0</v>
      </c>
      <c r="AK50" s="14">
        <v>0</v>
      </c>
      <c r="AL50" s="45">
        <v>0</v>
      </c>
      <c r="AM50" s="44">
        <v>0</v>
      </c>
      <c r="AN50" s="14">
        <v>0</v>
      </c>
      <c r="AO50" s="45">
        <v>0</v>
      </c>
      <c r="AP50" s="44">
        <v>0</v>
      </c>
      <c r="AQ50" s="14">
        <v>0</v>
      </c>
      <c r="AR50" s="45">
        <v>0</v>
      </c>
      <c r="AS50" s="44">
        <v>0</v>
      </c>
      <c r="AT50" s="14">
        <v>0</v>
      </c>
      <c r="AU50" s="45">
        <v>0</v>
      </c>
      <c r="AV50" s="44">
        <v>0</v>
      </c>
      <c r="AW50" s="14">
        <v>0</v>
      </c>
      <c r="AX50" s="45">
        <v>0</v>
      </c>
      <c r="AY50" s="44">
        <v>0</v>
      </c>
      <c r="AZ50" s="14">
        <v>0</v>
      </c>
      <c r="BA50" s="45">
        <v>0</v>
      </c>
      <c r="BB50" s="44">
        <v>0</v>
      </c>
      <c r="BC50" s="14">
        <v>0</v>
      </c>
      <c r="BD50" s="45">
        <f t="shared" si="24"/>
        <v>0</v>
      </c>
      <c r="BE50" s="44">
        <v>0</v>
      </c>
      <c r="BF50" s="14">
        <v>0</v>
      </c>
      <c r="BG50" s="45">
        <v>0</v>
      </c>
      <c r="BH50" s="44">
        <v>0</v>
      </c>
      <c r="BI50" s="14">
        <v>0</v>
      </c>
      <c r="BJ50" s="45">
        <v>0</v>
      </c>
      <c r="BK50" s="12">
        <f t="shared" si="11"/>
        <v>0</v>
      </c>
      <c r="BL50" s="17">
        <f t="shared" si="12"/>
        <v>0</v>
      </c>
      <c r="BM50" s="6"/>
      <c r="BN50" s="9"/>
      <c r="BO50" s="6"/>
      <c r="BP50" s="6"/>
      <c r="BQ50" s="6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  <c r="CX50" s="2"/>
      <c r="CY50" s="1"/>
      <c r="CZ50" s="1"/>
      <c r="DA50" s="1"/>
      <c r="DB50" s="2"/>
      <c r="DC50" s="1"/>
      <c r="DD50" s="1"/>
      <c r="DE50" s="1"/>
      <c r="DF50" s="2"/>
      <c r="DG50" s="1"/>
      <c r="DH50" s="1"/>
      <c r="DI50" s="1"/>
      <c r="DJ50" s="2"/>
      <c r="DK50" s="1"/>
      <c r="DL50" s="1"/>
      <c r="DM50" s="1"/>
      <c r="DN50" s="2"/>
      <c r="DO50" s="1"/>
      <c r="DP50" s="1"/>
      <c r="DQ50" s="1"/>
    </row>
    <row r="51" spans="1:196" x14ac:dyDescent="0.3">
      <c r="A51" s="54">
        <v>2009</v>
      </c>
      <c r="B51" s="55" t="s">
        <v>11</v>
      </c>
      <c r="C51" s="44">
        <v>0</v>
      </c>
      <c r="D51" s="14">
        <v>0</v>
      </c>
      <c r="E51" s="45">
        <v>0</v>
      </c>
      <c r="F51" s="44">
        <v>0</v>
      </c>
      <c r="G51" s="14">
        <v>0</v>
      </c>
      <c r="H51" s="45">
        <v>0</v>
      </c>
      <c r="I51" s="44">
        <v>0</v>
      </c>
      <c r="J51" s="14">
        <v>0</v>
      </c>
      <c r="K51" s="45">
        <v>0</v>
      </c>
      <c r="L51" s="44">
        <v>0</v>
      </c>
      <c r="M51" s="14">
        <v>0</v>
      </c>
      <c r="N51" s="45">
        <v>0</v>
      </c>
      <c r="O51" s="44">
        <v>0</v>
      </c>
      <c r="P51" s="14">
        <v>0</v>
      </c>
      <c r="Q51" s="45">
        <f t="shared" si="22"/>
        <v>0</v>
      </c>
      <c r="R51" s="44">
        <v>0</v>
      </c>
      <c r="S51" s="14">
        <v>0</v>
      </c>
      <c r="T51" s="45">
        <f t="shared" si="23"/>
        <v>0</v>
      </c>
      <c r="U51" s="44">
        <v>0</v>
      </c>
      <c r="V51" s="14">
        <v>0</v>
      </c>
      <c r="W51" s="45">
        <v>0</v>
      </c>
      <c r="X51" s="44">
        <v>0</v>
      </c>
      <c r="Y51" s="14">
        <v>0</v>
      </c>
      <c r="Z51" s="45">
        <v>0</v>
      </c>
      <c r="AA51" s="44">
        <v>0</v>
      </c>
      <c r="AB51" s="14">
        <v>0</v>
      </c>
      <c r="AC51" s="45">
        <v>0</v>
      </c>
      <c r="AD51" s="44">
        <v>0</v>
      </c>
      <c r="AE51" s="14">
        <v>0</v>
      </c>
      <c r="AF51" s="45">
        <v>0</v>
      </c>
      <c r="AG51" s="44">
        <v>0</v>
      </c>
      <c r="AH51" s="14">
        <v>0</v>
      </c>
      <c r="AI51" s="45">
        <v>0</v>
      </c>
      <c r="AJ51" s="44">
        <v>0</v>
      </c>
      <c r="AK51" s="14">
        <v>0</v>
      </c>
      <c r="AL51" s="45">
        <v>0</v>
      </c>
      <c r="AM51" s="44">
        <v>0</v>
      </c>
      <c r="AN51" s="14">
        <v>0</v>
      </c>
      <c r="AO51" s="45">
        <v>0</v>
      </c>
      <c r="AP51" s="44">
        <v>0</v>
      </c>
      <c r="AQ51" s="14">
        <v>0</v>
      </c>
      <c r="AR51" s="45">
        <v>0</v>
      </c>
      <c r="AS51" s="44">
        <v>0</v>
      </c>
      <c r="AT51" s="14">
        <v>0</v>
      </c>
      <c r="AU51" s="45">
        <v>0</v>
      </c>
      <c r="AV51" s="44">
        <v>0</v>
      </c>
      <c r="AW51" s="14">
        <v>0</v>
      </c>
      <c r="AX51" s="45">
        <v>0</v>
      </c>
      <c r="AY51" s="44">
        <v>0</v>
      </c>
      <c r="AZ51" s="14">
        <v>0</v>
      </c>
      <c r="BA51" s="45">
        <v>0</v>
      </c>
      <c r="BB51" s="44">
        <v>0</v>
      </c>
      <c r="BC51" s="14">
        <v>0</v>
      </c>
      <c r="BD51" s="45">
        <f t="shared" si="24"/>
        <v>0</v>
      </c>
      <c r="BE51" s="44">
        <v>0</v>
      </c>
      <c r="BF51" s="14">
        <v>0</v>
      </c>
      <c r="BG51" s="45">
        <v>0</v>
      </c>
      <c r="BH51" s="44">
        <v>0</v>
      </c>
      <c r="BI51" s="14">
        <v>0</v>
      </c>
      <c r="BJ51" s="45">
        <v>0</v>
      </c>
      <c r="BK51" s="12">
        <f t="shared" si="11"/>
        <v>0</v>
      </c>
      <c r="BL51" s="17">
        <f t="shared" si="12"/>
        <v>0</v>
      </c>
      <c r="BM51" s="6"/>
      <c r="BN51" s="9"/>
      <c r="BO51" s="6"/>
      <c r="BP51" s="6"/>
      <c r="BQ51" s="6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  <c r="CX51" s="2"/>
      <c r="CY51" s="1"/>
      <c r="CZ51" s="1"/>
      <c r="DA51" s="1"/>
      <c r="DB51" s="2"/>
      <c r="DC51" s="1"/>
      <c r="DD51" s="1"/>
      <c r="DE51" s="1"/>
      <c r="DF51" s="2"/>
      <c r="DG51" s="1"/>
      <c r="DH51" s="1"/>
      <c r="DI51" s="1"/>
      <c r="DJ51" s="2"/>
      <c r="DK51" s="1"/>
      <c r="DL51" s="1"/>
      <c r="DM51" s="1"/>
      <c r="DN51" s="2"/>
      <c r="DO51" s="1"/>
      <c r="DP51" s="1"/>
      <c r="DQ51" s="1"/>
    </row>
    <row r="52" spans="1:196" x14ac:dyDescent="0.3">
      <c r="A52" s="54">
        <v>2009</v>
      </c>
      <c r="B52" s="55" t="s">
        <v>12</v>
      </c>
      <c r="C52" s="44">
        <v>0</v>
      </c>
      <c r="D52" s="14">
        <v>0</v>
      </c>
      <c r="E52" s="45">
        <v>0</v>
      </c>
      <c r="F52" s="44">
        <v>0</v>
      </c>
      <c r="G52" s="14">
        <v>0</v>
      </c>
      <c r="H52" s="45">
        <v>0</v>
      </c>
      <c r="I52" s="44">
        <v>0</v>
      </c>
      <c r="J52" s="14">
        <v>0</v>
      </c>
      <c r="K52" s="45">
        <v>0</v>
      </c>
      <c r="L52" s="44">
        <v>0</v>
      </c>
      <c r="M52" s="14">
        <v>0</v>
      </c>
      <c r="N52" s="45">
        <v>0</v>
      </c>
      <c r="O52" s="44">
        <v>0</v>
      </c>
      <c r="P52" s="14">
        <v>0</v>
      </c>
      <c r="Q52" s="45">
        <f t="shared" si="22"/>
        <v>0</v>
      </c>
      <c r="R52" s="44">
        <v>0</v>
      </c>
      <c r="S52" s="14">
        <v>0</v>
      </c>
      <c r="T52" s="45">
        <f t="shared" si="23"/>
        <v>0</v>
      </c>
      <c r="U52" s="44">
        <v>0</v>
      </c>
      <c r="V52" s="14">
        <v>0</v>
      </c>
      <c r="W52" s="45">
        <v>0</v>
      </c>
      <c r="X52" s="44">
        <v>0</v>
      </c>
      <c r="Y52" s="14">
        <v>0</v>
      </c>
      <c r="Z52" s="45">
        <v>0</v>
      </c>
      <c r="AA52" s="44">
        <v>0</v>
      </c>
      <c r="AB52" s="14">
        <v>0</v>
      </c>
      <c r="AC52" s="45">
        <v>0</v>
      </c>
      <c r="AD52" s="44">
        <v>0</v>
      </c>
      <c r="AE52" s="14">
        <v>0</v>
      </c>
      <c r="AF52" s="45">
        <v>0</v>
      </c>
      <c r="AG52" s="44">
        <v>0</v>
      </c>
      <c r="AH52" s="14">
        <v>0</v>
      </c>
      <c r="AI52" s="45">
        <v>0</v>
      </c>
      <c r="AJ52" s="44">
        <v>0</v>
      </c>
      <c r="AK52" s="14">
        <v>0</v>
      </c>
      <c r="AL52" s="45">
        <v>0</v>
      </c>
      <c r="AM52" s="44">
        <v>0</v>
      </c>
      <c r="AN52" s="14">
        <v>0</v>
      </c>
      <c r="AO52" s="45">
        <v>0</v>
      </c>
      <c r="AP52" s="44">
        <v>0</v>
      </c>
      <c r="AQ52" s="14">
        <v>0</v>
      </c>
      <c r="AR52" s="45">
        <v>0</v>
      </c>
      <c r="AS52" s="44">
        <v>0</v>
      </c>
      <c r="AT52" s="14">
        <v>0</v>
      </c>
      <c r="AU52" s="45">
        <v>0</v>
      </c>
      <c r="AV52" s="44">
        <v>0</v>
      </c>
      <c r="AW52" s="14">
        <v>0</v>
      </c>
      <c r="AX52" s="45">
        <v>0</v>
      </c>
      <c r="AY52" s="44">
        <v>0</v>
      </c>
      <c r="AZ52" s="14">
        <v>0</v>
      </c>
      <c r="BA52" s="45">
        <v>0</v>
      </c>
      <c r="BB52" s="44">
        <v>0</v>
      </c>
      <c r="BC52" s="14">
        <v>0</v>
      </c>
      <c r="BD52" s="45">
        <f t="shared" si="24"/>
        <v>0</v>
      </c>
      <c r="BE52" s="44">
        <v>0</v>
      </c>
      <c r="BF52" s="14">
        <v>0</v>
      </c>
      <c r="BG52" s="45">
        <v>0</v>
      </c>
      <c r="BH52" s="44">
        <v>0</v>
      </c>
      <c r="BI52" s="14">
        <v>0</v>
      </c>
      <c r="BJ52" s="45">
        <v>0</v>
      </c>
      <c r="BK52" s="12">
        <f t="shared" si="11"/>
        <v>0</v>
      </c>
      <c r="BL52" s="17">
        <f t="shared" si="12"/>
        <v>0</v>
      </c>
      <c r="BM52" s="6"/>
      <c r="BN52" s="9"/>
      <c r="BO52" s="6"/>
      <c r="BP52" s="6"/>
      <c r="BQ52" s="6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  <c r="CX52" s="2"/>
      <c r="CY52" s="1"/>
      <c r="CZ52" s="1"/>
      <c r="DA52" s="1"/>
      <c r="DB52" s="2"/>
      <c r="DC52" s="1"/>
      <c r="DD52" s="1"/>
      <c r="DE52" s="1"/>
      <c r="DF52" s="2"/>
      <c r="DG52" s="1"/>
      <c r="DH52" s="1"/>
      <c r="DI52" s="1"/>
      <c r="DJ52" s="2"/>
      <c r="DK52" s="1"/>
      <c r="DL52" s="1"/>
      <c r="DM52" s="1"/>
      <c r="DN52" s="2"/>
      <c r="DO52" s="1"/>
      <c r="DP52" s="1"/>
      <c r="DQ52" s="1"/>
    </row>
    <row r="53" spans="1:196" x14ac:dyDescent="0.3">
      <c r="A53" s="54">
        <v>2009</v>
      </c>
      <c r="B53" s="55" t="s">
        <v>13</v>
      </c>
      <c r="C53" s="44">
        <v>0</v>
      </c>
      <c r="D53" s="14">
        <v>0</v>
      </c>
      <c r="E53" s="45">
        <v>0</v>
      </c>
      <c r="F53" s="44">
        <v>0</v>
      </c>
      <c r="G53" s="14">
        <v>0</v>
      </c>
      <c r="H53" s="45">
        <v>0</v>
      </c>
      <c r="I53" s="44">
        <v>0</v>
      </c>
      <c r="J53" s="14">
        <v>0</v>
      </c>
      <c r="K53" s="45">
        <v>0</v>
      </c>
      <c r="L53" s="44">
        <v>0</v>
      </c>
      <c r="M53" s="14">
        <v>0</v>
      </c>
      <c r="N53" s="45">
        <v>0</v>
      </c>
      <c r="O53" s="44">
        <v>0</v>
      </c>
      <c r="P53" s="14">
        <v>0</v>
      </c>
      <c r="Q53" s="45">
        <f t="shared" si="22"/>
        <v>0</v>
      </c>
      <c r="R53" s="44">
        <v>0</v>
      </c>
      <c r="S53" s="14">
        <v>0</v>
      </c>
      <c r="T53" s="45">
        <f t="shared" si="23"/>
        <v>0</v>
      </c>
      <c r="U53" s="44">
        <v>0</v>
      </c>
      <c r="V53" s="14">
        <v>0</v>
      </c>
      <c r="W53" s="45">
        <v>0</v>
      </c>
      <c r="X53" s="44">
        <v>0</v>
      </c>
      <c r="Y53" s="14">
        <v>0</v>
      </c>
      <c r="Z53" s="45">
        <v>0</v>
      </c>
      <c r="AA53" s="44">
        <v>0</v>
      </c>
      <c r="AB53" s="14">
        <v>0</v>
      </c>
      <c r="AC53" s="45">
        <v>0</v>
      </c>
      <c r="AD53" s="44">
        <v>0</v>
      </c>
      <c r="AE53" s="14">
        <v>0</v>
      </c>
      <c r="AF53" s="45">
        <v>0</v>
      </c>
      <c r="AG53" s="44">
        <v>0</v>
      </c>
      <c r="AH53" s="14">
        <v>0</v>
      </c>
      <c r="AI53" s="45">
        <v>0</v>
      </c>
      <c r="AJ53" s="44">
        <v>0</v>
      </c>
      <c r="AK53" s="14">
        <v>0</v>
      </c>
      <c r="AL53" s="45">
        <v>0</v>
      </c>
      <c r="AM53" s="44">
        <v>0</v>
      </c>
      <c r="AN53" s="14">
        <v>0</v>
      </c>
      <c r="AO53" s="45">
        <v>0</v>
      </c>
      <c r="AP53" s="44">
        <v>0</v>
      </c>
      <c r="AQ53" s="14">
        <v>0</v>
      </c>
      <c r="AR53" s="45">
        <v>0</v>
      </c>
      <c r="AS53" s="44">
        <v>0</v>
      </c>
      <c r="AT53" s="14">
        <v>0</v>
      </c>
      <c r="AU53" s="45">
        <v>0</v>
      </c>
      <c r="AV53" s="44">
        <v>0</v>
      </c>
      <c r="AW53" s="14">
        <v>0</v>
      </c>
      <c r="AX53" s="45">
        <v>0</v>
      </c>
      <c r="AY53" s="44">
        <v>0</v>
      </c>
      <c r="AZ53" s="14">
        <v>0</v>
      </c>
      <c r="BA53" s="45">
        <v>0</v>
      </c>
      <c r="BB53" s="44">
        <v>0</v>
      </c>
      <c r="BC53" s="14">
        <v>0</v>
      </c>
      <c r="BD53" s="45">
        <f t="shared" si="24"/>
        <v>0</v>
      </c>
      <c r="BE53" s="44">
        <v>0</v>
      </c>
      <c r="BF53" s="14">
        <v>0</v>
      </c>
      <c r="BG53" s="45">
        <v>0</v>
      </c>
      <c r="BH53" s="44">
        <v>0</v>
      </c>
      <c r="BI53" s="14">
        <v>0</v>
      </c>
      <c r="BJ53" s="45">
        <v>0</v>
      </c>
      <c r="BK53" s="13">
        <f t="shared" ref="BK53:BL57" si="25">SUM(BH53,AP53,L53,AG53,I53)</f>
        <v>0</v>
      </c>
      <c r="BL53" s="17">
        <f t="shared" si="25"/>
        <v>0</v>
      </c>
      <c r="BM53" s="6"/>
      <c r="BN53" s="9"/>
      <c r="BO53" s="6"/>
      <c r="BP53" s="6"/>
      <c r="BQ53" s="6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  <c r="CX53" s="2"/>
      <c r="CY53" s="1"/>
      <c r="CZ53" s="1"/>
      <c r="DA53" s="1"/>
      <c r="DB53" s="2"/>
      <c r="DC53" s="1"/>
      <c r="DD53" s="1"/>
      <c r="DE53" s="1"/>
      <c r="DF53" s="2"/>
      <c r="DG53" s="1"/>
      <c r="DH53" s="1"/>
      <c r="DI53" s="1"/>
      <c r="DJ53" s="2"/>
      <c r="DK53" s="1"/>
      <c r="DL53" s="1"/>
      <c r="DM53" s="1"/>
      <c r="DN53" s="2"/>
      <c r="DO53" s="1"/>
      <c r="DP53" s="1"/>
      <c r="DQ53" s="1"/>
    </row>
    <row r="54" spans="1:196" x14ac:dyDescent="0.3">
      <c r="A54" s="54">
        <v>2009</v>
      </c>
      <c r="B54" s="55" t="s">
        <v>14</v>
      </c>
      <c r="C54" s="44">
        <v>0</v>
      </c>
      <c r="D54" s="14">
        <v>0</v>
      </c>
      <c r="E54" s="45">
        <v>0</v>
      </c>
      <c r="F54" s="44">
        <v>0</v>
      </c>
      <c r="G54" s="14">
        <v>0</v>
      </c>
      <c r="H54" s="45">
        <v>0</v>
      </c>
      <c r="I54" s="44">
        <v>0</v>
      </c>
      <c r="J54" s="14">
        <v>0</v>
      </c>
      <c r="K54" s="45">
        <v>0</v>
      </c>
      <c r="L54" s="44">
        <v>0</v>
      </c>
      <c r="M54" s="14">
        <v>0</v>
      </c>
      <c r="N54" s="45">
        <v>0</v>
      </c>
      <c r="O54" s="44">
        <v>0</v>
      </c>
      <c r="P54" s="14">
        <v>0</v>
      </c>
      <c r="Q54" s="45">
        <f t="shared" si="22"/>
        <v>0</v>
      </c>
      <c r="R54" s="44">
        <v>0</v>
      </c>
      <c r="S54" s="14">
        <v>0</v>
      </c>
      <c r="T54" s="45">
        <f t="shared" si="23"/>
        <v>0</v>
      </c>
      <c r="U54" s="44">
        <v>0</v>
      </c>
      <c r="V54" s="14">
        <v>0</v>
      </c>
      <c r="W54" s="45">
        <v>0</v>
      </c>
      <c r="X54" s="44">
        <v>0</v>
      </c>
      <c r="Y54" s="14">
        <v>0</v>
      </c>
      <c r="Z54" s="45">
        <v>0</v>
      </c>
      <c r="AA54" s="44">
        <v>0</v>
      </c>
      <c r="AB54" s="14">
        <v>0</v>
      </c>
      <c r="AC54" s="45">
        <v>0</v>
      </c>
      <c r="AD54" s="44">
        <v>0</v>
      </c>
      <c r="AE54" s="14">
        <v>0</v>
      </c>
      <c r="AF54" s="45">
        <v>0</v>
      </c>
      <c r="AG54" s="44">
        <v>0</v>
      </c>
      <c r="AH54" s="14">
        <v>0</v>
      </c>
      <c r="AI54" s="45">
        <v>0</v>
      </c>
      <c r="AJ54" s="44">
        <v>0</v>
      </c>
      <c r="AK54" s="14">
        <v>0</v>
      </c>
      <c r="AL54" s="45">
        <v>0</v>
      </c>
      <c r="AM54" s="44">
        <v>0</v>
      </c>
      <c r="AN54" s="14">
        <v>0</v>
      </c>
      <c r="AO54" s="45">
        <v>0</v>
      </c>
      <c r="AP54" s="44">
        <v>0</v>
      </c>
      <c r="AQ54" s="14">
        <v>0</v>
      </c>
      <c r="AR54" s="45">
        <v>0</v>
      </c>
      <c r="AS54" s="44">
        <v>0</v>
      </c>
      <c r="AT54" s="14">
        <v>0</v>
      </c>
      <c r="AU54" s="45">
        <v>0</v>
      </c>
      <c r="AV54" s="44">
        <v>0</v>
      </c>
      <c r="AW54" s="14">
        <v>0</v>
      </c>
      <c r="AX54" s="45">
        <v>0</v>
      </c>
      <c r="AY54" s="44">
        <v>0</v>
      </c>
      <c r="AZ54" s="14">
        <v>0</v>
      </c>
      <c r="BA54" s="45">
        <v>0</v>
      </c>
      <c r="BB54" s="44">
        <v>0</v>
      </c>
      <c r="BC54" s="14">
        <v>0</v>
      </c>
      <c r="BD54" s="45">
        <f t="shared" si="24"/>
        <v>0</v>
      </c>
      <c r="BE54" s="44">
        <v>0</v>
      </c>
      <c r="BF54" s="14">
        <v>0</v>
      </c>
      <c r="BG54" s="45">
        <v>0</v>
      </c>
      <c r="BH54" s="44">
        <v>0</v>
      </c>
      <c r="BI54" s="14">
        <v>0</v>
      </c>
      <c r="BJ54" s="45">
        <v>0</v>
      </c>
      <c r="BK54" s="13">
        <f t="shared" si="25"/>
        <v>0</v>
      </c>
      <c r="BL54" s="17">
        <f t="shared" si="25"/>
        <v>0</v>
      </c>
      <c r="BM54" s="6"/>
      <c r="BN54" s="9"/>
      <c r="BO54" s="6"/>
      <c r="BP54" s="6"/>
      <c r="BQ54" s="6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  <c r="CX54" s="2"/>
      <c r="CY54" s="1"/>
      <c r="CZ54" s="1"/>
      <c r="DA54" s="1"/>
      <c r="DB54" s="2"/>
      <c r="DC54" s="1"/>
      <c r="DD54" s="1"/>
      <c r="DE54" s="1"/>
      <c r="DF54" s="2"/>
      <c r="DG54" s="1"/>
      <c r="DH54" s="1"/>
      <c r="DI54" s="1"/>
      <c r="DJ54" s="2"/>
      <c r="DK54" s="1"/>
      <c r="DL54" s="1"/>
      <c r="DM54" s="1"/>
      <c r="DN54" s="2"/>
      <c r="DO54" s="1"/>
      <c r="DP54" s="1"/>
      <c r="DQ54" s="1"/>
    </row>
    <row r="55" spans="1:196" x14ac:dyDescent="0.3">
      <c r="A55" s="54">
        <v>2009</v>
      </c>
      <c r="B55" s="55" t="s">
        <v>15</v>
      </c>
      <c r="C55" s="44">
        <v>0</v>
      </c>
      <c r="D55" s="14">
        <v>0</v>
      </c>
      <c r="E55" s="45">
        <v>0</v>
      </c>
      <c r="F55" s="44">
        <v>0</v>
      </c>
      <c r="G55" s="14">
        <v>0</v>
      </c>
      <c r="H55" s="45">
        <v>0</v>
      </c>
      <c r="I55" s="44">
        <v>0</v>
      </c>
      <c r="J55" s="14">
        <v>0</v>
      </c>
      <c r="K55" s="45">
        <v>0</v>
      </c>
      <c r="L55" s="44">
        <v>0</v>
      </c>
      <c r="M55" s="14">
        <v>0</v>
      </c>
      <c r="N55" s="45">
        <v>0</v>
      </c>
      <c r="O55" s="44">
        <v>0</v>
      </c>
      <c r="P55" s="14">
        <v>0</v>
      </c>
      <c r="Q55" s="45">
        <f t="shared" si="22"/>
        <v>0</v>
      </c>
      <c r="R55" s="44">
        <v>0</v>
      </c>
      <c r="S55" s="14">
        <v>0</v>
      </c>
      <c r="T55" s="45">
        <f t="shared" si="23"/>
        <v>0</v>
      </c>
      <c r="U55" s="44">
        <v>0</v>
      </c>
      <c r="V55" s="14">
        <v>0</v>
      </c>
      <c r="W55" s="45">
        <v>0</v>
      </c>
      <c r="X55" s="44">
        <v>0</v>
      </c>
      <c r="Y55" s="14">
        <v>0</v>
      </c>
      <c r="Z55" s="45">
        <v>0</v>
      </c>
      <c r="AA55" s="44">
        <v>0</v>
      </c>
      <c r="AB55" s="14">
        <v>0</v>
      </c>
      <c r="AC55" s="45">
        <v>0</v>
      </c>
      <c r="AD55" s="44">
        <v>0</v>
      </c>
      <c r="AE55" s="14">
        <v>0</v>
      </c>
      <c r="AF55" s="45">
        <v>0</v>
      </c>
      <c r="AG55" s="44">
        <v>0</v>
      </c>
      <c r="AH55" s="14">
        <v>0</v>
      </c>
      <c r="AI55" s="45">
        <v>0</v>
      </c>
      <c r="AJ55" s="44">
        <v>0</v>
      </c>
      <c r="AK55" s="14">
        <v>0</v>
      </c>
      <c r="AL55" s="45">
        <v>0</v>
      </c>
      <c r="AM55" s="44">
        <v>0</v>
      </c>
      <c r="AN55" s="14">
        <v>0</v>
      </c>
      <c r="AO55" s="45">
        <v>0</v>
      </c>
      <c r="AP55" s="48">
        <v>17</v>
      </c>
      <c r="AQ55" s="16">
        <v>212</v>
      </c>
      <c r="AR55" s="45">
        <f>AQ55/AP55*1000</f>
        <v>12470.588235294117</v>
      </c>
      <c r="AS55" s="44">
        <v>0</v>
      </c>
      <c r="AT55" s="14">
        <v>0</v>
      </c>
      <c r="AU55" s="45">
        <v>0</v>
      </c>
      <c r="AV55" s="44">
        <v>0</v>
      </c>
      <c r="AW55" s="14">
        <v>0</v>
      </c>
      <c r="AX55" s="45">
        <v>0</v>
      </c>
      <c r="AY55" s="44">
        <v>0</v>
      </c>
      <c r="AZ55" s="14">
        <v>0</v>
      </c>
      <c r="BA55" s="45">
        <v>0</v>
      </c>
      <c r="BB55" s="44">
        <v>0</v>
      </c>
      <c r="BC55" s="14">
        <v>0</v>
      </c>
      <c r="BD55" s="45">
        <f t="shared" si="24"/>
        <v>0</v>
      </c>
      <c r="BE55" s="44">
        <v>0</v>
      </c>
      <c r="BF55" s="14">
        <v>0</v>
      </c>
      <c r="BG55" s="45">
        <v>0</v>
      </c>
      <c r="BH55" s="44">
        <v>0</v>
      </c>
      <c r="BI55" s="14">
        <v>0</v>
      </c>
      <c r="BJ55" s="45">
        <v>0</v>
      </c>
      <c r="BK55" s="13">
        <f t="shared" si="25"/>
        <v>17</v>
      </c>
      <c r="BL55" s="17">
        <f t="shared" si="25"/>
        <v>212</v>
      </c>
      <c r="BM55" s="6"/>
      <c r="BN55" s="9"/>
      <c r="BO55" s="6"/>
      <c r="BP55" s="6"/>
      <c r="BQ55" s="6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  <c r="CX55" s="2"/>
      <c r="CY55" s="1"/>
      <c r="CZ55" s="1"/>
      <c r="DA55" s="1"/>
      <c r="DB55" s="2"/>
      <c r="DC55" s="1"/>
      <c r="DD55" s="1"/>
      <c r="DE55" s="1"/>
      <c r="DF55" s="2"/>
      <c r="DG55" s="1"/>
      <c r="DH55" s="1"/>
      <c r="DI55" s="1"/>
      <c r="DJ55" s="2"/>
      <c r="DK55" s="1"/>
      <c r="DL55" s="1"/>
      <c r="DM55" s="1"/>
      <c r="DN55" s="2"/>
      <c r="DO55" s="1"/>
      <c r="DP55" s="1"/>
      <c r="DQ55" s="1"/>
    </row>
    <row r="56" spans="1:196" x14ac:dyDescent="0.3">
      <c r="A56" s="54">
        <v>2009</v>
      </c>
      <c r="B56" s="55" t="s">
        <v>16</v>
      </c>
      <c r="C56" s="44">
        <v>0</v>
      </c>
      <c r="D56" s="14">
        <v>0</v>
      </c>
      <c r="E56" s="45">
        <v>0</v>
      </c>
      <c r="F56" s="44">
        <v>0</v>
      </c>
      <c r="G56" s="14">
        <v>0</v>
      </c>
      <c r="H56" s="45">
        <v>0</v>
      </c>
      <c r="I56" s="44">
        <v>0</v>
      </c>
      <c r="J56" s="14">
        <v>0</v>
      </c>
      <c r="K56" s="45">
        <v>0</v>
      </c>
      <c r="L56" s="44">
        <v>0</v>
      </c>
      <c r="M56" s="14">
        <v>0</v>
      </c>
      <c r="N56" s="45">
        <v>0</v>
      </c>
      <c r="O56" s="44">
        <v>0</v>
      </c>
      <c r="P56" s="14">
        <v>0</v>
      </c>
      <c r="Q56" s="45">
        <f t="shared" si="22"/>
        <v>0</v>
      </c>
      <c r="R56" s="44">
        <v>0</v>
      </c>
      <c r="S56" s="14">
        <v>0</v>
      </c>
      <c r="T56" s="45">
        <f t="shared" si="23"/>
        <v>0</v>
      </c>
      <c r="U56" s="44">
        <v>0</v>
      </c>
      <c r="V56" s="14">
        <v>0</v>
      </c>
      <c r="W56" s="45">
        <v>0</v>
      </c>
      <c r="X56" s="44">
        <v>0</v>
      </c>
      <c r="Y56" s="14">
        <v>0</v>
      </c>
      <c r="Z56" s="45">
        <v>0</v>
      </c>
      <c r="AA56" s="44">
        <v>0</v>
      </c>
      <c r="AB56" s="14">
        <v>0</v>
      </c>
      <c r="AC56" s="45">
        <v>0</v>
      </c>
      <c r="AD56" s="44">
        <v>0</v>
      </c>
      <c r="AE56" s="14">
        <v>0</v>
      </c>
      <c r="AF56" s="45">
        <v>0</v>
      </c>
      <c r="AG56" s="44">
        <v>0</v>
      </c>
      <c r="AH56" s="14">
        <v>0</v>
      </c>
      <c r="AI56" s="45">
        <v>0</v>
      </c>
      <c r="AJ56" s="44">
        <v>0</v>
      </c>
      <c r="AK56" s="14">
        <v>0</v>
      </c>
      <c r="AL56" s="45">
        <v>0</v>
      </c>
      <c r="AM56" s="44">
        <v>0</v>
      </c>
      <c r="AN56" s="14">
        <v>0</v>
      </c>
      <c r="AO56" s="45">
        <v>0</v>
      </c>
      <c r="AP56" s="44">
        <v>0</v>
      </c>
      <c r="AQ56" s="14">
        <v>0</v>
      </c>
      <c r="AR56" s="45">
        <v>0</v>
      </c>
      <c r="AS56" s="44">
        <v>0</v>
      </c>
      <c r="AT56" s="14">
        <v>0</v>
      </c>
      <c r="AU56" s="45">
        <v>0</v>
      </c>
      <c r="AV56" s="44">
        <v>0</v>
      </c>
      <c r="AW56" s="14">
        <v>0</v>
      </c>
      <c r="AX56" s="45">
        <v>0</v>
      </c>
      <c r="AY56" s="44">
        <v>0</v>
      </c>
      <c r="AZ56" s="14">
        <v>0</v>
      </c>
      <c r="BA56" s="45">
        <v>0</v>
      </c>
      <c r="BB56" s="44">
        <v>0</v>
      </c>
      <c r="BC56" s="14">
        <v>0</v>
      </c>
      <c r="BD56" s="45">
        <f t="shared" si="24"/>
        <v>0</v>
      </c>
      <c r="BE56" s="44">
        <v>0</v>
      </c>
      <c r="BF56" s="14">
        <v>0</v>
      </c>
      <c r="BG56" s="45">
        <v>0</v>
      </c>
      <c r="BH56" s="44">
        <v>0</v>
      </c>
      <c r="BI56" s="14">
        <v>0</v>
      </c>
      <c r="BJ56" s="45">
        <v>0</v>
      </c>
      <c r="BK56" s="13">
        <f t="shared" si="25"/>
        <v>0</v>
      </c>
      <c r="BL56" s="17">
        <f t="shared" si="25"/>
        <v>0</v>
      </c>
      <c r="BM56" s="6"/>
      <c r="BN56" s="9"/>
      <c r="BO56" s="6"/>
      <c r="BP56" s="6"/>
      <c r="BQ56" s="6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  <c r="CX56" s="2"/>
      <c r="CY56" s="1"/>
      <c r="CZ56" s="1"/>
      <c r="DA56" s="1"/>
      <c r="DB56" s="2"/>
      <c r="DC56" s="1"/>
      <c r="DD56" s="1"/>
      <c r="DE56" s="1"/>
      <c r="DF56" s="2"/>
      <c r="DG56" s="1"/>
      <c r="DH56" s="1"/>
      <c r="DI56" s="1"/>
      <c r="DJ56" s="2"/>
      <c r="DK56" s="1"/>
      <c r="DL56" s="1"/>
      <c r="DM56" s="1"/>
      <c r="DN56" s="2"/>
      <c r="DO56" s="1"/>
      <c r="DP56" s="1"/>
      <c r="DQ56" s="1"/>
    </row>
    <row r="57" spans="1:196" ht="15" thickBot="1" x14ac:dyDescent="0.35">
      <c r="A57" s="56"/>
      <c r="B57" s="57" t="s">
        <v>17</v>
      </c>
      <c r="C57" s="46">
        <f>SUM(C45:C56)</f>
        <v>0</v>
      </c>
      <c r="D57" s="34">
        <f>SUM(D45:D56)</f>
        <v>0</v>
      </c>
      <c r="E57" s="47"/>
      <c r="F57" s="46">
        <f>SUM(F45:F56)</f>
        <v>0</v>
      </c>
      <c r="G57" s="34">
        <f>SUM(G45:G56)</f>
        <v>0</v>
      </c>
      <c r="H57" s="47"/>
      <c r="I57" s="46">
        <f>SUM(I45:I56)</f>
        <v>0</v>
      </c>
      <c r="J57" s="34">
        <f>SUM(J45:J56)</f>
        <v>0</v>
      </c>
      <c r="K57" s="47"/>
      <c r="L57" s="46">
        <f>SUM(L45:L56)</f>
        <v>0</v>
      </c>
      <c r="M57" s="34">
        <f>SUM(M45:M56)</f>
        <v>0</v>
      </c>
      <c r="N57" s="47"/>
      <c r="O57" s="46">
        <f t="shared" ref="O57:P57" si="26">SUM(O45:O56)</f>
        <v>0</v>
      </c>
      <c r="P57" s="34">
        <f t="shared" si="26"/>
        <v>0</v>
      </c>
      <c r="Q57" s="47"/>
      <c r="R57" s="46">
        <f t="shared" ref="R57:S57" si="27">SUM(R45:R56)</f>
        <v>0</v>
      </c>
      <c r="S57" s="34">
        <f t="shared" si="27"/>
        <v>0</v>
      </c>
      <c r="T57" s="47"/>
      <c r="U57" s="46">
        <f>SUM(U45:U56)</f>
        <v>0</v>
      </c>
      <c r="V57" s="34">
        <f>SUM(V45:V56)</f>
        <v>0</v>
      </c>
      <c r="W57" s="47"/>
      <c r="X57" s="46">
        <f>SUM(X45:X56)</f>
        <v>0</v>
      </c>
      <c r="Y57" s="34">
        <f>SUM(Y45:Y56)</f>
        <v>0</v>
      </c>
      <c r="Z57" s="47"/>
      <c r="AA57" s="46">
        <f>SUM(AA45:AA56)</f>
        <v>0</v>
      </c>
      <c r="AB57" s="34">
        <f>SUM(AB45:AB56)</f>
        <v>0</v>
      </c>
      <c r="AC57" s="47"/>
      <c r="AD57" s="46">
        <f>SUM(AD45:AD56)</f>
        <v>0</v>
      </c>
      <c r="AE57" s="34">
        <f>SUM(AE45:AE56)</f>
        <v>0</v>
      </c>
      <c r="AF57" s="47"/>
      <c r="AG57" s="46">
        <f>SUM(AG45:AG56)</f>
        <v>0</v>
      </c>
      <c r="AH57" s="34">
        <f>SUM(AH45:AH56)</f>
        <v>0</v>
      </c>
      <c r="AI57" s="47"/>
      <c r="AJ57" s="46">
        <f>SUM(AJ45:AJ56)</f>
        <v>0</v>
      </c>
      <c r="AK57" s="34">
        <f>SUM(AK45:AK56)</f>
        <v>0</v>
      </c>
      <c r="AL57" s="47"/>
      <c r="AM57" s="46">
        <f>SUM(AM45:AM56)</f>
        <v>0</v>
      </c>
      <c r="AN57" s="34">
        <f>SUM(AN45:AN56)</f>
        <v>0</v>
      </c>
      <c r="AO57" s="47"/>
      <c r="AP57" s="46">
        <f>SUM(AP45:AP56)</f>
        <v>17</v>
      </c>
      <c r="AQ57" s="34">
        <f>SUM(AQ45:AQ56)</f>
        <v>212</v>
      </c>
      <c r="AR57" s="47"/>
      <c r="AS57" s="46">
        <f>SUM(AS45:AS56)</f>
        <v>0</v>
      </c>
      <c r="AT57" s="34">
        <f>SUM(AT45:AT56)</f>
        <v>0</v>
      </c>
      <c r="AU57" s="47"/>
      <c r="AV57" s="46">
        <f>SUM(AV45:AV56)</f>
        <v>0</v>
      </c>
      <c r="AW57" s="34">
        <f>SUM(AW45:AW56)</f>
        <v>0</v>
      </c>
      <c r="AX57" s="47"/>
      <c r="AY57" s="46">
        <f>SUM(AY45:AY56)</f>
        <v>0</v>
      </c>
      <c r="AZ57" s="34">
        <f>SUM(AZ45:AZ56)</f>
        <v>0</v>
      </c>
      <c r="BA57" s="47"/>
      <c r="BB57" s="46">
        <f t="shared" ref="BB57:BC57" si="28">SUM(BB45:BB56)</f>
        <v>0</v>
      </c>
      <c r="BC57" s="34">
        <f t="shared" si="28"/>
        <v>0</v>
      </c>
      <c r="BD57" s="47"/>
      <c r="BE57" s="46">
        <f>SUM(BE45:BE56)</f>
        <v>0</v>
      </c>
      <c r="BF57" s="34">
        <f>SUM(BF45:BF56)</f>
        <v>0</v>
      </c>
      <c r="BG57" s="47"/>
      <c r="BH57" s="46">
        <f>SUM(BH45:BH56)</f>
        <v>0</v>
      </c>
      <c r="BI57" s="34">
        <f>SUM(BI45:BI56)</f>
        <v>0</v>
      </c>
      <c r="BJ57" s="47"/>
      <c r="BK57" s="35">
        <f t="shared" si="25"/>
        <v>17</v>
      </c>
      <c r="BL57" s="36">
        <f t="shared" si="25"/>
        <v>212</v>
      </c>
      <c r="BM57" s="6"/>
      <c r="BN57" s="9"/>
      <c r="BO57" s="6"/>
      <c r="BP57" s="6"/>
      <c r="BQ57" s="6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CX57" s="2"/>
      <c r="CY57" s="1"/>
      <c r="CZ57" s="1"/>
      <c r="DA57" s="1"/>
      <c r="DB57" s="2"/>
      <c r="DC57" s="1"/>
      <c r="DD57" s="1"/>
      <c r="DE57" s="1"/>
      <c r="DF57" s="2"/>
      <c r="DG57" s="1"/>
      <c r="DH57" s="1"/>
      <c r="DI57" s="1"/>
      <c r="DJ57" s="2"/>
      <c r="DK57" s="1"/>
      <c r="DL57" s="1"/>
      <c r="DM57" s="1"/>
      <c r="DN57" s="2"/>
      <c r="DO57" s="1"/>
      <c r="DP57" s="1"/>
      <c r="DQ57" s="1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</row>
    <row r="58" spans="1:196" x14ac:dyDescent="0.3">
      <c r="A58" s="54">
        <v>2010</v>
      </c>
      <c r="B58" s="55" t="s">
        <v>5</v>
      </c>
      <c r="C58" s="44">
        <v>0</v>
      </c>
      <c r="D58" s="14">
        <v>0</v>
      </c>
      <c r="E58" s="45">
        <v>0</v>
      </c>
      <c r="F58" s="44">
        <v>0</v>
      </c>
      <c r="G58" s="14">
        <v>0</v>
      </c>
      <c r="H58" s="45">
        <v>0</v>
      </c>
      <c r="I58" s="44">
        <v>0</v>
      </c>
      <c r="J58" s="14">
        <v>0</v>
      </c>
      <c r="K58" s="45">
        <v>0</v>
      </c>
      <c r="L58" s="44">
        <v>0</v>
      </c>
      <c r="M58" s="14">
        <v>0</v>
      </c>
      <c r="N58" s="45">
        <v>0</v>
      </c>
      <c r="O58" s="44">
        <v>0</v>
      </c>
      <c r="P58" s="14">
        <v>0</v>
      </c>
      <c r="Q58" s="45">
        <f t="shared" ref="Q58:Q69" si="29">IF(O58=0,0,P58/O58*1000)</f>
        <v>0</v>
      </c>
      <c r="R58" s="44">
        <v>0</v>
      </c>
      <c r="S58" s="14">
        <v>0</v>
      </c>
      <c r="T58" s="45">
        <f t="shared" ref="T58:T69" si="30">IF(R58=0,0,S58/R58*1000)</f>
        <v>0</v>
      </c>
      <c r="U58" s="44">
        <v>0</v>
      </c>
      <c r="V58" s="14">
        <v>0</v>
      </c>
      <c r="W58" s="45">
        <v>0</v>
      </c>
      <c r="X58" s="44">
        <v>0</v>
      </c>
      <c r="Y58" s="14">
        <v>0</v>
      </c>
      <c r="Z58" s="45">
        <v>0</v>
      </c>
      <c r="AA58" s="44">
        <v>0</v>
      </c>
      <c r="AB58" s="14">
        <v>0</v>
      </c>
      <c r="AC58" s="45">
        <v>0</v>
      </c>
      <c r="AD58" s="44">
        <v>0</v>
      </c>
      <c r="AE58" s="14">
        <v>0</v>
      </c>
      <c r="AF58" s="45">
        <v>0</v>
      </c>
      <c r="AG58" s="44">
        <v>0</v>
      </c>
      <c r="AH58" s="14">
        <v>0</v>
      </c>
      <c r="AI58" s="45">
        <v>0</v>
      </c>
      <c r="AJ58" s="44">
        <v>0</v>
      </c>
      <c r="AK58" s="14">
        <v>0</v>
      </c>
      <c r="AL58" s="45">
        <v>0</v>
      </c>
      <c r="AM58" s="44">
        <v>0</v>
      </c>
      <c r="AN58" s="14">
        <v>0</v>
      </c>
      <c r="AO58" s="45">
        <v>0</v>
      </c>
      <c r="AP58" s="44">
        <v>0</v>
      </c>
      <c r="AQ58" s="14">
        <v>0</v>
      </c>
      <c r="AR58" s="45">
        <v>0</v>
      </c>
      <c r="AS58" s="44">
        <v>0</v>
      </c>
      <c r="AT58" s="14">
        <v>0</v>
      </c>
      <c r="AU58" s="45">
        <v>0</v>
      </c>
      <c r="AV58" s="44">
        <v>0</v>
      </c>
      <c r="AW58" s="14">
        <v>0</v>
      </c>
      <c r="AX58" s="45">
        <v>0</v>
      </c>
      <c r="AY58" s="44">
        <v>0</v>
      </c>
      <c r="AZ58" s="14">
        <v>0</v>
      </c>
      <c r="BA58" s="45">
        <v>0</v>
      </c>
      <c r="BB58" s="44">
        <v>0</v>
      </c>
      <c r="BC58" s="14">
        <v>0</v>
      </c>
      <c r="BD58" s="45">
        <f t="shared" ref="BD58:BD69" si="31">IF(BB58=0,0,BC58/BB58*1000)</f>
        <v>0</v>
      </c>
      <c r="BE58" s="44">
        <v>0</v>
      </c>
      <c r="BF58" s="14">
        <v>0</v>
      </c>
      <c r="BG58" s="45">
        <v>0</v>
      </c>
      <c r="BH58" s="44">
        <v>0</v>
      </c>
      <c r="BI58" s="14">
        <v>0</v>
      </c>
      <c r="BJ58" s="45">
        <v>0</v>
      </c>
      <c r="BK58" s="13">
        <f t="shared" ref="BK58:BK70" si="32">I58+L58+AA58+AG58+AP58+AY58+BH58</f>
        <v>0</v>
      </c>
      <c r="BL58" s="17">
        <f t="shared" ref="BL58:BL70" si="33">J58+M58+AB58+AH58+AQ58+AZ58+BI58</f>
        <v>0</v>
      </c>
      <c r="BM58" s="6"/>
      <c r="BN58" s="9"/>
      <c r="BO58" s="6"/>
      <c r="BP58" s="6"/>
      <c r="BQ58" s="6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  <c r="CX58" s="2"/>
      <c r="CY58" s="1"/>
      <c r="CZ58" s="1"/>
      <c r="DA58" s="1"/>
      <c r="DB58" s="2"/>
      <c r="DC58" s="1"/>
      <c r="DD58" s="1"/>
      <c r="DE58" s="1"/>
      <c r="DF58" s="2"/>
      <c r="DG58" s="1"/>
      <c r="DH58" s="1"/>
      <c r="DI58" s="1"/>
      <c r="DJ58" s="2"/>
      <c r="DK58" s="1"/>
      <c r="DL58" s="1"/>
      <c r="DM58" s="1"/>
      <c r="DN58" s="2"/>
      <c r="DO58" s="1"/>
      <c r="DP58" s="1"/>
      <c r="DQ58" s="1"/>
    </row>
    <row r="59" spans="1:196" x14ac:dyDescent="0.3">
      <c r="A59" s="54">
        <v>2010</v>
      </c>
      <c r="B59" s="55" t="s">
        <v>6</v>
      </c>
      <c r="C59" s="44">
        <v>0</v>
      </c>
      <c r="D59" s="14">
        <v>0</v>
      </c>
      <c r="E59" s="45">
        <v>0</v>
      </c>
      <c r="F59" s="44">
        <v>0</v>
      </c>
      <c r="G59" s="14">
        <v>0</v>
      </c>
      <c r="H59" s="45">
        <v>0</v>
      </c>
      <c r="I59" s="44">
        <v>0</v>
      </c>
      <c r="J59" s="14">
        <v>0</v>
      </c>
      <c r="K59" s="45">
        <v>0</v>
      </c>
      <c r="L59" s="44">
        <v>0</v>
      </c>
      <c r="M59" s="14">
        <v>0</v>
      </c>
      <c r="N59" s="45">
        <v>0</v>
      </c>
      <c r="O59" s="44">
        <v>0</v>
      </c>
      <c r="P59" s="14">
        <v>0</v>
      </c>
      <c r="Q59" s="45">
        <f t="shared" si="29"/>
        <v>0</v>
      </c>
      <c r="R59" s="44">
        <v>0</v>
      </c>
      <c r="S59" s="14">
        <v>0</v>
      </c>
      <c r="T59" s="45">
        <f t="shared" si="30"/>
        <v>0</v>
      </c>
      <c r="U59" s="44">
        <v>0</v>
      </c>
      <c r="V59" s="14">
        <v>0</v>
      </c>
      <c r="W59" s="45">
        <v>0</v>
      </c>
      <c r="X59" s="44">
        <v>0</v>
      </c>
      <c r="Y59" s="14">
        <v>0</v>
      </c>
      <c r="Z59" s="45">
        <v>0</v>
      </c>
      <c r="AA59" s="44">
        <v>0</v>
      </c>
      <c r="AB59" s="14">
        <v>0</v>
      </c>
      <c r="AC59" s="45">
        <v>0</v>
      </c>
      <c r="AD59" s="44">
        <v>0</v>
      </c>
      <c r="AE59" s="14">
        <v>0</v>
      </c>
      <c r="AF59" s="45">
        <v>0</v>
      </c>
      <c r="AG59" s="44">
        <v>0</v>
      </c>
      <c r="AH59" s="14">
        <v>0</v>
      </c>
      <c r="AI59" s="45">
        <v>0</v>
      </c>
      <c r="AJ59" s="44">
        <v>0</v>
      </c>
      <c r="AK59" s="14">
        <v>0</v>
      </c>
      <c r="AL59" s="45">
        <v>0</v>
      </c>
      <c r="AM59" s="44">
        <v>0</v>
      </c>
      <c r="AN59" s="14">
        <v>0</v>
      </c>
      <c r="AO59" s="45">
        <v>0</v>
      </c>
      <c r="AP59" s="44">
        <v>0</v>
      </c>
      <c r="AQ59" s="14">
        <v>0</v>
      </c>
      <c r="AR59" s="45">
        <v>0</v>
      </c>
      <c r="AS59" s="44">
        <v>0</v>
      </c>
      <c r="AT59" s="14">
        <v>0</v>
      </c>
      <c r="AU59" s="45">
        <v>0</v>
      </c>
      <c r="AV59" s="44">
        <v>0</v>
      </c>
      <c r="AW59" s="14">
        <v>0</v>
      </c>
      <c r="AX59" s="45">
        <v>0</v>
      </c>
      <c r="AY59" s="44">
        <v>0</v>
      </c>
      <c r="AZ59" s="14">
        <v>0</v>
      </c>
      <c r="BA59" s="45">
        <v>0</v>
      </c>
      <c r="BB59" s="44">
        <v>0</v>
      </c>
      <c r="BC59" s="14">
        <v>0</v>
      </c>
      <c r="BD59" s="45">
        <f t="shared" si="31"/>
        <v>0</v>
      </c>
      <c r="BE59" s="44">
        <v>0</v>
      </c>
      <c r="BF59" s="14">
        <v>0</v>
      </c>
      <c r="BG59" s="45">
        <v>0</v>
      </c>
      <c r="BH59" s="44">
        <v>0</v>
      </c>
      <c r="BI59" s="14">
        <v>0</v>
      </c>
      <c r="BJ59" s="45">
        <v>0</v>
      </c>
      <c r="BK59" s="13">
        <f t="shared" si="32"/>
        <v>0</v>
      </c>
      <c r="BL59" s="17">
        <f t="shared" si="33"/>
        <v>0</v>
      </c>
      <c r="BM59" s="6"/>
      <c r="BN59" s="9"/>
      <c r="BO59" s="6"/>
      <c r="BP59" s="6"/>
      <c r="BQ59" s="6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  <c r="CX59" s="2"/>
      <c r="CY59" s="1"/>
      <c r="CZ59" s="1"/>
      <c r="DA59" s="1"/>
      <c r="DB59" s="2"/>
      <c r="DC59" s="1"/>
      <c r="DD59" s="1"/>
      <c r="DE59" s="1"/>
      <c r="DF59" s="2"/>
      <c r="DG59" s="1"/>
      <c r="DH59" s="1"/>
      <c r="DI59" s="1"/>
      <c r="DJ59" s="2"/>
      <c r="DK59" s="1"/>
      <c r="DL59" s="1"/>
      <c r="DM59" s="1"/>
      <c r="DN59" s="2"/>
      <c r="DO59" s="1"/>
      <c r="DP59" s="1"/>
      <c r="DQ59" s="1"/>
    </row>
    <row r="60" spans="1:196" x14ac:dyDescent="0.3">
      <c r="A60" s="54">
        <v>2010</v>
      </c>
      <c r="B60" s="55" t="s">
        <v>7</v>
      </c>
      <c r="C60" s="44">
        <v>0</v>
      </c>
      <c r="D60" s="14">
        <v>0</v>
      </c>
      <c r="E60" s="45">
        <v>0</v>
      </c>
      <c r="F60" s="44">
        <v>0</v>
      </c>
      <c r="G60" s="14">
        <v>0</v>
      </c>
      <c r="H60" s="45">
        <v>0</v>
      </c>
      <c r="I60" s="44">
        <v>0</v>
      </c>
      <c r="J60" s="14">
        <v>0</v>
      </c>
      <c r="K60" s="45">
        <v>0</v>
      </c>
      <c r="L60" s="44">
        <v>0</v>
      </c>
      <c r="M60" s="14">
        <v>0</v>
      </c>
      <c r="N60" s="45">
        <v>0</v>
      </c>
      <c r="O60" s="44">
        <v>0</v>
      </c>
      <c r="P60" s="14">
        <v>0</v>
      </c>
      <c r="Q60" s="45">
        <f t="shared" si="29"/>
        <v>0</v>
      </c>
      <c r="R60" s="44">
        <v>0</v>
      </c>
      <c r="S60" s="14">
        <v>0</v>
      </c>
      <c r="T60" s="45">
        <f t="shared" si="30"/>
        <v>0</v>
      </c>
      <c r="U60" s="44">
        <v>0</v>
      </c>
      <c r="V60" s="14">
        <v>0</v>
      </c>
      <c r="W60" s="45">
        <v>0</v>
      </c>
      <c r="X60" s="44">
        <v>0</v>
      </c>
      <c r="Y60" s="14">
        <v>0</v>
      </c>
      <c r="Z60" s="45">
        <v>0</v>
      </c>
      <c r="AA60" s="44">
        <v>0</v>
      </c>
      <c r="AB60" s="14">
        <v>0</v>
      </c>
      <c r="AC60" s="45">
        <v>0</v>
      </c>
      <c r="AD60" s="44">
        <v>0</v>
      </c>
      <c r="AE60" s="14">
        <v>0</v>
      </c>
      <c r="AF60" s="45">
        <v>0</v>
      </c>
      <c r="AG60" s="44">
        <v>0</v>
      </c>
      <c r="AH60" s="14">
        <v>0</v>
      </c>
      <c r="AI60" s="45">
        <v>0</v>
      </c>
      <c r="AJ60" s="44">
        <v>0</v>
      </c>
      <c r="AK60" s="14">
        <v>0</v>
      </c>
      <c r="AL60" s="45">
        <v>0</v>
      </c>
      <c r="AM60" s="44">
        <v>0</v>
      </c>
      <c r="AN60" s="14">
        <v>0</v>
      </c>
      <c r="AO60" s="45">
        <v>0</v>
      </c>
      <c r="AP60" s="44">
        <v>0</v>
      </c>
      <c r="AQ60" s="14">
        <v>0</v>
      </c>
      <c r="AR60" s="45">
        <v>0</v>
      </c>
      <c r="AS60" s="44">
        <v>0</v>
      </c>
      <c r="AT60" s="14">
        <v>0</v>
      </c>
      <c r="AU60" s="45">
        <v>0</v>
      </c>
      <c r="AV60" s="44">
        <v>0</v>
      </c>
      <c r="AW60" s="14">
        <v>0</v>
      </c>
      <c r="AX60" s="45">
        <v>0</v>
      </c>
      <c r="AY60" s="44">
        <v>0</v>
      </c>
      <c r="AZ60" s="14">
        <v>0</v>
      </c>
      <c r="BA60" s="45">
        <v>0</v>
      </c>
      <c r="BB60" s="44">
        <v>0</v>
      </c>
      <c r="BC60" s="14">
        <v>0</v>
      </c>
      <c r="BD60" s="45">
        <f t="shared" si="31"/>
        <v>0</v>
      </c>
      <c r="BE60" s="44">
        <v>0</v>
      </c>
      <c r="BF60" s="14">
        <v>0</v>
      </c>
      <c r="BG60" s="45">
        <v>0</v>
      </c>
      <c r="BH60" s="44">
        <v>0</v>
      </c>
      <c r="BI60" s="14">
        <v>0</v>
      </c>
      <c r="BJ60" s="45">
        <v>0</v>
      </c>
      <c r="BK60" s="13">
        <f t="shared" si="32"/>
        <v>0</v>
      </c>
      <c r="BL60" s="17">
        <f t="shared" si="33"/>
        <v>0</v>
      </c>
      <c r="BM60" s="6"/>
      <c r="BN60" s="9"/>
      <c r="BO60" s="6"/>
      <c r="BP60" s="6"/>
      <c r="BQ60" s="6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  <c r="CX60" s="2"/>
      <c r="CY60" s="1"/>
      <c r="CZ60" s="1"/>
      <c r="DA60" s="1"/>
      <c r="DB60" s="2"/>
      <c r="DC60" s="1"/>
      <c r="DD60" s="1"/>
      <c r="DE60" s="1"/>
      <c r="DF60" s="2"/>
      <c r="DG60" s="1"/>
      <c r="DH60" s="1"/>
      <c r="DI60" s="1"/>
      <c r="DJ60" s="2"/>
      <c r="DK60" s="1"/>
      <c r="DL60" s="1"/>
      <c r="DM60" s="1"/>
      <c r="DN60" s="2"/>
      <c r="DO60" s="1"/>
      <c r="DP60" s="1"/>
      <c r="DQ60" s="1"/>
    </row>
    <row r="61" spans="1:196" x14ac:dyDescent="0.3">
      <c r="A61" s="54">
        <v>2010</v>
      </c>
      <c r="B61" s="55" t="s">
        <v>8</v>
      </c>
      <c r="C61" s="44">
        <v>0</v>
      </c>
      <c r="D61" s="14">
        <v>0</v>
      </c>
      <c r="E61" s="45">
        <v>0</v>
      </c>
      <c r="F61" s="44">
        <v>0</v>
      </c>
      <c r="G61" s="14">
        <v>0</v>
      </c>
      <c r="H61" s="45">
        <v>0</v>
      </c>
      <c r="I61" s="44">
        <v>0</v>
      </c>
      <c r="J61" s="14">
        <v>0</v>
      </c>
      <c r="K61" s="45">
        <v>0</v>
      </c>
      <c r="L61" s="44">
        <v>0</v>
      </c>
      <c r="M61" s="14">
        <v>0</v>
      </c>
      <c r="N61" s="45">
        <v>0</v>
      </c>
      <c r="O61" s="44">
        <v>0</v>
      </c>
      <c r="P61" s="14">
        <v>0</v>
      </c>
      <c r="Q61" s="45">
        <f t="shared" si="29"/>
        <v>0</v>
      </c>
      <c r="R61" s="44">
        <v>0</v>
      </c>
      <c r="S61" s="14">
        <v>0</v>
      </c>
      <c r="T61" s="45">
        <f t="shared" si="30"/>
        <v>0</v>
      </c>
      <c r="U61" s="44">
        <v>0</v>
      </c>
      <c r="V61" s="14">
        <v>0</v>
      </c>
      <c r="W61" s="45">
        <v>0</v>
      </c>
      <c r="X61" s="44">
        <v>0</v>
      </c>
      <c r="Y61" s="14">
        <v>0</v>
      </c>
      <c r="Z61" s="45">
        <v>0</v>
      </c>
      <c r="AA61" s="44">
        <v>0</v>
      </c>
      <c r="AB61" s="14">
        <v>0</v>
      </c>
      <c r="AC61" s="45">
        <v>0</v>
      </c>
      <c r="AD61" s="44">
        <v>0</v>
      </c>
      <c r="AE61" s="14">
        <v>0</v>
      </c>
      <c r="AF61" s="45">
        <v>0</v>
      </c>
      <c r="AG61" s="44">
        <v>0</v>
      </c>
      <c r="AH61" s="14">
        <v>0</v>
      </c>
      <c r="AI61" s="45">
        <v>0</v>
      </c>
      <c r="AJ61" s="44">
        <v>0</v>
      </c>
      <c r="AK61" s="14">
        <v>0</v>
      </c>
      <c r="AL61" s="45">
        <v>0</v>
      </c>
      <c r="AM61" s="44">
        <v>0</v>
      </c>
      <c r="AN61" s="14">
        <v>0</v>
      </c>
      <c r="AO61" s="45">
        <v>0</v>
      </c>
      <c r="AP61" s="44">
        <v>0</v>
      </c>
      <c r="AQ61" s="14">
        <v>0</v>
      </c>
      <c r="AR61" s="45">
        <v>0</v>
      </c>
      <c r="AS61" s="44">
        <v>0</v>
      </c>
      <c r="AT61" s="14">
        <v>0</v>
      </c>
      <c r="AU61" s="45">
        <v>0</v>
      </c>
      <c r="AV61" s="44">
        <v>0</v>
      </c>
      <c r="AW61" s="14">
        <v>0</v>
      </c>
      <c r="AX61" s="45">
        <v>0</v>
      </c>
      <c r="AY61" s="44">
        <v>0</v>
      </c>
      <c r="AZ61" s="14">
        <v>0</v>
      </c>
      <c r="BA61" s="45">
        <v>0</v>
      </c>
      <c r="BB61" s="44">
        <v>0</v>
      </c>
      <c r="BC61" s="14">
        <v>0</v>
      </c>
      <c r="BD61" s="45">
        <f t="shared" si="31"/>
        <v>0</v>
      </c>
      <c r="BE61" s="44">
        <v>0</v>
      </c>
      <c r="BF61" s="14">
        <v>0</v>
      </c>
      <c r="BG61" s="45">
        <v>0</v>
      </c>
      <c r="BH61" s="44">
        <v>0</v>
      </c>
      <c r="BI61" s="14">
        <v>0</v>
      </c>
      <c r="BJ61" s="45">
        <v>0</v>
      </c>
      <c r="BK61" s="13">
        <f t="shared" si="32"/>
        <v>0</v>
      </c>
      <c r="BL61" s="17">
        <f t="shared" si="33"/>
        <v>0</v>
      </c>
      <c r="BM61" s="6"/>
      <c r="BN61" s="9"/>
      <c r="BO61" s="6"/>
      <c r="BP61" s="6"/>
      <c r="BQ61" s="6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  <c r="CX61" s="2"/>
      <c r="CY61" s="1"/>
      <c r="CZ61" s="1"/>
      <c r="DA61" s="1"/>
      <c r="DB61" s="2"/>
      <c r="DC61" s="1"/>
      <c r="DD61" s="1"/>
      <c r="DE61" s="1"/>
      <c r="DF61" s="2"/>
      <c r="DG61" s="1"/>
      <c r="DH61" s="1"/>
      <c r="DI61" s="1"/>
      <c r="DJ61" s="2"/>
      <c r="DK61" s="1"/>
      <c r="DL61" s="1"/>
      <c r="DM61" s="1"/>
      <c r="DN61" s="2"/>
      <c r="DO61" s="1"/>
      <c r="DP61" s="1"/>
      <c r="DQ61" s="1"/>
    </row>
    <row r="62" spans="1:196" x14ac:dyDescent="0.3">
      <c r="A62" s="54">
        <v>2010</v>
      </c>
      <c r="B62" s="55" t="s">
        <v>9</v>
      </c>
      <c r="C62" s="44">
        <v>0</v>
      </c>
      <c r="D62" s="14">
        <v>0</v>
      </c>
      <c r="E62" s="45">
        <v>0</v>
      </c>
      <c r="F62" s="44">
        <v>0</v>
      </c>
      <c r="G62" s="14">
        <v>0</v>
      </c>
      <c r="H62" s="45">
        <v>0</v>
      </c>
      <c r="I62" s="44">
        <v>0</v>
      </c>
      <c r="J62" s="14">
        <v>0</v>
      </c>
      <c r="K62" s="45">
        <v>0</v>
      </c>
      <c r="L62" s="44">
        <v>0</v>
      </c>
      <c r="M62" s="14">
        <v>0</v>
      </c>
      <c r="N62" s="45">
        <v>0</v>
      </c>
      <c r="O62" s="44">
        <v>0</v>
      </c>
      <c r="P62" s="14">
        <v>0</v>
      </c>
      <c r="Q62" s="45">
        <f t="shared" si="29"/>
        <v>0</v>
      </c>
      <c r="R62" s="44">
        <v>0</v>
      </c>
      <c r="S62" s="14">
        <v>0</v>
      </c>
      <c r="T62" s="45">
        <f t="shared" si="30"/>
        <v>0</v>
      </c>
      <c r="U62" s="44">
        <v>0</v>
      </c>
      <c r="V62" s="14">
        <v>0</v>
      </c>
      <c r="W62" s="45">
        <v>0</v>
      </c>
      <c r="X62" s="44">
        <v>0</v>
      </c>
      <c r="Y62" s="14">
        <v>0</v>
      </c>
      <c r="Z62" s="45">
        <v>0</v>
      </c>
      <c r="AA62" s="44">
        <v>0</v>
      </c>
      <c r="AB62" s="14">
        <v>0</v>
      </c>
      <c r="AC62" s="45">
        <v>0</v>
      </c>
      <c r="AD62" s="44">
        <v>0</v>
      </c>
      <c r="AE62" s="14">
        <v>0</v>
      </c>
      <c r="AF62" s="45">
        <v>0</v>
      </c>
      <c r="AG62" s="44">
        <v>0</v>
      </c>
      <c r="AH62" s="14">
        <v>0</v>
      </c>
      <c r="AI62" s="45">
        <v>0</v>
      </c>
      <c r="AJ62" s="44">
        <v>0</v>
      </c>
      <c r="AK62" s="14">
        <v>0</v>
      </c>
      <c r="AL62" s="45">
        <v>0</v>
      </c>
      <c r="AM62" s="44">
        <v>0</v>
      </c>
      <c r="AN62" s="14">
        <v>0</v>
      </c>
      <c r="AO62" s="45">
        <v>0</v>
      </c>
      <c r="AP62" s="44">
        <v>0</v>
      </c>
      <c r="AQ62" s="14">
        <v>0</v>
      </c>
      <c r="AR62" s="45">
        <v>0</v>
      </c>
      <c r="AS62" s="44">
        <v>0</v>
      </c>
      <c r="AT62" s="14">
        <v>0</v>
      </c>
      <c r="AU62" s="45">
        <v>0</v>
      </c>
      <c r="AV62" s="44">
        <v>0</v>
      </c>
      <c r="AW62" s="14">
        <v>0</v>
      </c>
      <c r="AX62" s="45">
        <v>0</v>
      </c>
      <c r="AY62" s="44">
        <v>0</v>
      </c>
      <c r="AZ62" s="14">
        <v>0</v>
      </c>
      <c r="BA62" s="45">
        <v>0</v>
      </c>
      <c r="BB62" s="44">
        <v>0</v>
      </c>
      <c r="BC62" s="14">
        <v>0</v>
      </c>
      <c r="BD62" s="45">
        <f t="shared" si="31"/>
        <v>0</v>
      </c>
      <c r="BE62" s="44">
        <v>0</v>
      </c>
      <c r="BF62" s="14">
        <v>0</v>
      </c>
      <c r="BG62" s="45">
        <v>0</v>
      </c>
      <c r="BH62" s="44">
        <v>0</v>
      </c>
      <c r="BI62" s="14">
        <v>0</v>
      </c>
      <c r="BJ62" s="45">
        <v>0</v>
      </c>
      <c r="BK62" s="13">
        <f t="shared" si="32"/>
        <v>0</v>
      </c>
      <c r="BL62" s="17">
        <f t="shared" si="33"/>
        <v>0</v>
      </c>
      <c r="BM62" s="6"/>
      <c r="BN62" s="9"/>
      <c r="BO62" s="6"/>
      <c r="BP62" s="6"/>
      <c r="BQ62" s="6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  <c r="CX62" s="2"/>
      <c r="CY62" s="1"/>
      <c r="CZ62" s="1"/>
      <c r="DA62" s="1"/>
      <c r="DB62" s="2"/>
      <c r="DC62" s="1"/>
      <c r="DD62" s="1"/>
      <c r="DE62" s="1"/>
      <c r="DF62" s="2"/>
      <c r="DG62" s="1"/>
      <c r="DH62" s="1"/>
      <c r="DI62" s="1"/>
      <c r="DJ62" s="2"/>
      <c r="DK62" s="1"/>
      <c r="DL62" s="1"/>
      <c r="DM62" s="1"/>
      <c r="DN62" s="2"/>
      <c r="DO62" s="1"/>
      <c r="DP62" s="1"/>
      <c r="DQ62" s="1"/>
    </row>
    <row r="63" spans="1:196" x14ac:dyDescent="0.3">
      <c r="A63" s="54">
        <v>2010</v>
      </c>
      <c r="B63" s="55" t="s">
        <v>10</v>
      </c>
      <c r="C63" s="44">
        <v>0</v>
      </c>
      <c r="D63" s="14">
        <v>0</v>
      </c>
      <c r="E63" s="45">
        <v>0</v>
      </c>
      <c r="F63" s="44">
        <v>0</v>
      </c>
      <c r="G63" s="14">
        <v>0</v>
      </c>
      <c r="H63" s="45">
        <v>0</v>
      </c>
      <c r="I63" s="44">
        <v>0</v>
      </c>
      <c r="J63" s="14">
        <v>0</v>
      </c>
      <c r="K63" s="45">
        <v>0</v>
      </c>
      <c r="L63" s="44">
        <v>0</v>
      </c>
      <c r="M63" s="14">
        <v>0</v>
      </c>
      <c r="N63" s="45">
        <v>0</v>
      </c>
      <c r="O63" s="44">
        <v>0</v>
      </c>
      <c r="P63" s="14">
        <v>0</v>
      </c>
      <c r="Q63" s="45">
        <f t="shared" si="29"/>
        <v>0</v>
      </c>
      <c r="R63" s="44">
        <v>0</v>
      </c>
      <c r="S63" s="14">
        <v>0</v>
      </c>
      <c r="T63" s="45">
        <f t="shared" si="30"/>
        <v>0</v>
      </c>
      <c r="U63" s="44">
        <v>0</v>
      </c>
      <c r="V63" s="14">
        <v>0</v>
      </c>
      <c r="W63" s="45">
        <v>0</v>
      </c>
      <c r="X63" s="44">
        <v>0</v>
      </c>
      <c r="Y63" s="14">
        <v>0</v>
      </c>
      <c r="Z63" s="45">
        <v>0</v>
      </c>
      <c r="AA63" s="44">
        <v>0</v>
      </c>
      <c r="AB63" s="14">
        <v>0</v>
      </c>
      <c r="AC63" s="45">
        <v>0</v>
      </c>
      <c r="AD63" s="44">
        <v>0</v>
      </c>
      <c r="AE63" s="14">
        <v>0</v>
      </c>
      <c r="AF63" s="45">
        <v>0</v>
      </c>
      <c r="AG63" s="44">
        <v>0</v>
      </c>
      <c r="AH63" s="14">
        <v>0</v>
      </c>
      <c r="AI63" s="45">
        <v>0</v>
      </c>
      <c r="AJ63" s="44">
        <v>0</v>
      </c>
      <c r="AK63" s="14">
        <v>0</v>
      </c>
      <c r="AL63" s="45">
        <v>0</v>
      </c>
      <c r="AM63" s="44">
        <v>0</v>
      </c>
      <c r="AN63" s="14">
        <v>0</v>
      </c>
      <c r="AO63" s="45">
        <v>0</v>
      </c>
      <c r="AP63" s="44">
        <v>0</v>
      </c>
      <c r="AQ63" s="14">
        <v>0</v>
      </c>
      <c r="AR63" s="45">
        <v>0</v>
      </c>
      <c r="AS63" s="44">
        <v>0</v>
      </c>
      <c r="AT63" s="14">
        <v>0</v>
      </c>
      <c r="AU63" s="45">
        <v>0</v>
      </c>
      <c r="AV63" s="44">
        <v>0</v>
      </c>
      <c r="AW63" s="14">
        <v>0</v>
      </c>
      <c r="AX63" s="45">
        <v>0</v>
      </c>
      <c r="AY63" s="44">
        <v>0</v>
      </c>
      <c r="AZ63" s="14">
        <v>0</v>
      </c>
      <c r="BA63" s="45">
        <v>0</v>
      </c>
      <c r="BB63" s="44">
        <v>0</v>
      </c>
      <c r="BC63" s="14">
        <v>0</v>
      </c>
      <c r="BD63" s="45">
        <f t="shared" si="31"/>
        <v>0</v>
      </c>
      <c r="BE63" s="44">
        <v>0</v>
      </c>
      <c r="BF63" s="14">
        <v>0</v>
      </c>
      <c r="BG63" s="45">
        <v>0</v>
      </c>
      <c r="BH63" s="44">
        <v>0</v>
      </c>
      <c r="BI63" s="14">
        <v>0</v>
      </c>
      <c r="BJ63" s="45">
        <v>0</v>
      </c>
      <c r="BK63" s="13">
        <f t="shared" si="32"/>
        <v>0</v>
      </c>
      <c r="BL63" s="17">
        <f t="shared" si="33"/>
        <v>0</v>
      </c>
      <c r="BM63" s="6"/>
      <c r="BN63" s="9"/>
      <c r="BO63" s="6"/>
      <c r="BP63" s="6"/>
      <c r="BQ63" s="6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  <c r="CX63" s="2"/>
      <c r="CY63" s="1"/>
      <c r="CZ63" s="1"/>
      <c r="DA63" s="1"/>
      <c r="DB63" s="2"/>
      <c r="DC63" s="1"/>
      <c r="DD63" s="1"/>
      <c r="DE63" s="1"/>
      <c r="DF63" s="2"/>
      <c r="DG63" s="1"/>
      <c r="DH63" s="1"/>
      <c r="DI63" s="1"/>
      <c r="DJ63" s="2"/>
      <c r="DK63" s="1"/>
      <c r="DL63" s="1"/>
      <c r="DM63" s="1"/>
      <c r="DN63" s="2"/>
      <c r="DO63" s="1"/>
      <c r="DP63" s="1"/>
      <c r="DQ63" s="1"/>
    </row>
    <row r="64" spans="1:196" x14ac:dyDescent="0.3">
      <c r="A64" s="54">
        <v>2010</v>
      </c>
      <c r="B64" s="55" t="s">
        <v>11</v>
      </c>
      <c r="C64" s="44">
        <v>0</v>
      </c>
      <c r="D64" s="14">
        <v>0</v>
      </c>
      <c r="E64" s="45">
        <v>0</v>
      </c>
      <c r="F64" s="44">
        <v>0</v>
      </c>
      <c r="G64" s="14">
        <v>0</v>
      </c>
      <c r="H64" s="45">
        <v>0</v>
      </c>
      <c r="I64" s="44">
        <v>0</v>
      </c>
      <c r="J64" s="14">
        <v>0</v>
      </c>
      <c r="K64" s="45">
        <v>0</v>
      </c>
      <c r="L64" s="44">
        <v>0</v>
      </c>
      <c r="M64" s="14">
        <v>0</v>
      </c>
      <c r="N64" s="45">
        <v>0</v>
      </c>
      <c r="O64" s="44">
        <v>0</v>
      </c>
      <c r="P64" s="14">
        <v>0</v>
      </c>
      <c r="Q64" s="45">
        <f t="shared" si="29"/>
        <v>0</v>
      </c>
      <c r="R64" s="44">
        <v>0</v>
      </c>
      <c r="S64" s="14">
        <v>0</v>
      </c>
      <c r="T64" s="45">
        <f t="shared" si="30"/>
        <v>0</v>
      </c>
      <c r="U64" s="44">
        <v>0</v>
      </c>
      <c r="V64" s="14">
        <v>0</v>
      </c>
      <c r="W64" s="45">
        <v>0</v>
      </c>
      <c r="X64" s="44">
        <v>0</v>
      </c>
      <c r="Y64" s="14">
        <v>0</v>
      </c>
      <c r="Z64" s="45">
        <v>0</v>
      </c>
      <c r="AA64" s="44">
        <v>0</v>
      </c>
      <c r="AB64" s="14">
        <v>0</v>
      </c>
      <c r="AC64" s="45">
        <v>0</v>
      </c>
      <c r="AD64" s="44">
        <v>0</v>
      </c>
      <c r="AE64" s="14">
        <v>0</v>
      </c>
      <c r="AF64" s="45">
        <v>0</v>
      </c>
      <c r="AG64" s="44">
        <v>0</v>
      </c>
      <c r="AH64" s="14">
        <v>0</v>
      </c>
      <c r="AI64" s="45">
        <v>0</v>
      </c>
      <c r="AJ64" s="44">
        <v>0</v>
      </c>
      <c r="AK64" s="14">
        <v>0</v>
      </c>
      <c r="AL64" s="45">
        <v>0</v>
      </c>
      <c r="AM64" s="44">
        <v>0</v>
      </c>
      <c r="AN64" s="14">
        <v>0</v>
      </c>
      <c r="AO64" s="45">
        <v>0</v>
      </c>
      <c r="AP64" s="44">
        <v>0</v>
      </c>
      <c r="AQ64" s="14">
        <v>0</v>
      </c>
      <c r="AR64" s="45">
        <v>0</v>
      </c>
      <c r="AS64" s="44">
        <v>0</v>
      </c>
      <c r="AT64" s="14">
        <v>0</v>
      </c>
      <c r="AU64" s="45">
        <v>0</v>
      </c>
      <c r="AV64" s="44">
        <v>0</v>
      </c>
      <c r="AW64" s="14">
        <v>0</v>
      </c>
      <c r="AX64" s="45">
        <v>0</v>
      </c>
      <c r="AY64" s="44">
        <v>0</v>
      </c>
      <c r="AZ64" s="14">
        <v>0</v>
      </c>
      <c r="BA64" s="45">
        <v>0</v>
      </c>
      <c r="BB64" s="44">
        <v>0</v>
      </c>
      <c r="BC64" s="14">
        <v>0</v>
      </c>
      <c r="BD64" s="45">
        <f t="shared" si="31"/>
        <v>0</v>
      </c>
      <c r="BE64" s="44">
        <v>0</v>
      </c>
      <c r="BF64" s="14">
        <v>0</v>
      </c>
      <c r="BG64" s="45">
        <v>0</v>
      </c>
      <c r="BH64" s="44">
        <v>0</v>
      </c>
      <c r="BI64" s="14">
        <v>0</v>
      </c>
      <c r="BJ64" s="45">
        <v>0</v>
      </c>
      <c r="BK64" s="13">
        <f t="shared" si="32"/>
        <v>0</v>
      </c>
      <c r="BL64" s="17">
        <f t="shared" si="33"/>
        <v>0</v>
      </c>
      <c r="BM64" s="6"/>
      <c r="BN64" s="9"/>
      <c r="BO64" s="6"/>
      <c r="BP64" s="6"/>
      <c r="BQ64" s="6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  <c r="CX64" s="2"/>
      <c r="CY64" s="1"/>
      <c r="CZ64" s="1"/>
      <c r="DA64" s="1"/>
      <c r="DB64" s="2"/>
      <c r="DC64" s="1"/>
      <c r="DD64" s="1"/>
      <c r="DE64" s="1"/>
      <c r="DF64" s="2"/>
      <c r="DG64" s="1"/>
      <c r="DH64" s="1"/>
      <c r="DI64" s="1"/>
      <c r="DJ64" s="2"/>
      <c r="DK64" s="1"/>
      <c r="DL64" s="1"/>
      <c r="DM64" s="1"/>
      <c r="DN64" s="2"/>
      <c r="DO64" s="1"/>
      <c r="DP64" s="1"/>
      <c r="DQ64" s="1"/>
    </row>
    <row r="65" spans="1:196" x14ac:dyDescent="0.3">
      <c r="A65" s="54">
        <v>2010</v>
      </c>
      <c r="B65" s="55" t="s">
        <v>12</v>
      </c>
      <c r="C65" s="44">
        <v>0</v>
      </c>
      <c r="D65" s="14">
        <v>0</v>
      </c>
      <c r="E65" s="45">
        <v>0</v>
      </c>
      <c r="F65" s="44">
        <v>0</v>
      </c>
      <c r="G65" s="14">
        <v>0</v>
      </c>
      <c r="H65" s="45">
        <v>0</v>
      </c>
      <c r="I65" s="44">
        <v>0</v>
      </c>
      <c r="J65" s="14">
        <v>0</v>
      </c>
      <c r="K65" s="45">
        <v>0</v>
      </c>
      <c r="L65" s="44">
        <v>0</v>
      </c>
      <c r="M65" s="14">
        <v>0</v>
      </c>
      <c r="N65" s="45">
        <v>0</v>
      </c>
      <c r="O65" s="44">
        <v>0</v>
      </c>
      <c r="P65" s="14">
        <v>0</v>
      </c>
      <c r="Q65" s="45">
        <f t="shared" si="29"/>
        <v>0</v>
      </c>
      <c r="R65" s="44">
        <v>0</v>
      </c>
      <c r="S65" s="14">
        <v>0</v>
      </c>
      <c r="T65" s="45">
        <f t="shared" si="30"/>
        <v>0</v>
      </c>
      <c r="U65" s="44">
        <v>0</v>
      </c>
      <c r="V65" s="14">
        <v>0</v>
      </c>
      <c r="W65" s="45">
        <v>0</v>
      </c>
      <c r="X65" s="44">
        <v>0</v>
      </c>
      <c r="Y65" s="14">
        <v>0</v>
      </c>
      <c r="Z65" s="45">
        <v>0</v>
      </c>
      <c r="AA65" s="44">
        <v>0</v>
      </c>
      <c r="AB65" s="14">
        <v>0</v>
      </c>
      <c r="AC65" s="45">
        <v>0</v>
      </c>
      <c r="AD65" s="44">
        <v>0</v>
      </c>
      <c r="AE65" s="14">
        <v>0</v>
      </c>
      <c r="AF65" s="45">
        <v>0</v>
      </c>
      <c r="AG65" s="44">
        <v>0</v>
      </c>
      <c r="AH65" s="14">
        <v>0</v>
      </c>
      <c r="AI65" s="45">
        <v>0</v>
      </c>
      <c r="AJ65" s="44">
        <v>0</v>
      </c>
      <c r="AK65" s="14">
        <v>0</v>
      </c>
      <c r="AL65" s="45">
        <v>0</v>
      </c>
      <c r="AM65" s="44">
        <v>0</v>
      </c>
      <c r="AN65" s="14">
        <v>0</v>
      </c>
      <c r="AO65" s="45">
        <v>0</v>
      </c>
      <c r="AP65" s="44">
        <v>0</v>
      </c>
      <c r="AQ65" s="14">
        <v>0</v>
      </c>
      <c r="AR65" s="45">
        <v>0</v>
      </c>
      <c r="AS65" s="44">
        <v>0</v>
      </c>
      <c r="AT65" s="14">
        <v>0</v>
      </c>
      <c r="AU65" s="45">
        <v>0</v>
      </c>
      <c r="AV65" s="44">
        <v>0</v>
      </c>
      <c r="AW65" s="14">
        <v>0</v>
      </c>
      <c r="AX65" s="45">
        <v>0</v>
      </c>
      <c r="AY65" s="44">
        <v>0</v>
      </c>
      <c r="AZ65" s="14">
        <v>0</v>
      </c>
      <c r="BA65" s="45">
        <v>0</v>
      </c>
      <c r="BB65" s="44">
        <v>0</v>
      </c>
      <c r="BC65" s="14">
        <v>0</v>
      </c>
      <c r="BD65" s="45">
        <f t="shared" si="31"/>
        <v>0</v>
      </c>
      <c r="BE65" s="44">
        <v>0</v>
      </c>
      <c r="BF65" s="14">
        <v>0</v>
      </c>
      <c r="BG65" s="45">
        <v>0</v>
      </c>
      <c r="BH65" s="44">
        <v>0</v>
      </c>
      <c r="BI65" s="14">
        <v>1</v>
      </c>
      <c r="BJ65" s="45">
        <v>0</v>
      </c>
      <c r="BK65" s="13">
        <f t="shared" si="32"/>
        <v>0</v>
      </c>
      <c r="BL65" s="17">
        <f t="shared" si="33"/>
        <v>1</v>
      </c>
      <c r="BM65" s="6"/>
      <c r="BN65" s="9"/>
      <c r="BO65" s="6"/>
      <c r="BP65" s="6"/>
      <c r="BQ65" s="6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  <c r="CX65" s="2"/>
      <c r="CY65" s="1"/>
      <c r="CZ65" s="1"/>
      <c r="DA65" s="1"/>
      <c r="DB65" s="2"/>
      <c r="DC65" s="1"/>
      <c r="DD65" s="1"/>
      <c r="DE65" s="1"/>
      <c r="DF65" s="2"/>
      <c r="DG65" s="1"/>
      <c r="DH65" s="1"/>
      <c r="DI65" s="1"/>
      <c r="DJ65" s="2"/>
      <c r="DK65" s="1"/>
      <c r="DL65" s="1"/>
      <c r="DM65" s="1"/>
      <c r="DN65" s="2"/>
      <c r="DO65" s="1"/>
      <c r="DP65" s="1"/>
      <c r="DQ65" s="1"/>
    </row>
    <row r="66" spans="1:196" x14ac:dyDescent="0.3">
      <c r="A66" s="54">
        <v>2010</v>
      </c>
      <c r="B66" s="55" t="s">
        <v>13</v>
      </c>
      <c r="C66" s="44">
        <v>0</v>
      </c>
      <c r="D66" s="14">
        <v>0</v>
      </c>
      <c r="E66" s="45">
        <v>0</v>
      </c>
      <c r="F66" s="44">
        <v>0</v>
      </c>
      <c r="G66" s="14">
        <v>0</v>
      </c>
      <c r="H66" s="45">
        <v>0</v>
      </c>
      <c r="I66" s="44">
        <v>0</v>
      </c>
      <c r="J66" s="14">
        <v>0</v>
      </c>
      <c r="K66" s="45">
        <v>0</v>
      </c>
      <c r="L66" s="44">
        <v>0</v>
      </c>
      <c r="M66" s="14">
        <v>0</v>
      </c>
      <c r="N66" s="45">
        <v>0</v>
      </c>
      <c r="O66" s="44">
        <v>0</v>
      </c>
      <c r="P66" s="14">
        <v>0</v>
      </c>
      <c r="Q66" s="45">
        <f t="shared" si="29"/>
        <v>0</v>
      </c>
      <c r="R66" s="44">
        <v>0</v>
      </c>
      <c r="S66" s="14">
        <v>0</v>
      </c>
      <c r="T66" s="45">
        <f t="shared" si="30"/>
        <v>0</v>
      </c>
      <c r="U66" s="44">
        <v>0</v>
      </c>
      <c r="V66" s="14">
        <v>0</v>
      </c>
      <c r="W66" s="45">
        <v>0</v>
      </c>
      <c r="X66" s="44">
        <v>0</v>
      </c>
      <c r="Y66" s="14">
        <v>0</v>
      </c>
      <c r="Z66" s="45">
        <v>0</v>
      </c>
      <c r="AA66" s="44">
        <v>0</v>
      </c>
      <c r="AB66" s="14">
        <v>0</v>
      </c>
      <c r="AC66" s="45">
        <v>0</v>
      </c>
      <c r="AD66" s="44">
        <v>0</v>
      </c>
      <c r="AE66" s="14">
        <v>0</v>
      </c>
      <c r="AF66" s="45">
        <v>0</v>
      </c>
      <c r="AG66" s="44">
        <v>0</v>
      </c>
      <c r="AH66" s="14">
        <v>0</v>
      </c>
      <c r="AI66" s="45">
        <v>0</v>
      </c>
      <c r="AJ66" s="44">
        <v>0</v>
      </c>
      <c r="AK66" s="14">
        <v>0</v>
      </c>
      <c r="AL66" s="45">
        <v>0</v>
      </c>
      <c r="AM66" s="44">
        <v>0</v>
      </c>
      <c r="AN66" s="14">
        <v>0</v>
      </c>
      <c r="AO66" s="45">
        <v>0</v>
      </c>
      <c r="AP66" s="44">
        <v>0</v>
      </c>
      <c r="AQ66" s="14">
        <v>0</v>
      </c>
      <c r="AR66" s="45">
        <v>0</v>
      </c>
      <c r="AS66" s="44">
        <v>0</v>
      </c>
      <c r="AT66" s="14">
        <v>0</v>
      </c>
      <c r="AU66" s="45">
        <v>0</v>
      </c>
      <c r="AV66" s="44">
        <v>0</v>
      </c>
      <c r="AW66" s="14">
        <v>0</v>
      </c>
      <c r="AX66" s="45">
        <v>0</v>
      </c>
      <c r="AY66" s="44">
        <v>0</v>
      </c>
      <c r="AZ66" s="14">
        <v>0</v>
      </c>
      <c r="BA66" s="45">
        <v>0</v>
      </c>
      <c r="BB66" s="44">
        <v>0</v>
      </c>
      <c r="BC66" s="14">
        <v>0</v>
      </c>
      <c r="BD66" s="45">
        <f t="shared" si="31"/>
        <v>0</v>
      </c>
      <c r="BE66" s="44">
        <v>0</v>
      </c>
      <c r="BF66" s="14">
        <v>0</v>
      </c>
      <c r="BG66" s="45">
        <v>0</v>
      </c>
      <c r="BH66" s="44">
        <v>0</v>
      </c>
      <c r="BI66" s="14">
        <v>0</v>
      </c>
      <c r="BJ66" s="45">
        <v>0</v>
      </c>
      <c r="BK66" s="13">
        <f t="shared" si="32"/>
        <v>0</v>
      </c>
      <c r="BL66" s="17">
        <f t="shared" si="33"/>
        <v>0</v>
      </c>
      <c r="BM66" s="6"/>
      <c r="BN66" s="9"/>
      <c r="BO66" s="6"/>
      <c r="BP66" s="6"/>
      <c r="BQ66" s="6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  <c r="CX66" s="2"/>
      <c r="CY66" s="1"/>
      <c r="CZ66" s="1"/>
      <c r="DA66" s="1"/>
      <c r="DB66" s="2"/>
      <c r="DC66" s="1"/>
      <c r="DD66" s="1"/>
      <c r="DE66" s="1"/>
      <c r="DF66" s="2"/>
      <c r="DG66" s="1"/>
      <c r="DH66" s="1"/>
      <c r="DI66" s="1"/>
      <c r="DJ66" s="2"/>
      <c r="DK66" s="1"/>
      <c r="DL66" s="1"/>
      <c r="DM66" s="1"/>
      <c r="DN66" s="2"/>
      <c r="DO66" s="1"/>
      <c r="DP66" s="1"/>
      <c r="DQ66" s="1"/>
    </row>
    <row r="67" spans="1:196" x14ac:dyDescent="0.3">
      <c r="A67" s="54">
        <v>2010</v>
      </c>
      <c r="B67" s="55" t="s">
        <v>14</v>
      </c>
      <c r="C67" s="44">
        <v>0</v>
      </c>
      <c r="D67" s="14">
        <v>0</v>
      </c>
      <c r="E67" s="45">
        <v>0</v>
      </c>
      <c r="F67" s="44">
        <v>0</v>
      </c>
      <c r="G67" s="14">
        <v>0</v>
      </c>
      <c r="H67" s="45">
        <v>0</v>
      </c>
      <c r="I67" s="44">
        <v>0</v>
      </c>
      <c r="J67" s="14">
        <v>0</v>
      </c>
      <c r="K67" s="45">
        <v>0</v>
      </c>
      <c r="L67" s="44">
        <v>0</v>
      </c>
      <c r="M67" s="14">
        <v>0</v>
      </c>
      <c r="N67" s="45">
        <v>0</v>
      </c>
      <c r="O67" s="44">
        <v>0</v>
      </c>
      <c r="P67" s="14">
        <v>0</v>
      </c>
      <c r="Q67" s="45">
        <f t="shared" si="29"/>
        <v>0</v>
      </c>
      <c r="R67" s="44">
        <v>0</v>
      </c>
      <c r="S67" s="14">
        <v>0</v>
      </c>
      <c r="T67" s="45">
        <f t="shared" si="30"/>
        <v>0</v>
      </c>
      <c r="U67" s="44">
        <v>0</v>
      </c>
      <c r="V67" s="14">
        <v>0</v>
      </c>
      <c r="W67" s="45">
        <v>0</v>
      </c>
      <c r="X67" s="44">
        <v>0</v>
      </c>
      <c r="Y67" s="14">
        <v>0</v>
      </c>
      <c r="Z67" s="45">
        <v>0</v>
      </c>
      <c r="AA67" s="44">
        <v>0</v>
      </c>
      <c r="AB67" s="14">
        <v>0</v>
      </c>
      <c r="AC67" s="45">
        <v>0</v>
      </c>
      <c r="AD67" s="44">
        <v>0</v>
      </c>
      <c r="AE67" s="14">
        <v>0</v>
      </c>
      <c r="AF67" s="45">
        <v>0</v>
      </c>
      <c r="AG67" s="44">
        <v>0</v>
      </c>
      <c r="AH67" s="14">
        <v>0</v>
      </c>
      <c r="AI67" s="45">
        <v>0</v>
      </c>
      <c r="AJ67" s="44">
        <v>0</v>
      </c>
      <c r="AK67" s="14">
        <v>0</v>
      </c>
      <c r="AL67" s="45">
        <v>0</v>
      </c>
      <c r="AM67" s="44">
        <v>0</v>
      </c>
      <c r="AN67" s="14">
        <v>0</v>
      </c>
      <c r="AO67" s="45">
        <v>0</v>
      </c>
      <c r="AP67" s="44">
        <v>0</v>
      </c>
      <c r="AQ67" s="14">
        <v>0</v>
      </c>
      <c r="AR67" s="45">
        <v>0</v>
      </c>
      <c r="AS67" s="44">
        <v>0</v>
      </c>
      <c r="AT67" s="14">
        <v>0</v>
      </c>
      <c r="AU67" s="45">
        <v>0</v>
      </c>
      <c r="AV67" s="44">
        <v>0</v>
      </c>
      <c r="AW67" s="14">
        <v>0</v>
      </c>
      <c r="AX67" s="45">
        <v>0</v>
      </c>
      <c r="AY67" s="48">
        <v>1</v>
      </c>
      <c r="AZ67" s="16">
        <v>1</v>
      </c>
      <c r="BA67" s="45">
        <f>AZ67/AY67*1000</f>
        <v>1000</v>
      </c>
      <c r="BB67" s="44">
        <v>0</v>
      </c>
      <c r="BC67" s="14">
        <v>0</v>
      </c>
      <c r="BD67" s="45">
        <f t="shared" si="31"/>
        <v>0</v>
      </c>
      <c r="BE67" s="44">
        <v>0</v>
      </c>
      <c r="BF67" s="14">
        <v>0</v>
      </c>
      <c r="BG67" s="45">
        <v>0</v>
      </c>
      <c r="BH67" s="48">
        <v>0</v>
      </c>
      <c r="BI67" s="16">
        <v>0</v>
      </c>
      <c r="BJ67" s="45">
        <v>0</v>
      </c>
      <c r="BK67" s="13">
        <f t="shared" si="32"/>
        <v>1</v>
      </c>
      <c r="BL67" s="17">
        <f t="shared" si="33"/>
        <v>1</v>
      </c>
      <c r="BM67" s="6"/>
      <c r="BN67" s="9"/>
      <c r="BO67" s="6"/>
      <c r="BP67" s="6"/>
      <c r="BQ67" s="6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  <c r="CX67" s="2"/>
      <c r="CY67" s="1"/>
      <c r="CZ67" s="1"/>
      <c r="DA67" s="1"/>
      <c r="DB67" s="2"/>
      <c r="DC67" s="1"/>
      <c r="DD67" s="1"/>
      <c r="DE67" s="1"/>
      <c r="DF67" s="2"/>
      <c r="DG67" s="1"/>
      <c r="DH67" s="1"/>
      <c r="DI67" s="1"/>
      <c r="DJ67" s="2"/>
      <c r="DK67" s="1"/>
      <c r="DL67" s="1"/>
      <c r="DM67" s="1"/>
      <c r="DN67" s="2"/>
      <c r="DO67" s="1"/>
      <c r="DP67" s="1"/>
      <c r="DQ67" s="1"/>
    </row>
    <row r="68" spans="1:196" x14ac:dyDescent="0.3">
      <c r="A68" s="54">
        <v>2010</v>
      </c>
      <c r="B68" s="55" t="s">
        <v>15</v>
      </c>
      <c r="C68" s="44">
        <v>0</v>
      </c>
      <c r="D68" s="14">
        <v>0</v>
      </c>
      <c r="E68" s="45">
        <v>0</v>
      </c>
      <c r="F68" s="44">
        <v>0</v>
      </c>
      <c r="G68" s="14">
        <v>0</v>
      </c>
      <c r="H68" s="45">
        <v>0</v>
      </c>
      <c r="I68" s="44">
        <v>0</v>
      </c>
      <c r="J68" s="14">
        <v>0</v>
      </c>
      <c r="K68" s="45">
        <v>0</v>
      </c>
      <c r="L68" s="44">
        <v>0</v>
      </c>
      <c r="M68" s="14">
        <v>0</v>
      </c>
      <c r="N68" s="45">
        <v>0</v>
      </c>
      <c r="O68" s="44">
        <v>0</v>
      </c>
      <c r="P68" s="14">
        <v>0</v>
      </c>
      <c r="Q68" s="45">
        <f t="shared" si="29"/>
        <v>0</v>
      </c>
      <c r="R68" s="44">
        <v>0</v>
      </c>
      <c r="S68" s="14">
        <v>0</v>
      </c>
      <c r="T68" s="45">
        <f t="shared" si="30"/>
        <v>0</v>
      </c>
      <c r="U68" s="44">
        <v>0</v>
      </c>
      <c r="V68" s="14">
        <v>0</v>
      </c>
      <c r="W68" s="45">
        <v>0</v>
      </c>
      <c r="X68" s="44">
        <v>0</v>
      </c>
      <c r="Y68" s="14">
        <v>0</v>
      </c>
      <c r="Z68" s="45">
        <v>0</v>
      </c>
      <c r="AA68" s="44">
        <v>0</v>
      </c>
      <c r="AB68" s="14">
        <v>0</v>
      </c>
      <c r="AC68" s="45">
        <v>0</v>
      </c>
      <c r="AD68" s="44">
        <v>0</v>
      </c>
      <c r="AE68" s="14">
        <v>0</v>
      </c>
      <c r="AF68" s="45">
        <v>0</v>
      </c>
      <c r="AG68" s="44">
        <v>0</v>
      </c>
      <c r="AH68" s="14">
        <v>0</v>
      </c>
      <c r="AI68" s="45">
        <v>0</v>
      </c>
      <c r="AJ68" s="44">
        <v>0</v>
      </c>
      <c r="AK68" s="14">
        <v>0</v>
      </c>
      <c r="AL68" s="45">
        <v>0</v>
      </c>
      <c r="AM68" s="44">
        <v>0</v>
      </c>
      <c r="AN68" s="14">
        <v>0</v>
      </c>
      <c r="AO68" s="45">
        <v>0</v>
      </c>
      <c r="AP68" s="44">
        <v>0</v>
      </c>
      <c r="AQ68" s="14">
        <v>0</v>
      </c>
      <c r="AR68" s="45">
        <v>0</v>
      </c>
      <c r="AS68" s="44">
        <v>0</v>
      </c>
      <c r="AT68" s="14">
        <v>0</v>
      </c>
      <c r="AU68" s="45">
        <v>0</v>
      </c>
      <c r="AV68" s="44">
        <v>0</v>
      </c>
      <c r="AW68" s="14">
        <v>0</v>
      </c>
      <c r="AX68" s="45">
        <v>0</v>
      </c>
      <c r="AY68" s="44">
        <v>0</v>
      </c>
      <c r="AZ68" s="14">
        <v>0</v>
      </c>
      <c r="BA68" s="45">
        <v>0</v>
      </c>
      <c r="BB68" s="44">
        <v>0</v>
      </c>
      <c r="BC68" s="14">
        <v>0</v>
      </c>
      <c r="BD68" s="45">
        <f t="shared" si="31"/>
        <v>0</v>
      </c>
      <c r="BE68" s="44">
        <v>0</v>
      </c>
      <c r="BF68" s="14">
        <v>0</v>
      </c>
      <c r="BG68" s="45">
        <v>0</v>
      </c>
      <c r="BH68" s="44">
        <v>-1</v>
      </c>
      <c r="BI68" s="14">
        <v>0</v>
      </c>
      <c r="BJ68" s="45">
        <v>0</v>
      </c>
      <c r="BK68" s="13">
        <f t="shared" si="32"/>
        <v>-1</v>
      </c>
      <c r="BL68" s="17">
        <f t="shared" si="33"/>
        <v>0</v>
      </c>
      <c r="BM68" s="6"/>
      <c r="BN68" s="9"/>
      <c r="BO68" s="6"/>
      <c r="BP68" s="6"/>
      <c r="BQ68" s="6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  <c r="CX68" s="2"/>
      <c r="CY68" s="1"/>
      <c r="CZ68" s="1"/>
      <c r="DA68" s="1"/>
      <c r="DB68" s="2"/>
      <c r="DC68" s="1"/>
      <c r="DD68" s="1"/>
      <c r="DE68" s="1"/>
      <c r="DF68" s="2"/>
      <c r="DG68" s="1"/>
      <c r="DH68" s="1"/>
      <c r="DI68" s="1"/>
      <c r="DJ68" s="2"/>
      <c r="DK68" s="1"/>
      <c r="DL68" s="1"/>
      <c r="DM68" s="1"/>
      <c r="DN68" s="2"/>
      <c r="DO68" s="1"/>
      <c r="DP68" s="1"/>
      <c r="DQ68" s="1"/>
    </row>
    <row r="69" spans="1:196" x14ac:dyDescent="0.3">
      <c r="A69" s="54">
        <v>2010</v>
      </c>
      <c r="B69" s="55" t="s">
        <v>16</v>
      </c>
      <c r="C69" s="44">
        <v>0</v>
      </c>
      <c r="D69" s="14">
        <v>0</v>
      </c>
      <c r="E69" s="45">
        <v>0</v>
      </c>
      <c r="F69" s="44">
        <v>0</v>
      </c>
      <c r="G69" s="14">
        <v>0</v>
      </c>
      <c r="H69" s="45">
        <v>0</v>
      </c>
      <c r="I69" s="44">
        <v>0</v>
      </c>
      <c r="J69" s="14">
        <v>0</v>
      </c>
      <c r="K69" s="45">
        <v>0</v>
      </c>
      <c r="L69" s="44">
        <v>0</v>
      </c>
      <c r="M69" s="14">
        <v>0</v>
      </c>
      <c r="N69" s="45">
        <v>0</v>
      </c>
      <c r="O69" s="44">
        <v>0</v>
      </c>
      <c r="P69" s="14">
        <v>0</v>
      </c>
      <c r="Q69" s="45">
        <f t="shared" si="29"/>
        <v>0</v>
      </c>
      <c r="R69" s="44">
        <v>0</v>
      </c>
      <c r="S69" s="14">
        <v>0</v>
      </c>
      <c r="T69" s="45">
        <f t="shared" si="30"/>
        <v>0</v>
      </c>
      <c r="U69" s="44">
        <v>0</v>
      </c>
      <c r="V69" s="14">
        <v>0</v>
      </c>
      <c r="W69" s="45">
        <v>0</v>
      </c>
      <c r="X69" s="44">
        <v>0</v>
      </c>
      <c r="Y69" s="14">
        <v>0</v>
      </c>
      <c r="Z69" s="45">
        <v>0</v>
      </c>
      <c r="AA69" s="44">
        <v>0</v>
      </c>
      <c r="AB69" s="14">
        <v>0</v>
      </c>
      <c r="AC69" s="45">
        <v>0</v>
      </c>
      <c r="AD69" s="44">
        <v>0</v>
      </c>
      <c r="AE69" s="14">
        <v>0</v>
      </c>
      <c r="AF69" s="45">
        <v>0</v>
      </c>
      <c r="AG69" s="44">
        <v>0</v>
      </c>
      <c r="AH69" s="14">
        <v>0</v>
      </c>
      <c r="AI69" s="45">
        <v>0</v>
      </c>
      <c r="AJ69" s="44">
        <v>0</v>
      </c>
      <c r="AK69" s="14">
        <v>0</v>
      </c>
      <c r="AL69" s="45">
        <v>0</v>
      </c>
      <c r="AM69" s="44">
        <v>0</v>
      </c>
      <c r="AN69" s="14">
        <v>0</v>
      </c>
      <c r="AO69" s="45">
        <v>0</v>
      </c>
      <c r="AP69" s="44">
        <v>0</v>
      </c>
      <c r="AQ69" s="14">
        <v>0</v>
      </c>
      <c r="AR69" s="45">
        <v>0</v>
      </c>
      <c r="AS69" s="44">
        <v>0</v>
      </c>
      <c r="AT69" s="14">
        <v>0</v>
      </c>
      <c r="AU69" s="45">
        <v>0</v>
      </c>
      <c r="AV69" s="44">
        <v>0</v>
      </c>
      <c r="AW69" s="14">
        <v>0</v>
      </c>
      <c r="AX69" s="45">
        <v>0</v>
      </c>
      <c r="AY69" s="44">
        <v>0</v>
      </c>
      <c r="AZ69" s="14">
        <v>0</v>
      </c>
      <c r="BA69" s="45">
        <v>0</v>
      </c>
      <c r="BB69" s="44">
        <v>0</v>
      </c>
      <c r="BC69" s="14">
        <v>0</v>
      </c>
      <c r="BD69" s="45">
        <f t="shared" si="31"/>
        <v>0</v>
      </c>
      <c r="BE69" s="44">
        <v>0</v>
      </c>
      <c r="BF69" s="14">
        <v>0</v>
      </c>
      <c r="BG69" s="45">
        <v>0</v>
      </c>
      <c r="BH69" s="44">
        <v>0</v>
      </c>
      <c r="BI69" s="14">
        <v>0</v>
      </c>
      <c r="BJ69" s="45">
        <v>0</v>
      </c>
      <c r="BK69" s="13">
        <f t="shared" si="32"/>
        <v>0</v>
      </c>
      <c r="BL69" s="17">
        <f t="shared" si="33"/>
        <v>0</v>
      </c>
      <c r="BM69" s="6"/>
      <c r="BN69" s="9"/>
      <c r="BO69" s="6"/>
      <c r="BP69" s="6"/>
      <c r="BQ69" s="6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  <c r="CX69" s="2"/>
      <c r="CY69" s="1"/>
      <c r="CZ69" s="1"/>
      <c r="DA69" s="1"/>
      <c r="DB69" s="2"/>
      <c r="DC69" s="1"/>
      <c r="DD69" s="1"/>
      <c r="DE69" s="1"/>
      <c r="DF69" s="2"/>
      <c r="DG69" s="1"/>
      <c r="DH69" s="1"/>
      <c r="DI69" s="1"/>
      <c r="DJ69" s="2"/>
      <c r="DK69" s="1"/>
      <c r="DL69" s="1"/>
      <c r="DM69" s="1"/>
      <c r="DN69" s="2"/>
      <c r="DO69" s="1"/>
      <c r="DP69" s="1"/>
      <c r="DQ69" s="1"/>
    </row>
    <row r="70" spans="1:196" ht="15" thickBot="1" x14ac:dyDescent="0.35">
      <c r="A70" s="56"/>
      <c r="B70" s="57" t="s">
        <v>17</v>
      </c>
      <c r="C70" s="46">
        <f>SUM(C58:C69)</f>
        <v>0</v>
      </c>
      <c r="D70" s="34">
        <f>SUM(D58:D69)</f>
        <v>0</v>
      </c>
      <c r="E70" s="47"/>
      <c r="F70" s="46">
        <f>SUM(F58:F69)</f>
        <v>0</v>
      </c>
      <c r="G70" s="34">
        <f>SUM(G58:G69)</f>
        <v>0</v>
      </c>
      <c r="H70" s="47"/>
      <c r="I70" s="46">
        <f>SUM(I58:I69)</f>
        <v>0</v>
      </c>
      <c r="J70" s="34">
        <f>SUM(J58:J69)</f>
        <v>0</v>
      </c>
      <c r="K70" s="47"/>
      <c r="L70" s="46">
        <f>SUM(L58:L69)</f>
        <v>0</v>
      </c>
      <c r="M70" s="34">
        <f>SUM(M58:M69)</f>
        <v>0</v>
      </c>
      <c r="N70" s="47"/>
      <c r="O70" s="46">
        <f t="shared" ref="O70:P70" si="34">SUM(O58:O69)</f>
        <v>0</v>
      </c>
      <c r="P70" s="34">
        <f t="shared" si="34"/>
        <v>0</v>
      </c>
      <c r="Q70" s="47"/>
      <c r="R70" s="46">
        <f t="shared" ref="R70:S70" si="35">SUM(R58:R69)</f>
        <v>0</v>
      </c>
      <c r="S70" s="34">
        <f t="shared" si="35"/>
        <v>0</v>
      </c>
      <c r="T70" s="47"/>
      <c r="U70" s="46">
        <f>SUM(U58:U69)</f>
        <v>0</v>
      </c>
      <c r="V70" s="34">
        <f>SUM(V58:V69)</f>
        <v>0</v>
      </c>
      <c r="W70" s="47"/>
      <c r="X70" s="46">
        <f>SUM(X58:X69)</f>
        <v>0</v>
      </c>
      <c r="Y70" s="34">
        <f>SUM(Y58:Y69)</f>
        <v>0</v>
      </c>
      <c r="Z70" s="47"/>
      <c r="AA70" s="46">
        <f>SUM(AA58:AA69)</f>
        <v>0</v>
      </c>
      <c r="AB70" s="34">
        <f>SUM(AB58:AB69)</f>
        <v>0</v>
      </c>
      <c r="AC70" s="47"/>
      <c r="AD70" s="46">
        <f>SUM(AD58:AD69)</f>
        <v>0</v>
      </c>
      <c r="AE70" s="34">
        <f>SUM(AE58:AE69)</f>
        <v>0</v>
      </c>
      <c r="AF70" s="47"/>
      <c r="AG70" s="46">
        <f>SUM(AG58:AG69)</f>
        <v>0</v>
      </c>
      <c r="AH70" s="34">
        <f>SUM(AH58:AH69)</f>
        <v>0</v>
      </c>
      <c r="AI70" s="47"/>
      <c r="AJ70" s="46">
        <f>SUM(AJ58:AJ69)</f>
        <v>0</v>
      </c>
      <c r="AK70" s="34">
        <f>SUM(AK58:AK69)</f>
        <v>0</v>
      </c>
      <c r="AL70" s="47"/>
      <c r="AM70" s="46">
        <f>SUM(AM58:AM69)</f>
        <v>0</v>
      </c>
      <c r="AN70" s="34">
        <f>SUM(AN58:AN69)</f>
        <v>0</v>
      </c>
      <c r="AO70" s="47"/>
      <c r="AP70" s="46">
        <f>SUM(AP58:AP69)</f>
        <v>0</v>
      </c>
      <c r="AQ70" s="34">
        <f>SUM(AQ58:AQ69)</f>
        <v>0</v>
      </c>
      <c r="AR70" s="47"/>
      <c r="AS70" s="46">
        <f>SUM(AS58:AS69)</f>
        <v>0</v>
      </c>
      <c r="AT70" s="34">
        <f>SUM(AT58:AT69)</f>
        <v>0</v>
      </c>
      <c r="AU70" s="47"/>
      <c r="AV70" s="46">
        <f>SUM(AV58:AV69)</f>
        <v>0</v>
      </c>
      <c r="AW70" s="34">
        <f>SUM(AW58:AW69)</f>
        <v>0</v>
      </c>
      <c r="AX70" s="47"/>
      <c r="AY70" s="46">
        <f>SUM(AY58:AY69)</f>
        <v>1</v>
      </c>
      <c r="AZ70" s="34">
        <f>SUM(AZ58:AZ69)</f>
        <v>1</v>
      </c>
      <c r="BA70" s="47"/>
      <c r="BB70" s="46">
        <f t="shared" ref="BB70:BC70" si="36">SUM(BB58:BB69)</f>
        <v>0</v>
      </c>
      <c r="BC70" s="34">
        <f t="shared" si="36"/>
        <v>0</v>
      </c>
      <c r="BD70" s="47"/>
      <c r="BE70" s="46">
        <f>SUM(BE58:BE69)</f>
        <v>0</v>
      </c>
      <c r="BF70" s="34">
        <f>SUM(BF58:BF69)</f>
        <v>0</v>
      </c>
      <c r="BG70" s="47"/>
      <c r="BH70" s="46">
        <f>SUM(BH58:BH69)</f>
        <v>-1</v>
      </c>
      <c r="BI70" s="34">
        <f>SUM(BI58:BI69)</f>
        <v>1</v>
      </c>
      <c r="BJ70" s="47"/>
      <c r="BK70" s="35">
        <f t="shared" si="32"/>
        <v>0</v>
      </c>
      <c r="BL70" s="36">
        <f t="shared" si="33"/>
        <v>2</v>
      </c>
      <c r="BM70" s="6"/>
      <c r="BN70" s="9"/>
      <c r="BO70" s="6"/>
      <c r="BP70" s="6"/>
      <c r="BQ70" s="6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CX70" s="2"/>
      <c r="CY70" s="1"/>
      <c r="CZ70" s="1"/>
      <c r="DA70" s="1"/>
      <c r="DB70" s="2"/>
      <c r="DC70" s="1"/>
      <c r="DD70" s="1"/>
      <c r="DE70" s="1"/>
      <c r="DF70" s="2"/>
      <c r="DG70" s="1"/>
      <c r="DH70" s="1"/>
      <c r="DI70" s="1"/>
      <c r="DJ70" s="2"/>
      <c r="DK70" s="1"/>
      <c r="DL70" s="1"/>
      <c r="DM70" s="1"/>
      <c r="DN70" s="2"/>
      <c r="DO70" s="1"/>
      <c r="DP70" s="1"/>
      <c r="DQ70" s="1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</row>
    <row r="71" spans="1:196" x14ac:dyDescent="0.3">
      <c r="A71" s="54">
        <v>2011</v>
      </c>
      <c r="B71" s="55" t="s">
        <v>5</v>
      </c>
      <c r="C71" s="44">
        <v>0</v>
      </c>
      <c r="D71" s="14">
        <v>0</v>
      </c>
      <c r="E71" s="45">
        <v>0</v>
      </c>
      <c r="F71" s="44">
        <v>0</v>
      </c>
      <c r="G71" s="14">
        <v>0</v>
      </c>
      <c r="H71" s="45">
        <v>0</v>
      </c>
      <c r="I71" s="44">
        <v>0</v>
      </c>
      <c r="J71" s="14">
        <v>0</v>
      </c>
      <c r="K71" s="45">
        <v>0</v>
      </c>
      <c r="L71" s="44">
        <v>0</v>
      </c>
      <c r="M71" s="14">
        <v>0</v>
      </c>
      <c r="N71" s="45">
        <v>0</v>
      </c>
      <c r="O71" s="44">
        <v>0</v>
      </c>
      <c r="P71" s="14">
        <v>0</v>
      </c>
      <c r="Q71" s="45">
        <f t="shared" ref="Q71:Q82" si="37">IF(O71=0,0,P71/O71*1000)</f>
        <v>0</v>
      </c>
      <c r="R71" s="44">
        <v>0</v>
      </c>
      <c r="S71" s="14">
        <v>0</v>
      </c>
      <c r="T71" s="45">
        <f t="shared" ref="T71:T82" si="38">IF(R71=0,0,S71/R71*1000)</f>
        <v>0</v>
      </c>
      <c r="U71" s="44">
        <v>0</v>
      </c>
      <c r="V71" s="14">
        <v>0</v>
      </c>
      <c r="W71" s="45">
        <v>0</v>
      </c>
      <c r="X71" s="44">
        <v>0</v>
      </c>
      <c r="Y71" s="14">
        <v>0</v>
      </c>
      <c r="Z71" s="45">
        <v>0</v>
      </c>
      <c r="AA71" s="44">
        <v>0</v>
      </c>
      <c r="AB71" s="14">
        <v>0</v>
      </c>
      <c r="AC71" s="45">
        <v>0</v>
      </c>
      <c r="AD71" s="44">
        <v>0</v>
      </c>
      <c r="AE71" s="14">
        <v>0</v>
      </c>
      <c r="AF71" s="45">
        <v>0</v>
      </c>
      <c r="AG71" s="44">
        <v>0</v>
      </c>
      <c r="AH71" s="14">
        <v>0</v>
      </c>
      <c r="AI71" s="45">
        <v>0</v>
      </c>
      <c r="AJ71" s="44">
        <v>0</v>
      </c>
      <c r="AK71" s="14">
        <v>0</v>
      </c>
      <c r="AL71" s="45">
        <v>0</v>
      </c>
      <c r="AM71" s="44">
        <v>0</v>
      </c>
      <c r="AN71" s="14">
        <v>0</v>
      </c>
      <c r="AO71" s="45">
        <v>0</v>
      </c>
      <c r="AP71" s="44">
        <v>0</v>
      </c>
      <c r="AQ71" s="14">
        <v>0</v>
      </c>
      <c r="AR71" s="45">
        <v>0</v>
      </c>
      <c r="AS71" s="44">
        <v>0</v>
      </c>
      <c r="AT71" s="14">
        <v>0</v>
      </c>
      <c r="AU71" s="45">
        <v>0</v>
      </c>
      <c r="AV71" s="44">
        <v>0</v>
      </c>
      <c r="AW71" s="14">
        <v>0</v>
      </c>
      <c r="AX71" s="45">
        <v>0</v>
      </c>
      <c r="AY71" s="44">
        <v>0</v>
      </c>
      <c r="AZ71" s="14">
        <v>1</v>
      </c>
      <c r="BA71" s="45">
        <v>0</v>
      </c>
      <c r="BB71" s="44">
        <v>0</v>
      </c>
      <c r="BC71" s="14">
        <v>0</v>
      </c>
      <c r="BD71" s="45">
        <f t="shared" ref="BD71:BD82" si="39">IF(BB71=0,0,BC71/BB71*1000)</f>
        <v>0</v>
      </c>
      <c r="BE71" s="44">
        <v>0</v>
      </c>
      <c r="BF71" s="14">
        <v>0</v>
      </c>
      <c r="BG71" s="45">
        <v>0</v>
      </c>
      <c r="BH71" s="44">
        <v>0</v>
      </c>
      <c r="BI71" s="14">
        <v>0</v>
      </c>
      <c r="BJ71" s="45">
        <v>0</v>
      </c>
      <c r="BK71" s="13">
        <f t="shared" ref="BK71:BK83" si="40">I71+L71+AA71+AG71+AJ71+AP71+AY71+BH71</f>
        <v>0</v>
      </c>
      <c r="BL71" s="17">
        <f t="shared" ref="BL71:BL83" si="41">J71+M71+AB71+AH71+AK71+AQ71+AZ71+BI71</f>
        <v>1</v>
      </c>
      <c r="BM71" s="6"/>
      <c r="BN71" s="9"/>
      <c r="BO71" s="6"/>
      <c r="BP71" s="6"/>
      <c r="BQ71" s="6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  <c r="CT71" s="2"/>
      <c r="CU71" s="1"/>
      <c r="CV71" s="1"/>
      <c r="CW71" s="1"/>
      <c r="CX71" s="2"/>
      <c r="CY71" s="1"/>
      <c r="CZ71" s="1"/>
      <c r="DA71" s="1"/>
      <c r="DB71" s="2"/>
      <c r="DC71" s="1"/>
      <c r="DD71" s="1"/>
      <c r="DE71" s="1"/>
      <c r="DF71" s="2"/>
      <c r="DG71" s="1"/>
      <c r="DH71" s="1"/>
      <c r="DI71" s="1"/>
      <c r="DJ71" s="2"/>
      <c r="DK71" s="1"/>
      <c r="DL71" s="1"/>
      <c r="DM71" s="1"/>
      <c r="DN71" s="2"/>
      <c r="DO71" s="1"/>
      <c r="DP71" s="1"/>
      <c r="DQ71" s="1"/>
    </row>
    <row r="72" spans="1:196" x14ac:dyDescent="0.3">
      <c r="A72" s="54">
        <v>2011</v>
      </c>
      <c r="B72" s="55" t="s">
        <v>6</v>
      </c>
      <c r="C72" s="44">
        <v>0</v>
      </c>
      <c r="D72" s="14">
        <v>0</v>
      </c>
      <c r="E72" s="45">
        <v>0</v>
      </c>
      <c r="F72" s="44">
        <v>0</v>
      </c>
      <c r="G72" s="14">
        <v>0</v>
      </c>
      <c r="H72" s="45">
        <v>0</v>
      </c>
      <c r="I72" s="44">
        <v>0</v>
      </c>
      <c r="J72" s="14">
        <v>0</v>
      </c>
      <c r="K72" s="45">
        <v>0</v>
      </c>
      <c r="L72" s="44">
        <v>0</v>
      </c>
      <c r="M72" s="14">
        <v>0</v>
      </c>
      <c r="N72" s="45">
        <v>0</v>
      </c>
      <c r="O72" s="44">
        <v>0</v>
      </c>
      <c r="P72" s="14">
        <v>0</v>
      </c>
      <c r="Q72" s="45">
        <f t="shared" si="37"/>
        <v>0</v>
      </c>
      <c r="R72" s="44">
        <v>0</v>
      </c>
      <c r="S72" s="14">
        <v>0</v>
      </c>
      <c r="T72" s="45">
        <f t="shared" si="38"/>
        <v>0</v>
      </c>
      <c r="U72" s="44">
        <v>0</v>
      </c>
      <c r="V72" s="14">
        <v>0</v>
      </c>
      <c r="W72" s="45">
        <v>0</v>
      </c>
      <c r="X72" s="44">
        <v>0</v>
      </c>
      <c r="Y72" s="14">
        <v>0</v>
      </c>
      <c r="Z72" s="45">
        <v>0</v>
      </c>
      <c r="AA72" s="44">
        <v>0</v>
      </c>
      <c r="AB72" s="14">
        <v>0</v>
      </c>
      <c r="AC72" s="45">
        <v>0</v>
      </c>
      <c r="AD72" s="44">
        <v>0</v>
      </c>
      <c r="AE72" s="14">
        <v>0</v>
      </c>
      <c r="AF72" s="45">
        <v>0</v>
      </c>
      <c r="AG72" s="44">
        <v>0</v>
      </c>
      <c r="AH72" s="14">
        <v>0</v>
      </c>
      <c r="AI72" s="45">
        <v>0</v>
      </c>
      <c r="AJ72" s="44">
        <v>0</v>
      </c>
      <c r="AK72" s="14">
        <v>0</v>
      </c>
      <c r="AL72" s="45">
        <v>0</v>
      </c>
      <c r="AM72" s="44">
        <v>0</v>
      </c>
      <c r="AN72" s="14">
        <v>0</v>
      </c>
      <c r="AO72" s="45">
        <v>0</v>
      </c>
      <c r="AP72" s="44">
        <v>0</v>
      </c>
      <c r="AQ72" s="14">
        <v>0</v>
      </c>
      <c r="AR72" s="45">
        <v>0</v>
      </c>
      <c r="AS72" s="44">
        <v>0</v>
      </c>
      <c r="AT72" s="14">
        <v>0</v>
      </c>
      <c r="AU72" s="45">
        <v>0</v>
      </c>
      <c r="AV72" s="44">
        <v>0</v>
      </c>
      <c r="AW72" s="14">
        <v>0</v>
      </c>
      <c r="AX72" s="45">
        <v>0</v>
      </c>
      <c r="AY72" s="44">
        <v>0</v>
      </c>
      <c r="AZ72" s="14">
        <v>0</v>
      </c>
      <c r="BA72" s="45">
        <v>0</v>
      </c>
      <c r="BB72" s="44">
        <v>0</v>
      </c>
      <c r="BC72" s="14">
        <v>0</v>
      </c>
      <c r="BD72" s="45">
        <f t="shared" si="39"/>
        <v>0</v>
      </c>
      <c r="BE72" s="44">
        <v>0</v>
      </c>
      <c r="BF72" s="14">
        <v>0</v>
      </c>
      <c r="BG72" s="45">
        <v>0</v>
      </c>
      <c r="BH72" s="44">
        <v>0</v>
      </c>
      <c r="BI72" s="14">
        <v>0</v>
      </c>
      <c r="BJ72" s="45">
        <v>0</v>
      </c>
      <c r="BK72" s="13">
        <f t="shared" si="40"/>
        <v>0</v>
      </c>
      <c r="BL72" s="17">
        <f t="shared" si="41"/>
        <v>0</v>
      </c>
      <c r="BM72" s="6"/>
      <c r="BN72" s="9"/>
      <c r="BO72" s="6"/>
      <c r="BP72" s="6"/>
      <c r="BQ72" s="6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  <c r="CT72" s="2"/>
      <c r="CU72" s="1"/>
      <c r="CV72" s="1"/>
      <c r="CW72" s="1"/>
      <c r="CX72" s="2"/>
      <c r="CY72" s="1"/>
      <c r="CZ72" s="1"/>
      <c r="DA72" s="1"/>
      <c r="DB72" s="2"/>
      <c r="DC72" s="1"/>
      <c r="DD72" s="1"/>
      <c r="DE72" s="1"/>
      <c r="DF72" s="2"/>
      <c r="DG72" s="1"/>
      <c r="DH72" s="1"/>
      <c r="DI72" s="1"/>
      <c r="DJ72" s="2"/>
      <c r="DK72" s="1"/>
      <c r="DL72" s="1"/>
      <c r="DM72" s="1"/>
      <c r="DN72" s="2"/>
      <c r="DO72" s="1"/>
      <c r="DP72" s="1"/>
      <c r="DQ72" s="1"/>
    </row>
    <row r="73" spans="1:196" x14ac:dyDescent="0.3">
      <c r="A73" s="54">
        <v>2011</v>
      </c>
      <c r="B73" s="55" t="s">
        <v>7</v>
      </c>
      <c r="C73" s="44">
        <v>0</v>
      </c>
      <c r="D73" s="14">
        <v>0</v>
      </c>
      <c r="E73" s="45">
        <v>0</v>
      </c>
      <c r="F73" s="44">
        <v>0</v>
      </c>
      <c r="G73" s="14">
        <v>0</v>
      </c>
      <c r="H73" s="45">
        <v>0</v>
      </c>
      <c r="I73" s="44">
        <v>0</v>
      </c>
      <c r="J73" s="14">
        <v>0</v>
      </c>
      <c r="K73" s="45">
        <v>0</v>
      </c>
      <c r="L73" s="44">
        <v>0</v>
      </c>
      <c r="M73" s="14">
        <v>0</v>
      </c>
      <c r="N73" s="45">
        <v>0</v>
      </c>
      <c r="O73" s="44">
        <v>0</v>
      </c>
      <c r="P73" s="14">
        <v>0</v>
      </c>
      <c r="Q73" s="45">
        <f t="shared" si="37"/>
        <v>0</v>
      </c>
      <c r="R73" s="44">
        <v>0</v>
      </c>
      <c r="S73" s="14">
        <v>0</v>
      </c>
      <c r="T73" s="45">
        <f t="shared" si="38"/>
        <v>0</v>
      </c>
      <c r="U73" s="44">
        <v>0</v>
      </c>
      <c r="V73" s="14">
        <v>0</v>
      </c>
      <c r="W73" s="45">
        <v>0</v>
      </c>
      <c r="X73" s="44">
        <v>0</v>
      </c>
      <c r="Y73" s="14">
        <v>0</v>
      </c>
      <c r="Z73" s="45">
        <v>0</v>
      </c>
      <c r="AA73" s="44">
        <v>0</v>
      </c>
      <c r="AB73" s="14">
        <v>0</v>
      </c>
      <c r="AC73" s="45">
        <v>0</v>
      </c>
      <c r="AD73" s="44">
        <v>0</v>
      </c>
      <c r="AE73" s="14">
        <v>0</v>
      </c>
      <c r="AF73" s="45">
        <v>0</v>
      </c>
      <c r="AG73" s="44">
        <v>0</v>
      </c>
      <c r="AH73" s="14">
        <v>0</v>
      </c>
      <c r="AI73" s="45">
        <v>0</v>
      </c>
      <c r="AJ73" s="44">
        <v>0</v>
      </c>
      <c r="AK73" s="14">
        <v>0</v>
      </c>
      <c r="AL73" s="45">
        <v>0</v>
      </c>
      <c r="AM73" s="44">
        <v>0</v>
      </c>
      <c r="AN73" s="14">
        <v>0</v>
      </c>
      <c r="AO73" s="45">
        <v>0</v>
      </c>
      <c r="AP73" s="44">
        <v>0</v>
      </c>
      <c r="AQ73" s="14">
        <v>0</v>
      </c>
      <c r="AR73" s="45">
        <v>0</v>
      </c>
      <c r="AS73" s="44">
        <v>0</v>
      </c>
      <c r="AT73" s="14">
        <v>0</v>
      </c>
      <c r="AU73" s="45">
        <v>0</v>
      </c>
      <c r="AV73" s="44">
        <v>0</v>
      </c>
      <c r="AW73" s="14">
        <v>0</v>
      </c>
      <c r="AX73" s="45">
        <v>0</v>
      </c>
      <c r="AY73" s="44">
        <v>0</v>
      </c>
      <c r="AZ73" s="14">
        <v>0</v>
      </c>
      <c r="BA73" s="45">
        <v>0</v>
      </c>
      <c r="BB73" s="44">
        <v>0</v>
      </c>
      <c r="BC73" s="14">
        <v>0</v>
      </c>
      <c r="BD73" s="45">
        <f t="shared" si="39"/>
        <v>0</v>
      </c>
      <c r="BE73" s="44">
        <v>0</v>
      </c>
      <c r="BF73" s="14">
        <v>0</v>
      </c>
      <c r="BG73" s="45">
        <v>0</v>
      </c>
      <c r="BH73" s="44">
        <v>0</v>
      </c>
      <c r="BI73" s="14">
        <v>0</v>
      </c>
      <c r="BJ73" s="45">
        <v>0</v>
      </c>
      <c r="BK73" s="13">
        <f t="shared" si="40"/>
        <v>0</v>
      </c>
      <c r="BL73" s="17">
        <f t="shared" si="41"/>
        <v>0</v>
      </c>
      <c r="BM73" s="6"/>
      <c r="BN73" s="9"/>
      <c r="BO73" s="6"/>
      <c r="BP73" s="6"/>
      <c r="BQ73" s="6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  <c r="CT73" s="2"/>
      <c r="CU73" s="1"/>
      <c r="CV73" s="1"/>
      <c r="CW73" s="1"/>
      <c r="CX73" s="2"/>
      <c r="CY73" s="1"/>
      <c r="CZ73" s="1"/>
      <c r="DA73" s="1"/>
      <c r="DB73" s="2"/>
      <c r="DC73" s="1"/>
      <c r="DD73" s="1"/>
      <c r="DE73" s="1"/>
      <c r="DF73" s="2"/>
      <c r="DG73" s="1"/>
      <c r="DH73" s="1"/>
      <c r="DI73" s="1"/>
      <c r="DJ73" s="2"/>
      <c r="DK73" s="1"/>
      <c r="DL73" s="1"/>
      <c r="DM73" s="1"/>
      <c r="DN73" s="2"/>
      <c r="DO73" s="1"/>
      <c r="DP73" s="1"/>
      <c r="DQ73" s="1"/>
    </row>
    <row r="74" spans="1:196" x14ac:dyDescent="0.3">
      <c r="A74" s="54">
        <v>2011</v>
      </c>
      <c r="B74" s="55" t="s">
        <v>8</v>
      </c>
      <c r="C74" s="44">
        <v>0</v>
      </c>
      <c r="D74" s="14">
        <v>0</v>
      </c>
      <c r="E74" s="45">
        <v>0</v>
      </c>
      <c r="F74" s="44">
        <v>0</v>
      </c>
      <c r="G74" s="14">
        <v>0</v>
      </c>
      <c r="H74" s="45">
        <v>0</v>
      </c>
      <c r="I74" s="49">
        <v>3</v>
      </c>
      <c r="J74" s="15">
        <v>6</v>
      </c>
      <c r="K74" s="45">
        <f>J74/I74*1000</f>
        <v>2000</v>
      </c>
      <c r="L74" s="44">
        <v>0</v>
      </c>
      <c r="M74" s="14">
        <v>0</v>
      </c>
      <c r="N74" s="45">
        <v>0</v>
      </c>
      <c r="O74" s="44">
        <v>0</v>
      </c>
      <c r="P74" s="14">
        <v>0</v>
      </c>
      <c r="Q74" s="45">
        <f t="shared" si="37"/>
        <v>0</v>
      </c>
      <c r="R74" s="44">
        <v>0</v>
      </c>
      <c r="S74" s="14">
        <v>0</v>
      </c>
      <c r="T74" s="45">
        <f t="shared" si="38"/>
        <v>0</v>
      </c>
      <c r="U74" s="44">
        <v>0</v>
      </c>
      <c r="V74" s="14">
        <v>0</v>
      </c>
      <c r="W74" s="45">
        <v>0</v>
      </c>
      <c r="X74" s="44">
        <v>0</v>
      </c>
      <c r="Y74" s="14">
        <v>0</v>
      </c>
      <c r="Z74" s="45">
        <v>0</v>
      </c>
      <c r="AA74" s="44">
        <v>0</v>
      </c>
      <c r="AB74" s="14">
        <v>0</v>
      </c>
      <c r="AC74" s="45">
        <v>0</v>
      </c>
      <c r="AD74" s="44">
        <v>0</v>
      </c>
      <c r="AE74" s="14">
        <v>0</v>
      </c>
      <c r="AF74" s="45">
        <v>0</v>
      </c>
      <c r="AG74" s="44">
        <v>0</v>
      </c>
      <c r="AH74" s="14">
        <v>0</v>
      </c>
      <c r="AI74" s="45">
        <v>0</v>
      </c>
      <c r="AJ74" s="44">
        <v>0</v>
      </c>
      <c r="AK74" s="14">
        <v>0</v>
      </c>
      <c r="AL74" s="45">
        <v>0</v>
      </c>
      <c r="AM74" s="44">
        <v>0</v>
      </c>
      <c r="AN74" s="14">
        <v>0</v>
      </c>
      <c r="AO74" s="45">
        <v>0</v>
      </c>
      <c r="AP74" s="44">
        <v>0</v>
      </c>
      <c r="AQ74" s="14">
        <v>0</v>
      </c>
      <c r="AR74" s="45">
        <v>0</v>
      </c>
      <c r="AS74" s="44">
        <v>0</v>
      </c>
      <c r="AT74" s="14">
        <v>0</v>
      </c>
      <c r="AU74" s="45">
        <v>0</v>
      </c>
      <c r="AV74" s="44">
        <v>0</v>
      </c>
      <c r="AW74" s="14">
        <v>0</v>
      </c>
      <c r="AX74" s="45">
        <v>0</v>
      </c>
      <c r="AY74" s="44">
        <v>0</v>
      </c>
      <c r="AZ74" s="14">
        <v>1</v>
      </c>
      <c r="BA74" s="45">
        <v>0</v>
      </c>
      <c r="BB74" s="44">
        <v>0</v>
      </c>
      <c r="BC74" s="14">
        <v>0</v>
      </c>
      <c r="BD74" s="45">
        <f t="shared" si="39"/>
        <v>0</v>
      </c>
      <c r="BE74" s="44">
        <v>0</v>
      </c>
      <c r="BF74" s="14">
        <v>0</v>
      </c>
      <c r="BG74" s="45">
        <v>0</v>
      </c>
      <c r="BH74" s="44">
        <v>0</v>
      </c>
      <c r="BI74" s="14">
        <v>0</v>
      </c>
      <c r="BJ74" s="45">
        <v>0</v>
      </c>
      <c r="BK74" s="13">
        <f t="shared" si="40"/>
        <v>3</v>
      </c>
      <c r="BL74" s="17">
        <f t="shared" si="41"/>
        <v>7</v>
      </c>
      <c r="BM74" s="6"/>
      <c r="BN74" s="9"/>
      <c r="BO74" s="6"/>
      <c r="BP74" s="6"/>
      <c r="BQ74" s="6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  <c r="CT74" s="2"/>
      <c r="CU74" s="1"/>
      <c r="CV74" s="1"/>
      <c r="CW74" s="1"/>
      <c r="CX74" s="2"/>
      <c r="CY74" s="1"/>
      <c r="CZ74" s="1"/>
      <c r="DA74" s="1"/>
      <c r="DB74" s="2"/>
      <c r="DC74" s="1"/>
      <c r="DD74" s="1"/>
      <c r="DE74" s="1"/>
      <c r="DF74" s="2"/>
      <c r="DG74" s="1"/>
      <c r="DH74" s="1"/>
      <c r="DI74" s="1"/>
      <c r="DJ74" s="2"/>
      <c r="DK74" s="1"/>
      <c r="DL74" s="1"/>
      <c r="DM74" s="1"/>
      <c r="DN74" s="2"/>
      <c r="DO74" s="1"/>
      <c r="DP74" s="1"/>
      <c r="DQ74" s="1"/>
    </row>
    <row r="75" spans="1:196" x14ac:dyDescent="0.3">
      <c r="A75" s="54">
        <v>2011</v>
      </c>
      <c r="B75" s="55" t="s">
        <v>9</v>
      </c>
      <c r="C75" s="44">
        <v>0</v>
      </c>
      <c r="D75" s="14">
        <v>0</v>
      </c>
      <c r="E75" s="45">
        <v>0</v>
      </c>
      <c r="F75" s="44">
        <v>0</v>
      </c>
      <c r="G75" s="14">
        <v>0</v>
      </c>
      <c r="H75" s="45">
        <v>0</v>
      </c>
      <c r="I75" s="44">
        <v>0</v>
      </c>
      <c r="J75" s="14">
        <v>0</v>
      </c>
      <c r="K75" s="45">
        <v>0</v>
      </c>
      <c r="L75" s="44">
        <v>0</v>
      </c>
      <c r="M75" s="14">
        <v>0</v>
      </c>
      <c r="N75" s="45">
        <v>0</v>
      </c>
      <c r="O75" s="44">
        <v>0</v>
      </c>
      <c r="P75" s="14">
        <v>0</v>
      </c>
      <c r="Q75" s="45">
        <f t="shared" si="37"/>
        <v>0</v>
      </c>
      <c r="R75" s="44">
        <v>0</v>
      </c>
      <c r="S75" s="14">
        <v>0</v>
      </c>
      <c r="T75" s="45">
        <f t="shared" si="38"/>
        <v>0</v>
      </c>
      <c r="U75" s="44">
        <v>0</v>
      </c>
      <c r="V75" s="14">
        <v>0</v>
      </c>
      <c r="W75" s="45">
        <v>0</v>
      </c>
      <c r="X75" s="44">
        <v>0</v>
      </c>
      <c r="Y75" s="14">
        <v>0</v>
      </c>
      <c r="Z75" s="45">
        <v>0</v>
      </c>
      <c r="AA75" s="44">
        <v>0</v>
      </c>
      <c r="AB75" s="14">
        <v>0</v>
      </c>
      <c r="AC75" s="45">
        <v>0</v>
      </c>
      <c r="AD75" s="44">
        <v>0</v>
      </c>
      <c r="AE75" s="14">
        <v>0</v>
      </c>
      <c r="AF75" s="45">
        <v>0</v>
      </c>
      <c r="AG75" s="44">
        <v>0</v>
      </c>
      <c r="AH75" s="14">
        <v>0</v>
      </c>
      <c r="AI75" s="45">
        <v>0</v>
      </c>
      <c r="AJ75" s="44">
        <v>0</v>
      </c>
      <c r="AK75" s="14">
        <v>0</v>
      </c>
      <c r="AL75" s="45">
        <v>0</v>
      </c>
      <c r="AM75" s="44">
        <v>0</v>
      </c>
      <c r="AN75" s="14">
        <v>0</v>
      </c>
      <c r="AO75" s="45">
        <v>0</v>
      </c>
      <c r="AP75" s="44">
        <v>0</v>
      </c>
      <c r="AQ75" s="14">
        <v>0</v>
      </c>
      <c r="AR75" s="45">
        <v>0</v>
      </c>
      <c r="AS75" s="44">
        <v>0</v>
      </c>
      <c r="AT75" s="14">
        <v>0</v>
      </c>
      <c r="AU75" s="45">
        <v>0</v>
      </c>
      <c r="AV75" s="44">
        <v>0</v>
      </c>
      <c r="AW75" s="14">
        <v>0</v>
      </c>
      <c r="AX75" s="45">
        <v>0</v>
      </c>
      <c r="AY75" s="44">
        <v>0</v>
      </c>
      <c r="AZ75" s="14">
        <v>0</v>
      </c>
      <c r="BA75" s="45">
        <v>0</v>
      </c>
      <c r="BB75" s="44">
        <v>0</v>
      </c>
      <c r="BC75" s="14">
        <v>0</v>
      </c>
      <c r="BD75" s="45">
        <f t="shared" si="39"/>
        <v>0</v>
      </c>
      <c r="BE75" s="44">
        <v>0</v>
      </c>
      <c r="BF75" s="14">
        <v>0</v>
      </c>
      <c r="BG75" s="45">
        <v>0</v>
      </c>
      <c r="BH75" s="44">
        <v>0</v>
      </c>
      <c r="BI75" s="14">
        <v>0</v>
      </c>
      <c r="BJ75" s="45">
        <v>0</v>
      </c>
      <c r="BK75" s="13">
        <f t="shared" si="40"/>
        <v>0</v>
      </c>
      <c r="BL75" s="17">
        <f t="shared" si="41"/>
        <v>0</v>
      </c>
      <c r="BM75" s="6"/>
      <c r="BN75" s="9"/>
      <c r="BO75" s="6"/>
      <c r="BP75" s="6"/>
      <c r="BQ75" s="6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  <c r="CT75" s="2"/>
      <c r="CU75" s="1"/>
      <c r="CV75" s="1"/>
      <c r="CW75" s="1"/>
      <c r="CX75" s="2"/>
      <c r="CY75" s="1"/>
      <c r="CZ75" s="1"/>
      <c r="DA75" s="1"/>
      <c r="DB75" s="2"/>
      <c r="DC75" s="1"/>
      <c r="DD75" s="1"/>
      <c r="DE75" s="1"/>
      <c r="DF75" s="2"/>
      <c r="DG75" s="1"/>
      <c r="DH75" s="1"/>
      <c r="DI75" s="1"/>
      <c r="DJ75" s="2"/>
      <c r="DK75" s="1"/>
      <c r="DL75" s="1"/>
      <c r="DM75" s="1"/>
      <c r="DN75" s="2"/>
      <c r="DO75" s="1"/>
      <c r="DP75" s="1"/>
      <c r="DQ75" s="1"/>
    </row>
    <row r="76" spans="1:196" x14ac:dyDescent="0.3">
      <c r="A76" s="54">
        <v>2011</v>
      </c>
      <c r="B76" s="55" t="s">
        <v>10</v>
      </c>
      <c r="C76" s="44">
        <v>0</v>
      </c>
      <c r="D76" s="14">
        <v>0</v>
      </c>
      <c r="E76" s="45">
        <v>0</v>
      </c>
      <c r="F76" s="44">
        <v>0</v>
      </c>
      <c r="G76" s="14">
        <v>0</v>
      </c>
      <c r="H76" s="45">
        <v>0</v>
      </c>
      <c r="I76" s="44">
        <v>0</v>
      </c>
      <c r="J76" s="14">
        <v>0</v>
      </c>
      <c r="K76" s="45">
        <v>0</v>
      </c>
      <c r="L76" s="44">
        <v>0</v>
      </c>
      <c r="M76" s="14">
        <v>0</v>
      </c>
      <c r="N76" s="45">
        <v>0</v>
      </c>
      <c r="O76" s="44">
        <v>0</v>
      </c>
      <c r="P76" s="14">
        <v>0</v>
      </c>
      <c r="Q76" s="45">
        <f t="shared" si="37"/>
        <v>0</v>
      </c>
      <c r="R76" s="44">
        <v>0</v>
      </c>
      <c r="S76" s="14">
        <v>0</v>
      </c>
      <c r="T76" s="45">
        <f t="shared" si="38"/>
        <v>0</v>
      </c>
      <c r="U76" s="44">
        <v>0</v>
      </c>
      <c r="V76" s="14">
        <v>0</v>
      </c>
      <c r="W76" s="45">
        <v>0</v>
      </c>
      <c r="X76" s="44">
        <v>0</v>
      </c>
      <c r="Y76" s="14">
        <v>0</v>
      </c>
      <c r="Z76" s="45">
        <v>0</v>
      </c>
      <c r="AA76" s="44">
        <v>0</v>
      </c>
      <c r="AB76" s="14">
        <v>0</v>
      </c>
      <c r="AC76" s="45">
        <v>0</v>
      </c>
      <c r="AD76" s="44">
        <v>0</v>
      </c>
      <c r="AE76" s="14">
        <v>0</v>
      </c>
      <c r="AF76" s="45">
        <v>0</v>
      </c>
      <c r="AG76" s="44">
        <v>0</v>
      </c>
      <c r="AH76" s="14">
        <v>0</v>
      </c>
      <c r="AI76" s="45">
        <v>0</v>
      </c>
      <c r="AJ76" s="44">
        <v>0</v>
      </c>
      <c r="AK76" s="14">
        <v>0</v>
      </c>
      <c r="AL76" s="45">
        <v>0</v>
      </c>
      <c r="AM76" s="44">
        <v>0</v>
      </c>
      <c r="AN76" s="14">
        <v>0</v>
      </c>
      <c r="AO76" s="45">
        <v>0</v>
      </c>
      <c r="AP76" s="44">
        <v>0</v>
      </c>
      <c r="AQ76" s="14">
        <v>0</v>
      </c>
      <c r="AR76" s="45">
        <v>0</v>
      </c>
      <c r="AS76" s="44">
        <v>0</v>
      </c>
      <c r="AT76" s="14">
        <v>0</v>
      </c>
      <c r="AU76" s="45">
        <v>0</v>
      </c>
      <c r="AV76" s="44">
        <v>0</v>
      </c>
      <c r="AW76" s="14">
        <v>0</v>
      </c>
      <c r="AX76" s="45">
        <v>0</v>
      </c>
      <c r="AY76" s="44">
        <v>0</v>
      </c>
      <c r="AZ76" s="14">
        <v>0</v>
      </c>
      <c r="BA76" s="45">
        <v>0</v>
      </c>
      <c r="BB76" s="44">
        <v>0</v>
      </c>
      <c r="BC76" s="14">
        <v>0</v>
      </c>
      <c r="BD76" s="45">
        <f t="shared" si="39"/>
        <v>0</v>
      </c>
      <c r="BE76" s="44">
        <v>0</v>
      </c>
      <c r="BF76" s="14">
        <v>0</v>
      </c>
      <c r="BG76" s="45">
        <v>0</v>
      </c>
      <c r="BH76" s="44">
        <v>0</v>
      </c>
      <c r="BI76" s="14">
        <v>0</v>
      </c>
      <c r="BJ76" s="45">
        <v>0</v>
      </c>
      <c r="BK76" s="13">
        <f t="shared" si="40"/>
        <v>0</v>
      </c>
      <c r="BL76" s="17">
        <f t="shared" si="41"/>
        <v>0</v>
      </c>
      <c r="BM76" s="6"/>
      <c r="BN76" s="9"/>
      <c r="BO76" s="6"/>
      <c r="BP76" s="6"/>
      <c r="BQ76" s="6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  <c r="CT76" s="2"/>
      <c r="CU76" s="1"/>
      <c r="CV76" s="1"/>
      <c r="CW76" s="1"/>
      <c r="CX76" s="2"/>
      <c r="CY76" s="1"/>
      <c r="CZ76" s="1"/>
      <c r="DA76" s="1"/>
      <c r="DB76" s="2"/>
      <c r="DC76" s="1"/>
      <c r="DD76" s="1"/>
      <c r="DE76" s="1"/>
      <c r="DF76" s="2"/>
      <c r="DG76" s="1"/>
      <c r="DH76" s="1"/>
      <c r="DI76" s="1"/>
      <c r="DJ76" s="2"/>
      <c r="DK76" s="1"/>
      <c r="DL76" s="1"/>
      <c r="DM76" s="1"/>
      <c r="DN76" s="2"/>
      <c r="DO76" s="1"/>
      <c r="DP76" s="1"/>
      <c r="DQ76" s="1"/>
    </row>
    <row r="77" spans="1:196" x14ac:dyDescent="0.3">
      <c r="A77" s="54">
        <v>2011</v>
      </c>
      <c r="B77" s="55" t="s">
        <v>11</v>
      </c>
      <c r="C77" s="44">
        <v>0</v>
      </c>
      <c r="D77" s="14">
        <v>0</v>
      </c>
      <c r="E77" s="45">
        <v>0</v>
      </c>
      <c r="F77" s="44">
        <v>0</v>
      </c>
      <c r="G77" s="14">
        <v>0</v>
      </c>
      <c r="H77" s="45">
        <v>0</v>
      </c>
      <c r="I77" s="44">
        <v>0</v>
      </c>
      <c r="J77" s="14">
        <v>0</v>
      </c>
      <c r="K77" s="45">
        <v>0</v>
      </c>
      <c r="L77" s="44">
        <v>0</v>
      </c>
      <c r="M77" s="14">
        <v>0</v>
      </c>
      <c r="N77" s="45">
        <v>0</v>
      </c>
      <c r="O77" s="44">
        <v>0</v>
      </c>
      <c r="P77" s="14">
        <v>0</v>
      </c>
      <c r="Q77" s="45">
        <f t="shared" si="37"/>
        <v>0</v>
      </c>
      <c r="R77" s="44">
        <v>0</v>
      </c>
      <c r="S77" s="14">
        <v>0</v>
      </c>
      <c r="T77" s="45">
        <f t="shared" si="38"/>
        <v>0</v>
      </c>
      <c r="U77" s="44">
        <v>0</v>
      </c>
      <c r="V77" s="14">
        <v>0</v>
      </c>
      <c r="W77" s="45">
        <v>0</v>
      </c>
      <c r="X77" s="44">
        <v>0</v>
      </c>
      <c r="Y77" s="14">
        <v>0</v>
      </c>
      <c r="Z77" s="45">
        <v>0</v>
      </c>
      <c r="AA77" s="44">
        <v>0</v>
      </c>
      <c r="AB77" s="14">
        <v>0</v>
      </c>
      <c r="AC77" s="45">
        <v>0</v>
      </c>
      <c r="AD77" s="44">
        <v>0</v>
      </c>
      <c r="AE77" s="14">
        <v>0</v>
      </c>
      <c r="AF77" s="45">
        <v>0</v>
      </c>
      <c r="AG77" s="44">
        <v>0</v>
      </c>
      <c r="AH77" s="14">
        <v>0</v>
      </c>
      <c r="AI77" s="45">
        <v>0</v>
      </c>
      <c r="AJ77" s="44">
        <v>0</v>
      </c>
      <c r="AK77" s="14">
        <v>0</v>
      </c>
      <c r="AL77" s="45">
        <v>0</v>
      </c>
      <c r="AM77" s="44">
        <v>0</v>
      </c>
      <c r="AN77" s="14">
        <v>0</v>
      </c>
      <c r="AO77" s="45">
        <v>0</v>
      </c>
      <c r="AP77" s="44">
        <v>0</v>
      </c>
      <c r="AQ77" s="14">
        <v>0</v>
      </c>
      <c r="AR77" s="45">
        <v>0</v>
      </c>
      <c r="AS77" s="44">
        <v>0</v>
      </c>
      <c r="AT77" s="14">
        <v>0</v>
      </c>
      <c r="AU77" s="45">
        <v>0</v>
      </c>
      <c r="AV77" s="44">
        <v>0</v>
      </c>
      <c r="AW77" s="14">
        <v>0</v>
      </c>
      <c r="AX77" s="45">
        <v>0</v>
      </c>
      <c r="AY77" s="44">
        <v>0</v>
      </c>
      <c r="AZ77" s="14">
        <v>0</v>
      </c>
      <c r="BA77" s="45">
        <v>0</v>
      </c>
      <c r="BB77" s="44">
        <v>0</v>
      </c>
      <c r="BC77" s="14">
        <v>0</v>
      </c>
      <c r="BD77" s="45">
        <f t="shared" si="39"/>
        <v>0</v>
      </c>
      <c r="BE77" s="44">
        <v>0</v>
      </c>
      <c r="BF77" s="14">
        <v>0</v>
      </c>
      <c r="BG77" s="45">
        <v>0</v>
      </c>
      <c r="BH77" s="44">
        <v>0</v>
      </c>
      <c r="BI77" s="14">
        <v>0</v>
      </c>
      <c r="BJ77" s="45">
        <v>0</v>
      </c>
      <c r="BK77" s="13">
        <f t="shared" si="40"/>
        <v>0</v>
      </c>
      <c r="BL77" s="17">
        <f t="shared" si="41"/>
        <v>0</v>
      </c>
      <c r="BM77" s="6"/>
      <c r="BN77" s="9"/>
      <c r="BO77" s="6"/>
      <c r="BP77" s="6"/>
      <c r="BQ77" s="6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  <c r="CT77" s="2"/>
      <c r="CU77" s="1"/>
      <c r="CV77" s="1"/>
      <c r="CW77" s="1"/>
      <c r="CX77" s="2"/>
      <c r="CY77" s="1"/>
      <c r="CZ77" s="1"/>
      <c r="DA77" s="1"/>
      <c r="DB77" s="2"/>
      <c r="DC77" s="1"/>
      <c r="DD77" s="1"/>
      <c r="DE77" s="1"/>
      <c r="DF77" s="2"/>
      <c r="DG77" s="1"/>
      <c r="DH77" s="1"/>
      <c r="DI77" s="1"/>
      <c r="DJ77" s="2"/>
      <c r="DK77" s="1"/>
      <c r="DL77" s="1"/>
      <c r="DM77" s="1"/>
      <c r="DN77" s="2"/>
      <c r="DO77" s="1"/>
      <c r="DP77" s="1"/>
      <c r="DQ77" s="1"/>
    </row>
    <row r="78" spans="1:196" x14ac:dyDescent="0.3">
      <c r="A78" s="54">
        <v>2011</v>
      </c>
      <c r="B78" s="55" t="s">
        <v>12</v>
      </c>
      <c r="C78" s="44">
        <v>0</v>
      </c>
      <c r="D78" s="14">
        <v>0</v>
      </c>
      <c r="E78" s="45">
        <v>0</v>
      </c>
      <c r="F78" s="44">
        <v>0</v>
      </c>
      <c r="G78" s="14">
        <v>0</v>
      </c>
      <c r="H78" s="45">
        <v>0</v>
      </c>
      <c r="I78" s="44">
        <v>0</v>
      </c>
      <c r="J78" s="14">
        <v>0</v>
      </c>
      <c r="K78" s="45">
        <v>0</v>
      </c>
      <c r="L78" s="44">
        <v>0</v>
      </c>
      <c r="M78" s="14">
        <v>0</v>
      </c>
      <c r="N78" s="45">
        <v>0</v>
      </c>
      <c r="O78" s="44">
        <v>0</v>
      </c>
      <c r="P78" s="14">
        <v>0</v>
      </c>
      <c r="Q78" s="45">
        <f t="shared" si="37"/>
        <v>0</v>
      </c>
      <c r="R78" s="44">
        <v>0</v>
      </c>
      <c r="S78" s="14">
        <v>0</v>
      </c>
      <c r="T78" s="45">
        <f t="shared" si="38"/>
        <v>0</v>
      </c>
      <c r="U78" s="44">
        <v>0</v>
      </c>
      <c r="V78" s="14">
        <v>0</v>
      </c>
      <c r="W78" s="45">
        <v>0</v>
      </c>
      <c r="X78" s="44">
        <v>0</v>
      </c>
      <c r="Y78" s="14">
        <v>0</v>
      </c>
      <c r="Z78" s="45">
        <v>0</v>
      </c>
      <c r="AA78" s="44">
        <v>0</v>
      </c>
      <c r="AB78" s="14">
        <v>0</v>
      </c>
      <c r="AC78" s="45">
        <v>0</v>
      </c>
      <c r="AD78" s="44">
        <v>0</v>
      </c>
      <c r="AE78" s="14">
        <v>0</v>
      </c>
      <c r="AF78" s="45">
        <v>0</v>
      </c>
      <c r="AG78" s="44">
        <v>0</v>
      </c>
      <c r="AH78" s="14">
        <v>0</v>
      </c>
      <c r="AI78" s="45">
        <v>0</v>
      </c>
      <c r="AJ78" s="44">
        <v>0</v>
      </c>
      <c r="AK78" s="14">
        <v>0</v>
      </c>
      <c r="AL78" s="45">
        <v>0</v>
      </c>
      <c r="AM78" s="44">
        <v>0</v>
      </c>
      <c r="AN78" s="14">
        <v>0</v>
      </c>
      <c r="AO78" s="45">
        <v>0</v>
      </c>
      <c r="AP78" s="44">
        <v>0</v>
      </c>
      <c r="AQ78" s="14">
        <v>0</v>
      </c>
      <c r="AR78" s="45">
        <v>0</v>
      </c>
      <c r="AS78" s="44">
        <v>0</v>
      </c>
      <c r="AT78" s="14">
        <v>0</v>
      </c>
      <c r="AU78" s="45">
        <v>0</v>
      </c>
      <c r="AV78" s="44">
        <v>0</v>
      </c>
      <c r="AW78" s="14">
        <v>0</v>
      </c>
      <c r="AX78" s="45">
        <v>0</v>
      </c>
      <c r="AY78" s="44">
        <v>0</v>
      </c>
      <c r="AZ78" s="14">
        <v>0</v>
      </c>
      <c r="BA78" s="45">
        <v>0</v>
      </c>
      <c r="BB78" s="44">
        <v>0</v>
      </c>
      <c r="BC78" s="14">
        <v>0</v>
      </c>
      <c r="BD78" s="45">
        <f t="shared" si="39"/>
        <v>0</v>
      </c>
      <c r="BE78" s="44">
        <v>0</v>
      </c>
      <c r="BF78" s="14">
        <v>0</v>
      </c>
      <c r="BG78" s="45">
        <v>0</v>
      </c>
      <c r="BH78" s="44">
        <v>0</v>
      </c>
      <c r="BI78" s="14">
        <v>0</v>
      </c>
      <c r="BJ78" s="45">
        <v>0</v>
      </c>
      <c r="BK78" s="13">
        <f t="shared" si="40"/>
        <v>0</v>
      </c>
      <c r="BL78" s="17">
        <f t="shared" si="41"/>
        <v>0</v>
      </c>
      <c r="BM78" s="6"/>
      <c r="BN78" s="9"/>
      <c r="BO78" s="6"/>
      <c r="BP78" s="6"/>
      <c r="BQ78" s="6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  <c r="CT78" s="2"/>
      <c r="CU78" s="1"/>
      <c r="CV78" s="1"/>
      <c r="CW78" s="1"/>
      <c r="CX78" s="2"/>
      <c r="CY78" s="1"/>
      <c r="CZ78" s="1"/>
      <c r="DA78" s="1"/>
      <c r="DB78" s="2"/>
      <c r="DC78" s="1"/>
      <c r="DD78" s="1"/>
      <c r="DE78" s="1"/>
      <c r="DF78" s="2"/>
      <c r="DG78" s="1"/>
      <c r="DH78" s="1"/>
      <c r="DI78" s="1"/>
      <c r="DJ78" s="2"/>
      <c r="DK78" s="1"/>
      <c r="DL78" s="1"/>
      <c r="DM78" s="1"/>
      <c r="DN78" s="2"/>
      <c r="DO78" s="1"/>
      <c r="DP78" s="1"/>
      <c r="DQ78" s="1"/>
    </row>
    <row r="79" spans="1:196" x14ac:dyDescent="0.3">
      <c r="A79" s="54">
        <v>2011</v>
      </c>
      <c r="B79" s="55" t="s">
        <v>13</v>
      </c>
      <c r="C79" s="44">
        <v>0</v>
      </c>
      <c r="D79" s="14">
        <v>0</v>
      </c>
      <c r="E79" s="45">
        <v>0</v>
      </c>
      <c r="F79" s="44">
        <v>0</v>
      </c>
      <c r="G79" s="14">
        <v>0</v>
      </c>
      <c r="H79" s="45">
        <v>0</v>
      </c>
      <c r="I79" s="44">
        <v>0</v>
      </c>
      <c r="J79" s="14">
        <v>0</v>
      </c>
      <c r="K79" s="45">
        <v>0</v>
      </c>
      <c r="L79" s="44">
        <v>0</v>
      </c>
      <c r="M79" s="14">
        <v>0</v>
      </c>
      <c r="N79" s="45">
        <v>0</v>
      </c>
      <c r="O79" s="44">
        <v>0</v>
      </c>
      <c r="P79" s="14">
        <v>0</v>
      </c>
      <c r="Q79" s="45">
        <f t="shared" si="37"/>
        <v>0</v>
      </c>
      <c r="R79" s="44">
        <v>0</v>
      </c>
      <c r="S79" s="14">
        <v>0</v>
      </c>
      <c r="T79" s="45">
        <f t="shared" si="38"/>
        <v>0</v>
      </c>
      <c r="U79" s="44">
        <v>0</v>
      </c>
      <c r="V79" s="14">
        <v>0</v>
      </c>
      <c r="W79" s="45">
        <v>0</v>
      </c>
      <c r="X79" s="44">
        <v>0</v>
      </c>
      <c r="Y79" s="14">
        <v>0</v>
      </c>
      <c r="Z79" s="45">
        <v>0</v>
      </c>
      <c r="AA79" s="44">
        <v>0</v>
      </c>
      <c r="AB79" s="14">
        <v>0</v>
      </c>
      <c r="AC79" s="45">
        <v>0</v>
      </c>
      <c r="AD79" s="44">
        <v>0</v>
      </c>
      <c r="AE79" s="14">
        <v>0</v>
      </c>
      <c r="AF79" s="45">
        <v>0</v>
      </c>
      <c r="AG79" s="44">
        <v>0</v>
      </c>
      <c r="AH79" s="14">
        <v>0</v>
      </c>
      <c r="AI79" s="45">
        <v>0</v>
      </c>
      <c r="AJ79" s="44">
        <v>0</v>
      </c>
      <c r="AK79" s="14">
        <v>0</v>
      </c>
      <c r="AL79" s="45">
        <v>0</v>
      </c>
      <c r="AM79" s="44">
        <v>0</v>
      </c>
      <c r="AN79" s="14">
        <v>0</v>
      </c>
      <c r="AO79" s="45">
        <v>0</v>
      </c>
      <c r="AP79" s="44">
        <v>0</v>
      </c>
      <c r="AQ79" s="14">
        <v>0</v>
      </c>
      <c r="AR79" s="45">
        <v>0</v>
      </c>
      <c r="AS79" s="44">
        <v>0</v>
      </c>
      <c r="AT79" s="14">
        <v>0</v>
      </c>
      <c r="AU79" s="45">
        <v>0</v>
      </c>
      <c r="AV79" s="44">
        <v>0</v>
      </c>
      <c r="AW79" s="14">
        <v>0</v>
      </c>
      <c r="AX79" s="45">
        <v>0</v>
      </c>
      <c r="AY79" s="44">
        <v>0</v>
      </c>
      <c r="AZ79" s="14">
        <v>0</v>
      </c>
      <c r="BA79" s="45">
        <v>0</v>
      </c>
      <c r="BB79" s="44">
        <v>0</v>
      </c>
      <c r="BC79" s="14">
        <v>0</v>
      </c>
      <c r="BD79" s="45">
        <f t="shared" si="39"/>
        <v>0</v>
      </c>
      <c r="BE79" s="44">
        <v>0</v>
      </c>
      <c r="BF79" s="14">
        <v>0</v>
      </c>
      <c r="BG79" s="45">
        <v>0</v>
      </c>
      <c r="BH79" s="44">
        <v>0</v>
      </c>
      <c r="BI79" s="14">
        <v>0</v>
      </c>
      <c r="BJ79" s="45">
        <v>0</v>
      </c>
      <c r="BK79" s="13">
        <f t="shared" si="40"/>
        <v>0</v>
      </c>
      <c r="BL79" s="17">
        <f t="shared" si="41"/>
        <v>0</v>
      </c>
      <c r="BM79" s="6"/>
      <c r="BN79" s="9"/>
      <c r="BO79" s="6"/>
      <c r="BP79" s="6"/>
      <c r="BQ79" s="6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  <c r="CT79" s="2"/>
      <c r="CU79" s="1"/>
      <c r="CV79" s="1"/>
      <c r="CW79" s="1"/>
      <c r="CX79" s="2"/>
      <c r="CY79" s="1"/>
      <c r="CZ79" s="1"/>
      <c r="DA79" s="1"/>
      <c r="DB79" s="2"/>
      <c r="DC79" s="1"/>
      <c r="DD79" s="1"/>
      <c r="DE79" s="1"/>
      <c r="DF79" s="2"/>
      <c r="DG79" s="1"/>
      <c r="DH79" s="1"/>
      <c r="DI79" s="1"/>
      <c r="DJ79" s="2"/>
      <c r="DK79" s="1"/>
      <c r="DL79" s="1"/>
      <c r="DM79" s="1"/>
      <c r="DN79" s="2"/>
      <c r="DO79" s="1"/>
      <c r="DP79" s="1"/>
      <c r="DQ79" s="1"/>
    </row>
    <row r="80" spans="1:196" x14ac:dyDescent="0.3">
      <c r="A80" s="54">
        <v>2011</v>
      </c>
      <c r="B80" s="55" t="s">
        <v>14</v>
      </c>
      <c r="C80" s="44">
        <v>0</v>
      </c>
      <c r="D80" s="14">
        <v>0</v>
      </c>
      <c r="E80" s="45">
        <v>0</v>
      </c>
      <c r="F80" s="44">
        <v>0</v>
      </c>
      <c r="G80" s="14">
        <v>0</v>
      </c>
      <c r="H80" s="45">
        <v>0</v>
      </c>
      <c r="I80" s="44">
        <v>0</v>
      </c>
      <c r="J80" s="14">
        <v>0</v>
      </c>
      <c r="K80" s="45">
        <v>0</v>
      </c>
      <c r="L80" s="44">
        <v>0</v>
      </c>
      <c r="M80" s="14">
        <v>0</v>
      </c>
      <c r="N80" s="45">
        <v>0</v>
      </c>
      <c r="O80" s="44">
        <v>0</v>
      </c>
      <c r="P80" s="14">
        <v>0</v>
      </c>
      <c r="Q80" s="45">
        <f t="shared" si="37"/>
        <v>0</v>
      </c>
      <c r="R80" s="44">
        <v>0</v>
      </c>
      <c r="S80" s="14">
        <v>0</v>
      </c>
      <c r="T80" s="45">
        <f t="shared" si="38"/>
        <v>0</v>
      </c>
      <c r="U80" s="44">
        <v>0</v>
      </c>
      <c r="V80" s="14">
        <v>0</v>
      </c>
      <c r="W80" s="45">
        <v>0</v>
      </c>
      <c r="X80" s="44">
        <v>0</v>
      </c>
      <c r="Y80" s="14">
        <v>0</v>
      </c>
      <c r="Z80" s="45">
        <v>0</v>
      </c>
      <c r="AA80" s="44">
        <v>0</v>
      </c>
      <c r="AB80" s="14">
        <v>0</v>
      </c>
      <c r="AC80" s="45">
        <v>0</v>
      </c>
      <c r="AD80" s="44">
        <v>0</v>
      </c>
      <c r="AE80" s="14">
        <v>0</v>
      </c>
      <c r="AF80" s="45">
        <v>0</v>
      </c>
      <c r="AG80" s="44">
        <v>0</v>
      </c>
      <c r="AH80" s="14">
        <v>0</v>
      </c>
      <c r="AI80" s="45">
        <v>0</v>
      </c>
      <c r="AJ80" s="44">
        <v>0</v>
      </c>
      <c r="AK80" s="14">
        <v>0</v>
      </c>
      <c r="AL80" s="45">
        <v>0</v>
      </c>
      <c r="AM80" s="44">
        <v>0</v>
      </c>
      <c r="AN80" s="14">
        <v>0</v>
      </c>
      <c r="AO80" s="45">
        <v>0</v>
      </c>
      <c r="AP80" s="44">
        <v>0</v>
      </c>
      <c r="AQ80" s="14">
        <v>0</v>
      </c>
      <c r="AR80" s="45">
        <v>0</v>
      </c>
      <c r="AS80" s="44">
        <v>0</v>
      </c>
      <c r="AT80" s="14">
        <v>0</v>
      </c>
      <c r="AU80" s="45">
        <v>0</v>
      </c>
      <c r="AV80" s="44">
        <v>0</v>
      </c>
      <c r="AW80" s="14">
        <v>0</v>
      </c>
      <c r="AX80" s="45">
        <v>0</v>
      </c>
      <c r="AY80" s="44">
        <v>0</v>
      </c>
      <c r="AZ80" s="14">
        <v>0</v>
      </c>
      <c r="BA80" s="45">
        <v>0</v>
      </c>
      <c r="BB80" s="44">
        <v>0</v>
      </c>
      <c r="BC80" s="14">
        <v>0</v>
      </c>
      <c r="BD80" s="45">
        <f t="shared" si="39"/>
        <v>0</v>
      </c>
      <c r="BE80" s="44">
        <v>0</v>
      </c>
      <c r="BF80" s="14">
        <v>0</v>
      </c>
      <c r="BG80" s="45">
        <v>0</v>
      </c>
      <c r="BH80" s="44">
        <v>0</v>
      </c>
      <c r="BI80" s="14">
        <v>0</v>
      </c>
      <c r="BJ80" s="45">
        <v>0</v>
      </c>
      <c r="BK80" s="13">
        <f t="shared" si="40"/>
        <v>0</v>
      </c>
      <c r="BL80" s="17">
        <f t="shared" si="41"/>
        <v>0</v>
      </c>
      <c r="BM80" s="6"/>
      <c r="BN80" s="9"/>
      <c r="BO80" s="6"/>
      <c r="BP80" s="6"/>
      <c r="BQ80" s="6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  <c r="CT80" s="2"/>
      <c r="CU80" s="1"/>
      <c r="CV80" s="1"/>
      <c r="CW80" s="1"/>
      <c r="CX80" s="2"/>
      <c r="CY80" s="1"/>
      <c r="CZ80" s="1"/>
      <c r="DA80" s="1"/>
      <c r="DB80" s="2"/>
      <c r="DC80" s="1"/>
      <c r="DD80" s="1"/>
      <c r="DE80" s="1"/>
      <c r="DF80" s="2"/>
      <c r="DG80" s="1"/>
      <c r="DH80" s="1"/>
      <c r="DI80" s="1"/>
      <c r="DJ80" s="2"/>
      <c r="DK80" s="1"/>
      <c r="DL80" s="1"/>
      <c r="DM80" s="1"/>
      <c r="DN80" s="2"/>
      <c r="DO80" s="1"/>
      <c r="DP80" s="1"/>
      <c r="DQ80" s="1"/>
    </row>
    <row r="81" spans="1:196" x14ac:dyDescent="0.3">
      <c r="A81" s="54">
        <v>2011</v>
      </c>
      <c r="B81" s="55" t="s">
        <v>15</v>
      </c>
      <c r="C81" s="44">
        <v>0</v>
      </c>
      <c r="D81" s="14">
        <v>0</v>
      </c>
      <c r="E81" s="45">
        <v>0</v>
      </c>
      <c r="F81" s="44">
        <v>0</v>
      </c>
      <c r="G81" s="14">
        <v>0</v>
      </c>
      <c r="H81" s="45">
        <v>0</v>
      </c>
      <c r="I81" s="48">
        <v>5</v>
      </c>
      <c r="J81" s="16">
        <v>12</v>
      </c>
      <c r="K81" s="45">
        <f>J81/I81*1000</f>
        <v>2400</v>
      </c>
      <c r="L81" s="44">
        <v>0</v>
      </c>
      <c r="M81" s="14">
        <v>0</v>
      </c>
      <c r="N81" s="45">
        <v>0</v>
      </c>
      <c r="O81" s="44">
        <v>0</v>
      </c>
      <c r="P81" s="14">
        <v>0</v>
      </c>
      <c r="Q81" s="45">
        <f t="shared" si="37"/>
        <v>0</v>
      </c>
      <c r="R81" s="44">
        <v>0</v>
      </c>
      <c r="S81" s="14">
        <v>0</v>
      </c>
      <c r="T81" s="45">
        <f t="shared" si="38"/>
        <v>0</v>
      </c>
      <c r="U81" s="44">
        <v>0</v>
      </c>
      <c r="V81" s="14">
        <v>0</v>
      </c>
      <c r="W81" s="45">
        <v>0</v>
      </c>
      <c r="X81" s="44">
        <v>0</v>
      </c>
      <c r="Y81" s="14">
        <v>0</v>
      </c>
      <c r="Z81" s="45">
        <v>0</v>
      </c>
      <c r="AA81" s="44">
        <v>0</v>
      </c>
      <c r="AB81" s="14">
        <v>0</v>
      </c>
      <c r="AC81" s="45">
        <v>0</v>
      </c>
      <c r="AD81" s="44">
        <v>0</v>
      </c>
      <c r="AE81" s="14">
        <v>0</v>
      </c>
      <c r="AF81" s="45">
        <v>0</v>
      </c>
      <c r="AG81" s="44">
        <v>0</v>
      </c>
      <c r="AH81" s="14">
        <v>0</v>
      </c>
      <c r="AI81" s="45">
        <v>0</v>
      </c>
      <c r="AJ81" s="44">
        <v>0</v>
      </c>
      <c r="AK81" s="14">
        <v>0</v>
      </c>
      <c r="AL81" s="45">
        <v>0</v>
      </c>
      <c r="AM81" s="44">
        <v>0</v>
      </c>
      <c r="AN81" s="14">
        <v>0</v>
      </c>
      <c r="AO81" s="45">
        <v>0</v>
      </c>
      <c r="AP81" s="44">
        <v>0</v>
      </c>
      <c r="AQ81" s="14">
        <v>0</v>
      </c>
      <c r="AR81" s="45">
        <v>0</v>
      </c>
      <c r="AS81" s="44">
        <v>0</v>
      </c>
      <c r="AT81" s="14">
        <v>0</v>
      </c>
      <c r="AU81" s="45">
        <v>0</v>
      </c>
      <c r="AV81" s="44">
        <v>0</v>
      </c>
      <c r="AW81" s="14">
        <v>0</v>
      </c>
      <c r="AX81" s="45">
        <v>0</v>
      </c>
      <c r="AY81" s="44">
        <v>0</v>
      </c>
      <c r="AZ81" s="14">
        <v>0</v>
      </c>
      <c r="BA81" s="45">
        <v>0</v>
      </c>
      <c r="BB81" s="44">
        <v>0</v>
      </c>
      <c r="BC81" s="14">
        <v>0</v>
      </c>
      <c r="BD81" s="45">
        <f t="shared" si="39"/>
        <v>0</v>
      </c>
      <c r="BE81" s="44">
        <v>0</v>
      </c>
      <c r="BF81" s="14">
        <v>0</v>
      </c>
      <c r="BG81" s="45">
        <v>0</v>
      </c>
      <c r="BH81" s="44">
        <v>0</v>
      </c>
      <c r="BI81" s="14">
        <v>0</v>
      </c>
      <c r="BJ81" s="45">
        <v>0</v>
      </c>
      <c r="BK81" s="13">
        <f t="shared" si="40"/>
        <v>5</v>
      </c>
      <c r="BL81" s="17">
        <f t="shared" si="41"/>
        <v>12</v>
      </c>
      <c r="BM81" s="6"/>
      <c r="BN81" s="9"/>
      <c r="BO81" s="6"/>
      <c r="BP81" s="6"/>
      <c r="BQ81" s="6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  <c r="CT81" s="2"/>
      <c r="CU81" s="1"/>
      <c r="CV81" s="1"/>
      <c r="CW81" s="1"/>
      <c r="CX81" s="2"/>
      <c r="CY81" s="1"/>
      <c r="CZ81" s="1"/>
      <c r="DA81" s="1"/>
      <c r="DB81" s="2"/>
      <c r="DC81" s="1"/>
      <c r="DD81" s="1"/>
      <c r="DE81" s="1"/>
      <c r="DF81" s="2"/>
      <c r="DG81" s="1"/>
      <c r="DH81" s="1"/>
      <c r="DI81" s="1"/>
      <c r="DJ81" s="2"/>
      <c r="DK81" s="1"/>
      <c r="DL81" s="1"/>
      <c r="DM81" s="1"/>
      <c r="DN81" s="2"/>
      <c r="DO81" s="1"/>
      <c r="DP81" s="1"/>
      <c r="DQ81" s="1"/>
    </row>
    <row r="82" spans="1:196" x14ac:dyDescent="0.3">
      <c r="A82" s="54">
        <v>2011</v>
      </c>
      <c r="B82" s="55" t="s">
        <v>16</v>
      </c>
      <c r="C82" s="44">
        <v>0</v>
      </c>
      <c r="D82" s="14">
        <v>0</v>
      </c>
      <c r="E82" s="45">
        <v>0</v>
      </c>
      <c r="F82" s="44">
        <v>0</v>
      </c>
      <c r="G82" s="14">
        <v>0</v>
      </c>
      <c r="H82" s="45">
        <v>0</v>
      </c>
      <c r="I82" s="44">
        <v>0</v>
      </c>
      <c r="J82" s="14">
        <v>0</v>
      </c>
      <c r="K82" s="45">
        <v>0</v>
      </c>
      <c r="L82" s="44">
        <v>0</v>
      </c>
      <c r="M82" s="14">
        <v>0</v>
      </c>
      <c r="N82" s="45">
        <v>0</v>
      </c>
      <c r="O82" s="44">
        <v>0</v>
      </c>
      <c r="P82" s="14">
        <v>0</v>
      </c>
      <c r="Q82" s="45">
        <f t="shared" si="37"/>
        <v>0</v>
      </c>
      <c r="R82" s="44">
        <v>0</v>
      </c>
      <c r="S82" s="14">
        <v>0</v>
      </c>
      <c r="T82" s="45">
        <f t="shared" si="38"/>
        <v>0</v>
      </c>
      <c r="U82" s="44">
        <v>0</v>
      </c>
      <c r="V82" s="14">
        <v>0</v>
      </c>
      <c r="W82" s="45">
        <v>0</v>
      </c>
      <c r="X82" s="44">
        <v>0</v>
      </c>
      <c r="Y82" s="14">
        <v>0</v>
      </c>
      <c r="Z82" s="45">
        <v>0</v>
      </c>
      <c r="AA82" s="44">
        <v>0</v>
      </c>
      <c r="AB82" s="14">
        <v>0</v>
      </c>
      <c r="AC82" s="45">
        <v>0</v>
      </c>
      <c r="AD82" s="44">
        <v>0</v>
      </c>
      <c r="AE82" s="14">
        <v>0</v>
      </c>
      <c r="AF82" s="45">
        <v>0</v>
      </c>
      <c r="AG82" s="44">
        <v>0</v>
      </c>
      <c r="AH82" s="14">
        <v>0</v>
      </c>
      <c r="AI82" s="45">
        <v>0</v>
      </c>
      <c r="AJ82" s="44">
        <v>0</v>
      </c>
      <c r="AK82" s="14">
        <v>0</v>
      </c>
      <c r="AL82" s="45">
        <v>0</v>
      </c>
      <c r="AM82" s="44">
        <v>0</v>
      </c>
      <c r="AN82" s="14">
        <v>0</v>
      </c>
      <c r="AO82" s="45">
        <v>0</v>
      </c>
      <c r="AP82" s="44">
        <v>0</v>
      </c>
      <c r="AQ82" s="14">
        <v>0</v>
      </c>
      <c r="AR82" s="45">
        <v>0</v>
      </c>
      <c r="AS82" s="44">
        <v>0</v>
      </c>
      <c r="AT82" s="14">
        <v>0</v>
      </c>
      <c r="AU82" s="45">
        <v>0</v>
      </c>
      <c r="AV82" s="44">
        <v>0</v>
      </c>
      <c r="AW82" s="14">
        <v>0</v>
      </c>
      <c r="AX82" s="45">
        <v>0</v>
      </c>
      <c r="AY82" s="44">
        <v>0</v>
      </c>
      <c r="AZ82" s="14">
        <v>0</v>
      </c>
      <c r="BA82" s="45">
        <v>0</v>
      </c>
      <c r="BB82" s="44">
        <v>0</v>
      </c>
      <c r="BC82" s="14">
        <v>0</v>
      </c>
      <c r="BD82" s="45">
        <f t="shared" si="39"/>
        <v>0</v>
      </c>
      <c r="BE82" s="44">
        <v>0</v>
      </c>
      <c r="BF82" s="14">
        <v>0</v>
      </c>
      <c r="BG82" s="45">
        <v>0</v>
      </c>
      <c r="BH82" s="44">
        <v>0</v>
      </c>
      <c r="BI82" s="14">
        <v>0</v>
      </c>
      <c r="BJ82" s="45">
        <v>0</v>
      </c>
      <c r="BK82" s="13">
        <f t="shared" si="40"/>
        <v>0</v>
      </c>
      <c r="BL82" s="17">
        <f t="shared" si="41"/>
        <v>0</v>
      </c>
      <c r="BM82" s="6"/>
      <c r="BN82" s="9"/>
      <c r="BO82" s="6"/>
      <c r="BP82" s="6"/>
      <c r="BQ82" s="6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  <c r="CT82" s="2"/>
      <c r="CU82" s="1"/>
      <c r="CV82" s="1"/>
      <c r="CW82" s="1"/>
      <c r="CX82" s="2"/>
      <c r="CY82" s="1"/>
      <c r="CZ82" s="1"/>
      <c r="DA82" s="1"/>
      <c r="DB82" s="2"/>
      <c r="DC82" s="1"/>
      <c r="DD82" s="1"/>
      <c r="DE82" s="1"/>
      <c r="DF82" s="2"/>
      <c r="DG82" s="1"/>
      <c r="DH82" s="1"/>
      <c r="DI82" s="1"/>
      <c r="DJ82" s="2"/>
      <c r="DK82" s="1"/>
      <c r="DL82" s="1"/>
      <c r="DM82" s="1"/>
      <c r="DN82" s="2"/>
      <c r="DO82" s="1"/>
      <c r="DP82" s="1"/>
      <c r="DQ82" s="1"/>
    </row>
    <row r="83" spans="1:196" ht="15" thickBot="1" x14ac:dyDescent="0.35">
      <c r="A83" s="56"/>
      <c r="B83" s="57" t="s">
        <v>17</v>
      </c>
      <c r="C83" s="46">
        <f>SUM(C71:C82)</f>
        <v>0</v>
      </c>
      <c r="D83" s="34">
        <f>SUM(D71:D82)</f>
        <v>0</v>
      </c>
      <c r="E83" s="47"/>
      <c r="F83" s="46">
        <f>SUM(F71:F82)</f>
        <v>0</v>
      </c>
      <c r="G83" s="34">
        <f>SUM(G71:G82)</f>
        <v>0</v>
      </c>
      <c r="H83" s="47"/>
      <c r="I83" s="46">
        <f>SUM(I71:I82)</f>
        <v>8</v>
      </c>
      <c r="J83" s="34">
        <f>SUM(J71:J82)</f>
        <v>18</v>
      </c>
      <c r="K83" s="47"/>
      <c r="L83" s="46">
        <f>SUM(L71:L82)</f>
        <v>0</v>
      </c>
      <c r="M83" s="34">
        <f>SUM(M71:M82)</f>
        <v>0</v>
      </c>
      <c r="N83" s="47"/>
      <c r="O83" s="46">
        <f t="shared" ref="O83:P83" si="42">SUM(O71:O82)</f>
        <v>0</v>
      </c>
      <c r="P83" s="34">
        <f t="shared" si="42"/>
        <v>0</v>
      </c>
      <c r="Q83" s="47"/>
      <c r="R83" s="46">
        <f t="shared" ref="R83:S83" si="43">SUM(R71:R82)</f>
        <v>0</v>
      </c>
      <c r="S83" s="34">
        <f t="shared" si="43"/>
        <v>0</v>
      </c>
      <c r="T83" s="47"/>
      <c r="U83" s="46">
        <f>SUM(U71:U82)</f>
        <v>0</v>
      </c>
      <c r="V83" s="34">
        <f>SUM(V71:V82)</f>
        <v>0</v>
      </c>
      <c r="W83" s="47"/>
      <c r="X83" s="46">
        <f>SUM(X71:X82)</f>
        <v>0</v>
      </c>
      <c r="Y83" s="34">
        <f>SUM(Y71:Y82)</f>
        <v>0</v>
      </c>
      <c r="Z83" s="47"/>
      <c r="AA83" s="46">
        <f>SUM(AA71:AA82)</f>
        <v>0</v>
      </c>
      <c r="AB83" s="34">
        <f>SUM(AB71:AB82)</f>
        <v>0</v>
      </c>
      <c r="AC83" s="47"/>
      <c r="AD83" s="46">
        <f>SUM(AD71:AD82)</f>
        <v>0</v>
      </c>
      <c r="AE83" s="34">
        <f>SUM(AE71:AE82)</f>
        <v>0</v>
      </c>
      <c r="AF83" s="47"/>
      <c r="AG83" s="46">
        <f>SUM(AG71:AG82)</f>
        <v>0</v>
      </c>
      <c r="AH83" s="34">
        <f>SUM(AH71:AH82)</f>
        <v>0</v>
      </c>
      <c r="AI83" s="47"/>
      <c r="AJ83" s="46">
        <f>SUM(AJ71:AJ82)</f>
        <v>0</v>
      </c>
      <c r="AK83" s="34">
        <f>SUM(AK71:AK82)</f>
        <v>0</v>
      </c>
      <c r="AL83" s="47"/>
      <c r="AM83" s="46">
        <f>SUM(AM71:AM82)</f>
        <v>0</v>
      </c>
      <c r="AN83" s="34">
        <f>SUM(AN71:AN82)</f>
        <v>0</v>
      </c>
      <c r="AO83" s="47"/>
      <c r="AP83" s="46">
        <f>SUM(AP71:AP82)</f>
        <v>0</v>
      </c>
      <c r="AQ83" s="34">
        <f>SUM(AQ71:AQ82)</f>
        <v>0</v>
      </c>
      <c r="AR83" s="47"/>
      <c r="AS83" s="46">
        <f>SUM(AS71:AS82)</f>
        <v>0</v>
      </c>
      <c r="AT83" s="34">
        <f>SUM(AT71:AT82)</f>
        <v>0</v>
      </c>
      <c r="AU83" s="47"/>
      <c r="AV83" s="46">
        <f>SUM(AV71:AV82)</f>
        <v>0</v>
      </c>
      <c r="AW83" s="34">
        <f>SUM(AW71:AW82)</f>
        <v>0</v>
      </c>
      <c r="AX83" s="47"/>
      <c r="AY83" s="46">
        <f>SUM(AY71:AY82)</f>
        <v>0</v>
      </c>
      <c r="AZ83" s="34">
        <f>SUM(AZ71:AZ82)</f>
        <v>2</v>
      </c>
      <c r="BA83" s="47"/>
      <c r="BB83" s="46">
        <f t="shared" ref="BB83:BC83" si="44">SUM(BB71:BB82)</f>
        <v>0</v>
      </c>
      <c r="BC83" s="34">
        <f t="shared" si="44"/>
        <v>0</v>
      </c>
      <c r="BD83" s="47"/>
      <c r="BE83" s="46">
        <f>SUM(BE71:BE82)</f>
        <v>0</v>
      </c>
      <c r="BF83" s="34">
        <f>SUM(BF71:BF82)</f>
        <v>0</v>
      </c>
      <c r="BG83" s="47"/>
      <c r="BH83" s="46">
        <f>SUM(BH71:BH82)</f>
        <v>0</v>
      </c>
      <c r="BI83" s="34">
        <f>SUM(BI71:BI82)</f>
        <v>0</v>
      </c>
      <c r="BJ83" s="47"/>
      <c r="BK83" s="35">
        <f t="shared" si="40"/>
        <v>8</v>
      </c>
      <c r="BL83" s="36">
        <f t="shared" si="41"/>
        <v>20</v>
      </c>
      <c r="BM83" s="6"/>
      <c r="BN83" s="9"/>
      <c r="BO83" s="6"/>
      <c r="BP83" s="6"/>
      <c r="BQ83" s="6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T83" s="2"/>
      <c r="CU83" s="1"/>
      <c r="CV83" s="1"/>
      <c r="CW83" s="1"/>
      <c r="CX83" s="2"/>
      <c r="CY83" s="1"/>
      <c r="CZ83" s="1"/>
      <c r="DA83" s="1"/>
      <c r="DB83" s="2"/>
      <c r="DC83" s="1"/>
      <c r="DD83" s="1"/>
      <c r="DE83" s="1"/>
      <c r="DF83" s="2"/>
      <c r="DG83" s="1"/>
      <c r="DH83" s="1"/>
      <c r="DI83" s="1"/>
      <c r="DJ83" s="2"/>
      <c r="DK83" s="1"/>
      <c r="DL83" s="1"/>
      <c r="DM83" s="1"/>
      <c r="DN83" s="2"/>
      <c r="DO83" s="1"/>
      <c r="DP83" s="1"/>
      <c r="DQ83" s="1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  <c r="GN83" s="3"/>
    </row>
    <row r="84" spans="1:196" x14ac:dyDescent="0.3">
      <c r="A84" s="54">
        <v>2012</v>
      </c>
      <c r="B84" s="55" t="s">
        <v>5</v>
      </c>
      <c r="C84" s="44">
        <v>0</v>
      </c>
      <c r="D84" s="14">
        <v>0</v>
      </c>
      <c r="E84" s="45">
        <v>0</v>
      </c>
      <c r="F84" s="44">
        <v>0</v>
      </c>
      <c r="G84" s="14">
        <v>0</v>
      </c>
      <c r="H84" s="45">
        <v>0</v>
      </c>
      <c r="I84" s="44">
        <v>0</v>
      </c>
      <c r="J84" s="14">
        <v>0</v>
      </c>
      <c r="K84" s="45">
        <v>0</v>
      </c>
      <c r="L84" s="44">
        <v>0</v>
      </c>
      <c r="M84" s="14">
        <v>0</v>
      </c>
      <c r="N84" s="45">
        <v>0</v>
      </c>
      <c r="O84" s="44">
        <v>0</v>
      </c>
      <c r="P84" s="14">
        <v>0</v>
      </c>
      <c r="Q84" s="45">
        <f t="shared" ref="Q84:Q95" si="45">IF(O84=0,0,P84/O84*1000)</f>
        <v>0</v>
      </c>
      <c r="R84" s="44">
        <v>0</v>
      </c>
      <c r="S84" s="14">
        <v>0</v>
      </c>
      <c r="T84" s="45">
        <f t="shared" ref="T84:T95" si="46">IF(R84=0,0,S84/R84*1000)</f>
        <v>0</v>
      </c>
      <c r="U84" s="44">
        <v>0</v>
      </c>
      <c r="V84" s="14">
        <v>0</v>
      </c>
      <c r="W84" s="45">
        <v>0</v>
      </c>
      <c r="X84" s="44">
        <v>0</v>
      </c>
      <c r="Y84" s="14">
        <v>0</v>
      </c>
      <c r="Z84" s="45">
        <v>0</v>
      </c>
      <c r="AA84" s="44">
        <v>0</v>
      </c>
      <c r="AB84" s="14">
        <v>0</v>
      </c>
      <c r="AC84" s="45">
        <v>0</v>
      </c>
      <c r="AD84" s="44">
        <v>0</v>
      </c>
      <c r="AE84" s="14">
        <v>0</v>
      </c>
      <c r="AF84" s="45">
        <v>0</v>
      </c>
      <c r="AG84" s="44">
        <v>0</v>
      </c>
      <c r="AH84" s="14">
        <v>0</v>
      </c>
      <c r="AI84" s="45">
        <v>0</v>
      </c>
      <c r="AJ84" s="44">
        <v>0</v>
      </c>
      <c r="AK84" s="14">
        <v>0</v>
      </c>
      <c r="AL84" s="45">
        <v>0</v>
      </c>
      <c r="AM84" s="44">
        <v>0</v>
      </c>
      <c r="AN84" s="14">
        <v>0</v>
      </c>
      <c r="AO84" s="45">
        <v>0</v>
      </c>
      <c r="AP84" s="44">
        <v>0</v>
      </c>
      <c r="AQ84" s="14">
        <v>0</v>
      </c>
      <c r="AR84" s="45">
        <v>0</v>
      </c>
      <c r="AS84" s="44">
        <v>0</v>
      </c>
      <c r="AT84" s="14">
        <v>0</v>
      </c>
      <c r="AU84" s="45">
        <v>0</v>
      </c>
      <c r="AV84" s="44">
        <v>0</v>
      </c>
      <c r="AW84" s="14">
        <v>0</v>
      </c>
      <c r="AX84" s="45">
        <v>0</v>
      </c>
      <c r="AY84" s="44">
        <v>0</v>
      </c>
      <c r="AZ84" s="14">
        <v>0</v>
      </c>
      <c r="BA84" s="45">
        <v>0</v>
      </c>
      <c r="BB84" s="44">
        <v>0</v>
      </c>
      <c r="BC84" s="14">
        <v>0</v>
      </c>
      <c r="BD84" s="45">
        <f t="shared" ref="BD84:BD95" si="47">IF(BB84=0,0,BC84/BB84*1000)</f>
        <v>0</v>
      </c>
      <c r="BE84" s="44">
        <v>0</v>
      </c>
      <c r="BF84" s="14">
        <v>0</v>
      </c>
      <c r="BG84" s="45">
        <v>0</v>
      </c>
      <c r="BH84" s="44">
        <v>0</v>
      </c>
      <c r="BI84" s="14">
        <v>0</v>
      </c>
      <c r="BJ84" s="45">
        <v>0</v>
      </c>
      <c r="BK84" s="13">
        <f t="shared" ref="BK84:BK96" si="48">I84+L84+AA84+AD84+AG84+AJ84+AP84+AY84+BH84</f>
        <v>0</v>
      </c>
      <c r="BL84" s="17">
        <f t="shared" ref="BL84:BL96" si="49">J84+M84+AB84+AE84+AH84+AK84+AQ84+AZ84+BI84</f>
        <v>0</v>
      </c>
      <c r="BM84" s="6"/>
      <c r="BN84" s="9"/>
      <c r="BO84" s="6"/>
      <c r="BP84" s="6"/>
      <c r="BQ84" s="6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  <c r="CT84" s="2"/>
      <c r="CU84" s="1"/>
      <c r="CV84" s="1"/>
      <c r="CW84" s="1"/>
      <c r="CX84" s="2"/>
      <c r="CY84" s="1"/>
      <c r="CZ84" s="1"/>
      <c r="DA84" s="1"/>
      <c r="DB84" s="2"/>
      <c r="DC84" s="1"/>
      <c r="DD84" s="1"/>
      <c r="DE84" s="1"/>
      <c r="DF84" s="2"/>
      <c r="DG84" s="1"/>
      <c r="DH84" s="1"/>
      <c r="DI84" s="1"/>
      <c r="DJ84" s="2"/>
      <c r="DK84" s="1"/>
      <c r="DL84" s="1"/>
      <c r="DM84" s="1"/>
      <c r="DN84" s="2"/>
      <c r="DO84" s="1"/>
      <c r="DP84" s="1"/>
      <c r="DQ84" s="1"/>
    </row>
    <row r="85" spans="1:196" x14ac:dyDescent="0.3">
      <c r="A85" s="54">
        <v>2012</v>
      </c>
      <c r="B85" s="55" t="s">
        <v>6</v>
      </c>
      <c r="C85" s="44">
        <v>0</v>
      </c>
      <c r="D85" s="14">
        <v>0</v>
      </c>
      <c r="E85" s="45">
        <v>0</v>
      </c>
      <c r="F85" s="44">
        <v>0</v>
      </c>
      <c r="G85" s="14">
        <v>0</v>
      </c>
      <c r="H85" s="45">
        <v>0</v>
      </c>
      <c r="I85" s="44">
        <v>0</v>
      </c>
      <c r="J85" s="14">
        <v>0</v>
      </c>
      <c r="K85" s="45">
        <v>0</v>
      </c>
      <c r="L85" s="44">
        <v>0</v>
      </c>
      <c r="M85" s="14">
        <v>0</v>
      </c>
      <c r="N85" s="45">
        <v>0</v>
      </c>
      <c r="O85" s="44">
        <v>0</v>
      </c>
      <c r="P85" s="14">
        <v>0</v>
      </c>
      <c r="Q85" s="45">
        <f t="shared" si="45"/>
        <v>0</v>
      </c>
      <c r="R85" s="44">
        <v>0</v>
      </c>
      <c r="S85" s="14">
        <v>0</v>
      </c>
      <c r="T85" s="45">
        <f t="shared" si="46"/>
        <v>0</v>
      </c>
      <c r="U85" s="44">
        <v>0</v>
      </c>
      <c r="V85" s="14">
        <v>0</v>
      </c>
      <c r="W85" s="45">
        <v>0</v>
      </c>
      <c r="X85" s="44">
        <v>0</v>
      </c>
      <c r="Y85" s="14">
        <v>0</v>
      </c>
      <c r="Z85" s="45">
        <v>0</v>
      </c>
      <c r="AA85" s="44">
        <v>0</v>
      </c>
      <c r="AB85" s="14">
        <v>0</v>
      </c>
      <c r="AC85" s="45">
        <v>0</v>
      </c>
      <c r="AD85" s="44">
        <v>0</v>
      </c>
      <c r="AE85" s="14">
        <v>0</v>
      </c>
      <c r="AF85" s="45">
        <v>0</v>
      </c>
      <c r="AG85" s="44">
        <v>0</v>
      </c>
      <c r="AH85" s="14">
        <v>0</v>
      </c>
      <c r="AI85" s="45">
        <v>0</v>
      </c>
      <c r="AJ85" s="44">
        <v>0</v>
      </c>
      <c r="AK85" s="14">
        <v>0</v>
      </c>
      <c r="AL85" s="45">
        <v>0</v>
      </c>
      <c r="AM85" s="44">
        <v>0</v>
      </c>
      <c r="AN85" s="14">
        <v>0</v>
      </c>
      <c r="AO85" s="45">
        <v>0</v>
      </c>
      <c r="AP85" s="44">
        <v>0</v>
      </c>
      <c r="AQ85" s="14">
        <v>0</v>
      </c>
      <c r="AR85" s="45">
        <v>0</v>
      </c>
      <c r="AS85" s="44">
        <v>0</v>
      </c>
      <c r="AT85" s="14">
        <v>0</v>
      </c>
      <c r="AU85" s="45">
        <v>0</v>
      </c>
      <c r="AV85" s="44">
        <v>0</v>
      </c>
      <c r="AW85" s="14">
        <v>0</v>
      </c>
      <c r="AX85" s="45">
        <v>0</v>
      </c>
      <c r="AY85" s="44">
        <v>0</v>
      </c>
      <c r="AZ85" s="14">
        <v>0</v>
      </c>
      <c r="BA85" s="45">
        <v>0</v>
      </c>
      <c r="BB85" s="44">
        <v>0</v>
      </c>
      <c r="BC85" s="14">
        <v>0</v>
      </c>
      <c r="BD85" s="45">
        <f t="shared" si="47"/>
        <v>0</v>
      </c>
      <c r="BE85" s="44">
        <v>0</v>
      </c>
      <c r="BF85" s="14">
        <v>0</v>
      </c>
      <c r="BG85" s="45">
        <v>0</v>
      </c>
      <c r="BH85" s="44">
        <v>0</v>
      </c>
      <c r="BI85" s="14">
        <v>0</v>
      </c>
      <c r="BJ85" s="45">
        <v>0</v>
      </c>
      <c r="BK85" s="13">
        <f t="shared" si="48"/>
        <v>0</v>
      </c>
      <c r="BL85" s="17">
        <f t="shared" si="49"/>
        <v>0</v>
      </c>
      <c r="BM85" s="6"/>
      <c r="BN85" s="9"/>
      <c r="BO85" s="6"/>
      <c r="BP85" s="6"/>
      <c r="BQ85" s="6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  <c r="CT85" s="2"/>
      <c r="CU85" s="1"/>
      <c r="CV85" s="1"/>
      <c r="CW85" s="1"/>
      <c r="CX85" s="2"/>
      <c r="CY85" s="1"/>
      <c r="CZ85" s="1"/>
      <c r="DA85" s="1"/>
      <c r="DB85" s="2"/>
      <c r="DC85" s="1"/>
      <c r="DD85" s="1"/>
      <c r="DE85" s="1"/>
      <c r="DF85" s="2"/>
      <c r="DG85" s="1"/>
      <c r="DH85" s="1"/>
      <c r="DI85" s="1"/>
      <c r="DJ85" s="2"/>
      <c r="DK85" s="1"/>
      <c r="DL85" s="1"/>
      <c r="DM85" s="1"/>
      <c r="DN85" s="2"/>
      <c r="DO85" s="1"/>
      <c r="DP85" s="1"/>
      <c r="DQ85" s="1"/>
    </row>
    <row r="86" spans="1:196" x14ac:dyDescent="0.3">
      <c r="A86" s="54">
        <v>2012</v>
      </c>
      <c r="B86" s="55" t="s">
        <v>7</v>
      </c>
      <c r="C86" s="44">
        <v>0</v>
      </c>
      <c r="D86" s="14">
        <v>0</v>
      </c>
      <c r="E86" s="45">
        <v>0</v>
      </c>
      <c r="F86" s="44">
        <v>0</v>
      </c>
      <c r="G86" s="14">
        <v>0</v>
      </c>
      <c r="H86" s="45">
        <v>0</v>
      </c>
      <c r="I86" s="44">
        <v>0</v>
      </c>
      <c r="J86" s="14">
        <v>0</v>
      </c>
      <c r="K86" s="45">
        <v>0</v>
      </c>
      <c r="L86" s="44">
        <v>0</v>
      </c>
      <c r="M86" s="14">
        <v>0</v>
      </c>
      <c r="N86" s="45">
        <v>0</v>
      </c>
      <c r="O86" s="44">
        <v>0</v>
      </c>
      <c r="P86" s="14">
        <v>0</v>
      </c>
      <c r="Q86" s="45">
        <f t="shared" si="45"/>
        <v>0</v>
      </c>
      <c r="R86" s="44">
        <v>0</v>
      </c>
      <c r="S86" s="14">
        <v>0</v>
      </c>
      <c r="T86" s="45">
        <f t="shared" si="46"/>
        <v>0</v>
      </c>
      <c r="U86" s="44">
        <v>0</v>
      </c>
      <c r="V86" s="14">
        <v>0</v>
      </c>
      <c r="W86" s="45">
        <v>0</v>
      </c>
      <c r="X86" s="44">
        <v>0</v>
      </c>
      <c r="Y86" s="14">
        <v>0</v>
      </c>
      <c r="Z86" s="45">
        <v>0</v>
      </c>
      <c r="AA86" s="44">
        <v>0</v>
      </c>
      <c r="AB86" s="14">
        <v>0</v>
      </c>
      <c r="AC86" s="45">
        <v>0</v>
      </c>
      <c r="AD86" s="44">
        <v>0</v>
      </c>
      <c r="AE86" s="14">
        <v>1</v>
      </c>
      <c r="AF86" s="45">
        <v>0</v>
      </c>
      <c r="AG86" s="44">
        <v>0</v>
      </c>
      <c r="AH86" s="14">
        <v>0</v>
      </c>
      <c r="AI86" s="45">
        <v>0</v>
      </c>
      <c r="AJ86" s="44">
        <v>0</v>
      </c>
      <c r="AK86" s="14">
        <v>0</v>
      </c>
      <c r="AL86" s="45">
        <v>0</v>
      </c>
      <c r="AM86" s="44">
        <v>0</v>
      </c>
      <c r="AN86" s="14">
        <v>0</v>
      </c>
      <c r="AO86" s="45">
        <v>0</v>
      </c>
      <c r="AP86" s="44">
        <v>0</v>
      </c>
      <c r="AQ86" s="14">
        <v>0</v>
      </c>
      <c r="AR86" s="45">
        <v>0</v>
      </c>
      <c r="AS86" s="44">
        <v>0</v>
      </c>
      <c r="AT86" s="14">
        <v>0</v>
      </c>
      <c r="AU86" s="45">
        <v>0</v>
      </c>
      <c r="AV86" s="44">
        <v>0</v>
      </c>
      <c r="AW86" s="14">
        <v>0</v>
      </c>
      <c r="AX86" s="45">
        <v>0</v>
      </c>
      <c r="AY86" s="44">
        <v>0</v>
      </c>
      <c r="AZ86" s="14">
        <v>0</v>
      </c>
      <c r="BA86" s="45">
        <v>0</v>
      </c>
      <c r="BB86" s="44">
        <v>0</v>
      </c>
      <c r="BC86" s="14">
        <v>0</v>
      </c>
      <c r="BD86" s="45">
        <f t="shared" si="47"/>
        <v>0</v>
      </c>
      <c r="BE86" s="44">
        <v>0</v>
      </c>
      <c r="BF86" s="14">
        <v>0</v>
      </c>
      <c r="BG86" s="45">
        <v>0</v>
      </c>
      <c r="BH86" s="44">
        <v>0</v>
      </c>
      <c r="BI86" s="14">
        <v>0</v>
      </c>
      <c r="BJ86" s="45">
        <v>0</v>
      </c>
      <c r="BK86" s="13">
        <f t="shared" si="48"/>
        <v>0</v>
      </c>
      <c r="BL86" s="17">
        <f t="shared" si="49"/>
        <v>1</v>
      </c>
      <c r="BM86" s="6"/>
      <c r="BN86" s="9"/>
      <c r="BO86" s="6"/>
      <c r="BP86" s="6"/>
      <c r="BQ86" s="6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  <c r="CT86" s="2"/>
      <c r="CU86" s="1"/>
      <c r="CV86" s="1"/>
      <c r="CW86" s="1"/>
      <c r="CX86" s="2"/>
      <c r="CY86" s="1"/>
      <c r="CZ86" s="1"/>
      <c r="DA86" s="1"/>
      <c r="DB86" s="2"/>
      <c r="DC86" s="1"/>
      <c r="DD86" s="1"/>
      <c r="DE86" s="1"/>
      <c r="DF86" s="2"/>
      <c r="DG86" s="1"/>
      <c r="DH86" s="1"/>
      <c r="DI86" s="1"/>
      <c r="DJ86" s="2"/>
      <c r="DK86" s="1"/>
      <c r="DL86" s="1"/>
      <c r="DM86" s="1"/>
      <c r="DN86" s="2"/>
      <c r="DO86" s="1"/>
      <c r="DP86" s="1"/>
      <c r="DQ86" s="1"/>
    </row>
    <row r="87" spans="1:196" x14ac:dyDescent="0.3">
      <c r="A87" s="54">
        <v>2012</v>
      </c>
      <c r="B87" s="55" t="s">
        <v>8</v>
      </c>
      <c r="C87" s="44">
        <v>0</v>
      </c>
      <c r="D87" s="14">
        <v>0</v>
      </c>
      <c r="E87" s="45">
        <v>0</v>
      </c>
      <c r="F87" s="44">
        <v>0</v>
      </c>
      <c r="G87" s="14">
        <v>0</v>
      </c>
      <c r="H87" s="45">
        <v>0</v>
      </c>
      <c r="I87" s="44">
        <v>0</v>
      </c>
      <c r="J87" s="14">
        <v>0</v>
      </c>
      <c r="K87" s="45">
        <v>0</v>
      </c>
      <c r="L87" s="44">
        <v>0</v>
      </c>
      <c r="M87" s="14">
        <v>0</v>
      </c>
      <c r="N87" s="45">
        <v>0</v>
      </c>
      <c r="O87" s="44">
        <v>0</v>
      </c>
      <c r="P87" s="14">
        <v>0</v>
      </c>
      <c r="Q87" s="45">
        <f t="shared" si="45"/>
        <v>0</v>
      </c>
      <c r="R87" s="44">
        <v>0</v>
      </c>
      <c r="S87" s="14">
        <v>0</v>
      </c>
      <c r="T87" s="45">
        <f t="shared" si="46"/>
        <v>0</v>
      </c>
      <c r="U87" s="44">
        <v>0</v>
      </c>
      <c r="V87" s="14">
        <v>0</v>
      </c>
      <c r="W87" s="45">
        <v>0</v>
      </c>
      <c r="X87" s="44">
        <v>0</v>
      </c>
      <c r="Y87" s="14">
        <v>0</v>
      </c>
      <c r="Z87" s="45">
        <v>0</v>
      </c>
      <c r="AA87" s="44">
        <v>0</v>
      </c>
      <c r="AB87" s="14">
        <v>0</v>
      </c>
      <c r="AC87" s="45">
        <v>0</v>
      </c>
      <c r="AD87" s="44">
        <v>0</v>
      </c>
      <c r="AE87" s="14">
        <v>1</v>
      </c>
      <c r="AF87" s="45">
        <v>0</v>
      </c>
      <c r="AG87" s="44">
        <v>0</v>
      </c>
      <c r="AH87" s="14">
        <v>0</v>
      </c>
      <c r="AI87" s="45">
        <v>0</v>
      </c>
      <c r="AJ87" s="44">
        <v>0</v>
      </c>
      <c r="AK87" s="14">
        <v>0</v>
      </c>
      <c r="AL87" s="45">
        <v>0</v>
      </c>
      <c r="AM87" s="44">
        <v>0</v>
      </c>
      <c r="AN87" s="14">
        <v>0</v>
      </c>
      <c r="AO87" s="45">
        <v>0</v>
      </c>
      <c r="AP87" s="44">
        <v>0</v>
      </c>
      <c r="AQ87" s="14">
        <v>0</v>
      </c>
      <c r="AR87" s="45">
        <v>0</v>
      </c>
      <c r="AS87" s="44">
        <v>0</v>
      </c>
      <c r="AT87" s="14">
        <v>0</v>
      </c>
      <c r="AU87" s="45">
        <v>0</v>
      </c>
      <c r="AV87" s="44">
        <v>0</v>
      </c>
      <c r="AW87" s="14">
        <v>0</v>
      </c>
      <c r="AX87" s="45">
        <v>0</v>
      </c>
      <c r="AY87" s="44">
        <v>0</v>
      </c>
      <c r="AZ87" s="14">
        <v>0</v>
      </c>
      <c r="BA87" s="45">
        <v>0</v>
      </c>
      <c r="BB87" s="44">
        <v>0</v>
      </c>
      <c r="BC87" s="14">
        <v>0</v>
      </c>
      <c r="BD87" s="45">
        <f t="shared" si="47"/>
        <v>0</v>
      </c>
      <c r="BE87" s="44">
        <v>0</v>
      </c>
      <c r="BF87" s="14">
        <v>0</v>
      </c>
      <c r="BG87" s="45">
        <v>0</v>
      </c>
      <c r="BH87" s="44">
        <v>0</v>
      </c>
      <c r="BI87" s="14">
        <v>0</v>
      </c>
      <c r="BJ87" s="45">
        <v>0</v>
      </c>
      <c r="BK87" s="13">
        <f t="shared" si="48"/>
        <v>0</v>
      </c>
      <c r="BL87" s="17">
        <f t="shared" si="49"/>
        <v>1</v>
      </c>
      <c r="BM87" s="6"/>
      <c r="BN87" s="9"/>
      <c r="BO87" s="6"/>
      <c r="BP87" s="6"/>
      <c r="BQ87" s="6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  <c r="CT87" s="2"/>
      <c r="CU87" s="1"/>
      <c r="CV87" s="1"/>
      <c r="CW87" s="1"/>
      <c r="CX87" s="2"/>
      <c r="CY87" s="1"/>
      <c r="CZ87" s="1"/>
      <c r="DA87" s="1"/>
      <c r="DB87" s="2"/>
      <c r="DC87" s="1"/>
      <c r="DD87" s="1"/>
      <c r="DE87" s="1"/>
      <c r="DF87" s="2"/>
      <c r="DG87" s="1"/>
      <c r="DH87" s="1"/>
      <c r="DI87" s="1"/>
      <c r="DJ87" s="2"/>
      <c r="DK87" s="1"/>
      <c r="DL87" s="1"/>
      <c r="DM87" s="1"/>
      <c r="DN87" s="2"/>
      <c r="DO87" s="1"/>
      <c r="DP87" s="1"/>
      <c r="DQ87" s="1"/>
    </row>
    <row r="88" spans="1:196" x14ac:dyDescent="0.3">
      <c r="A88" s="54">
        <v>2012</v>
      </c>
      <c r="B88" s="55" t="s">
        <v>9</v>
      </c>
      <c r="C88" s="44">
        <v>0</v>
      </c>
      <c r="D88" s="14">
        <v>0</v>
      </c>
      <c r="E88" s="45">
        <v>0</v>
      </c>
      <c r="F88" s="44">
        <v>0</v>
      </c>
      <c r="G88" s="14">
        <v>0</v>
      </c>
      <c r="H88" s="45">
        <v>0</v>
      </c>
      <c r="I88" s="44">
        <v>0</v>
      </c>
      <c r="J88" s="14">
        <v>0</v>
      </c>
      <c r="K88" s="45">
        <v>0</v>
      </c>
      <c r="L88" s="44">
        <v>0</v>
      </c>
      <c r="M88" s="14">
        <v>0</v>
      </c>
      <c r="N88" s="45">
        <v>0</v>
      </c>
      <c r="O88" s="44">
        <v>0</v>
      </c>
      <c r="P88" s="14">
        <v>0</v>
      </c>
      <c r="Q88" s="45">
        <f t="shared" si="45"/>
        <v>0</v>
      </c>
      <c r="R88" s="44">
        <v>0</v>
      </c>
      <c r="S88" s="14">
        <v>0</v>
      </c>
      <c r="T88" s="45">
        <f t="shared" si="46"/>
        <v>0</v>
      </c>
      <c r="U88" s="44">
        <v>0</v>
      </c>
      <c r="V88" s="14">
        <v>0</v>
      </c>
      <c r="W88" s="45">
        <v>0</v>
      </c>
      <c r="X88" s="44">
        <v>0</v>
      </c>
      <c r="Y88" s="14">
        <v>0</v>
      </c>
      <c r="Z88" s="45">
        <v>0</v>
      </c>
      <c r="AA88" s="44">
        <v>0</v>
      </c>
      <c r="AB88" s="14">
        <v>0</v>
      </c>
      <c r="AC88" s="45">
        <v>0</v>
      </c>
      <c r="AD88" s="44">
        <v>0</v>
      </c>
      <c r="AE88" s="14">
        <v>0</v>
      </c>
      <c r="AF88" s="45">
        <v>0</v>
      </c>
      <c r="AG88" s="44">
        <v>0</v>
      </c>
      <c r="AH88" s="14">
        <v>0</v>
      </c>
      <c r="AI88" s="45">
        <v>0</v>
      </c>
      <c r="AJ88" s="44">
        <v>0</v>
      </c>
      <c r="AK88" s="14">
        <v>0</v>
      </c>
      <c r="AL88" s="45">
        <v>0</v>
      </c>
      <c r="AM88" s="44">
        <v>0</v>
      </c>
      <c r="AN88" s="14">
        <v>0</v>
      </c>
      <c r="AO88" s="45">
        <v>0</v>
      </c>
      <c r="AP88" s="44">
        <v>0</v>
      </c>
      <c r="AQ88" s="14">
        <v>0</v>
      </c>
      <c r="AR88" s="45">
        <v>0</v>
      </c>
      <c r="AS88" s="44">
        <v>0</v>
      </c>
      <c r="AT88" s="14">
        <v>0</v>
      </c>
      <c r="AU88" s="45">
        <v>0</v>
      </c>
      <c r="AV88" s="44">
        <v>0</v>
      </c>
      <c r="AW88" s="14">
        <v>0</v>
      </c>
      <c r="AX88" s="45">
        <v>0</v>
      </c>
      <c r="AY88" s="44">
        <v>0</v>
      </c>
      <c r="AZ88" s="14">
        <v>0</v>
      </c>
      <c r="BA88" s="45">
        <v>0</v>
      </c>
      <c r="BB88" s="44">
        <v>0</v>
      </c>
      <c r="BC88" s="14">
        <v>0</v>
      </c>
      <c r="BD88" s="45">
        <f t="shared" si="47"/>
        <v>0</v>
      </c>
      <c r="BE88" s="44">
        <v>0</v>
      </c>
      <c r="BF88" s="14">
        <v>0</v>
      </c>
      <c r="BG88" s="45">
        <v>0</v>
      </c>
      <c r="BH88" s="44">
        <v>0</v>
      </c>
      <c r="BI88" s="14">
        <v>0</v>
      </c>
      <c r="BJ88" s="45">
        <v>0</v>
      </c>
      <c r="BK88" s="13">
        <f t="shared" si="48"/>
        <v>0</v>
      </c>
      <c r="BL88" s="17">
        <f t="shared" si="49"/>
        <v>0</v>
      </c>
      <c r="BM88" s="6"/>
      <c r="BN88" s="9"/>
      <c r="BO88" s="6"/>
      <c r="BP88" s="6"/>
      <c r="BQ88" s="6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  <c r="CT88" s="2"/>
      <c r="CU88" s="1"/>
      <c r="CV88" s="1"/>
      <c r="CW88" s="1"/>
      <c r="CX88" s="2"/>
      <c r="CY88" s="1"/>
      <c r="CZ88" s="1"/>
      <c r="DA88" s="1"/>
      <c r="DB88" s="2"/>
      <c r="DC88" s="1"/>
      <c r="DD88" s="1"/>
      <c r="DE88" s="1"/>
      <c r="DF88" s="2"/>
      <c r="DG88" s="1"/>
      <c r="DH88" s="1"/>
      <c r="DI88" s="1"/>
      <c r="DJ88" s="2"/>
      <c r="DK88" s="1"/>
      <c r="DL88" s="1"/>
      <c r="DM88" s="1"/>
      <c r="DN88" s="2"/>
      <c r="DO88" s="1"/>
      <c r="DP88" s="1"/>
      <c r="DQ88" s="1"/>
    </row>
    <row r="89" spans="1:196" x14ac:dyDescent="0.3">
      <c r="A89" s="54">
        <v>2012</v>
      </c>
      <c r="B89" s="55" t="s">
        <v>10</v>
      </c>
      <c r="C89" s="44">
        <v>0</v>
      </c>
      <c r="D89" s="14">
        <v>0</v>
      </c>
      <c r="E89" s="45">
        <v>0</v>
      </c>
      <c r="F89" s="44">
        <v>0</v>
      </c>
      <c r="G89" s="14">
        <v>0</v>
      </c>
      <c r="H89" s="45">
        <v>0</v>
      </c>
      <c r="I89" s="44">
        <v>0</v>
      </c>
      <c r="J89" s="14">
        <v>0</v>
      </c>
      <c r="K89" s="45">
        <v>0</v>
      </c>
      <c r="L89" s="44">
        <v>0</v>
      </c>
      <c r="M89" s="14">
        <v>0</v>
      </c>
      <c r="N89" s="45">
        <v>0</v>
      </c>
      <c r="O89" s="44">
        <v>0</v>
      </c>
      <c r="P89" s="14">
        <v>0</v>
      </c>
      <c r="Q89" s="45">
        <f t="shared" si="45"/>
        <v>0</v>
      </c>
      <c r="R89" s="44">
        <v>0</v>
      </c>
      <c r="S89" s="14">
        <v>0</v>
      </c>
      <c r="T89" s="45">
        <f t="shared" si="46"/>
        <v>0</v>
      </c>
      <c r="U89" s="44">
        <v>0</v>
      </c>
      <c r="V89" s="14">
        <v>0</v>
      </c>
      <c r="W89" s="45">
        <v>0</v>
      </c>
      <c r="X89" s="44">
        <v>0</v>
      </c>
      <c r="Y89" s="14">
        <v>0</v>
      </c>
      <c r="Z89" s="45">
        <v>0</v>
      </c>
      <c r="AA89" s="44">
        <v>0</v>
      </c>
      <c r="AB89" s="14">
        <v>0</v>
      </c>
      <c r="AC89" s="45">
        <v>0</v>
      </c>
      <c r="AD89" s="44">
        <v>0</v>
      </c>
      <c r="AE89" s="14">
        <v>0</v>
      </c>
      <c r="AF89" s="45">
        <v>0</v>
      </c>
      <c r="AG89" s="48">
        <v>422</v>
      </c>
      <c r="AH89" s="16">
        <v>3598</v>
      </c>
      <c r="AI89" s="45">
        <f t="shared" ref="AI89" si="50">AH89/AG89*1000</f>
        <v>8526.0663507109002</v>
      </c>
      <c r="AJ89" s="44">
        <v>0</v>
      </c>
      <c r="AK89" s="14">
        <v>0</v>
      </c>
      <c r="AL89" s="45">
        <v>0</v>
      </c>
      <c r="AM89" s="44">
        <v>0</v>
      </c>
      <c r="AN89" s="14">
        <v>0</v>
      </c>
      <c r="AO89" s="45">
        <v>0</v>
      </c>
      <c r="AP89" s="44">
        <v>299</v>
      </c>
      <c r="AQ89" s="14">
        <v>3077</v>
      </c>
      <c r="AR89" s="45">
        <f>AQ89/AP89*1000</f>
        <v>10290.969899665552</v>
      </c>
      <c r="AS89" s="44">
        <v>0</v>
      </c>
      <c r="AT89" s="14">
        <v>0</v>
      </c>
      <c r="AU89" s="45">
        <v>0</v>
      </c>
      <c r="AV89" s="44">
        <v>0</v>
      </c>
      <c r="AW89" s="14">
        <v>0</v>
      </c>
      <c r="AX89" s="45">
        <v>0</v>
      </c>
      <c r="AY89" s="44">
        <v>0</v>
      </c>
      <c r="AZ89" s="14">
        <v>0</v>
      </c>
      <c r="BA89" s="45">
        <v>0</v>
      </c>
      <c r="BB89" s="44">
        <v>0</v>
      </c>
      <c r="BC89" s="14">
        <v>0</v>
      </c>
      <c r="BD89" s="45">
        <f t="shared" si="47"/>
        <v>0</v>
      </c>
      <c r="BE89" s="44">
        <v>0</v>
      </c>
      <c r="BF89" s="14">
        <v>0</v>
      </c>
      <c r="BG89" s="45">
        <v>0</v>
      </c>
      <c r="BH89" s="44">
        <v>0</v>
      </c>
      <c r="BI89" s="14">
        <v>0</v>
      </c>
      <c r="BJ89" s="45">
        <v>0</v>
      </c>
      <c r="BK89" s="13">
        <f t="shared" si="48"/>
        <v>721</v>
      </c>
      <c r="BL89" s="17">
        <f t="shared" si="49"/>
        <v>6675</v>
      </c>
      <c r="BM89" s="6"/>
      <c r="BN89" s="9"/>
      <c r="BO89" s="6"/>
      <c r="BP89" s="6"/>
      <c r="BQ89" s="6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  <c r="CT89" s="2"/>
      <c r="CU89" s="1"/>
      <c r="CV89" s="1"/>
      <c r="CW89" s="1"/>
      <c r="CX89" s="2"/>
      <c r="CY89" s="1"/>
      <c r="CZ89" s="1"/>
      <c r="DA89" s="1"/>
      <c r="DB89" s="2"/>
      <c r="DC89" s="1"/>
      <c r="DD89" s="1"/>
      <c r="DE89" s="1"/>
      <c r="DF89" s="2"/>
      <c r="DG89" s="1"/>
      <c r="DH89" s="1"/>
      <c r="DI89" s="1"/>
      <c r="DJ89" s="2"/>
      <c r="DK89" s="1"/>
      <c r="DL89" s="1"/>
      <c r="DM89" s="1"/>
      <c r="DN89" s="2"/>
      <c r="DO89" s="1"/>
      <c r="DP89" s="1"/>
      <c r="DQ89" s="1"/>
    </row>
    <row r="90" spans="1:196" x14ac:dyDescent="0.3">
      <c r="A90" s="54">
        <v>2012</v>
      </c>
      <c r="B90" s="55" t="s">
        <v>11</v>
      </c>
      <c r="C90" s="44">
        <v>0</v>
      </c>
      <c r="D90" s="14">
        <v>0</v>
      </c>
      <c r="E90" s="45">
        <v>0</v>
      </c>
      <c r="F90" s="44">
        <v>0</v>
      </c>
      <c r="G90" s="14">
        <v>0</v>
      </c>
      <c r="H90" s="45">
        <v>0</v>
      </c>
      <c r="I90" s="44">
        <v>0</v>
      </c>
      <c r="J90" s="14">
        <v>0</v>
      </c>
      <c r="K90" s="45">
        <v>0</v>
      </c>
      <c r="L90" s="44">
        <v>0</v>
      </c>
      <c r="M90" s="14">
        <v>0</v>
      </c>
      <c r="N90" s="45">
        <v>0</v>
      </c>
      <c r="O90" s="44">
        <v>0</v>
      </c>
      <c r="P90" s="14">
        <v>0</v>
      </c>
      <c r="Q90" s="45">
        <f t="shared" si="45"/>
        <v>0</v>
      </c>
      <c r="R90" s="44">
        <v>0</v>
      </c>
      <c r="S90" s="14">
        <v>0</v>
      </c>
      <c r="T90" s="45">
        <f t="shared" si="46"/>
        <v>0</v>
      </c>
      <c r="U90" s="44">
        <v>0</v>
      </c>
      <c r="V90" s="14">
        <v>0</v>
      </c>
      <c r="W90" s="45">
        <v>0</v>
      </c>
      <c r="X90" s="44">
        <v>0</v>
      </c>
      <c r="Y90" s="14">
        <v>0</v>
      </c>
      <c r="Z90" s="45">
        <v>0</v>
      </c>
      <c r="AA90" s="44">
        <v>0</v>
      </c>
      <c r="AB90" s="14">
        <v>0</v>
      </c>
      <c r="AC90" s="45">
        <v>0</v>
      </c>
      <c r="AD90" s="44">
        <v>0</v>
      </c>
      <c r="AE90" s="14">
        <v>0</v>
      </c>
      <c r="AF90" s="45">
        <v>0</v>
      </c>
      <c r="AG90" s="44">
        <v>0</v>
      </c>
      <c r="AH90" s="14">
        <v>0</v>
      </c>
      <c r="AI90" s="45">
        <v>0</v>
      </c>
      <c r="AJ90" s="44">
        <v>0</v>
      </c>
      <c r="AK90" s="14">
        <v>0</v>
      </c>
      <c r="AL90" s="45">
        <v>0</v>
      </c>
      <c r="AM90" s="44">
        <v>0</v>
      </c>
      <c r="AN90" s="14">
        <v>0</v>
      </c>
      <c r="AO90" s="45">
        <v>0</v>
      </c>
      <c r="AP90" s="44">
        <v>0</v>
      </c>
      <c r="AQ90" s="14">
        <v>0</v>
      </c>
      <c r="AR90" s="45">
        <v>0</v>
      </c>
      <c r="AS90" s="44">
        <v>0</v>
      </c>
      <c r="AT90" s="14">
        <v>0</v>
      </c>
      <c r="AU90" s="45">
        <v>0</v>
      </c>
      <c r="AV90" s="44">
        <v>0</v>
      </c>
      <c r="AW90" s="14">
        <v>0</v>
      </c>
      <c r="AX90" s="45">
        <v>0</v>
      </c>
      <c r="AY90" s="44">
        <v>0</v>
      </c>
      <c r="AZ90" s="14">
        <v>0</v>
      </c>
      <c r="BA90" s="45">
        <v>0</v>
      </c>
      <c r="BB90" s="44">
        <v>0</v>
      </c>
      <c r="BC90" s="14">
        <v>0</v>
      </c>
      <c r="BD90" s="45">
        <f t="shared" si="47"/>
        <v>0</v>
      </c>
      <c r="BE90" s="44">
        <v>0</v>
      </c>
      <c r="BF90" s="14">
        <v>0</v>
      </c>
      <c r="BG90" s="45">
        <v>0</v>
      </c>
      <c r="BH90" s="44">
        <v>0</v>
      </c>
      <c r="BI90" s="14">
        <v>0</v>
      </c>
      <c r="BJ90" s="45">
        <v>0</v>
      </c>
      <c r="BK90" s="13">
        <f t="shared" si="48"/>
        <v>0</v>
      </c>
      <c r="BL90" s="17">
        <f t="shared" si="49"/>
        <v>0</v>
      </c>
      <c r="BM90" s="6"/>
      <c r="BN90" s="9"/>
      <c r="BO90" s="6"/>
      <c r="BP90" s="6"/>
      <c r="BQ90" s="6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  <c r="CT90" s="2"/>
      <c r="CU90" s="1"/>
      <c r="CV90" s="1"/>
      <c r="CW90" s="1"/>
      <c r="CX90" s="2"/>
      <c r="CY90" s="1"/>
      <c r="CZ90" s="1"/>
      <c r="DA90" s="1"/>
      <c r="DB90" s="2"/>
      <c r="DC90" s="1"/>
      <c r="DD90" s="1"/>
      <c r="DE90" s="1"/>
      <c r="DF90" s="2"/>
      <c r="DG90" s="1"/>
      <c r="DH90" s="1"/>
      <c r="DI90" s="1"/>
      <c r="DJ90" s="2"/>
      <c r="DK90" s="1"/>
      <c r="DL90" s="1"/>
      <c r="DM90" s="1"/>
      <c r="DN90" s="2"/>
      <c r="DO90" s="1"/>
      <c r="DP90" s="1"/>
      <c r="DQ90" s="1"/>
    </row>
    <row r="91" spans="1:196" x14ac:dyDescent="0.3">
      <c r="A91" s="54">
        <v>2012</v>
      </c>
      <c r="B91" s="55" t="s">
        <v>12</v>
      </c>
      <c r="C91" s="44">
        <v>0</v>
      </c>
      <c r="D91" s="14">
        <v>0</v>
      </c>
      <c r="E91" s="45">
        <v>0</v>
      </c>
      <c r="F91" s="44">
        <v>0</v>
      </c>
      <c r="G91" s="14">
        <v>0</v>
      </c>
      <c r="H91" s="45">
        <v>0</v>
      </c>
      <c r="I91" s="44">
        <v>0</v>
      </c>
      <c r="J91" s="14">
        <v>0</v>
      </c>
      <c r="K91" s="45">
        <v>0</v>
      </c>
      <c r="L91" s="44">
        <v>0</v>
      </c>
      <c r="M91" s="14">
        <v>0</v>
      </c>
      <c r="N91" s="45">
        <v>0</v>
      </c>
      <c r="O91" s="44">
        <v>0</v>
      </c>
      <c r="P91" s="14">
        <v>0</v>
      </c>
      <c r="Q91" s="45">
        <f t="shared" si="45"/>
        <v>0</v>
      </c>
      <c r="R91" s="44">
        <v>0</v>
      </c>
      <c r="S91" s="14">
        <v>0</v>
      </c>
      <c r="T91" s="45">
        <f t="shared" si="46"/>
        <v>0</v>
      </c>
      <c r="U91" s="44">
        <v>0</v>
      </c>
      <c r="V91" s="14">
        <v>0</v>
      </c>
      <c r="W91" s="45">
        <v>0</v>
      </c>
      <c r="X91" s="44">
        <v>0</v>
      </c>
      <c r="Y91" s="14">
        <v>0</v>
      </c>
      <c r="Z91" s="45">
        <v>0</v>
      </c>
      <c r="AA91" s="44">
        <v>0</v>
      </c>
      <c r="AB91" s="14">
        <v>0</v>
      </c>
      <c r="AC91" s="45">
        <v>0</v>
      </c>
      <c r="AD91" s="44">
        <v>0</v>
      </c>
      <c r="AE91" s="14">
        <v>0</v>
      </c>
      <c r="AF91" s="45">
        <v>0</v>
      </c>
      <c r="AG91" s="44">
        <v>0</v>
      </c>
      <c r="AH91" s="14">
        <v>0</v>
      </c>
      <c r="AI91" s="45">
        <v>0</v>
      </c>
      <c r="AJ91" s="44">
        <v>0</v>
      </c>
      <c r="AK91" s="14">
        <v>0</v>
      </c>
      <c r="AL91" s="45">
        <v>0</v>
      </c>
      <c r="AM91" s="44">
        <v>0</v>
      </c>
      <c r="AN91" s="14">
        <v>0</v>
      </c>
      <c r="AO91" s="45">
        <v>0</v>
      </c>
      <c r="AP91" s="44">
        <v>0</v>
      </c>
      <c r="AQ91" s="14">
        <v>0</v>
      </c>
      <c r="AR91" s="45">
        <v>0</v>
      </c>
      <c r="AS91" s="44">
        <v>0</v>
      </c>
      <c r="AT91" s="14">
        <v>0</v>
      </c>
      <c r="AU91" s="45">
        <v>0</v>
      </c>
      <c r="AV91" s="44">
        <v>0</v>
      </c>
      <c r="AW91" s="14">
        <v>0</v>
      </c>
      <c r="AX91" s="45">
        <v>0</v>
      </c>
      <c r="AY91" s="44">
        <v>0</v>
      </c>
      <c r="AZ91" s="14">
        <v>0</v>
      </c>
      <c r="BA91" s="45">
        <v>0</v>
      </c>
      <c r="BB91" s="44">
        <v>0</v>
      </c>
      <c r="BC91" s="14">
        <v>0</v>
      </c>
      <c r="BD91" s="45">
        <f t="shared" si="47"/>
        <v>0</v>
      </c>
      <c r="BE91" s="44">
        <v>0</v>
      </c>
      <c r="BF91" s="14">
        <v>0</v>
      </c>
      <c r="BG91" s="45">
        <v>0</v>
      </c>
      <c r="BH91" s="44">
        <v>0</v>
      </c>
      <c r="BI91" s="14">
        <v>0</v>
      </c>
      <c r="BJ91" s="45">
        <v>0</v>
      </c>
      <c r="BK91" s="13">
        <f t="shared" si="48"/>
        <v>0</v>
      </c>
      <c r="BL91" s="17">
        <f t="shared" si="49"/>
        <v>0</v>
      </c>
      <c r="BM91" s="6"/>
      <c r="BN91" s="9"/>
      <c r="BO91" s="6"/>
      <c r="BP91" s="6"/>
      <c r="BQ91" s="6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  <c r="CT91" s="2"/>
      <c r="CU91" s="1"/>
      <c r="CV91" s="1"/>
      <c r="CW91" s="1"/>
      <c r="CX91" s="2"/>
      <c r="CY91" s="1"/>
      <c r="CZ91" s="1"/>
      <c r="DA91" s="1"/>
      <c r="DB91" s="2"/>
      <c r="DC91" s="1"/>
      <c r="DD91" s="1"/>
      <c r="DE91" s="1"/>
      <c r="DF91" s="2"/>
      <c r="DG91" s="1"/>
      <c r="DH91" s="1"/>
      <c r="DI91" s="1"/>
      <c r="DJ91" s="2"/>
      <c r="DK91" s="1"/>
      <c r="DL91" s="1"/>
      <c r="DM91" s="1"/>
      <c r="DN91" s="2"/>
      <c r="DO91" s="1"/>
      <c r="DP91" s="1"/>
      <c r="DQ91" s="1"/>
    </row>
    <row r="92" spans="1:196" x14ac:dyDescent="0.3">
      <c r="A92" s="54">
        <v>2012</v>
      </c>
      <c r="B92" s="55" t="s">
        <v>13</v>
      </c>
      <c r="C92" s="44">
        <v>0</v>
      </c>
      <c r="D92" s="14">
        <v>0</v>
      </c>
      <c r="E92" s="45">
        <v>0</v>
      </c>
      <c r="F92" s="44">
        <v>0</v>
      </c>
      <c r="G92" s="14">
        <v>0</v>
      </c>
      <c r="H92" s="45">
        <v>0</v>
      </c>
      <c r="I92" s="44">
        <v>0</v>
      </c>
      <c r="J92" s="14">
        <v>0</v>
      </c>
      <c r="K92" s="45">
        <v>0</v>
      </c>
      <c r="L92" s="44">
        <v>0</v>
      </c>
      <c r="M92" s="14">
        <v>0</v>
      </c>
      <c r="N92" s="45">
        <v>0</v>
      </c>
      <c r="O92" s="44">
        <v>0</v>
      </c>
      <c r="P92" s="14">
        <v>0</v>
      </c>
      <c r="Q92" s="45">
        <f t="shared" si="45"/>
        <v>0</v>
      </c>
      <c r="R92" s="44">
        <v>0</v>
      </c>
      <c r="S92" s="14">
        <v>0</v>
      </c>
      <c r="T92" s="45">
        <f t="shared" si="46"/>
        <v>0</v>
      </c>
      <c r="U92" s="44">
        <v>0</v>
      </c>
      <c r="V92" s="14">
        <v>0</v>
      </c>
      <c r="W92" s="45">
        <v>0</v>
      </c>
      <c r="X92" s="44">
        <v>0</v>
      </c>
      <c r="Y92" s="14">
        <v>0</v>
      </c>
      <c r="Z92" s="45">
        <v>0</v>
      </c>
      <c r="AA92" s="44">
        <v>0</v>
      </c>
      <c r="AB92" s="14">
        <v>0</v>
      </c>
      <c r="AC92" s="45">
        <v>0</v>
      </c>
      <c r="AD92" s="44">
        <v>0</v>
      </c>
      <c r="AE92" s="14">
        <v>0</v>
      </c>
      <c r="AF92" s="45">
        <v>0</v>
      </c>
      <c r="AG92" s="44">
        <v>0</v>
      </c>
      <c r="AH92" s="14">
        <v>0</v>
      </c>
      <c r="AI92" s="45">
        <v>0</v>
      </c>
      <c r="AJ92" s="44">
        <v>0</v>
      </c>
      <c r="AK92" s="14">
        <v>0</v>
      </c>
      <c r="AL92" s="45">
        <v>0</v>
      </c>
      <c r="AM92" s="44">
        <v>0</v>
      </c>
      <c r="AN92" s="14">
        <v>0</v>
      </c>
      <c r="AO92" s="45">
        <v>0</v>
      </c>
      <c r="AP92" s="44">
        <v>0</v>
      </c>
      <c r="AQ92" s="14">
        <v>0</v>
      </c>
      <c r="AR92" s="45">
        <v>0</v>
      </c>
      <c r="AS92" s="44">
        <v>0</v>
      </c>
      <c r="AT92" s="14">
        <v>0</v>
      </c>
      <c r="AU92" s="45">
        <v>0</v>
      </c>
      <c r="AV92" s="44">
        <v>0</v>
      </c>
      <c r="AW92" s="14">
        <v>0</v>
      </c>
      <c r="AX92" s="45">
        <v>0</v>
      </c>
      <c r="AY92" s="44">
        <v>0</v>
      </c>
      <c r="AZ92" s="14">
        <v>0</v>
      </c>
      <c r="BA92" s="45">
        <v>0</v>
      </c>
      <c r="BB92" s="44">
        <v>0</v>
      </c>
      <c r="BC92" s="14">
        <v>0</v>
      </c>
      <c r="BD92" s="45">
        <f t="shared" si="47"/>
        <v>0</v>
      </c>
      <c r="BE92" s="44">
        <v>0</v>
      </c>
      <c r="BF92" s="14">
        <v>0</v>
      </c>
      <c r="BG92" s="45">
        <v>0</v>
      </c>
      <c r="BH92" s="44">
        <v>0</v>
      </c>
      <c r="BI92" s="14">
        <v>0</v>
      </c>
      <c r="BJ92" s="45">
        <v>0</v>
      </c>
      <c r="BK92" s="13">
        <f t="shared" si="48"/>
        <v>0</v>
      </c>
      <c r="BL92" s="17">
        <f t="shared" si="49"/>
        <v>0</v>
      </c>
      <c r="BM92" s="6"/>
      <c r="BN92" s="9"/>
      <c r="BO92" s="6"/>
      <c r="BP92" s="6"/>
      <c r="BQ92" s="6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  <c r="CT92" s="2"/>
      <c r="CU92" s="1"/>
      <c r="CV92" s="1"/>
      <c r="CW92" s="1"/>
      <c r="CX92" s="2"/>
      <c r="CY92" s="1"/>
      <c r="CZ92" s="1"/>
      <c r="DA92" s="1"/>
      <c r="DB92" s="2"/>
      <c r="DC92" s="1"/>
      <c r="DD92" s="1"/>
      <c r="DE92" s="1"/>
      <c r="DF92" s="2"/>
      <c r="DG92" s="1"/>
      <c r="DH92" s="1"/>
      <c r="DI92" s="1"/>
      <c r="DJ92" s="2"/>
      <c r="DK92" s="1"/>
      <c r="DL92" s="1"/>
      <c r="DM92" s="1"/>
      <c r="DN92" s="2"/>
      <c r="DO92" s="1"/>
      <c r="DP92" s="1"/>
      <c r="DQ92" s="1"/>
    </row>
    <row r="93" spans="1:196" x14ac:dyDescent="0.3">
      <c r="A93" s="54">
        <v>2012</v>
      </c>
      <c r="B93" s="55" t="s">
        <v>14</v>
      </c>
      <c r="C93" s="44">
        <v>0</v>
      </c>
      <c r="D93" s="14">
        <v>0</v>
      </c>
      <c r="E93" s="45">
        <v>0</v>
      </c>
      <c r="F93" s="44">
        <v>0</v>
      </c>
      <c r="G93" s="14">
        <v>0</v>
      </c>
      <c r="H93" s="45">
        <v>0</v>
      </c>
      <c r="I93" s="44">
        <v>0</v>
      </c>
      <c r="J93" s="14">
        <v>0</v>
      </c>
      <c r="K93" s="45">
        <v>0</v>
      </c>
      <c r="L93" s="44">
        <v>0</v>
      </c>
      <c r="M93" s="14">
        <v>0</v>
      </c>
      <c r="N93" s="45">
        <v>0</v>
      </c>
      <c r="O93" s="44">
        <v>0</v>
      </c>
      <c r="P93" s="14">
        <v>0</v>
      </c>
      <c r="Q93" s="45">
        <f t="shared" si="45"/>
        <v>0</v>
      </c>
      <c r="R93" s="44">
        <v>0</v>
      </c>
      <c r="S93" s="14">
        <v>0</v>
      </c>
      <c r="T93" s="45">
        <f t="shared" si="46"/>
        <v>0</v>
      </c>
      <c r="U93" s="44">
        <v>0</v>
      </c>
      <c r="V93" s="14">
        <v>0</v>
      </c>
      <c r="W93" s="45">
        <v>0</v>
      </c>
      <c r="X93" s="44">
        <v>0</v>
      </c>
      <c r="Y93" s="14">
        <v>0</v>
      </c>
      <c r="Z93" s="45">
        <v>0</v>
      </c>
      <c r="AA93" s="44">
        <v>0</v>
      </c>
      <c r="AB93" s="14">
        <v>0</v>
      </c>
      <c r="AC93" s="45">
        <v>0</v>
      </c>
      <c r="AD93" s="44">
        <v>0</v>
      </c>
      <c r="AE93" s="14">
        <v>0</v>
      </c>
      <c r="AF93" s="45">
        <v>0</v>
      </c>
      <c r="AG93" s="44">
        <v>0</v>
      </c>
      <c r="AH93" s="14">
        <v>0</v>
      </c>
      <c r="AI93" s="45">
        <v>0</v>
      </c>
      <c r="AJ93" s="44">
        <v>0</v>
      </c>
      <c r="AK93" s="14">
        <v>0</v>
      </c>
      <c r="AL93" s="45">
        <v>0</v>
      </c>
      <c r="AM93" s="44">
        <v>0</v>
      </c>
      <c r="AN93" s="14">
        <v>0</v>
      </c>
      <c r="AO93" s="45">
        <v>0</v>
      </c>
      <c r="AP93" s="44">
        <v>0</v>
      </c>
      <c r="AQ93" s="14">
        <v>0</v>
      </c>
      <c r="AR93" s="45">
        <v>0</v>
      </c>
      <c r="AS93" s="44">
        <v>0</v>
      </c>
      <c r="AT93" s="14">
        <v>0</v>
      </c>
      <c r="AU93" s="45">
        <v>0</v>
      </c>
      <c r="AV93" s="44">
        <v>0</v>
      </c>
      <c r="AW93" s="14">
        <v>0</v>
      </c>
      <c r="AX93" s="45">
        <v>0</v>
      </c>
      <c r="AY93" s="44">
        <v>0</v>
      </c>
      <c r="AZ93" s="14">
        <v>0</v>
      </c>
      <c r="BA93" s="45">
        <v>0</v>
      </c>
      <c r="BB93" s="44">
        <v>0</v>
      </c>
      <c r="BC93" s="14">
        <v>0</v>
      </c>
      <c r="BD93" s="45">
        <f t="shared" si="47"/>
        <v>0</v>
      </c>
      <c r="BE93" s="44">
        <v>0</v>
      </c>
      <c r="BF93" s="14">
        <v>0</v>
      </c>
      <c r="BG93" s="45">
        <v>0</v>
      </c>
      <c r="BH93" s="44">
        <v>0</v>
      </c>
      <c r="BI93" s="14">
        <v>0</v>
      </c>
      <c r="BJ93" s="45">
        <v>0</v>
      </c>
      <c r="BK93" s="13">
        <f t="shared" si="48"/>
        <v>0</v>
      </c>
      <c r="BL93" s="17">
        <f t="shared" si="49"/>
        <v>0</v>
      </c>
      <c r="BM93" s="6"/>
      <c r="BN93" s="9"/>
      <c r="BO93" s="6"/>
      <c r="BP93" s="6"/>
      <c r="BQ93" s="6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  <c r="CT93" s="2"/>
      <c r="CU93" s="1"/>
      <c r="CV93" s="1"/>
      <c r="CW93" s="1"/>
      <c r="CX93" s="2"/>
      <c r="CY93" s="1"/>
      <c r="CZ93" s="1"/>
      <c r="DA93" s="1"/>
      <c r="DB93" s="2"/>
      <c r="DC93" s="1"/>
      <c r="DD93" s="1"/>
      <c r="DE93" s="1"/>
      <c r="DF93" s="2"/>
      <c r="DG93" s="1"/>
      <c r="DH93" s="1"/>
      <c r="DI93" s="1"/>
      <c r="DJ93" s="2"/>
      <c r="DK93" s="1"/>
      <c r="DL93" s="1"/>
      <c r="DM93" s="1"/>
      <c r="DN93" s="2"/>
      <c r="DO93" s="1"/>
      <c r="DP93" s="1"/>
      <c r="DQ93" s="1"/>
    </row>
    <row r="94" spans="1:196" x14ac:dyDescent="0.3">
      <c r="A94" s="54">
        <v>2012</v>
      </c>
      <c r="B94" s="55" t="s">
        <v>15</v>
      </c>
      <c r="C94" s="44">
        <v>0</v>
      </c>
      <c r="D94" s="14">
        <v>0</v>
      </c>
      <c r="E94" s="45">
        <v>0</v>
      </c>
      <c r="F94" s="44">
        <v>0</v>
      </c>
      <c r="G94" s="14">
        <v>0</v>
      </c>
      <c r="H94" s="45">
        <v>0</v>
      </c>
      <c r="I94" s="44">
        <v>1</v>
      </c>
      <c r="J94" s="14">
        <v>2</v>
      </c>
      <c r="K94" s="45">
        <f t="shared" ref="K94" si="51">J94/I94*1000</f>
        <v>2000</v>
      </c>
      <c r="L94" s="44">
        <v>0</v>
      </c>
      <c r="M94" s="14">
        <v>0</v>
      </c>
      <c r="N94" s="45">
        <v>0</v>
      </c>
      <c r="O94" s="44">
        <v>0</v>
      </c>
      <c r="P94" s="14">
        <v>0</v>
      </c>
      <c r="Q94" s="45">
        <f t="shared" si="45"/>
        <v>0</v>
      </c>
      <c r="R94" s="44">
        <v>0</v>
      </c>
      <c r="S94" s="14">
        <v>0</v>
      </c>
      <c r="T94" s="45">
        <f t="shared" si="46"/>
        <v>0</v>
      </c>
      <c r="U94" s="44">
        <v>0</v>
      </c>
      <c r="V94" s="14">
        <v>0</v>
      </c>
      <c r="W94" s="45">
        <v>0</v>
      </c>
      <c r="X94" s="44">
        <v>0</v>
      </c>
      <c r="Y94" s="14">
        <v>0</v>
      </c>
      <c r="Z94" s="45">
        <v>0</v>
      </c>
      <c r="AA94" s="44">
        <v>0</v>
      </c>
      <c r="AB94" s="14">
        <v>0</v>
      </c>
      <c r="AC94" s="45">
        <v>0</v>
      </c>
      <c r="AD94" s="44">
        <v>0</v>
      </c>
      <c r="AE94" s="14">
        <v>0</v>
      </c>
      <c r="AF94" s="45">
        <v>0</v>
      </c>
      <c r="AG94" s="44">
        <v>0</v>
      </c>
      <c r="AH94" s="14">
        <v>0</v>
      </c>
      <c r="AI94" s="45">
        <v>0</v>
      </c>
      <c r="AJ94" s="44">
        <v>0</v>
      </c>
      <c r="AK94" s="14">
        <v>0</v>
      </c>
      <c r="AL94" s="45">
        <v>0</v>
      </c>
      <c r="AM94" s="44">
        <v>0</v>
      </c>
      <c r="AN94" s="14">
        <v>0</v>
      </c>
      <c r="AO94" s="45">
        <v>0</v>
      </c>
      <c r="AP94" s="44">
        <v>0</v>
      </c>
      <c r="AQ94" s="14">
        <v>0</v>
      </c>
      <c r="AR94" s="45">
        <v>0</v>
      </c>
      <c r="AS94" s="44">
        <v>0</v>
      </c>
      <c r="AT94" s="14">
        <v>0</v>
      </c>
      <c r="AU94" s="45">
        <v>0</v>
      </c>
      <c r="AV94" s="44">
        <v>0</v>
      </c>
      <c r="AW94" s="14">
        <v>0</v>
      </c>
      <c r="AX94" s="45">
        <v>0</v>
      </c>
      <c r="AY94" s="44">
        <v>0</v>
      </c>
      <c r="AZ94" s="14">
        <v>0</v>
      </c>
      <c r="BA94" s="45">
        <v>0</v>
      </c>
      <c r="BB94" s="44">
        <v>0</v>
      </c>
      <c r="BC94" s="14">
        <v>0</v>
      </c>
      <c r="BD94" s="45">
        <f t="shared" si="47"/>
        <v>0</v>
      </c>
      <c r="BE94" s="44">
        <v>0</v>
      </c>
      <c r="BF94" s="14">
        <v>0</v>
      </c>
      <c r="BG94" s="45">
        <v>0</v>
      </c>
      <c r="BH94" s="44">
        <v>0</v>
      </c>
      <c r="BI94" s="14">
        <v>0</v>
      </c>
      <c r="BJ94" s="45">
        <v>0</v>
      </c>
      <c r="BK94" s="13">
        <f t="shared" si="48"/>
        <v>1</v>
      </c>
      <c r="BL94" s="17">
        <f t="shared" si="49"/>
        <v>2</v>
      </c>
      <c r="BM94" s="6"/>
      <c r="BN94" s="9"/>
      <c r="BO94" s="6"/>
      <c r="BP94" s="6"/>
      <c r="BQ94" s="6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  <c r="CT94" s="2"/>
      <c r="CU94" s="1"/>
      <c r="CV94" s="1"/>
      <c r="CW94" s="1"/>
      <c r="CX94" s="2"/>
      <c r="CY94" s="1"/>
      <c r="CZ94" s="1"/>
      <c r="DA94" s="1"/>
      <c r="DB94" s="2"/>
      <c r="DC94" s="1"/>
      <c r="DD94" s="1"/>
      <c r="DE94" s="1"/>
      <c r="DF94" s="2"/>
      <c r="DG94" s="1"/>
      <c r="DH94" s="1"/>
      <c r="DI94" s="1"/>
      <c r="DJ94" s="2"/>
      <c r="DK94" s="1"/>
      <c r="DL94" s="1"/>
      <c r="DM94" s="1"/>
      <c r="DN94" s="2"/>
      <c r="DO94" s="1"/>
      <c r="DP94" s="1"/>
      <c r="DQ94" s="1"/>
    </row>
    <row r="95" spans="1:196" x14ac:dyDescent="0.3">
      <c r="A95" s="54">
        <v>2012</v>
      </c>
      <c r="B95" s="55" t="s">
        <v>16</v>
      </c>
      <c r="C95" s="44">
        <v>0</v>
      </c>
      <c r="D95" s="14">
        <v>0</v>
      </c>
      <c r="E95" s="45">
        <v>0</v>
      </c>
      <c r="F95" s="44">
        <v>0</v>
      </c>
      <c r="G95" s="14">
        <v>0</v>
      </c>
      <c r="H95" s="45">
        <v>0</v>
      </c>
      <c r="I95" s="44">
        <v>0</v>
      </c>
      <c r="J95" s="14">
        <v>0</v>
      </c>
      <c r="K95" s="45">
        <v>0</v>
      </c>
      <c r="L95" s="44">
        <v>0</v>
      </c>
      <c r="M95" s="14">
        <v>0</v>
      </c>
      <c r="N95" s="45">
        <v>0</v>
      </c>
      <c r="O95" s="44">
        <v>0</v>
      </c>
      <c r="P95" s="14">
        <v>0</v>
      </c>
      <c r="Q95" s="45">
        <f t="shared" si="45"/>
        <v>0</v>
      </c>
      <c r="R95" s="44">
        <v>0</v>
      </c>
      <c r="S95" s="14">
        <v>0</v>
      </c>
      <c r="T95" s="45">
        <f t="shared" si="46"/>
        <v>0</v>
      </c>
      <c r="U95" s="44">
        <v>0</v>
      </c>
      <c r="V95" s="14">
        <v>0</v>
      </c>
      <c r="W95" s="45">
        <v>0</v>
      </c>
      <c r="X95" s="44">
        <v>0</v>
      </c>
      <c r="Y95" s="14">
        <v>0</v>
      </c>
      <c r="Z95" s="45">
        <v>0</v>
      </c>
      <c r="AA95" s="44">
        <v>0</v>
      </c>
      <c r="AB95" s="14">
        <v>0</v>
      </c>
      <c r="AC95" s="45">
        <v>0</v>
      </c>
      <c r="AD95" s="44">
        <v>0</v>
      </c>
      <c r="AE95" s="14">
        <v>0</v>
      </c>
      <c r="AF95" s="45">
        <v>0</v>
      </c>
      <c r="AG95" s="44">
        <v>0</v>
      </c>
      <c r="AH95" s="14">
        <v>0</v>
      </c>
      <c r="AI95" s="45">
        <v>0</v>
      </c>
      <c r="AJ95" s="44">
        <v>0</v>
      </c>
      <c r="AK95" s="14">
        <v>0</v>
      </c>
      <c r="AL95" s="45">
        <v>0</v>
      </c>
      <c r="AM95" s="44">
        <v>0</v>
      </c>
      <c r="AN95" s="14">
        <v>0</v>
      </c>
      <c r="AO95" s="45">
        <v>0</v>
      </c>
      <c r="AP95" s="44">
        <v>0</v>
      </c>
      <c r="AQ95" s="14">
        <v>0</v>
      </c>
      <c r="AR95" s="45">
        <v>0</v>
      </c>
      <c r="AS95" s="44">
        <v>0</v>
      </c>
      <c r="AT95" s="14">
        <v>0</v>
      </c>
      <c r="AU95" s="45">
        <v>0</v>
      </c>
      <c r="AV95" s="44">
        <v>0</v>
      </c>
      <c r="AW95" s="14">
        <v>0</v>
      </c>
      <c r="AX95" s="45">
        <v>0</v>
      </c>
      <c r="AY95" s="44">
        <v>0</v>
      </c>
      <c r="AZ95" s="14">
        <v>0</v>
      </c>
      <c r="BA95" s="45">
        <v>0</v>
      </c>
      <c r="BB95" s="44">
        <v>0</v>
      </c>
      <c r="BC95" s="14">
        <v>0</v>
      </c>
      <c r="BD95" s="45">
        <f t="shared" si="47"/>
        <v>0</v>
      </c>
      <c r="BE95" s="44">
        <v>0</v>
      </c>
      <c r="BF95" s="14">
        <v>0</v>
      </c>
      <c r="BG95" s="45">
        <v>0</v>
      </c>
      <c r="BH95" s="44">
        <v>0</v>
      </c>
      <c r="BI95" s="14">
        <v>0</v>
      </c>
      <c r="BJ95" s="45">
        <v>0</v>
      </c>
      <c r="BK95" s="13">
        <f t="shared" si="48"/>
        <v>0</v>
      </c>
      <c r="BL95" s="17">
        <f t="shared" si="49"/>
        <v>0</v>
      </c>
      <c r="BM95" s="6"/>
      <c r="BN95" s="9"/>
      <c r="BO95" s="6"/>
      <c r="BP95" s="6"/>
      <c r="BQ95" s="6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  <c r="CT95" s="2"/>
      <c r="CU95" s="1"/>
      <c r="CV95" s="1"/>
      <c r="CW95" s="1"/>
      <c r="CX95" s="2"/>
      <c r="CY95" s="1"/>
      <c r="CZ95" s="1"/>
      <c r="DA95" s="1"/>
      <c r="DB95" s="2"/>
      <c r="DC95" s="1"/>
      <c r="DD95" s="1"/>
      <c r="DE95" s="1"/>
      <c r="DF95" s="2"/>
      <c r="DG95" s="1"/>
      <c r="DH95" s="1"/>
      <c r="DI95" s="1"/>
      <c r="DJ95" s="2"/>
      <c r="DK95" s="1"/>
      <c r="DL95" s="1"/>
      <c r="DM95" s="1"/>
      <c r="DN95" s="2"/>
      <c r="DO95" s="1"/>
      <c r="DP95" s="1"/>
      <c r="DQ95" s="1"/>
    </row>
    <row r="96" spans="1:196" ht="15" thickBot="1" x14ac:dyDescent="0.35">
      <c r="A96" s="56"/>
      <c r="B96" s="57" t="s">
        <v>17</v>
      </c>
      <c r="C96" s="46">
        <f>SUM(C84:C95)</f>
        <v>0</v>
      </c>
      <c r="D96" s="34">
        <f>SUM(D84:D95)</f>
        <v>0</v>
      </c>
      <c r="E96" s="47"/>
      <c r="F96" s="46">
        <f>SUM(F84:F95)</f>
        <v>0</v>
      </c>
      <c r="G96" s="34">
        <f>SUM(G84:G95)</f>
        <v>0</v>
      </c>
      <c r="H96" s="47"/>
      <c r="I96" s="46">
        <f>SUM(I84:I95)</f>
        <v>1</v>
      </c>
      <c r="J96" s="34">
        <f>SUM(J84:J95)</f>
        <v>2</v>
      </c>
      <c r="K96" s="47"/>
      <c r="L96" s="46">
        <f>SUM(L84:L95)</f>
        <v>0</v>
      </c>
      <c r="M96" s="34">
        <f>SUM(M84:M95)</f>
        <v>0</v>
      </c>
      <c r="N96" s="47"/>
      <c r="O96" s="46">
        <f t="shared" ref="O96:P96" si="52">SUM(O84:O95)</f>
        <v>0</v>
      </c>
      <c r="P96" s="34">
        <f t="shared" si="52"/>
        <v>0</v>
      </c>
      <c r="Q96" s="47"/>
      <c r="R96" s="46">
        <f t="shared" ref="R96:S96" si="53">SUM(R84:R95)</f>
        <v>0</v>
      </c>
      <c r="S96" s="34">
        <f t="shared" si="53"/>
        <v>0</v>
      </c>
      <c r="T96" s="47"/>
      <c r="U96" s="46">
        <f>SUM(U84:U95)</f>
        <v>0</v>
      </c>
      <c r="V96" s="34">
        <f>SUM(V84:V95)</f>
        <v>0</v>
      </c>
      <c r="W96" s="47"/>
      <c r="X96" s="46">
        <f>SUM(X84:X95)</f>
        <v>0</v>
      </c>
      <c r="Y96" s="34">
        <f>SUM(Y84:Y95)</f>
        <v>0</v>
      </c>
      <c r="Z96" s="47"/>
      <c r="AA96" s="46">
        <f>SUM(AA84:AA95)</f>
        <v>0</v>
      </c>
      <c r="AB96" s="34">
        <f>SUM(AB84:AB95)</f>
        <v>0</v>
      </c>
      <c r="AC96" s="47"/>
      <c r="AD96" s="46">
        <f>SUM(AD84:AD95)</f>
        <v>0</v>
      </c>
      <c r="AE96" s="34">
        <f>SUM(AE84:AE95)</f>
        <v>2</v>
      </c>
      <c r="AF96" s="47"/>
      <c r="AG96" s="46">
        <f>SUM(AG84:AG95)</f>
        <v>422</v>
      </c>
      <c r="AH96" s="34">
        <f>SUM(AH84:AH95)</f>
        <v>3598</v>
      </c>
      <c r="AI96" s="47"/>
      <c r="AJ96" s="46">
        <f>SUM(AJ84:AJ95)</f>
        <v>0</v>
      </c>
      <c r="AK96" s="34">
        <f>SUM(AK84:AK95)</f>
        <v>0</v>
      </c>
      <c r="AL96" s="47"/>
      <c r="AM96" s="46">
        <f>SUM(AM84:AM95)</f>
        <v>0</v>
      </c>
      <c r="AN96" s="34">
        <f>SUM(AN84:AN95)</f>
        <v>0</v>
      </c>
      <c r="AO96" s="47"/>
      <c r="AP96" s="46">
        <f>SUM(AP84:AP95)</f>
        <v>299</v>
      </c>
      <c r="AQ96" s="34">
        <f>SUM(AQ84:AQ95)</f>
        <v>3077</v>
      </c>
      <c r="AR96" s="47"/>
      <c r="AS96" s="46">
        <f>SUM(AS84:AS95)</f>
        <v>0</v>
      </c>
      <c r="AT96" s="34">
        <f>SUM(AT84:AT95)</f>
        <v>0</v>
      </c>
      <c r="AU96" s="47"/>
      <c r="AV96" s="46">
        <f>SUM(AV84:AV95)</f>
        <v>0</v>
      </c>
      <c r="AW96" s="34">
        <f>SUM(AW84:AW95)</f>
        <v>0</v>
      </c>
      <c r="AX96" s="47"/>
      <c r="AY96" s="46">
        <f>SUM(AY84:AY95)</f>
        <v>0</v>
      </c>
      <c r="AZ96" s="34">
        <f>SUM(AZ84:AZ95)</f>
        <v>0</v>
      </c>
      <c r="BA96" s="47"/>
      <c r="BB96" s="46">
        <f t="shared" ref="BB96:BC96" si="54">SUM(BB84:BB95)</f>
        <v>0</v>
      </c>
      <c r="BC96" s="34">
        <f t="shared" si="54"/>
        <v>0</v>
      </c>
      <c r="BD96" s="47"/>
      <c r="BE96" s="46">
        <f>SUM(BE84:BE95)</f>
        <v>0</v>
      </c>
      <c r="BF96" s="34">
        <f>SUM(BF84:BF95)</f>
        <v>0</v>
      </c>
      <c r="BG96" s="47"/>
      <c r="BH96" s="46">
        <f>SUM(BH84:BH95)</f>
        <v>0</v>
      </c>
      <c r="BI96" s="34">
        <f>SUM(BI84:BI95)</f>
        <v>0</v>
      </c>
      <c r="BJ96" s="47"/>
      <c r="BK96" s="35">
        <f t="shared" si="48"/>
        <v>722</v>
      </c>
      <c r="BL96" s="36">
        <f t="shared" si="49"/>
        <v>6679</v>
      </c>
      <c r="BM96" s="6"/>
      <c r="BN96" s="9"/>
      <c r="BO96" s="6"/>
      <c r="BP96" s="6"/>
      <c r="BQ96" s="6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T96" s="2"/>
      <c r="CU96" s="1"/>
      <c r="CV96" s="1"/>
      <c r="CW96" s="1"/>
      <c r="CX96" s="2"/>
      <c r="CY96" s="1"/>
      <c r="CZ96" s="1"/>
      <c r="DA96" s="1"/>
      <c r="DB96" s="2"/>
      <c r="DC96" s="1"/>
      <c r="DD96" s="1"/>
      <c r="DE96" s="1"/>
      <c r="DF96" s="2"/>
      <c r="DG96" s="1"/>
      <c r="DH96" s="1"/>
      <c r="DI96" s="1"/>
      <c r="DJ96" s="2"/>
      <c r="DK96" s="1"/>
      <c r="DL96" s="1"/>
      <c r="DM96" s="1"/>
      <c r="DN96" s="2"/>
      <c r="DO96" s="1"/>
      <c r="DP96" s="1"/>
      <c r="DQ96" s="1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  <c r="GN96" s="3"/>
    </row>
    <row r="97" spans="1:196" x14ac:dyDescent="0.3">
      <c r="A97" s="54">
        <v>2013</v>
      </c>
      <c r="B97" s="55" t="s">
        <v>5</v>
      </c>
      <c r="C97" s="44">
        <v>0</v>
      </c>
      <c r="D97" s="14">
        <v>0</v>
      </c>
      <c r="E97" s="45">
        <v>0</v>
      </c>
      <c r="F97" s="44">
        <v>0</v>
      </c>
      <c r="G97" s="14">
        <v>0</v>
      </c>
      <c r="H97" s="45">
        <v>0</v>
      </c>
      <c r="I97" s="44">
        <v>0</v>
      </c>
      <c r="J97" s="14">
        <v>0</v>
      </c>
      <c r="K97" s="45">
        <v>0</v>
      </c>
      <c r="L97" s="44">
        <v>0</v>
      </c>
      <c r="M97" s="14">
        <v>0</v>
      </c>
      <c r="N97" s="45">
        <v>0</v>
      </c>
      <c r="O97" s="44">
        <v>0</v>
      </c>
      <c r="P97" s="14">
        <v>0</v>
      </c>
      <c r="Q97" s="45">
        <f t="shared" ref="Q97:Q108" si="55">IF(O97=0,0,P97/O97*1000)</f>
        <v>0</v>
      </c>
      <c r="R97" s="44">
        <v>0</v>
      </c>
      <c r="S97" s="14">
        <v>0</v>
      </c>
      <c r="T97" s="45">
        <f t="shared" ref="T97:T108" si="56">IF(R97=0,0,S97/R97*1000)</f>
        <v>0</v>
      </c>
      <c r="U97" s="44">
        <v>0</v>
      </c>
      <c r="V97" s="14">
        <v>0</v>
      </c>
      <c r="W97" s="45">
        <v>0</v>
      </c>
      <c r="X97" s="44">
        <v>0</v>
      </c>
      <c r="Y97" s="14">
        <v>0</v>
      </c>
      <c r="Z97" s="45">
        <v>0</v>
      </c>
      <c r="AA97" s="44">
        <v>0</v>
      </c>
      <c r="AB97" s="14">
        <v>0</v>
      </c>
      <c r="AC97" s="45">
        <v>0</v>
      </c>
      <c r="AD97" s="44">
        <v>0</v>
      </c>
      <c r="AE97" s="14">
        <v>0</v>
      </c>
      <c r="AF97" s="45">
        <v>0</v>
      </c>
      <c r="AG97" s="44">
        <v>0</v>
      </c>
      <c r="AH97" s="14">
        <v>0</v>
      </c>
      <c r="AI97" s="45">
        <v>0</v>
      </c>
      <c r="AJ97" s="44">
        <v>0</v>
      </c>
      <c r="AK97" s="14">
        <v>0</v>
      </c>
      <c r="AL97" s="45">
        <v>0</v>
      </c>
      <c r="AM97" s="44">
        <v>0</v>
      </c>
      <c r="AN97" s="14">
        <v>0</v>
      </c>
      <c r="AO97" s="45">
        <v>0</v>
      </c>
      <c r="AP97" s="44">
        <v>0</v>
      </c>
      <c r="AQ97" s="14">
        <v>0</v>
      </c>
      <c r="AR97" s="45">
        <v>0</v>
      </c>
      <c r="AS97" s="44">
        <v>0</v>
      </c>
      <c r="AT97" s="14">
        <v>0</v>
      </c>
      <c r="AU97" s="45">
        <v>0</v>
      </c>
      <c r="AV97" s="44">
        <v>0</v>
      </c>
      <c r="AW97" s="14">
        <v>0</v>
      </c>
      <c r="AX97" s="45">
        <v>0</v>
      </c>
      <c r="AY97" s="44">
        <v>0</v>
      </c>
      <c r="AZ97" s="14">
        <v>0</v>
      </c>
      <c r="BA97" s="45">
        <v>0</v>
      </c>
      <c r="BB97" s="44">
        <v>0</v>
      </c>
      <c r="BC97" s="14">
        <v>0</v>
      </c>
      <c r="BD97" s="45">
        <f t="shared" ref="BD97:BD108" si="57">IF(BB97=0,0,BC97/BB97*1000)</f>
        <v>0</v>
      </c>
      <c r="BE97" s="44">
        <v>0</v>
      </c>
      <c r="BF97" s="14">
        <v>0</v>
      </c>
      <c r="BG97" s="45">
        <v>0</v>
      </c>
      <c r="BH97" s="44">
        <v>0</v>
      </c>
      <c r="BI97" s="14">
        <v>0</v>
      </c>
      <c r="BJ97" s="45">
        <v>0</v>
      </c>
      <c r="BK97" s="12">
        <f t="shared" ref="BK97:BK105" si="58">I97+L97+AA97+AD97+AG97+AJ97+AP97+AY97+BH97+X97</f>
        <v>0</v>
      </c>
      <c r="BL97" s="17">
        <f t="shared" ref="BL97:BL105" si="59">J97+M97+AB97+AE97+AH97+AK97+AQ97+AZ97+BI97+Y97</f>
        <v>0</v>
      </c>
      <c r="BM97" s="6"/>
      <c r="BN97" s="9"/>
      <c r="BO97" s="6"/>
      <c r="BP97" s="6"/>
      <c r="BQ97" s="6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  <c r="CT97" s="2"/>
      <c r="CU97" s="1"/>
      <c r="CV97" s="1"/>
      <c r="CW97" s="1"/>
      <c r="CX97" s="2"/>
      <c r="CY97" s="1"/>
      <c r="CZ97" s="1"/>
      <c r="DA97" s="1"/>
      <c r="DB97" s="2"/>
      <c r="DC97" s="1"/>
      <c r="DD97" s="1"/>
      <c r="DE97" s="1"/>
      <c r="DF97" s="2"/>
      <c r="DG97" s="1"/>
      <c r="DH97" s="1"/>
      <c r="DI97" s="1"/>
      <c r="DJ97" s="2"/>
      <c r="DK97" s="1"/>
      <c r="DL97" s="1"/>
      <c r="DM97" s="1"/>
      <c r="DN97" s="2"/>
      <c r="DO97" s="1"/>
      <c r="DP97" s="1"/>
      <c r="DQ97" s="1"/>
    </row>
    <row r="98" spans="1:196" x14ac:dyDescent="0.3">
      <c r="A98" s="54">
        <v>2013</v>
      </c>
      <c r="B98" s="55" t="s">
        <v>6</v>
      </c>
      <c r="C98" s="44">
        <v>0</v>
      </c>
      <c r="D98" s="14">
        <v>0</v>
      </c>
      <c r="E98" s="45">
        <v>0</v>
      </c>
      <c r="F98" s="44">
        <v>0</v>
      </c>
      <c r="G98" s="14">
        <v>0</v>
      </c>
      <c r="H98" s="45">
        <v>0</v>
      </c>
      <c r="I98" s="44">
        <v>0</v>
      </c>
      <c r="J98" s="14">
        <v>0</v>
      </c>
      <c r="K98" s="45">
        <v>0</v>
      </c>
      <c r="L98" s="44">
        <v>0</v>
      </c>
      <c r="M98" s="14">
        <v>0</v>
      </c>
      <c r="N98" s="45">
        <v>0</v>
      </c>
      <c r="O98" s="44">
        <v>0</v>
      </c>
      <c r="P98" s="14">
        <v>0</v>
      </c>
      <c r="Q98" s="45">
        <f t="shared" si="55"/>
        <v>0</v>
      </c>
      <c r="R98" s="44">
        <v>0</v>
      </c>
      <c r="S98" s="14">
        <v>0</v>
      </c>
      <c r="T98" s="45">
        <f t="shared" si="56"/>
        <v>0</v>
      </c>
      <c r="U98" s="44">
        <v>0</v>
      </c>
      <c r="V98" s="14">
        <v>0</v>
      </c>
      <c r="W98" s="45">
        <v>0</v>
      </c>
      <c r="X98" s="44">
        <v>0</v>
      </c>
      <c r="Y98" s="14">
        <v>0</v>
      </c>
      <c r="Z98" s="45">
        <v>0</v>
      </c>
      <c r="AA98" s="44">
        <v>0</v>
      </c>
      <c r="AB98" s="14">
        <v>0</v>
      </c>
      <c r="AC98" s="45">
        <v>0</v>
      </c>
      <c r="AD98" s="44">
        <v>0</v>
      </c>
      <c r="AE98" s="14">
        <v>0</v>
      </c>
      <c r="AF98" s="45">
        <v>0</v>
      </c>
      <c r="AG98" s="44">
        <v>0</v>
      </c>
      <c r="AH98" s="14">
        <v>0</v>
      </c>
      <c r="AI98" s="45">
        <v>0</v>
      </c>
      <c r="AJ98" s="44">
        <v>0</v>
      </c>
      <c r="AK98" s="14">
        <v>0</v>
      </c>
      <c r="AL98" s="45">
        <v>0</v>
      </c>
      <c r="AM98" s="44">
        <v>0</v>
      </c>
      <c r="AN98" s="14">
        <v>0</v>
      </c>
      <c r="AO98" s="45">
        <v>0</v>
      </c>
      <c r="AP98" s="44">
        <v>0</v>
      </c>
      <c r="AQ98" s="14">
        <v>0</v>
      </c>
      <c r="AR98" s="45">
        <v>0</v>
      </c>
      <c r="AS98" s="44">
        <v>0</v>
      </c>
      <c r="AT98" s="14">
        <v>0</v>
      </c>
      <c r="AU98" s="45">
        <v>0</v>
      </c>
      <c r="AV98" s="44">
        <v>0</v>
      </c>
      <c r="AW98" s="14">
        <v>0</v>
      </c>
      <c r="AX98" s="45">
        <v>0</v>
      </c>
      <c r="AY98" s="44">
        <v>0</v>
      </c>
      <c r="AZ98" s="14">
        <v>0</v>
      </c>
      <c r="BA98" s="45">
        <v>0</v>
      </c>
      <c r="BB98" s="44">
        <v>0</v>
      </c>
      <c r="BC98" s="14">
        <v>0</v>
      </c>
      <c r="BD98" s="45">
        <f t="shared" si="57"/>
        <v>0</v>
      </c>
      <c r="BE98" s="44">
        <v>0</v>
      </c>
      <c r="BF98" s="14">
        <v>0</v>
      </c>
      <c r="BG98" s="45">
        <v>0</v>
      </c>
      <c r="BH98" s="44">
        <v>0</v>
      </c>
      <c r="BI98" s="14">
        <v>0</v>
      </c>
      <c r="BJ98" s="45">
        <v>0</v>
      </c>
      <c r="BK98" s="12">
        <f t="shared" si="58"/>
        <v>0</v>
      </c>
      <c r="BL98" s="17">
        <f t="shared" si="59"/>
        <v>0</v>
      </c>
      <c r="BM98" s="6"/>
      <c r="BN98" s="9"/>
      <c r="BO98" s="6"/>
      <c r="BP98" s="6"/>
      <c r="BQ98" s="6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  <c r="CT98" s="2"/>
      <c r="CU98" s="1"/>
      <c r="CV98" s="1"/>
      <c r="CW98" s="1"/>
      <c r="CX98" s="2"/>
      <c r="CY98" s="1"/>
      <c r="CZ98" s="1"/>
      <c r="DA98" s="1"/>
      <c r="DB98" s="2"/>
      <c r="DC98" s="1"/>
      <c r="DD98" s="1"/>
      <c r="DE98" s="1"/>
      <c r="DF98" s="2"/>
      <c r="DG98" s="1"/>
      <c r="DH98" s="1"/>
      <c r="DI98" s="1"/>
      <c r="DJ98" s="2"/>
      <c r="DK98" s="1"/>
      <c r="DL98" s="1"/>
      <c r="DM98" s="1"/>
      <c r="DN98" s="2"/>
      <c r="DO98" s="1"/>
      <c r="DP98" s="1"/>
      <c r="DQ98" s="1"/>
    </row>
    <row r="99" spans="1:196" x14ac:dyDescent="0.3">
      <c r="A99" s="54">
        <v>2013</v>
      </c>
      <c r="B99" s="55" t="s">
        <v>7</v>
      </c>
      <c r="C99" s="44">
        <v>0</v>
      </c>
      <c r="D99" s="14">
        <v>0</v>
      </c>
      <c r="E99" s="45">
        <v>0</v>
      </c>
      <c r="F99" s="44">
        <v>0</v>
      </c>
      <c r="G99" s="14">
        <v>0</v>
      </c>
      <c r="H99" s="45">
        <v>0</v>
      </c>
      <c r="I99" s="44">
        <v>0</v>
      </c>
      <c r="J99" s="14">
        <v>0</v>
      </c>
      <c r="K99" s="45">
        <v>0</v>
      </c>
      <c r="L99" s="44">
        <v>0</v>
      </c>
      <c r="M99" s="14">
        <v>0</v>
      </c>
      <c r="N99" s="45">
        <v>0</v>
      </c>
      <c r="O99" s="44">
        <v>0</v>
      </c>
      <c r="P99" s="14">
        <v>0</v>
      </c>
      <c r="Q99" s="45">
        <f t="shared" si="55"/>
        <v>0</v>
      </c>
      <c r="R99" s="44">
        <v>0</v>
      </c>
      <c r="S99" s="14">
        <v>0</v>
      </c>
      <c r="T99" s="45">
        <f t="shared" si="56"/>
        <v>0</v>
      </c>
      <c r="U99" s="44">
        <v>0</v>
      </c>
      <c r="V99" s="14">
        <v>0</v>
      </c>
      <c r="W99" s="45">
        <v>0</v>
      </c>
      <c r="X99" s="44">
        <v>0</v>
      </c>
      <c r="Y99" s="14">
        <v>0</v>
      </c>
      <c r="Z99" s="45">
        <v>0</v>
      </c>
      <c r="AA99" s="44">
        <v>0</v>
      </c>
      <c r="AB99" s="14">
        <v>0</v>
      </c>
      <c r="AC99" s="45">
        <v>0</v>
      </c>
      <c r="AD99" s="44">
        <v>0</v>
      </c>
      <c r="AE99" s="14">
        <v>1</v>
      </c>
      <c r="AF99" s="45">
        <v>0</v>
      </c>
      <c r="AG99" s="44">
        <v>0</v>
      </c>
      <c r="AH99" s="14">
        <v>0</v>
      </c>
      <c r="AI99" s="45">
        <v>0</v>
      </c>
      <c r="AJ99" s="44">
        <v>0</v>
      </c>
      <c r="AK99" s="14">
        <v>0</v>
      </c>
      <c r="AL99" s="45">
        <v>0</v>
      </c>
      <c r="AM99" s="44">
        <v>0</v>
      </c>
      <c r="AN99" s="14">
        <v>0</v>
      </c>
      <c r="AO99" s="45">
        <v>0</v>
      </c>
      <c r="AP99" s="44">
        <v>0</v>
      </c>
      <c r="AQ99" s="14">
        <v>0</v>
      </c>
      <c r="AR99" s="45">
        <v>0</v>
      </c>
      <c r="AS99" s="44">
        <v>0</v>
      </c>
      <c r="AT99" s="14">
        <v>0</v>
      </c>
      <c r="AU99" s="45">
        <v>0</v>
      </c>
      <c r="AV99" s="44">
        <v>0</v>
      </c>
      <c r="AW99" s="14">
        <v>0</v>
      </c>
      <c r="AX99" s="45">
        <v>0</v>
      </c>
      <c r="AY99" s="44">
        <v>5</v>
      </c>
      <c r="AZ99" s="14">
        <v>2</v>
      </c>
      <c r="BA99" s="45">
        <f>AZ99/AY99*1000</f>
        <v>400</v>
      </c>
      <c r="BB99" s="44">
        <v>0</v>
      </c>
      <c r="BC99" s="14">
        <v>0</v>
      </c>
      <c r="BD99" s="45">
        <f t="shared" si="57"/>
        <v>0</v>
      </c>
      <c r="BE99" s="44">
        <v>0</v>
      </c>
      <c r="BF99" s="14">
        <v>0</v>
      </c>
      <c r="BG99" s="45">
        <v>0</v>
      </c>
      <c r="BH99" s="44">
        <v>0</v>
      </c>
      <c r="BI99" s="14">
        <v>0</v>
      </c>
      <c r="BJ99" s="45">
        <v>0</v>
      </c>
      <c r="BK99" s="12">
        <f t="shared" si="58"/>
        <v>5</v>
      </c>
      <c r="BL99" s="17">
        <f t="shared" si="59"/>
        <v>3</v>
      </c>
      <c r="BM99" s="6"/>
      <c r="BN99" s="9"/>
      <c r="BO99" s="6"/>
      <c r="BP99" s="6"/>
      <c r="BQ99" s="6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  <c r="CT99" s="2"/>
      <c r="CU99" s="1"/>
      <c r="CV99" s="1"/>
      <c r="CW99" s="1"/>
      <c r="CX99" s="2"/>
      <c r="CY99" s="1"/>
      <c r="CZ99" s="1"/>
      <c r="DA99" s="1"/>
      <c r="DB99" s="2"/>
      <c r="DC99" s="1"/>
      <c r="DD99" s="1"/>
      <c r="DE99" s="1"/>
      <c r="DF99" s="2"/>
      <c r="DG99" s="1"/>
      <c r="DH99" s="1"/>
      <c r="DI99" s="1"/>
      <c r="DJ99" s="2"/>
      <c r="DK99" s="1"/>
      <c r="DL99" s="1"/>
      <c r="DM99" s="1"/>
      <c r="DN99" s="2"/>
      <c r="DO99" s="1"/>
      <c r="DP99" s="1"/>
      <c r="DQ99" s="1"/>
    </row>
    <row r="100" spans="1:196" x14ac:dyDescent="0.3">
      <c r="A100" s="54">
        <v>2013</v>
      </c>
      <c r="B100" s="55" t="s">
        <v>8</v>
      </c>
      <c r="C100" s="44">
        <v>0</v>
      </c>
      <c r="D100" s="14">
        <v>0</v>
      </c>
      <c r="E100" s="45">
        <v>0</v>
      </c>
      <c r="F100" s="44">
        <v>0</v>
      </c>
      <c r="G100" s="14">
        <v>0</v>
      </c>
      <c r="H100" s="45">
        <v>0</v>
      </c>
      <c r="I100" s="44">
        <v>0</v>
      </c>
      <c r="J100" s="14">
        <v>0</v>
      </c>
      <c r="K100" s="45">
        <v>0</v>
      </c>
      <c r="L100" s="44">
        <v>0</v>
      </c>
      <c r="M100" s="14">
        <v>0</v>
      </c>
      <c r="N100" s="45">
        <v>0</v>
      </c>
      <c r="O100" s="44">
        <v>0</v>
      </c>
      <c r="P100" s="14">
        <v>0</v>
      </c>
      <c r="Q100" s="45">
        <f t="shared" si="55"/>
        <v>0</v>
      </c>
      <c r="R100" s="44">
        <v>0</v>
      </c>
      <c r="S100" s="14">
        <v>0</v>
      </c>
      <c r="T100" s="45">
        <f t="shared" si="56"/>
        <v>0</v>
      </c>
      <c r="U100" s="44">
        <v>0</v>
      </c>
      <c r="V100" s="14">
        <v>0</v>
      </c>
      <c r="W100" s="45">
        <v>0</v>
      </c>
      <c r="X100" s="44">
        <v>0</v>
      </c>
      <c r="Y100" s="14">
        <v>0</v>
      </c>
      <c r="Z100" s="45">
        <v>0</v>
      </c>
      <c r="AA100" s="44">
        <v>0</v>
      </c>
      <c r="AB100" s="14">
        <v>0</v>
      </c>
      <c r="AC100" s="45">
        <v>0</v>
      </c>
      <c r="AD100" s="44">
        <v>0</v>
      </c>
      <c r="AE100" s="14">
        <v>0</v>
      </c>
      <c r="AF100" s="45">
        <v>0</v>
      </c>
      <c r="AG100" s="44">
        <v>0</v>
      </c>
      <c r="AH100" s="14">
        <v>0</v>
      </c>
      <c r="AI100" s="45">
        <v>0</v>
      </c>
      <c r="AJ100" s="44">
        <v>0</v>
      </c>
      <c r="AK100" s="14">
        <v>0</v>
      </c>
      <c r="AL100" s="45">
        <v>0</v>
      </c>
      <c r="AM100" s="44">
        <v>0</v>
      </c>
      <c r="AN100" s="14">
        <v>0</v>
      </c>
      <c r="AO100" s="45">
        <v>0</v>
      </c>
      <c r="AP100" s="44">
        <v>0</v>
      </c>
      <c r="AQ100" s="14">
        <v>0</v>
      </c>
      <c r="AR100" s="45">
        <v>0</v>
      </c>
      <c r="AS100" s="44">
        <v>0</v>
      </c>
      <c r="AT100" s="14">
        <v>0</v>
      </c>
      <c r="AU100" s="45">
        <v>0</v>
      </c>
      <c r="AV100" s="44">
        <v>0</v>
      </c>
      <c r="AW100" s="14">
        <v>0</v>
      </c>
      <c r="AX100" s="45">
        <v>0</v>
      </c>
      <c r="AY100" s="44">
        <v>0</v>
      </c>
      <c r="AZ100" s="14">
        <v>0</v>
      </c>
      <c r="BA100" s="45">
        <v>0</v>
      </c>
      <c r="BB100" s="44">
        <v>0</v>
      </c>
      <c r="BC100" s="14">
        <v>0</v>
      </c>
      <c r="BD100" s="45">
        <f t="shared" si="57"/>
        <v>0</v>
      </c>
      <c r="BE100" s="44">
        <v>0</v>
      </c>
      <c r="BF100" s="14">
        <v>0</v>
      </c>
      <c r="BG100" s="45">
        <v>0</v>
      </c>
      <c r="BH100" s="44">
        <v>0</v>
      </c>
      <c r="BI100" s="14">
        <v>0</v>
      </c>
      <c r="BJ100" s="45">
        <v>0</v>
      </c>
      <c r="BK100" s="12">
        <f t="shared" si="58"/>
        <v>0</v>
      </c>
      <c r="BL100" s="17">
        <f t="shared" si="59"/>
        <v>0</v>
      </c>
      <c r="BM100" s="6"/>
      <c r="BN100" s="9"/>
      <c r="BO100" s="6"/>
      <c r="BP100" s="6"/>
      <c r="BQ100" s="6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  <c r="CT100" s="2"/>
      <c r="CU100" s="1"/>
      <c r="CV100" s="1"/>
      <c r="CW100" s="1"/>
      <c r="CX100" s="2"/>
      <c r="CY100" s="1"/>
      <c r="CZ100" s="1"/>
      <c r="DA100" s="1"/>
      <c r="DB100" s="2"/>
      <c r="DC100" s="1"/>
      <c r="DD100" s="1"/>
      <c r="DE100" s="1"/>
      <c r="DF100" s="2"/>
      <c r="DG100" s="1"/>
      <c r="DH100" s="1"/>
      <c r="DI100" s="1"/>
      <c r="DJ100" s="2"/>
      <c r="DK100" s="1"/>
      <c r="DL100" s="1"/>
      <c r="DM100" s="1"/>
      <c r="DN100" s="2"/>
      <c r="DO100" s="1"/>
      <c r="DP100" s="1"/>
      <c r="DQ100" s="1"/>
    </row>
    <row r="101" spans="1:196" x14ac:dyDescent="0.3">
      <c r="A101" s="54">
        <v>2013</v>
      </c>
      <c r="B101" s="55" t="s">
        <v>9</v>
      </c>
      <c r="C101" s="44">
        <v>0</v>
      </c>
      <c r="D101" s="14">
        <v>0</v>
      </c>
      <c r="E101" s="45">
        <v>0</v>
      </c>
      <c r="F101" s="44">
        <v>0</v>
      </c>
      <c r="G101" s="14">
        <v>0</v>
      </c>
      <c r="H101" s="45">
        <v>0</v>
      </c>
      <c r="I101" s="44">
        <v>0</v>
      </c>
      <c r="J101" s="14">
        <v>0</v>
      </c>
      <c r="K101" s="45">
        <v>0</v>
      </c>
      <c r="L101" s="44">
        <v>0</v>
      </c>
      <c r="M101" s="14">
        <v>0</v>
      </c>
      <c r="N101" s="45">
        <v>0</v>
      </c>
      <c r="O101" s="44">
        <v>0</v>
      </c>
      <c r="P101" s="14">
        <v>0</v>
      </c>
      <c r="Q101" s="45">
        <f t="shared" si="55"/>
        <v>0</v>
      </c>
      <c r="R101" s="44">
        <v>0</v>
      </c>
      <c r="S101" s="14">
        <v>0</v>
      </c>
      <c r="T101" s="45">
        <f t="shared" si="56"/>
        <v>0</v>
      </c>
      <c r="U101" s="44">
        <v>0</v>
      </c>
      <c r="V101" s="14">
        <v>0</v>
      </c>
      <c r="W101" s="45">
        <v>0</v>
      </c>
      <c r="X101" s="44">
        <v>0</v>
      </c>
      <c r="Y101" s="14">
        <v>0</v>
      </c>
      <c r="Z101" s="45">
        <v>0</v>
      </c>
      <c r="AA101" s="44">
        <v>0</v>
      </c>
      <c r="AB101" s="14">
        <v>0</v>
      </c>
      <c r="AC101" s="45">
        <v>0</v>
      </c>
      <c r="AD101" s="44">
        <v>0</v>
      </c>
      <c r="AE101" s="14">
        <v>0</v>
      </c>
      <c r="AF101" s="45">
        <v>0</v>
      </c>
      <c r="AG101" s="44">
        <v>0</v>
      </c>
      <c r="AH101" s="14">
        <v>0</v>
      </c>
      <c r="AI101" s="45">
        <v>0</v>
      </c>
      <c r="AJ101" s="44">
        <v>0</v>
      </c>
      <c r="AK101" s="14">
        <v>0</v>
      </c>
      <c r="AL101" s="45">
        <v>0</v>
      </c>
      <c r="AM101" s="44">
        <v>0</v>
      </c>
      <c r="AN101" s="14">
        <v>0</v>
      </c>
      <c r="AO101" s="45">
        <v>0</v>
      </c>
      <c r="AP101" s="44">
        <v>0</v>
      </c>
      <c r="AQ101" s="14">
        <v>0</v>
      </c>
      <c r="AR101" s="45">
        <v>0</v>
      </c>
      <c r="AS101" s="44">
        <v>0</v>
      </c>
      <c r="AT101" s="14">
        <v>0</v>
      </c>
      <c r="AU101" s="45">
        <v>0</v>
      </c>
      <c r="AV101" s="44">
        <v>0</v>
      </c>
      <c r="AW101" s="14">
        <v>0</v>
      </c>
      <c r="AX101" s="45">
        <v>0</v>
      </c>
      <c r="AY101" s="44">
        <v>0</v>
      </c>
      <c r="AZ101" s="14">
        <v>0</v>
      </c>
      <c r="BA101" s="45">
        <v>0</v>
      </c>
      <c r="BB101" s="44">
        <v>0</v>
      </c>
      <c r="BC101" s="14">
        <v>0</v>
      </c>
      <c r="BD101" s="45">
        <f t="shared" si="57"/>
        <v>0</v>
      </c>
      <c r="BE101" s="44">
        <v>0</v>
      </c>
      <c r="BF101" s="14">
        <v>0</v>
      </c>
      <c r="BG101" s="45">
        <v>0</v>
      </c>
      <c r="BH101" s="44">
        <v>0</v>
      </c>
      <c r="BI101" s="14">
        <v>0</v>
      </c>
      <c r="BJ101" s="45">
        <v>0</v>
      </c>
      <c r="BK101" s="12">
        <f t="shared" si="58"/>
        <v>0</v>
      </c>
      <c r="BL101" s="17">
        <f t="shared" si="59"/>
        <v>0</v>
      </c>
      <c r="BM101" s="6"/>
      <c r="BN101" s="9"/>
      <c r="BO101" s="6"/>
      <c r="BP101" s="6"/>
      <c r="BQ101" s="6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  <c r="CT101" s="2"/>
      <c r="CU101" s="1"/>
      <c r="CV101" s="1"/>
      <c r="CW101" s="1"/>
      <c r="CX101" s="2"/>
      <c r="CY101" s="1"/>
      <c r="CZ101" s="1"/>
      <c r="DA101" s="1"/>
      <c r="DB101" s="2"/>
      <c r="DC101" s="1"/>
      <c r="DD101" s="1"/>
      <c r="DE101" s="1"/>
      <c r="DF101" s="2"/>
      <c r="DG101" s="1"/>
      <c r="DH101" s="1"/>
      <c r="DI101" s="1"/>
      <c r="DJ101" s="2"/>
      <c r="DK101" s="1"/>
      <c r="DL101" s="1"/>
      <c r="DM101" s="1"/>
      <c r="DN101" s="2"/>
      <c r="DO101" s="1"/>
      <c r="DP101" s="1"/>
      <c r="DQ101" s="1"/>
    </row>
    <row r="102" spans="1:196" x14ac:dyDescent="0.3">
      <c r="A102" s="54">
        <v>2013</v>
      </c>
      <c r="B102" s="55" t="s">
        <v>10</v>
      </c>
      <c r="C102" s="44">
        <v>0</v>
      </c>
      <c r="D102" s="14">
        <v>0</v>
      </c>
      <c r="E102" s="45">
        <v>0</v>
      </c>
      <c r="F102" s="44">
        <v>0</v>
      </c>
      <c r="G102" s="14">
        <v>0</v>
      </c>
      <c r="H102" s="45">
        <v>0</v>
      </c>
      <c r="I102" s="44">
        <v>0</v>
      </c>
      <c r="J102" s="14">
        <v>0</v>
      </c>
      <c r="K102" s="45">
        <v>0</v>
      </c>
      <c r="L102" s="44">
        <v>0</v>
      </c>
      <c r="M102" s="14">
        <v>0</v>
      </c>
      <c r="N102" s="45">
        <v>0</v>
      </c>
      <c r="O102" s="44">
        <v>0</v>
      </c>
      <c r="P102" s="14">
        <v>0</v>
      </c>
      <c r="Q102" s="45">
        <f t="shared" si="55"/>
        <v>0</v>
      </c>
      <c r="R102" s="44">
        <v>0</v>
      </c>
      <c r="S102" s="14">
        <v>0</v>
      </c>
      <c r="T102" s="45">
        <f t="shared" si="56"/>
        <v>0</v>
      </c>
      <c r="U102" s="44">
        <v>0</v>
      </c>
      <c r="V102" s="14">
        <v>0</v>
      </c>
      <c r="W102" s="45">
        <v>0</v>
      </c>
      <c r="X102" s="44">
        <v>0</v>
      </c>
      <c r="Y102" s="14">
        <v>0</v>
      </c>
      <c r="Z102" s="45">
        <v>0</v>
      </c>
      <c r="AA102" s="44">
        <v>0</v>
      </c>
      <c r="AB102" s="14">
        <v>0</v>
      </c>
      <c r="AC102" s="45">
        <v>0</v>
      </c>
      <c r="AD102" s="44">
        <v>0</v>
      </c>
      <c r="AE102" s="14">
        <v>0</v>
      </c>
      <c r="AF102" s="45">
        <v>0</v>
      </c>
      <c r="AG102" s="48">
        <v>0</v>
      </c>
      <c r="AH102" s="16">
        <v>0</v>
      </c>
      <c r="AI102" s="45">
        <v>0</v>
      </c>
      <c r="AJ102" s="44">
        <v>0</v>
      </c>
      <c r="AK102" s="14">
        <v>0</v>
      </c>
      <c r="AL102" s="45">
        <v>0</v>
      </c>
      <c r="AM102" s="44">
        <v>0</v>
      </c>
      <c r="AN102" s="14">
        <v>0</v>
      </c>
      <c r="AO102" s="45">
        <v>0</v>
      </c>
      <c r="AP102" s="44">
        <v>0</v>
      </c>
      <c r="AQ102" s="14">
        <v>0</v>
      </c>
      <c r="AR102" s="45">
        <v>0</v>
      </c>
      <c r="AS102" s="44">
        <v>0</v>
      </c>
      <c r="AT102" s="14">
        <v>0</v>
      </c>
      <c r="AU102" s="45">
        <v>0</v>
      </c>
      <c r="AV102" s="44">
        <v>0</v>
      </c>
      <c r="AW102" s="14">
        <v>0</v>
      </c>
      <c r="AX102" s="45">
        <v>0</v>
      </c>
      <c r="AY102" s="44">
        <v>0</v>
      </c>
      <c r="AZ102" s="14">
        <v>0</v>
      </c>
      <c r="BA102" s="45">
        <v>0</v>
      </c>
      <c r="BB102" s="44">
        <v>0</v>
      </c>
      <c r="BC102" s="14">
        <v>0</v>
      </c>
      <c r="BD102" s="45">
        <f t="shared" si="57"/>
        <v>0</v>
      </c>
      <c r="BE102" s="44">
        <v>0</v>
      </c>
      <c r="BF102" s="14">
        <v>0</v>
      </c>
      <c r="BG102" s="45">
        <v>0</v>
      </c>
      <c r="BH102" s="44">
        <v>0</v>
      </c>
      <c r="BI102" s="14">
        <v>0</v>
      </c>
      <c r="BJ102" s="45">
        <v>0</v>
      </c>
      <c r="BK102" s="12">
        <f t="shared" si="58"/>
        <v>0</v>
      </c>
      <c r="BL102" s="17">
        <f t="shared" si="59"/>
        <v>0</v>
      </c>
      <c r="BM102" s="6"/>
      <c r="BN102" s="9"/>
      <c r="BO102" s="6"/>
      <c r="BP102" s="6"/>
      <c r="BQ102" s="6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  <c r="CT102" s="2"/>
      <c r="CU102" s="1"/>
      <c r="CV102" s="1"/>
      <c r="CW102" s="1"/>
      <c r="CX102" s="2"/>
      <c r="CY102" s="1"/>
      <c r="CZ102" s="1"/>
      <c r="DA102" s="1"/>
      <c r="DB102" s="2"/>
      <c r="DC102" s="1"/>
      <c r="DD102" s="1"/>
      <c r="DE102" s="1"/>
      <c r="DF102" s="2"/>
      <c r="DG102" s="1"/>
      <c r="DH102" s="1"/>
      <c r="DI102" s="1"/>
      <c r="DJ102" s="2"/>
      <c r="DK102" s="1"/>
      <c r="DL102" s="1"/>
      <c r="DM102" s="1"/>
      <c r="DN102" s="2"/>
      <c r="DO102" s="1"/>
      <c r="DP102" s="1"/>
      <c r="DQ102" s="1"/>
    </row>
    <row r="103" spans="1:196" x14ac:dyDescent="0.3">
      <c r="A103" s="54">
        <v>2013</v>
      </c>
      <c r="B103" s="55" t="s">
        <v>11</v>
      </c>
      <c r="C103" s="44">
        <v>0</v>
      </c>
      <c r="D103" s="14">
        <v>0</v>
      </c>
      <c r="E103" s="45">
        <v>0</v>
      </c>
      <c r="F103" s="44">
        <v>0</v>
      </c>
      <c r="G103" s="14">
        <v>0</v>
      </c>
      <c r="H103" s="45">
        <v>0</v>
      </c>
      <c r="I103" s="44">
        <v>0</v>
      </c>
      <c r="J103" s="14">
        <v>0</v>
      </c>
      <c r="K103" s="45">
        <v>0</v>
      </c>
      <c r="L103" s="44">
        <v>0</v>
      </c>
      <c r="M103" s="14">
        <v>0</v>
      </c>
      <c r="N103" s="45">
        <v>0</v>
      </c>
      <c r="O103" s="44">
        <v>0</v>
      </c>
      <c r="P103" s="14">
        <v>0</v>
      </c>
      <c r="Q103" s="45">
        <f t="shared" si="55"/>
        <v>0</v>
      </c>
      <c r="R103" s="44">
        <v>0</v>
      </c>
      <c r="S103" s="14">
        <v>0</v>
      </c>
      <c r="T103" s="45">
        <f t="shared" si="56"/>
        <v>0</v>
      </c>
      <c r="U103" s="44">
        <v>0</v>
      </c>
      <c r="V103" s="14">
        <v>0</v>
      </c>
      <c r="W103" s="45">
        <v>0</v>
      </c>
      <c r="X103" s="44">
        <v>2.4049999999999998</v>
      </c>
      <c r="Y103" s="14">
        <v>3.004</v>
      </c>
      <c r="Z103" s="45">
        <f t="shared" ref="Z103" si="60">Y103/X103*1000</f>
        <v>1249.064449064449</v>
      </c>
      <c r="AA103" s="44">
        <v>0</v>
      </c>
      <c r="AB103" s="14">
        <v>0</v>
      </c>
      <c r="AC103" s="45">
        <v>0</v>
      </c>
      <c r="AD103" s="44">
        <v>3.5999999999999997E-2</v>
      </c>
      <c r="AE103" s="14">
        <v>1.694</v>
      </c>
      <c r="AF103" s="45">
        <f t="shared" ref="AF103:AF104" si="61">AE103/AD103*1000</f>
        <v>47055.555555555555</v>
      </c>
      <c r="AG103" s="44">
        <v>392.12900000000002</v>
      </c>
      <c r="AH103" s="14">
        <v>3048.0540000000001</v>
      </c>
      <c r="AI103" s="45">
        <f t="shared" ref="AI103" si="62">AH103/AG103*1000</f>
        <v>7773.0899780429399</v>
      </c>
      <c r="AJ103" s="44">
        <v>0</v>
      </c>
      <c r="AK103" s="14">
        <v>0</v>
      </c>
      <c r="AL103" s="45">
        <v>0</v>
      </c>
      <c r="AM103" s="44">
        <v>0</v>
      </c>
      <c r="AN103" s="14">
        <v>0</v>
      </c>
      <c r="AO103" s="45">
        <v>0</v>
      </c>
      <c r="AP103" s="44">
        <v>0</v>
      </c>
      <c r="AQ103" s="14">
        <v>0</v>
      </c>
      <c r="AR103" s="45">
        <v>0</v>
      </c>
      <c r="AS103" s="44">
        <v>0</v>
      </c>
      <c r="AT103" s="14">
        <v>0</v>
      </c>
      <c r="AU103" s="45">
        <v>0</v>
      </c>
      <c r="AV103" s="44">
        <v>0</v>
      </c>
      <c r="AW103" s="14">
        <v>0</v>
      </c>
      <c r="AX103" s="45">
        <v>0</v>
      </c>
      <c r="AY103" s="44">
        <v>0</v>
      </c>
      <c r="AZ103" s="14">
        <v>0</v>
      </c>
      <c r="BA103" s="45">
        <v>0</v>
      </c>
      <c r="BB103" s="44">
        <v>0</v>
      </c>
      <c r="BC103" s="14">
        <v>0</v>
      </c>
      <c r="BD103" s="45">
        <f t="shared" si="57"/>
        <v>0</v>
      </c>
      <c r="BE103" s="44">
        <v>0</v>
      </c>
      <c r="BF103" s="14">
        <v>0</v>
      </c>
      <c r="BG103" s="45">
        <v>0</v>
      </c>
      <c r="BH103" s="44">
        <v>0</v>
      </c>
      <c r="BI103" s="14">
        <v>0</v>
      </c>
      <c r="BJ103" s="45">
        <v>0</v>
      </c>
      <c r="BK103" s="12">
        <f t="shared" si="58"/>
        <v>394.57</v>
      </c>
      <c r="BL103" s="17">
        <f t="shared" si="59"/>
        <v>3052.752</v>
      </c>
      <c r="BM103" s="6"/>
      <c r="BN103" s="9"/>
      <c r="BO103" s="6"/>
      <c r="BP103" s="6"/>
      <c r="BQ103" s="6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  <c r="CT103" s="2"/>
      <c r="CU103" s="1"/>
      <c r="CV103" s="1"/>
      <c r="CW103" s="1"/>
      <c r="CX103" s="2"/>
      <c r="CY103" s="1"/>
      <c r="CZ103" s="1"/>
      <c r="DA103" s="1"/>
      <c r="DB103" s="2"/>
      <c r="DC103" s="1"/>
      <c r="DD103" s="1"/>
      <c r="DE103" s="1"/>
      <c r="DF103" s="2"/>
      <c r="DG103" s="1"/>
      <c r="DH103" s="1"/>
      <c r="DI103" s="1"/>
      <c r="DJ103" s="2"/>
      <c r="DK103" s="1"/>
      <c r="DL103" s="1"/>
      <c r="DM103" s="1"/>
      <c r="DN103" s="2"/>
      <c r="DO103" s="1"/>
      <c r="DP103" s="1"/>
      <c r="DQ103" s="1"/>
    </row>
    <row r="104" spans="1:196" x14ac:dyDescent="0.3">
      <c r="A104" s="54">
        <v>2013</v>
      </c>
      <c r="B104" s="55" t="s">
        <v>12</v>
      </c>
      <c r="C104" s="44">
        <v>0</v>
      </c>
      <c r="D104" s="14">
        <v>0</v>
      </c>
      <c r="E104" s="45">
        <v>0</v>
      </c>
      <c r="F104" s="44">
        <v>0</v>
      </c>
      <c r="G104" s="14">
        <v>0</v>
      </c>
      <c r="H104" s="45">
        <v>0</v>
      </c>
      <c r="I104" s="44">
        <v>0</v>
      </c>
      <c r="J104" s="14">
        <v>0</v>
      </c>
      <c r="K104" s="45">
        <v>0</v>
      </c>
      <c r="L104" s="44">
        <v>0</v>
      </c>
      <c r="M104" s="14">
        <v>0</v>
      </c>
      <c r="N104" s="45">
        <v>0</v>
      </c>
      <c r="O104" s="44">
        <v>0</v>
      </c>
      <c r="P104" s="14">
        <v>0</v>
      </c>
      <c r="Q104" s="45">
        <f t="shared" si="55"/>
        <v>0</v>
      </c>
      <c r="R104" s="44">
        <v>0</v>
      </c>
      <c r="S104" s="14">
        <v>0</v>
      </c>
      <c r="T104" s="45">
        <f t="shared" si="56"/>
        <v>0</v>
      </c>
      <c r="U104" s="44">
        <v>0</v>
      </c>
      <c r="V104" s="14">
        <v>0</v>
      </c>
      <c r="W104" s="45">
        <v>0</v>
      </c>
      <c r="X104" s="44">
        <v>0</v>
      </c>
      <c r="Y104" s="14">
        <v>0</v>
      </c>
      <c r="Z104" s="45">
        <v>0</v>
      </c>
      <c r="AA104" s="44">
        <v>0</v>
      </c>
      <c r="AB104" s="14">
        <v>0</v>
      </c>
      <c r="AC104" s="45">
        <v>0</v>
      </c>
      <c r="AD104" s="44">
        <v>2.1999999999999999E-2</v>
      </c>
      <c r="AE104" s="14">
        <v>1.1759999999999999</v>
      </c>
      <c r="AF104" s="45">
        <f t="shared" si="61"/>
        <v>53454.545454545456</v>
      </c>
      <c r="AG104" s="44">
        <v>0</v>
      </c>
      <c r="AH104" s="14">
        <v>0</v>
      </c>
      <c r="AI104" s="45">
        <v>0</v>
      </c>
      <c r="AJ104" s="44">
        <v>0</v>
      </c>
      <c r="AK104" s="14">
        <v>0</v>
      </c>
      <c r="AL104" s="45">
        <v>0</v>
      </c>
      <c r="AM104" s="44">
        <v>0</v>
      </c>
      <c r="AN104" s="14">
        <v>0</v>
      </c>
      <c r="AO104" s="45">
        <v>0</v>
      </c>
      <c r="AP104" s="44">
        <v>0</v>
      </c>
      <c r="AQ104" s="14">
        <v>0</v>
      </c>
      <c r="AR104" s="45">
        <v>0</v>
      </c>
      <c r="AS104" s="44">
        <v>0</v>
      </c>
      <c r="AT104" s="14">
        <v>0</v>
      </c>
      <c r="AU104" s="45">
        <v>0</v>
      </c>
      <c r="AV104" s="44">
        <v>0</v>
      </c>
      <c r="AW104" s="14">
        <v>0</v>
      </c>
      <c r="AX104" s="45">
        <v>0</v>
      </c>
      <c r="AY104" s="44">
        <v>0</v>
      </c>
      <c r="AZ104" s="14">
        <v>0</v>
      </c>
      <c r="BA104" s="45">
        <v>0</v>
      </c>
      <c r="BB104" s="44">
        <v>0</v>
      </c>
      <c r="BC104" s="14">
        <v>0</v>
      </c>
      <c r="BD104" s="45">
        <f t="shared" si="57"/>
        <v>0</v>
      </c>
      <c r="BE104" s="44">
        <v>0</v>
      </c>
      <c r="BF104" s="14">
        <v>0</v>
      </c>
      <c r="BG104" s="45">
        <v>0</v>
      </c>
      <c r="BH104" s="44">
        <v>0</v>
      </c>
      <c r="BI104" s="14">
        <v>0</v>
      </c>
      <c r="BJ104" s="45">
        <v>0</v>
      </c>
      <c r="BK104" s="12">
        <f t="shared" si="58"/>
        <v>2.1999999999999999E-2</v>
      </c>
      <c r="BL104" s="17">
        <f t="shared" si="59"/>
        <v>1.1759999999999999</v>
      </c>
      <c r="BM104" s="6"/>
      <c r="BN104" s="9"/>
      <c r="BO104" s="6"/>
      <c r="BP104" s="6"/>
      <c r="BQ104" s="6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  <c r="CT104" s="2"/>
      <c r="CU104" s="1"/>
      <c r="CV104" s="1"/>
      <c r="CW104" s="1"/>
      <c r="CX104" s="2"/>
      <c r="CY104" s="1"/>
      <c r="CZ104" s="1"/>
      <c r="DA104" s="1"/>
      <c r="DB104" s="2"/>
      <c r="DC104" s="1"/>
      <c r="DD104" s="1"/>
      <c r="DE104" s="1"/>
      <c r="DF104" s="2"/>
      <c r="DG104" s="1"/>
      <c r="DH104" s="1"/>
      <c r="DI104" s="1"/>
      <c r="DJ104" s="2"/>
      <c r="DK104" s="1"/>
      <c r="DL104" s="1"/>
      <c r="DM104" s="1"/>
      <c r="DN104" s="2"/>
      <c r="DO104" s="1"/>
      <c r="DP104" s="1"/>
      <c r="DQ104" s="1"/>
    </row>
    <row r="105" spans="1:196" x14ac:dyDescent="0.3">
      <c r="A105" s="54">
        <v>2013</v>
      </c>
      <c r="B105" s="55" t="s">
        <v>13</v>
      </c>
      <c r="C105" s="44">
        <v>0</v>
      </c>
      <c r="D105" s="14">
        <v>0</v>
      </c>
      <c r="E105" s="45">
        <v>0</v>
      </c>
      <c r="F105" s="44">
        <v>0</v>
      </c>
      <c r="G105" s="14">
        <v>0</v>
      </c>
      <c r="H105" s="45">
        <v>0</v>
      </c>
      <c r="I105" s="44">
        <v>0</v>
      </c>
      <c r="J105" s="14">
        <v>0</v>
      </c>
      <c r="K105" s="45">
        <v>0</v>
      </c>
      <c r="L105" s="44">
        <v>0</v>
      </c>
      <c r="M105" s="14">
        <v>0</v>
      </c>
      <c r="N105" s="45">
        <v>0</v>
      </c>
      <c r="O105" s="44">
        <v>0</v>
      </c>
      <c r="P105" s="14">
        <v>0</v>
      </c>
      <c r="Q105" s="45">
        <f t="shared" si="55"/>
        <v>0</v>
      </c>
      <c r="R105" s="44">
        <v>0</v>
      </c>
      <c r="S105" s="14">
        <v>0</v>
      </c>
      <c r="T105" s="45">
        <f t="shared" si="56"/>
        <v>0</v>
      </c>
      <c r="U105" s="44">
        <v>0</v>
      </c>
      <c r="V105" s="14">
        <v>0</v>
      </c>
      <c r="W105" s="45">
        <v>0</v>
      </c>
      <c r="X105" s="44">
        <v>0</v>
      </c>
      <c r="Y105" s="14">
        <v>0</v>
      </c>
      <c r="Z105" s="45">
        <v>0</v>
      </c>
      <c r="AA105" s="44">
        <v>0</v>
      </c>
      <c r="AB105" s="14">
        <v>0</v>
      </c>
      <c r="AC105" s="45">
        <v>0</v>
      </c>
      <c r="AD105" s="44">
        <v>0</v>
      </c>
      <c r="AE105" s="14">
        <v>0</v>
      </c>
      <c r="AF105" s="45">
        <v>0</v>
      </c>
      <c r="AG105" s="44">
        <v>0</v>
      </c>
      <c r="AH105" s="14">
        <v>0</v>
      </c>
      <c r="AI105" s="45">
        <v>0</v>
      </c>
      <c r="AJ105" s="44">
        <v>0</v>
      </c>
      <c r="AK105" s="14">
        <v>0</v>
      </c>
      <c r="AL105" s="45">
        <v>0</v>
      </c>
      <c r="AM105" s="44">
        <v>0</v>
      </c>
      <c r="AN105" s="14">
        <v>0</v>
      </c>
      <c r="AO105" s="45">
        <v>0</v>
      </c>
      <c r="AP105" s="44">
        <v>0</v>
      </c>
      <c r="AQ105" s="14">
        <v>0</v>
      </c>
      <c r="AR105" s="45">
        <v>0</v>
      </c>
      <c r="AS105" s="44">
        <v>0</v>
      </c>
      <c r="AT105" s="14">
        <v>0</v>
      </c>
      <c r="AU105" s="45">
        <v>0</v>
      </c>
      <c r="AV105" s="44">
        <v>0</v>
      </c>
      <c r="AW105" s="14">
        <v>0</v>
      </c>
      <c r="AX105" s="45">
        <v>0</v>
      </c>
      <c r="AY105" s="44">
        <v>0.5</v>
      </c>
      <c r="AZ105" s="14">
        <v>3.1880000000000002</v>
      </c>
      <c r="BA105" s="45">
        <f t="shared" ref="BA105" si="63">AZ105/AY105*1000</f>
        <v>6376</v>
      </c>
      <c r="BB105" s="44">
        <v>0</v>
      </c>
      <c r="BC105" s="14">
        <v>0</v>
      </c>
      <c r="BD105" s="45">
        <f t="shared" si="57"/>
        <v>0</v>
      </c>
      <c r="BE105" s="44">
        <v>0</v>
      </c>
      <c r="BF105" s="14">
        <v>0</v>
      </c>
      <c r="BG105" s="45">
        <v>0</v>
      </c>
      <c r="BH105" s="44">
        <v>0</v>
      </c>
      <c r="BI105" s="14">
        <v>0</v>
      </c>
      <c r="BJ105" s="45">
        <v>0</v>
      </c>
      <c r="BK105" s="12">
        <f t="shared" si="58"/>
        <v>0.5</v>
      </c>
      <c r="BL105" s="17">
        <f t="shared" si="59"/>
        <v>3.1880000000000002</v>
      </c>
      <c r="BM105" s="6"/>
      <c r="BN105" s="9"/>
      <c r="BO105" s="6"/>
      <c r="BP105" s="6"/>
      <c r="BQ105" s="6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  <c r="CT105" s="2"/>
      <c r="CU105" s="1"/>
      <c r="CV105" s="1"/>
      <c r="CW105" s="1"/>
      <c r="CX105" s="2"/>
      <c r="CY105" s="1"/>
      <c r="CZ105" s="1"/>
      <c r="DA105" s="1"/>
      <c r="DB105" s="2"/>
      <c r="DC105" s="1"/>
      <c r="DD105" s="1"/>
      <c r="DE105" s="1"/>
      <c r="DF105" s="2"/>
      <c r="DG105" s="1"/>
      <c r="DH105" s="1"/>
      <c r="DI105" s="1"/>
      <c r="DJ105" s="2"/>
      <c r="DK105" s="1"/>
      <c r="DL105" s="1"/>
      <c r="DM105" s="1"/>
      <c r="DN105" s="2"/>
      <c r="DO105" s="1"/>
      <c r="DP105" s="1"/>
      <c r="DQ105" s="1"/>
    </row>
    <row r="106" spans="1:196" x14ac:dyDescent="0.3">
      <c r="A106" s="54">
        <v>2013</v>
      </c>
      <c r="B106" s="55" t="s">
        <v>14</v>
      </c>
      <c r="C106" s="44">
        <v>0</v>
      </c>
      <c r="D106" s="14">
        <v>0</v>
      </c>
      <c r="E106" s="45">
        <v>0</v>
      </c>
      <c r="F106" s="44">
        <v>0</v>
      </c>
      <c r="G106" s="14">
        <v>0</v>
      </c>
      <c r="H106" s="45">
        <v>0</v>
      </c>
      <c r="I106" s="44">
        <v>0</v>
      </c>
      <c r="J106" s="14">
        <v>0</v>
      </c>
      <c r="K106" s="45">
        <v>0</v>
      </c>
      <c r="L106" s="44">
        <v>0</v>
      </c>
      <c r="M106" s="14">
        <v>0</v>
      </c>
      <c r="N106" s="45">
        <v>0</v>
      </c>
      <c r="O106" s="44">
        <v>0</v>
      </c>
      <c r="P106" s="14">
        <v>0</v>
      </c>
      <c r="Q106" s="45">
        <f t="shared" si="55"/>
        <v>0</v>
      </c>
      <c r="R106" s="44">
        <v>0</v>
      </c>
      <c r="S106" s="14">
        <v>0</v>
      </c>
      <c r="T106" s="45">
        <f t="shared" si="56"/>
        <v>0</v>
      </c>
      <c r="U106" s="44">
        <v>0</v>
      </c>
      <c r="V106" s="14">
        <v>0</v>
      </c>
      <c r="W106" s="45">
        <v>0</v>
      </c>
      <c r="X106" s="44">
        <v>0</v>
      </c>
      <c r="Y106" s="14">
        <v>0</v>
      </c>
      <c r="Z106" s="45">
        <v>0</v>
      </c>
      <c r="AA106" s="44">
        <v>0</v>
      </c>
      <c r="AB106" s="14">
        <v>0</v>
      </c>
      <c r="AC106" s="45">
        <v>0</v>
      </c>
      <c r="AD106" s="44">
        <v>0</v>
      </c>
      <c r="AE106" s="14">
        <v>0</v>
      </c>
      <c r="AF106" s="45">
        <v>0</v>
      </c>
      <c r="AG106" s="44">
        <v>0</v>
      </c>
      <c r="AH106" s="14">
        <v>0</v>
      </c>
      <c r="AI106" s="45">
        <v>0</v>
      </c>
      <c r="AJ106" s="44">
        <v>0</v>
      </c>
      <c r="AK106" s="14">
        <v>0</v>
      </c>
      <c r="AL106" s="45">
        <v>0</v>
      </c>
      <c r="AM106" s="44">
        <v>0</v>
      </c>
      <c r="AN106" s="14">
        <v>0</v>
      </c>
      <c r="AO106" s="45">
        <v>0</v>
      </c>
      <c r="AP106" s="44">
        <v>0</v>
      </c>
      <c r="AQ106" s="14">
        <v>0</v>
      </c>
      <c r="AR106" s="45">
        <v>0</v>
      </c>
      <c r="AS106" s="44">
        <v>0</v>
      </c>
      <c r="AT106" s="14">
        <v>0</v>
      </c>
      <c r="AU106" s="45">
        <v>0</v>
      </c>
      <c r="AV106" s="44">
        <v>0</v>
      </c>
      <c r="AW106" s="14">
        <v>0</v>
      </c>
      <c r="AX106" s="45">
        <v>0</v>
      </c>
      <c r="AY106" s="44">
        <v>0</v>
      </c>
      <c r="AZ106" s="14">
        <v>0</v>
      </c>
      <c r="BA106" s="45">
        <v>0</v>
      </c>
      <c r="BB106" s="44">
        <v>0</v>
      </c>
      <c r="BC106" s="14">
        <v>0</v>
      </c>
      <c r="BD106" s="45">
        <f t="shared" si="57"/>
        <v>0</v>
      </c>
      <c r="BE106" s="44">
        <v>0</v>
      </c>
      <c r="BF106" s="14">
        <v>0</v>
      </c>
      <c r="BG106" s="45">
        <v>0</v>
      </c>
      <c r="BH106" s="44">
        <v>0</v>
      </c>
      <c r="BI106" s="14">
        <v>0</v>
      </c>
      <c r="BJ106" s="45">
        <v>0</v>
      </c>
      <c r="BK106" s="12">
        <v>0</v>
      </c>
      <c r="BL106" s="17">
        <v>0</v>
      </c>
      <c r="BM106" s="6"/>
      <c r="BN106" s="9"/>
      <c r="BO106" s="6"/>
      <c r="BP106" s="6"/>
      <c r="BQ106" s="6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  <c r="CT106" s="2"/>
      <c r="CU106" s="1"/>
      <c r="CV106" s="1"/>
      <c r="CW106" s="1"/>
      <c r="CX106" s="2"/>
      <c r="CY106" s="1"/>
      <c r="CZ106" s="1"/>
      <c r="DA106" s="1"/>
      <c r="DB106" s="2"/>
      <c r="DC106" s="1"/>
      <c r="DD106" s="1"/>
      <c r="DE106" s="1"/>
      <c r="DF106" s="2"/>
      <c r="DG106" s="1"/>
      <c r="DH106" s="1"/>
      <c r="DI106" s="1"/>
      <c r="DJ106" s="2"/>
      <c r="DK106" s="1"/>
      <c r="DL106" s="1"/>
      <c r="DM106" s="1"/>
      <c r="DN106" s="2"/>
      <c r="DO106" s="1"/>
      <c r="DP106" s="1"/>
      <c r="DQ106" s="1"/>
    </row>
    <row r="107" spans="1:196" x14ac:dyDescent="0.3">
      <c r="A107" s="54">
        <v>2013</v>
      </c>
      <c r="B107" s="55" t="s">
        <v>15</v>
      </c>
      <c r="C107" s="44">
        <v>0</v>
      </c>
      <c r="D107" s="14">
        <v>0</v>
      </c>
      <c r="E107" s="45">
        <v>0</v>
      </c>
      <c r="F107" s="44">
        <v>0</v>
      </c>
      <c r="G107" s="14">
        <v>0</v>
      </c>
      <c r="H107" s="45">
        <v>0</v>
      </c>
      <c r="I107" s="44">
        <v>0</v>
      </c>
      <c r="J107" s="14">
        <v>0</v>
      </c>
      <c r="K107" s="45">
        <v>0</v>
      </c>
      <c r="L107" s="44">
        <v>0</v>
      </c>
      <c r="M107" s="14">
        <v>0</v>
      </c>
      <c r="N107" s="45">
        <v>0</v>
      </c>
      <c r="O107" s="44">
        <v>0</v>
      </c>
      <c r="P107" s="14">
        <v>0</v>
      </c>
      <c r="Q107" s="45">
        <f t="shared" si="55"/>
        <v>0</v>
      </c>
      <c r="R107" s="44">
        <v>0</v>
      </c>
      <c r="S107" s="14">
        <v>0</v>
      </c>
      <c r="T107" s="45">
        <f t="shared" si="56"/>
        <v>0</v>
      </c>
      <c r="U107" s="44">
        <v>0</v>
      </c>
      <c r="V107" s="14">
        <v>0</v>
      </c>
      <c r="W107" s="45">
        <v>0</v>
      </c>
      <c r="X107" s="44">
        <v>0</v>
      </c>
      <c r="Y107" s="14">
        <v>0</v>
      </c>
      <c r="Z107" s="45">
        <v>0</v>
      </c>
      <c r="AA107" s="44">
        <v>0</v>
      </c>
      <c r="AB107" s="14">
        <v>0</v>
      </c>
      <c r="AC107" s="45">
        <v>0</v>
      </c>
      <c r="AD107" s="44">
        <v>0</v>
      </c>
      <c r="AE107" s="14">
        <v>0</v>
      </c>
      <c r="AF107" s="45">
        <v>0</v>
      </c>
      <c r="AG107" s="44">
        <v>0</v>
      </c>
      <c r="AH107" s="14">
        <v>0</v>
      </c>
      <c r="AI107" s="45">
        <v>0</v>
      </c>
      <c r="AJ107" s="44">
        <v>0</v>
      </c>
      <c r="AK107" s="14">
        <v>0</v>
      </c>
      <c r="AL107" s="45">
        <v>0</v>
      </c>
      <c r="AM107" s="44">
        <v>0</v>
      </c>
      <c r="AN107" s="14">
        <v>0</v>
      </c>
      <c r="AO107" s="45">
        <v>0</v>
      </c>
      <c r="AP107" s="44">
        <v>0</v>
      </c>
      <c r="AQ107" s="14">
        <v>0</v>
      </c>
      <c r="AR107" s="45">
        <v>0</v>
      </c>
      <c r="AS107" s="44">
        <v>0</v>
      </c>
      <c r="AT107" s="14">
        <v>0</v>
      </c>
      <c r="AU107" s="45">
        <v>0</v>
      </c>
      <c r="AV107" s="44">
        <v>0</v>
      </c>
      <c r="AW107" s="14">
        <v>0</v>
      </c>
      <c r="AX107" s="45">
        <v>0</v>
      </c>
      <c r="AY107" s="44">
        <v>0</v>
      </c>
      <c r="AZ107" s="14">
        <v>0</v>
      </c>
      <c r="BA107" s="45">
        <v>0</v>
      </c>
      <c r="BB107" s="44">
        <v>0</v>
      </c>
      <c r="BC107" s="14">
        <v>0</v>
      </c>
      <c r="BD107" s="45">
        <f t="shared" si="57"/>
        <v>0</v>
      </c>
      <c r="BE107" s="44">
        <v>0</v>
      </c>
      <c r="BF107" s="14">
        <v>0</v>
      </c>
      <c r="BG107" s="45">
        <v>0</v>
      </c>
      <c r="BH107" s="44">
        <v>0</v>
      </c>
      <c r="BI107" s="14">
        <v>0</v>
      </c>
      <c r="BJ107" s="45">
        <v>0</v>
      </c>
      <c r="BK107" s="12">
        <f t="shared" ref="BK107:BK118" si="64">I107+L107+AA107+AD107+AG107+AJ107+AP107+AY107+BH107+X107</f>
        <v>0</v>
      </c>
      <c r="BL107" s="17">
        <f t="shared" ref="BL107:BL118" si="65">J107+M107+AB107+AE107+AH107+AK107+AQ107+AZ107+BI107+Y107</f>
        <v>0</v>
      </c>
      <c r="BM107" s="6"/>
      <c r="BN107" s="9"/>
      <c r="BO107" s="6"/>
      <c r="BP107" s="6"/>
      <c r="BQ107" s="6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  <c r="CT107" s="2"/>
      <c r="CU107" s="1"/>
      <c r="CV107" s="1"/>
      <c r="CW107" s="1"/>
      <c r="CX107" s="2"/>
      <c r="CY107" s="1"/>
      <c r="CZ107" s="1"/>
      <c r="DA107" s="1"/>
      <c r="DB107" s="2"/>
      <c r="DC107" s="1"/>
      <c r="DD107" s="1"/>
      <c r="DE107" s="1"/>
      <c r="DF107" s="2"/>
      <c r="DG107" s="1"/>
      <c r="DH107" s="1"/>
      <c r="DI107" s="1"/>
      <c r="DJ107" s="2"/>
      <c r="DK107" s="1"/>
      <c r="DL107" s="1"/>
      <c r="DM107" s="1"/>
      <c r="DN107" s="2"/>
      <c r="DO107" s="1"/>
      <c r="DP107" s="1"/>
      <c r="DQ107" s="1"/>
    </row>
    <row r="108" spans="1:196" x14ac:dyDescent="0.3">
      <c r="A108" s="54">
        <v>2013</v>
      </c>
      <c r="B108" s="55" t="s">
        <v>16</v>
      </c>
      <c r="C108" s="44">
        <v>0</v>
      </c>
      <c r="D108" s="14">
        <v>0</v>
      </c>
      <c r="E108" s="45">
        <v>0</v>
      </c>
      <c r="F108" s="44">
        <v>0</v>
      </c>
      <c r="G108" s="14">
        <v>0</v>
      </c>
      <c r="H108" s="45">
        <v>0</v>
      </c>
      <c r="I108" s="44">
        <v>0</v>
      </c>
      <c r="J108" s="14">
        <v>0</v>
      </c>
      <c r="K108" s="45">
        <v>0</v>
      </c>
      <c r="L108" s="44">
        <v>0</v>
      </c>
      <c r="M108" s="14">
        <v>0</v>
      </c>
      <c r="N108" s="45">
        <v>0</v>
      </c>
      <c r="O108" s="44">
        <v>0</v>
      </c>
      <c r="P108" s="14">
        <v>0</v>
      </c>
      <c r="Q108" s="45">
        <f t="shared" si="55"/>
        <v>0</v>
      </c>
      <c r="R108" s="44">
        <v>0</v>
      </c>
      <c r="S108" s="14">
        <v>0</v>
      </c>
      <c r="T108" s="45">
        <f t="shared" si="56"/>
        <v>0</v>
      </c>
      <c r="U108" s="44">
        <v>0</v>
      </c>
      <c r="V108" s="14">
        <v>0</v>
      </c>
      <c r="W108" s="45">
        <v>0</v>
      </c>
      <c r="X108" s="44">
        <v>0</v>
      </c>
      <c r="Y108" s="14">
        <v>0</v>
      </c>
      <c r="Z108" s="45">
        <v>0</v>
      </c>
      <c r="AA108" s="44">
        <v>0</v>
      </c>
      <c r="AB108" s="14">
        <v>0</v>
      </c>
      <c r="AC108" s="45">
        <v>0</v>
      </c>
      <c r="AD108" s="44">
        <v>0</v>
      </c>
      <c r="AE108" s="14">
        <v>0</v>
      </c>
      <c r="AF108" s="45">
        <v>0</v>
      </c>
      <c r="AG108" s="44">
        <v>0</v>
      </c>
      <c r="AH108" s="14">
        <v>0</v>
      </c>
      <c r="AI108" s="45">
        <v>0</v>
      </c>
      <c r="AJ108" s="44">
        <v>0</v>
      </c>
      <c r="AK108" s="14">
        <v>0</v>
      </c>
      <c r="AL108" s="45">
        <v>0</v>
      </c>
      <c r="AM108" s="44">
        <v>0</v>
      </c>
      <c r="AN108" s="14">
        <v>0</v>
      </c>
      <c r="AO108" s="45">
        <v>0</v>
      </c>
      <c r="AP108" s="44">
        <v>0</v>
      </c>
      <c r="AQ108" s="14">
        <v>0</v>
      </c>
      <c r="AR108" s="45">
        <v>0</v>
      </c>
      <c r="AS108" s="44">
        <v>0</v>
      </c>
      <c r="AT108" s="14">
        <v>0</v>
      </c>
      <c r="AU108" s="45">
        <v>0</v>
      </c>
      <c r="AV108" s="44">
        <v>0</v>
      </c>
      <c r="AW108" s="14">
        <v>0</v>
      </c>
      <c r="AX108" s="45">
        <v>0</v>
      </c>
      <c r="AY108" s="44">
        <v>0</v>
      </c>
      <c r="AZ108" s="14">
        <v>0</v>
      </c>
      <c r="BA108" s="45">
        <v>0</v>
      </c>
      <c r="BB108" s="44">
        <v>0</v>
      </c>
      <c r="BC108" s="14">
        <v>0</v>
      </c>
      <c r="BD108" s="45">
        <f t="shared" si="57"/>
        <v>0</v>
      </c>
      <c r="BE108" s="44">
        <v>0</v>
      </c>
      <c r="BF108" s="14">
        <v>0</v>
      </c>
      <c r="BG108" s="45">
        <v>0</v>
      </c>
      <c r="BH108" s="44">
        <v>0</v>
      </c>
      <c r="BI108" s="14">
        <v>0</v>
      </c>
      <c r="BJ108" s="45">
        <v>0</v>
      </c>
      <c r="BK108" s="12">
        <f t="shared" si="64"/>
        <v>0</v>
      </c>
      <c r="BL108" s="17">
        <f t="shared" si="65"/>
        <v>0</v>
      </c>
      <c r="BM108" s="6"/>
      <c r="BN108" s="9"/>
      <c r="BO108" s="6"/>
      <c r="BP108" s="6"/>
      <c r="BQ108" s="6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  <c r="CT108" s="2"/>
      <c r="CU108" s="1"/>
      <c r="CV108" s="1"/>
      <c r="CW108" s="1"/>
      <c r="CX108" s="2"/>
      <c r="CY108" s="1"/>
      <c r="CZ108" s="1"/>
      <c r="DA108" s="1"/>
      <c r="DB108" s="2"/>
      <c r="DC108" s="1"/>
      <c r="DD108" s="1"/>
      <c r="DE108" s="1"/>
      <c r="DF108" s="2"/>
      <c r="DG108" s="1"/>
      <c r="DH108" s="1"/>
      <c r="DI108" s="1"/>
      <c r="DJ108" s="2"/>
      <c r="DK108" s="1"/>
      <c r="DL108" s="1"/>
      <c r="DM108" s="1"/>
      <c r="DN108" s="2"/>
      <c r="DO108" s="1"/>
      <c r="DP108" s="1"/>
      <c r="DQ108" s="1"/>
    </row>
    <row r="109" spans="1:196" ht="15" thickBot="1" x14ac:dyDescent="0.35">
      <c r="A109" s="56"/>
      <c r="B109" s="57" t="s">
        <v>17</v>
      </c>
      <c r="C109" s="46">
        <f t="shared" ref="C109:D109" si="66">SUM(C97:C108)</f>
        <v>0</v>
      </c>
      <c r="D109" s="34">
        <f t="shared" si="66"/>
        <v>0</v>
      </c>
      <c r="E109" s="47"/>
      <c r="F109" s="46">
        <f t="shared" ref="F109:G109" si="67">SUM(F97:F108)</f>
        <v>0</v>
      </c>
      <c r="G109" s="34">
        <f t="shared" si="67"/>
        <v>0</v>
      </c>
      <c r="H109" s="47"/>
      <c r="I109" s="46">
        <f t="shared" ref="I109:J109" si="68">SUM(I97:I108)</f>
        <v>0</v>
      </c>
      <c r="J109" s="34">
        <f t="shared" si="68"/>
        <v>0</v>
      </c>
      <c r="K109" s="47"/>
      <c r="L109" s="46">
        <f t="shared" ref="L109:M109" si="69">SUM(L97:L108)</f>
        <v>0</v>
      </c>
      <c r="M109" s="34">
        <f t="shared" si="69"/>
        <v>0</v>
      </c>
      <c r="N109" s="47"/>
      <c r="O109" s="46">
        <f t="shared" ref="O109:P109" si="70">SUM(O97:O108)</f>
        <v>0</v>
      </c>
      <c r="P109" s="34">
        <f t="shared" si="70"/>
        <v>0</v>
      </c>
      <c r="Q109" s="47"/>
      <c r="R109" s="46">
        <f t="shared" ref="R109:S109" si="71">SUM(R97:R108)</f>
        <v>0</v>
      </c>
      <c r="S109" s="34">
        <f t="shared" si="71"/>
        <v>0</v>
      </c>
      <c r="T109" s="47"/>
      <c r="U109" s="46">
        <f t="shared" ref="U109:V109" si="72">SUM(U97:U108)</f>
        <v>0</v>
      </c>
      <c r="V109" s="34">
        <f t="shared" si="72"/>
        <v>0</v>
      </c>
      <c r="W109" s="47"/>
      <c r="X109" s="46">
        <f t="shared" ref="X109:Y109" si="73">SUM(X97:X108)</f>
        <v>2.4049999999999998</v>
      </c>
      <c r="Y109" s="34">
        <f t="shared" si="73"/>
        <v>3.004</v>
      </c>
      <c r="Z109" s="47"/>
      <c r="AA109" s="46">
        <f t="shared" ref="AA109:AB109" si="74">SUM(AA97:AA108)</f>
        <v>0</v>
      </c>
      <c r="AB109" s="34">
        <f t="shared" si="74"/>
        <v>0</v>
      </c>
      <c r="AC109" s="47"/>
      <c r="AD109" s="46">
        <f t="shared" ref="AD109:AE109" si="75">SUM(AD97:AD108)</f>
        <v>5.7999999999999996E-2</v>
      </c>
      <c r="AE109" s="34">
        <f t="shared" si="75"/>
        <v>3.87</v>
      </c>
      <c r="AF109" s="47"/>
      <c r="AG109" s="46">
        <f t="shared" ref="AG109:AH109" si="76">SUM(AG97:AG108)</f>
        <v>392.12900000000002</v>
      </c>
      <c r="AH109" s="34">
        <f t="shared" si="76"/>
        <v>3048.0540000000001</v>
      </c>
      <c r="AI109" s="47"/>
      <c r="AJ109" s="46">
        <f t="shared" ref="AJ109:AK109" si="77">SUM(AJ97:AJ108)</f>
        <v>0</v>
      </c>
      <c r="AK109" s="34">
        <f t="shared" si="77"/>
        <v>0</v>
      </c>
      <c r="AL109" s="47"/>
      <c r="AM109" s="46">
        <f t="shared" ref="AM109:AN109" si="78">SUM(AM97:AM108)</f>
        <v>0</v>
      </c>
      <c r="AN109" s="34">
        <f t="shared" si="78"/>
        <v>0</v>
      </c>
      <c r="AO109" s="47"/>
      <c r="AP109" s="46">
        <f t="shared" ref="AP109:AQ109" si="79">SUM(AP97:AP108)</f>
        <v>0</v>
      </c>
      <c r="AQ109" s="34">
        <f t="shared" si="79"/>
        <v>0</v>
      </c>
      <c r="AR109" s="47"/>
      <c r="AS109" s="46">
        <f t="shared" ref="AS109:AT109" si="80">SUM(AS97:AS108)</f>
        <v>0</v>
      </c>
      <c r="AT109" s="34">
        <f t="shared" si="80"/>
        <v>0</v>
      </c>
      <c r="AU109" s="47"/>
      <c r="AV109" s="46">
        <f t="shared" ref="AV109:AW109" si="81">SUM(AV97:AV108)</f>
        <v>0</v>
      </c>
      <c r="AW109" s="34">
        <f t="shared" si="81"/>
        <v>0</v>
      </c>
      <c r="AX109" s="47"/>
      <c r="AY109" s="46">
        <f t="shared" ref="AY109:AZ109" si="82">SUM(AY97:AY108)</f>
        <v>5.5</v>
      </c>
      <c r="AZ109" s="34">
        <f t="shared" si="82"/>
        <v>5.1880000000000006</v>
      </c>
      <c r="BA109" s="47"/>
      <c r="BB109" s="46">
        <f t="shared" ref="BB109:BC109" si="83">SUM(BB97:BB108)</f>
        <v>0</v>
      </c>
      <c r="BC109" s="34">
        <f t="shared" si="83"/>
        <v>0</v>
      </c>
      <c r="BD109" s="47"/>
      <c r="BE109" s="46">
        <f t="shared" ref="BE109:BF109" si="84">SUM(BE97:BE108)</f>
        <v>0</v>
      </c>
      <c r="BF109" s="34">
        <f t="shared" si="84"/>
        <v>0</v>
      </c>
      <c r="BG109" s="47"/>
      <c r="BH109" s="46">
        <f t="shared" ref="BH109:BI109" si="85">SUM(BH97:BH108)</f>
        <v>0</v>
      </c>
      <c r="BI109" s="34">
        <f t="shared" si="85"/>
        <v>0</v>
      </c>
      <c r="BJ109" s="47"/>
      <c r="BK109" s="35">
        <f t="shared" si="64"/>
        <v>400.09199999999998</v>
      </c>
      <c r="BL109" s="36">
        <f t="shared" si="65"/>
        <v>3060.116</v>
      </c>
      <c r="BM109" s="6"/>
      <c r="BN109" s="9"/>
      <c r="BO109" s="6"/>
      <c r="BP109" s="6"/>
      <c r="BQ109" s="6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T109" s="2"/>
      <c r="CU109" s="1"/>
      <c r="CV109" s="1"/>
      <c r="CW109" s="1"/>
      <c r="CX109" s="2"/>
      <c r="CY109" s="1"/>
      <c r="CZ109" s="1"/>
      <c r="DA109" s="1"/>
      <c r="DB109" s="2"/>
      <c r="DC109" s="1"/>
      <c r="DD109" s="1"/>
      <c r="DE109" s="1"/>
      <c r="DF109" s="2"/>
      <c r="DG109" s="1"/>
      <c r="DH109" s="1"/>
      <c r="DI109" s="1"/>
      <c r="DJ109" s="2"/>
      <c r="DK109" s="1"/>
      <c r="DL109" s="1"/>
      <c r="DM109" s="1"/>
      <c r="DN109" s="2"/>
      <c r="DO109" s="1"/>
      <c r="DP109" s="1"/>
      <c r="DQ109" s="1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  <c r="GN109" s="3"/>
    </row>
    <row r="110" spans="1:196" x14ac:dyDescent="0.3">
      <c r="A110" s="54">
        <v>2014</v>
      </c>
      <c r="B110" s="55" t="s">
        <v>5</v>
      </c>
      <c r="C110" s="44">
        <v>0</v>
      </c>
      <c r="D110" s="14">
        <v>0</v>
      </c>
      <c r="E110" s="45">
        <v>0</v>
      </c>
      <c r="F110" s="44">
        <v>0</v>
      </c>
      <c r="G110" s="14">
        <v>0</v>
      </c>
      <c r="H110" s="45">
        <v>0</v>
      </c>
      <c r="I110" s="44">
        <v>0</v>
      </c>
      <c r="J110" s="14">
        <v>0</v>
      </c>
      <c r="K110" s="45">
        <v>0</v>
      </c>
      <c r="L110" s="44">
        <v>0</v>
      </c>
      <c r="M110" s="14">
        <v>0</v>
      </c>
      <c r="N110" s="45">
        <v>0</v>
      </c>
      <c r="O110" s="44">
        <v>0</v>
      </c>
      <c r="P110" s="14">
        <v>0</v>
      </c>
      <c r="Q110" s="45">
        <f t="shared" ref="Q110:Q121" si="86">IF(O110=0,0,P110/O110*1000)</f>
        <v>0</v>
      </c>
      <c r="R110" s="44">
        <v>0</v>
      </c>
      <c r="S110" s="14">
        <v>0</v>
      </c>
      <c r="T110" s="45">
        <f t="shared" ref="T110:T121" si="87">IF(R110=0,0,S110/R110*1000)</f>
        <v>0</v>
      </c>
      <c r="U110" s="44">
        <v>0</v>
      </c>
      <c r="V110" s="14">
        <v>0</v>
      </c>
      <c r="W110" s="45">
        <v>0</v>
      </c>
      <c r="X110" s="44">
        <v>0</v>
      </c>
      <c r="Y110" s="14">
        <v>0</v>
      </c>
      <c r="Z110" s="45">
        <v>0</v>
      </c>
      <c r="AA110" s="44">
        <v>0</v>
      </c>
      <c r="AB110" s="14">
        <v>0</v>
      </c>
      <c r="AC110" s="45">
        <v>0</v>
      </c>
      <c r="AD110" s="44">
        <v>0</v>
      </c>
      <c r="AE110" s="14">
        <v>0</v>
      </c>
      <c r="AF110" s="45">
        <v>0</v>
      </c>
      <c r="AG110" s="44">
        <v>0</v>
      </c>
      <c r="AH110" s="14">
        <v>0</v>
      </c>
      <c r="AI110" s="45">
        <v>0</v>
      </c>
      <c r="AJ110" s="44">
        <v>0</v>
      </c>
      <c r="AK110" s="14">
        <v>0</v>
      </c>
      <c r="AL110" s="45">
        <v>0</v>
      </c>
      <c r="AM110" s="44">
        <v>0</v>
      </c>
      <c r="AN110" s="14">
        <v>0</v>
      </c>
      <c r="AO110" s="45">
        <v>0</v>
      </c>
      <c r="AP110" s="44">
        <v>0</v>
      </c>
      <c r="AQ110" s="14">
        <v>0</v>
      </c>
      <c r="AR110" s="45">
        <v>0</v>
      </c>
      <c r="AS110" s="44">
        <v>0</v>
      </c>
      <c r="AT110" s="14">
        <v>0</v>
      </c>
      <c r="AU110" s="45">
        <v>0</v>
      </c>
      <c r="AV110" s="44">
        <v>0</v>
      </c>
      <c r="AW110" s="14">
        <v>0</v>
      </c>
      <c r="AX110" s="45">
        <v>0</v>
      </c>
      <c r="AY110" s="44">
        <v>0</v>
      </c>
      <c r="AZ110" s="14">
        <v>0</v>
      </c>
      <c r="BA110" s="45">
        <v>0</v>
      </c>
      <c r="BB110" s="44">
        <v>0</v>
      </c>
      <c r="BC110" s="14">
        <v>0</v>
      </c>
      <c r="BD110" s="45">
        <f t="shared" ref="BD110:BD121" si="88">IF(BB110=0,0,BC110/BB110*1000)</f>
        <v>0</v>
      </c>
      <c r="BE110" s="44">
        <v>0</v>
      </c>
      <c r="BF110" s="14">
        <v>0</v>
      </c>
      <c r="BG110" s="45">
        <v>0</v>
      </c>
      <c r="BH110" s="44">
        <v>0</v>
      </c>
      <c r="BI110" s="14">
        <v>0</v>
      </c>
      <c r="BJ110" s="45">
        <v>0</v>
      </c>
      <c r="BK110" s="12">
        <f t="shared" si="64"/>
        <v>0</v>
      </c>
      <c r="BL110" s="17">
        <f t="shared" si="65"/>
        <v>0</v>
      </c>
    </row>
    <row r="111" spans="1:196" x14ac:dyDescent="0.3">
      <c r="A111" s="54">
        <v>2014</v>
      </c>
      <c r="B111" s="55" t="s">
        <v>6</v>
      </c>
      <c r="C111" s="44">
        <v>0</v>
      </c>
      <c r="D111" s="14">
        <v>0</v>
      </c>
      <c r="E111" s="45">
        <v>0</v>
      </c>
      <c r="F111" s="44">
        <v>0</v>
      </c>
      <c r="G111" s="14">
        <v>0</v>
      </c>
      <c r="H111" s="45">
        <v>0</v>
      </c>
      <c r="I111" s="44">
        <v>0</v>
      </c>
      <c r="J111" s="14">
        <v>0</v>
      </c>
      <c r="K111" s="45">
        <v>0</v>
      </c>
      <c r="L111" s="44">
        <v>0</v>
      </c>
      <c r="M111" s="14">
        <v>0</v>
      </c>
      <c r="N111" s="45">
        <v>0</v>
      </c>
      <c r="O111" s="44">
        <v>0</v>
      </c>
      <c r="P111" s="14">
        <v>0</v>
      </c>
      <c r="Q111" s="45">
        <f t="shared" si="86"/>
        <v>0</v>
      </c>
      <c r="R111" s="44">
        <v>0</v>
      </c>
      <c r="S111" s="14">
        <v>0</v>
      </c>
      <c r="T111" s="45">
        <f t="shared" si="87"/>
        <v>0</v>
      </c>
      <c r="U111" s="44">
        <v>0</v>
      </c>
      <c r="V111" s="14">
        <v>0</v>
      </c>
      <c r="W111" s="45">
        <v>0</v>
      </c>
      <c r="X111" s="44">
        <v>0</v>
      </c>
      <c r="Y111" s="14">
        <v>0</v>
      </c>
      <c r="Z111" s="45">
        <v>0</v>
      </c>
      <c r="AA111" s="44">
        <v>0</v>
      </c>
      <c r="AB111" s="14">
        <v>0</v>
      </c>
      <c r="AC111" s="45">
        <v>0</v>
      </c>
      <c r="AD111" s="44">
        <v>0</v>
      </c>
      <c r="AE111" s="14">
        <v>0</v>
      </c>
      <c r="AF111" s="45">
        <v>0</v>
      </c>
      <c r="AG111" s="44">
        <v>0</v>
      </c>
      <c r="AH111" s="14">
        <v>0</v>
      </c>
      <c r="AI111" s="45">
        <v>0</v>
      </c>
      <c r="AJ111" s="44">
        <v>0</v>
      </c>
      <c r="AK111" s="14">
        <v>0</v>
      </c>
      <c r="AL111" s="45">
        <v>0</v>
      </c>
      <c r="AM111" s="44">
        <v>0</v>
      </c>
      <c r="AN111" s="14">
        <v>0</v>
      </c>
      <c r="AO111" s="45">
        <v>0</v>
      </c>
      <c r="AP111" s="44">
        <v>0</v>
      </c>
      <c r="AQ111" s="14">
        <v>0</v>
      </c>
      <c r="AR111" s="45">
        <v>0</v>
      </c>
      <c r="AS111" s="44">
        <v>0</v>
      </c>
      <c r="AT111" s="14">
        <v>0</v>
      </c>
      <c r="AU111" s="45">
        <v>0</v>
      </c>
      <c r="AV111" s="44">
        <v>0</v>
      </c>
      <c r="AW111" s="14">
        <v>0</v>
      </c>
      <c r="AX111" s="45">
        <v>0</v>
      </c>
      <c r="AY111" s="44">
        <v>0</v>
      </c>
      <c r="AZ111" s="14">
        <v>0</v>
      </c>
      <c r="BA111" s="45">
        <v>0</v>
      </c>
      <c r="BB111" s="44">
        <v>0</v>
      </c>
      <c r="BC111" s="14">
        <v>0</v>
      </c>
      <c r="BD111" s="45">
        <f t="shared" si="88"/>
        <v>0</v>
      </c>
      <c r="BE111" s="44">
        <v>0</v>
      </c>
      <c r="BF111" s="14">
        <v>0</v>
      </c>
      <c r="BG111" s="45">
        <v>0</v>
      </c>
      <c r="BH111" s="44">
        <v>0</v>
      </c>
      <c r="BI111" s="14">
        <v>0</v>
      </c>
      <c r="BJ111" s="45">
        <v>0</v>
      </c>
      <c r="BK111" s="12">
        <f t="shared" si="64"/>
        <v>0</v>
      </c>
      <c r="BL111" s="17">
        <f t="shared" si="65"/>
        <v>0</v>
      </c>
    </row>
    <row r="112" spans="1:196" x14ac:dyDescent="0.3">
      <c r="A112" s="54">
        <v>2014</v>
      </c>
      <c r="B112" s="55" t="s">
        <v>7</v>
      </c>
      <c r="C112" s="44">
        <v>0</v>
      </c>
      <c r="D112" s="14">
        <v>0</v>
      </c>
      <c r="E112" s="45">
        <v>0</v>
      </c>
      <c r="F112" s="44">
        <v>0</v>
      </c>
      <c r="G112" s="14">
        <v>0</v>
      </c>
      <c r="H112" s="45">
        <v>0</v>
      </c>
      <c r="I112" s="44">
        <v>0</v>
      </c>
      <c r="J112" s="14">
        <v>0</v>
      </c>
      <c r="K112" s="45">
        <v>0</v>
      </c>
      <c r="L112" s="44">
        <v>0</v>
      </c>
      <c r="M112" s="14">
        <v>0</v>
      </c>
      <c r="N112" s="45">
        <v>0</v>
      </c>
      <c r="O112" s="44">
        <v>0</v>
      </c>
      <c r="P112" s="14">
        <v>0</v>
      </c>
      <c r="Q112" s="45">
        <f t="shared" si="86"/>
        <v>0</v>
      </c>
      <c r="R112" s="44">
        <v>0</v>
      </c>
      <c r="S112" s="14">
        <v>0</v>
      </c>
      <c r="T112" s="45">
        <f t="shared" si="87"/>
        <v>0</v>
      </c>
      <c r="U112" s="44">
        <v>0</v>
      </c>
      <c r="V112" s="14">
        <v>0</v>
      </c>
      <c r="W112" s="45">
        <v>0</v>
      </c>
      <c r="X112" s="44">
        <v>0</v>
      </c>
      <c r="Y112" s="14">
        <v>0</v>
      </c>
      <c r="Z112" s="45">
        <v>0</v>
      </c>
      <c r="AA112" s="44">
        <v>0</v>
      </c>
      <c r="AB112" s="14">
        <v>0</v>
      </c>
      <c r="AC112" s="45">
        <v>0</v>
      </c>
      <c r="AD112" s="44">
        <v>0</v>
      </c>
      <c r="AE112" s="14">
        <v>0</v>
      </c>
      <c r="AF112" s="45">
        <v>0</v>
      </c>
      <c r="AG112" s="44">
        <v>0</v>
      </c>
      <c r="AH112" s="14">
        <v>0</v>
      </c>
      <c r="AI112" s="45">
        <v>0</v>
      </c>
      <c r="AJ112" s="44">
        <v>0</v>
      </c>
      <c r="AK112" s="14">
        <v>0</v>
      </c>
      <c r="AL112" s="45">
        <v>0</v>
      </c>
      <c r="AM112" s="44">
        <v>0</v>
      </c>
      <c r="AN112" s="14">
        <v>0</v>
      </c>
      <c r="AO112" s="45">
        <v>0</v>
      </c>
      <c r="AP112" s="44">
        <v>0</v>
      </c>
      <c r="AQ112" s="14">
        <v>0</v>
      </c>
      <c r="AR112" s="45">
        <v>0</v>
      </c>
      <c r="AS112" s="44">
        <v>0</v>
      </c>
      <c r="AT112" s="14">
        <v>0</v>
      </c>
      <c r="AU112" s="45">
        <v>0</v>
      </c>
      <c r="AV112" s="44">
        <v>0</v>
      </c>
      <c r="AW112" s="14">
        <v>0</v>
      </c>
      <c r="AX112" s="45">
        <v>0</v>
      </c>
      <c r="AY112" s="44">
        <v>0</v>
      </c>
      <c r="AZ112" s="14">
        <v>0</v>
      </c>
      <c r="BA112" s="45">
        <v>0</v>
      </c>
      <c r="BB112" s="44">
        <v>0</v>
      </c>
      <c r="BC112" s="14">
        <v>0</v>
      </c>
      <c r="BD112" s="45">
        <f t="shared" si="88"/>
        <v>0</v>
      </c>
      <c r="BE112" s="44">
        <v>0</v>
      </c>
      <c r="BF112" s="14">
        <v>0</v>
      </c>
      <c r="BG112" s="45">
        <v>0</v>
      </c>
      <c r="BH112" s="44">
        <v>0</v>
      </c>
      <c r="BI112" s="14">
        <v>0</v>
      </c>
      <c r="BJ112" s="45">
        <v>0</v>
      </c>
      <c r="BK112" s="12">
        <f t="shared" si="64"/>
        <v>0</v>
      </c>
      <c r="BL112" s="17">
        <f t="shared" si="65"/>
        <v>0</v>
      </c>
    </row>
    <row r="113" spans="1:64" x14ac:dyDescent="0.3">
      <c r="A113" s="54">
        <v>2014</v>
      </c>
      <c r="B113" s="55" t="s">
        <v>8</v>
      </c>
      <c r="C113" s="44">
        <v>0</v>
      </c>
      <c r="D113" s="14">
        <v>0</v>
      </c>
      <c r="E113" s="45">
        <v>0</v>
      </c>
      <c r="F113" s="44">
        <v>0</v>
      </c>
      <c r="G113" s="14">
        <v>0</v>
      </c>
      <c r="H113" s="45">
        <v>0</v>
      </c>
      <c r="I113" s="44">
        <v>0</v>
      </c>
      <c r="J113" s="14">
        <v>0</v>
      </c>
      <c r="K113" s="45">
        <v>0</v>
      </c>
      <c r="L113" s="44">
        <v>0</v>
      </c>
      <c r="M113" s="14">
        <v>0</v>
      </c>
      <c r="N113" s="45">
        <v>0</v>
      </c>
      <c r="O113" s="44">
        <v>0</v>
      </c>
      <c r="P113" s="14">
        <v>0</v>
      </c>
      <c r="Q113" s="45">
        <f t="shared" si="86"/>
        <v>0</v>
      </c>
      <c r="R113" s="44">
        <v>0</v>
      </c>
      <c r="S113" s="14">
        <v>0</v>
      </c>
      <c r="T113" s="45">
        <f t="shared" si="87"/>
        <v>0</v>
      </c>
      <c r="U113" s="44">
        <v>0</v>
      </c>
      <c r="V113" s="14">
        <v>0</v>
      </c>
      <c r="W113" s="45">
        <v>0</v>
      </c>
      <c r="X113" s="44">
        <v>0</v>
      </c>
      <c r="Y113" s="14">
        <v>0</v>
      </c>
      <c r="Z113" s="45">
        <v>0</v>
      </c>
      <c r="AA113" s="44">
        <v>0</v>
      </c>
      <c r="AB113" s="14">
        <v>0</v>
      </c>
      <c r="AC113" s="45">
        <v>0</v>
      </c>
      <c r="AD113" s="44">
        <v>0</v>
      </c>
      <c r="AE113" s="14">
        <v>0</v>
      </c>
      <c r="AF113" s="45">
        <v>0</v>
      </c>
      <c r="AG113" s="44">
        <v>0</v>
      </c>
      <c r="AH113" s="14">
        <v>0</v>
      </c>
      <c r="AI113" s="45">
        <v>0</v>
      </c>
      <c r="AJ113" s="44">
        <v>0</v>
      </c>
      <c r="AK113" s="14">
        <v>0</v>
      </c>
      <c r="AL113" s="45">
        <v>0</v>
      </c>
      <c r="AM113" s="44">
        <v>0</v>
      </c>
      <c r="AN113" s="14">
        <v>0</v>
      </c>
      <c r="AO113" s="45">
        <v>0</v>
      </c>
      <c r="AP113" s="44">
        <v>0</v>
      </c>
      <c r="AQ113" s="14">
        <v>0</v>
      </c>
      <c r="AR113" s="45">
        <v>0</v>
      </c>
      <c r="AS113" s="44">
        <v>0</v>
      </c>
      <c r="AT113" s="14">
        <v>0</v>
      </c>
      <c r="AU113" s="45">
        <v>0</v>
      </c>
      <c r="AV113" s="44">
        <v>0</v>
      </c>
      <c r="AW113" s="14">
        <v>0</v>
      </c>
      <c r="AX113" s="45">
        <v>0</v>
      </c>
      <c r="AY113" s="44">
        <v>0</v>
      </c>
      <c r="AZ113" s="14">
        <v>0</v>
      </c>
      <c r="BA113" s="45">
        <v>0</v>
      </c>
      <c r="BB113" s="44">
        <v>0</v>
      </c>
      <c r="BC113" s="14">
        <v>0</v>
      </c>
      <c r="BD113" s="45">
        <f t="shared" si="88"/>
        <v>0</v>
      </c>
      <c r="BE113" s="44">
        <v>0</v>
      </c>
      <c r="BF113" s="14">
        <v>0</v>
      </c>
      <c r="BG113" s="45">
        <v>0</v>
      </c>
      <c r="BH113" s="44">
        <v>0</v>
      </c>
      <c r="BI113" s="14">
        <v>0</v>
      </c>
      <c r="BJ113" s="45">
        <v>0</v>
      </c>
      <c r="BK113" s="12">
        <f t="shared" si="64"/>
        <v>0</v>
      </c>
      <c r="BL113" s="17">
        <f t="shared" si="65"/>
        <v>0</v>
      </c>
    </row>
    <row r="114" spans="1:64" x14ac:dyDescent="0.3">
      <c r="A114" s="54">
        <v>2014</v>
      </c>
      <c r="B114" s="55" t="s">
        <v>9</v>
      </c>
      <c r="C114" s="44">
        <v>0</v>
      </c>
      <c r="D114" s="14">
        <v>0</v>
      </c>
      <c r="E114" s="45">
        <v>0</v>
      </c>
      <c r="F114" s="44">
        <v>0</v>
      </c>
      <c r="G114" s="14">
        <v>0</v>
      </c>
      <c r="H114" s="45">
        <v>0</v>
      </c>
      <c r="I114" s="44">
        <v>0</v>
      </c>
      <c r="J114" s="14">
        <v>0</v>
      </c>
      <c r="K114" s="45">
        <v>0</v>
      </c>
      <c r="L114" s="44">
        <v>0</v>
      </c>
      <c r="M114" s="14">
        <v>0</v>
      </c>
      <c r="N114" s="45">
        <v>0</v>
      </c>
      <c r="O114" s="44">
        <v>0</v>
      </c>
      <c r="P114" s="14">
        <v>0</v>
      </c>
      <c r="Q114" s="45">
        <f t="shared" si="86"/>
        <v>0</v>
      </c>
      <c r="R114" s="44">
        <v>0</v>
      </c>
      <c r="S114" s="14">
        <v>0</v>
      </c>
      <c r="T114" s="45">
        <f t="shared" si="87"/>
        <v>0</v>
      </c>
      <c r="U114" s="44">
        <v>0</v>
      </c>
      <c r="V114" s="14">
        <v>0</v>
      </c>
      <c r="W114" s="45">
        <v>0</v>
      </c>
      <c r="X114" s="44">
        <v>0</v>
      </c>
      <c r="Y114" s="14">
        <v>0</v>
      </c>
      <c r="Z114" s="45">
        <v>0</v>
      </c>
      <c r="AA114" s="44">
        <v>0</v>
      </c>
      <c r="AB114" s="14">
        <v>0</v>
      </c>
      <c r="AC114" s="45">
        <v>0</v>
      </c>
      <c r="AD114" s="44">
        <v>0</v>
      </c>
      <c r="AE114" s="14">
        <v>0</v>
      </c>
      <c r="AF114" s="45">
        <v>0</v>
      </c>
      <c r="AG114" s="44">
        <v>0</v>
      </c>
      <c r="AH114" s="14">
        <v>0</v>
      </c>
      <c r="AI114" s="45">
        <v>0</v>
      </c>
      <c r="AJ114" s="44">
        <v>0</v>
      </c>
      <c r="AK114" s="14">
        <v>0</v>
      </c>
      <c r="AL114" s="45">
        <v>0</v>
      </c>
      <c r="AM114" s="44">
        <v>0</v>
      </c>
      <c r="AN114" s="14">
        <v>0</v>
      </c>
      <c r="AO114" s="45">
        <v>0</v>
      </c>
      <c r="AP114" s="44">
        <v>0</v>
      </c>
      <c r="AQ114" s="14">
        <v>0</v>
      </c>
      <c r="AR114" s="45">
        <v>0</v>
      </c>
      <c r="AS114" s="44">
        <v>0</v>
      </c>
      <c r="AT114" s="14">
        <v>0</v>
      </c>
      <c r="AU114" s="45">
        <v>0</v>
      </c>
      <c r="AV114" s="44">
        <v>0</v>
      </c>
      <c r="AW114" s="14">
        <v>0</v>
      </c>
      <c r="AX114" s="45">
        <v>0</v>
      </c>
      <c r="AY114" s="44">
        <v>0</v>
      </c>
      <c r="AZ114" s="14">
        <v>0</v>
      </c>
      <c r="BA114" s="45">
        <v>0</v>
      </c>
      <c r="BB114" s="44">
        <v>0</v>
      </c>
      <c r="BC114" s="14">
        <v>0</v>
      </c>
      <c r="BD114" s="45">
        <f t="shared" si="88"/>
        <v>0</v>
      </c>
      <c r="BE114" s="44">
        <v>0</v>
      </c>
      <c r="BF114" s="14">
        <v>0</v>
      </c>
      <c r="BG114" s="45">
        <v>0</v>
      </c>
      <c r="BH114" s="44">
        <v>0</v>
      </c>
      <c r="BI114" s="14">
        <v>0</v>
      </c>
      <c r="BJ114" s="45">
        <v>0</v>
      </c>
      <c r="BK114" s="12">
        <f t="shared" si="64"/>
        <v>0</v>
      </c>
      <c r="BL114" s="17">
        <f t="shared" si="65"/>
        <v>0</v>
      </c>
    </row>
    <row r="115" spans="1:64" x14ac:dyDescent="0.3">
      <c r="A115" s="54">
        <v>2014</v>
      </c>
      <c r="B115" s="55" t="s">
        <v>10</v>
      </c>
      <c r="C115" s="44">
        <v>0</v>
      </c>
      <c r="D115" s="14">
        <v>0</v>
      </c>
      <c r="E115" s="45">
        <v>0</v>
      </c>
      <c r="F115" s="44">
        <v>0</v>
      </c>
      <c r="G115" s="14">
        <v>0</v>
      </c>
      <c r="H115" s="45">
        <v>0</v>
      </c>
      <c r="I115" s="44">
        <v>0</v>
      </c>
      <c r="J115" s="14">
        <v>0</v>
      </c>
      <c r="K115" s="45">
        <v>0</v>
      </c>
      <c r="L115" s="44">
        <v>0</v>
      </c>
      <c r="M115" s="14">
        <v>0</v>
      </c>
      <c r="N115" s="45">
        <v>0</v>
      </c>
      <c r="O115" s="44">
        <v>0</v>
      </c>
      <c r="P115" s="14">
        <v>0</v>
      </c>
      <c r="Q115" s="45">
        <f t="shared" si="86"/>
        <v>0</v>
      </c>
      <c r="R115" s="44">
        <v>0</v>
      </c>
      <c r="S115" s="14">
        <v>0</v>
      </c>
      <c r="T115" s="45">
        <f t="shared" si="87"/>
        <v>0</v>
      </c>
      <c r="U115" s="44">
        <v>0</v>
      </c>
      <c r="V115" s="14">
        <v>0</v>
      </c>
      <c r="W115" s="45">
        <v>0</v>
      </c>
      <c r="X115" s="44">
        <v>0</v>
      </c>
      <c r="Y115" s="14">
        <v>0</v>
      </c>
      <c r="Z115" s="45">
        <v>0</v>
      </c>
      <c r="AA115" s="44">
        <v>0</v>
      </c>
      <c r="AB115" s="14">
        <v>0</v>
      </c>
      <c r="AC115" s="45">
        <v>0</v>
      </c>
      <c r="AD115" s="44">
        <v>0</v>
      </c>
      <c r="AE115" s="14">
        <v>0</v>
      </c>
      <c r="AF115" s="45">
        <v>0</v>
      </c>
      <c r="AG115" s="44">
        <v>0</v>
      </c>
      <c r="AH115" s="14">
        <v>0</v>
      </c>
      <c r="AI115" s="45">
        <v>0</v>
      </c>
      <c r="AJ115" s="44">
        <v>0</v>
      </c>
      <c r="AK115" s="14">
        <v>0</v>
      </c>
      <c r="AL115" s="45">
        <v>0</v>
      </c>
      <c r="AM115" s="44">
        <v>0</v>
      </c>
      <c r="AN115" s="14">
        <v>0</v>
      </c>
      <c r="AO115" s="45">
        <v>0</v>
      </c>
      <c r="AP115" s="44">
        <v>0</v>
      </c>
      <c r="AQ115" s="14">
        <v>0</v>
      </c>
      <c r="AR115" s="45">
        <v>0</v>
      </c>
      <c r="AS115" s="44">
        <v>0</v>
      </c>
      <c r="AT115" s="14">
        <v>0</v>
      </c>
      <c r="AU115" s="45">
        <v>0</v>
      </c>
      <c r="AV115" s="44">
        <v>0</v>
      </c>
      <c r="AW115" s="14">
        <v>0</v>
      </c>
      <c r="AX115" s="45">
        <v>0</v>
      </c>
      <c r="AY115" s="44">
        <v>0</v>
      </c>
      <c r="AZ115" s="14">
        <v>0</v>
      </c>
      <c r="BA115" s="45">
        <v>0</v>
      </c>
      <c r="BB115" s="44">
        <v>0</v>
      </c>
      <c r="BC115" s="14">
        <v>0</v>
      </c>
      <c r="BD115" s="45">
        <f t="shared" si="88"/>
        <v>0</v>
      </c>
      <c r="BE115" s="44">
        <v>0</v>
      </c>
      <c r="BF115" s="14">
        <v>0</v>
      </c>
      <c r="BG115" s="45">
        <v>0</v>
      </c>
      <c r="BH115" s="44">
        <v>0</v>
      </c>
      <c r="BI115" s="14">
        <v>0</v>
      </c>
      <c r="BJ115" s="45">
        <v>0</v>
      </c>
      <c r="BK115" s="12">
        <f t="shared" si="64"/>
        <v>0</v>
      </c>
      <c r="BL115" s="17">
        <f t="shared" si="65"/>
        <v>0</v>
      </c>
    </row>
    <row r="116" spans="1:64" x14ac:dyDescent="0.3">
      <c r="A116" s="54">
        <v>2014</v>
      </c>
      <c r="B116" s="55" t="s">
        <v>11</v>
      </c>
      <c r="C116" s="44">
        <v>0</v>
      </c>
      <c r="D116" s="14">
        <v>0</v>
      </c>
      <c r="E116" s="45">
        <v>0</v>
      </c>
      <c r="F116" s="44">
        <v>0</v>
      </c>
      <c r="G116" s="14">
        <v>0</v>
      </c>
      <c r="H116" s="45">
        <v>0</v>
      </c>
      <c r="I116" s="44">
        <v>0</v>
      </c>
      <c r="J116" s="14">
        <v>0</v>
      </c>
      <c r="K116" s="45">
        <v>0</v>
      </c>
      <c r="L116" s="44">
        <v>0</v>
      </c>
      <c r="M116" s="14">
        <v>0</v>
      </c>
      <c r="N116" s="45">
        <v>0</v>
      </c>
      <c r="O116" s="44">
        <v>0</v>
      </c>
      <c r="P116" s="14">
        <v>0</v>
      </c>
      <c r="Q116" s="45">
        <f t="shared" si="86"/>
        <v>0</v>
      </c>
      <c r="R116" s="44">
        <v>0</v>
      </c>
      <c r="S116" s="14">
        <v>0</v>
      </c>
      <c r="T116" s="45">
        <f t="shared" si="87"/>
        <v>0</v>
      </c>
      <c r="U116" s="44">
        <v>0</v>
      </c>
      <c r="V116" s="14">
        <v>0</v>
      </c>
      <c r="W116" s="45">
        <v>0</v>
      </c>
      <c r="X116" s="44">
        <v>0</v>
      </c>
      <c r="Y116" s="14">
        <v>0</v>
      </c>
      <c r="Z116" s="45">
        <v>0</v>
      </c>
      <c r="AA116" s="44">
        <v>0</v>
      </c>
      <c r="AB116" s="14">
        <v>0</v>
      </c>
      <c r="AC116" s="45">
        <v>0</v>
      </c>
      <c r="AD116" s="44">
        <v>0</v>
      </c>
      <c r="AE116" s="14">
        <v>0</v>
      </c>
      <c r="AF116" s="45">
        <v>0</v>
      </c>
      <c r="AG116" s="44">
        <v>0</v>
      </c>
      <c r="AH116" s="14">
        <v>0</v>
      </c>
      <c r="AI116" s="45">
        <v>0</v>
      </c>
      <c r="AJ116" s="44">
        <v>0</v>
      </c>
      <c r="AK116" s="14">
        <v>0</v>
      </c>
      <c r="AL116" s="45">
        <v>0</v>
      </c>
      <c r="AM116" s="44">
        <v>0</v>
      </c>
      <c r="AN116" s="14">
        <v>0</v>
      </c>
      <c r="AO116" s="45">
        <v>0</v>
      </c>
      <c r="AP116" s="44">
        <v>0</v>
      </c>
      <c r="AQ116" s="14">
        <v>0</v>
      </c>
      <c r="AR116" s="45">
        <v>0</v>
      </c>
      <c r="AS116" s="44">
        <v>0</v>
      </c>
      <c r="AT116" s="14">
        <v>0</v>
      </c>
      <c r="AU116" s="45">
        <v>0</v>
      </c>
      <c r="AV116" s="44">
        <v>0</v>
      </c>
      <c r="AW116" s="14">
        <v>0</v>
      </c>
      <c r="AX116" s="45">
        <v>0</v>
      </c>
      <c r="AY116" s="44">
        <v>0.5</v>
      </c>
      <c r="AZ116" s="14">
        <v>3.83</v>
      </c>
      <c r="BA116" s="45">
        <f t="shared" ref="BA116" si="89">AZ116/AY116*1000</f>
        <v>7660</v>
      </c>
      <c r="BB116" s="44">
        <v>0</v>
      </c>
      <c r="BC116" s="14">
        <v>0</v>
      </c>
      <c r="BD116" s="45">
        <f t="shared" si="88"/>
        <v>0</v>
      </c>
      <c r="BE116" s="44">
        <v>0</v>
      </c>
      <c r="BF116" s="14">
        <v>0</v>
      </c>
      <c r="BG116" s="45">
        <v>0</v>
      </c>
      <c r="BH116" s="44">
        <v>0</v>
      </c>
      <c r="BI116" s="14">
        <v>0</v>
      </c>
      <c r="BJ116" s="45">
        <v>0</v>
      </c>
      <c r="BK116" s="12">
        <f t="shared" si="64"/>
        <v>0.5</v>
      </c>
      <c r="BL116" s="17">
        <f t="shared" si="65"/>
        <v>3.83</v>
      </c>
    </row>
    <row r="117" spans="1:64" x14ac:dyDescent="0.3">
      <c r="A117" s="54">
        <v>2014</v>
      </c>
      <c r="B117" s="55" t="s">
        <v>12</v>
      </c>
      <c r="C117" s="44">
        <v>0</v>
      </c>
      <c r="D117" s="14">
        <v>0</v>
      </c>
      <c r="E117" s="45">
        <v>0</v>
      </c>
      <c r="F117" s="44">
        <v>0</v>
      </c>
      <c r="G117" s="14">
        <v>0</v>
      </c>
      <c r="H117" s="45">
        <v>0</v>
      </c>
      <c r="I117" s="44">
        <v>0</v>
      </c>
      <c r="J117" s="14">
        <v>0</v>
      </c>
      <c r="K117" s="45">
        <v>0</v>
      </c>
      <c r="L117" s="44">
        <v>0</v>
      </c>
      <c r="M117" s="14">
        <v>0</v>
      </c>
      <c r="N117" s="45">
        <v>0</v>
      </c>
      <c r="O117" s="44">
        <v>0</v>
      </c>
      <c r="P117" s="14">
        <v>0</v>
      </c>
      <c r="Q117" s="45">
        <f t="shared" si="86"/>
        <v>0</v>
      </c>
      <c r="R117" s="44">
        <v>0</v>
      </c>
      <c r="S117" s="14">
        <v>0</v>
      </c>
      <c r="T117" s="45">
        <f t="shared" si="87"/>
        <v>0</v>
      </c>
      <c r="U117" s="44">
        <v>0</v>
      </c>
      <c r="V117" s="14">
        <v>0</v>
      </c>
      <c r="W117" s="45">
        <v>0</v>
      </c>
      <c r="X117" s="44">
        <v>0</v>
      </c>
      <c r="Y117" s="14">
        <v>0</v>
      </c>
      <c r="Z117" s="45">
        <v>0</v>
      </c>
      <c r="AA117" s="44">
        <v>0</v>
      </c>
      <c r="AB117" s="14">
        <v>0</v>
      </c>
      <c r="AC117" s="45">
        <v>0</v>
      </c>
      <c r="AD117" s="44">
        <v>0</v>
      </c>
      <c r="AE117" s="14">
        <v>0</v>
      </c>
      <c r="AF117" s="45">
        <v>0</v>
      </c>
      <c r="AG117" s="44">
        <v>0</v>
      </c>
      <c r="AH117" s="14">
        <v>0</v>
      </c>
      <c r="AI117" s="45">
        <v>0</v>
      </c>
      <c r="AJ117" s="44">
        <v>0</v>
      </c>
      <c r="AK117" s="14">
        <v>0</v>
      </c>
      <c r="AL117" s="45">
        <v>0</v>
      </c>
      <c r="AM117" s="44">
        <v>0</v>
      </c>
      <c r="AN117" s="14">
        <v>0</v>
      </c>
      <c r="AO117" s="45">
        <v>0</v>
      </c>
      <c r="AP117" s="44">
        <v>0</v>
      </c>
      <c r="AQ117" s="14">
        <v>0</v>
      </c>
      <c r="AR117" s="45">
        <v>0</v>
      </c>
      <c r="AS117" s="44">
        <v>0</v>
      </c>
      <c r="AT117" s="14">
        <v>0</v>
      </c>
      <c r="AU117" s="45">
        <v>0</v>
      </c>
      <c r="AV117" s="44">
        <v>0</v>
      </c>
      <c r="AW117" s="14">
        <v>0</v>
      </c>
      <c r="AX117" s="45">
        <v>0</v>
      </c>
      <c r="AY117" s="44">
        <v>0</v>
      </c>
      <c r="AZ117" s="14">
        <v>0</v>
      </c>
      <c r="BA117" s="45">
        <v>0</v>
      </c>
      <c r="BB117" s="44">
        <v>0</v>
      </c>
      <c r="BC117" s="14">
        <v>0</v>
      </c>
      <c r="BD117" s="45">
        <f t="shared" si="88"/>
        <v>0</v>
      </c>
      <c r="BE117" s="44">
        <v>0</v>
      </c>
      <c r="BF117" s="14">
        <v>0</v>
      </c>
      <c r="BG117" s="45">
        <v>0</v>
      </c>
      <c r="BH117" s="44">
        <v>0</v>
      </c>
      <c r="BI117" s="14">
        <v>0</v>
      </c>
      <c r="BJ117" s="45">
        <v>0</v>
      </c>
      <c r="BK117" s="12">
        <f t="shared" si="64"/>
        <v>0</v>
      </c>
      <c r="BL117" s="17">
        <f t="shared" si="65"/>
        <v>0</v>
      </c>
    </row>
    <row r="118" spans="1:64" x14ac:dyDescent="0.3">
      <c r="A118" s="54">
        <v>2014</v>
      </c>
      <c r="B118" s="55" t="s">
        <v>13</v>
      </c>
      <c r="C118" s="44">
        <v>0</v>
      </c>
      <c r="D118" s="14">
        <v>0</v>
      </c>
      <c r="E118" s="45">
        <v>0</v>
      </c>
      <c r="F118" s="44">
        <v>0</v>
      </c>
      <c r="G118" s="14">
        <v>0</v>
      </c>
      <c r="H118" s="45">
        <v>0</v>
      </c>
      <c r="I118" s="44">
        <v>0</v>
      </c>
      <c r="J118" s="14">
        <v>0</v>
      </c>
      <c r="K118" s="45">
        <v>0</v>
      </c>
      <c r="L118" s="44">
        <v>0</v>
      </c>
      <c r="M118" s="14">
        <v>0</v>
      </c>
      <c r="N118" s="45">
        <v>0</v>
      </c>
      <c r="O118" s="44">
        <v>0</v>
      </c>
      <c r="P118" s="14">
        <v>0</v>
      </c>
      <c r="Q118" s="45">
        <f t="shared" si="86"/>
        <v>0</v>
      </c>
      <c r="R118" s="44">
        <v>0</v>
      </c>
      <c r="S118" s="14">
        <v>0</v>
      </c>
      <c r="T118" s="45">
        <f t="shared" si="87"/>
        <v>0</v>
      </c>
      <c r="U118" s="44">
        <v>0</v>
      </c>
      <c r="V118" s="14">
        <v>0</v>
      </c>
      <c r="W118" s="45">
        <v>0</v>
      </c>
      <c r="X118" s="44">
        <v>0</v>
      </c>
      <c r="Y118" s="14">
        <v>0</v>
      </c>
      <c r="Z118" s="45">
        <v>0</v>
      </c>
      <c r="AA118" s="44">
        <v>0</v>
      </c>
      <c r="AB118" s="14">
        <v>0</v>
      </c>
      <c r="AC118" s="45">
        <v>0</v>
      </c>
      <c r="AD118" s="44">
        <v>0</v>
      </c>
      <c r="AE118" s="14">
        <v>0</v>
      </c>
      <c r="AF118" s="45">
        <v>0</v>
      </c>
      <c r="AG118" s="44">
        <v>0</v>
      </c>
      <c r="AH118" s="14">
        <v>0</v>
      </c>
      <c r="AI118" s="45">
        <v>0</v>
      </c>
      <c r="AJ118" s="44">
        <v>0</v>
      </c>
      <c r="AK118" s="14">
        <v>0</v>
      </c>
      <c r="AL118" s="45">
        <v>0</v>
      </c>
      <c r="AM118" s="44">
        <v>0</v>
      </c>
      <c r="AN118" s="14">
        <v>0</v>
      </c>
      <c r="AO118" s="45">
        <v>0</v>
      </c>
      <c r="AP118" s="44">
        <v>0</v>
      </c>
      <c r="AQ118" s="14">
        <v>0</v>
      </c>
      <c r="AR118" s="45">
        <v>0</v>
      </c>
      <c r="AS118" s="44">
        <v>0</v>
      </c>
      <c r="AT118" s="14">
        <v>0</v>
      </c>
      <c r="AU118" s="45">
        <v>0</v>
      </c>
      <c r="AV118" s="44">
        <v>0</v>
      </c>
      <c r="AW118" s="14">
        <v>0</v>
      </c>
      <c r="AX118" s="45">
        <v>0</v>
      </c>
      <c r="AY118" s="44">
        <v>0</v>
      </c>
      <c r="AZ118" s="14">
        <v>0</v>
      </c>
      <c r="BA118" s="45">
        <v>0</v>
      </c>
      <c r="BB118" s="44">
        <v>0</v>
      </c>
      <c r="BC118" s="14">
        <v>0</v>
      </c>
      <c r="BD118" s="45">
        <f t="shared" si="88"/>
        <v>0</v>
      </c>
      <c r="BE118" s="44">
        <v>0</v>
      </c>
      <c r="BF118" s="14">
        <v>0</v>
      </c>
      <c r="BG118" s="45">
        <v>0</v>
      </c>
      <c r="BH118" s="44">
        <v>0</v>
      </c>
      <c r="BI118" s="14">
        <v>0</v>
      </c>
      <c r="BJ118" s="45">
        <v>0</v>
      </c>
      <c r="BK118" s="12">
        <f t="shared" si="64"/>
        <v>0</v>
      </c>
      <c r="BL118" s="17">
        <f t="shared" si="65"/>
        <v>0</v>
      </c>
    </row>
    <row r="119" spans="1:64" x14ac:dyDescent="0.3">
      <c r="A119" s="54">
        <v>2014</v>
      </c>
      <c r="B119" s="55" t="s">
        <v>14</v>
      </c>
      <c r="C119" s="44">
        <v>0</v>
      </c>
      <c r="D119" s="14">
        <v>0</v>
      </c>
      <c r="E119" s="45">
        <v>0</v>
      </c>
      <c r="F119" s="44">
        <v>0</v>
      </c>
      <c r="G119" s="14">
        <v>0</v>
      </c>
      <c r="H119" s="45">
        <v>0</v>
      </c>
      <c r="I119" s="44">
        <v>0</v>
      </c>
      <c r="J119" s="14">
        <v>0</v>
      </c>
      <c r="K119" s="45">
        <v>0</v>
      </c>
      <c r="L119" s="44">
        <v>0</v>
      </c>
      <c r="M119" s="14">
        <v>0</v>
      </c>
      <c r="N119" s="45">
        <v>0</v>
      </c>
      <c r="O119" s="44">
        <v>0</v>
      </c>
      <c r="P119" s="14">
        <v>0</v>
      </c>
      <c r="Q119" s="45">
        <f t="shared" si="86"/>
        <v>0</v>
      </c>
      <c r="R119" s="44">
        <v>0</v>
      </c>
      <c r="S119" s="14">
        <v>0</v>
      </c>
      <c r="T119" s="45">
        <f t="shared" si="87"/>
        <v>0</v>
      </c>
      <c r="U119" s="44">
        <v>0</v>
      </c>
      <c r="V119" s="14">
        <v>0</v>
      </c>
      <c r="W119" s="45">
        <v>0</v>
      </c>
      <c r="X119" s="44">
        <v>0</v>
      </c>
      <c r="Y119" s="14">
        <v>0</v>
      </c>
      <c r="Z119" s="45">
        <v>0</v>
      </c>
      <c r="AA119" s="44">
        <v>0</v>
      </c>
      <c r="AB119" s="14">
        <v>0</v>
      </c>
      <c r="AC119" s="45">
        <v>0</v>
      </c>
      <c r="AD119" s="44">
        <v>0</v>
      </c>
      <c r="AE119" s="14">
        <v>0</v>
      </c>
      <c r="AF119" s="45">
        <v>0</v>
      </c>
      <c r="AG119" s="44">
        <v>0</v>
      </c>
      <c r="AH119" s="14">
        <v>0</v>
      </c>
      <c r="AI119" s="45">
        <v>0</v>
      </c>
      <c r="AJ119" s="44">
        <v>0</v>
      </c>
      <c r="AK119" s="14">
        <v>0</v>
      </c>
      <c r="AL119" s="45">
        <v>0</v>
      </c>
      <c r="AM119" s="44">
        <v>0</v>
      </c>
      <c r="AN119" s="14">
        <v>0</v>
      </c>
      <c r="AO119" s="45">
        <v>0</v>
      </c>
      <c r="AP119" s="44">
        <v>0</v>
      </c>
      <c r="AQ119" s="14">
        <v>0</v>
      </c>
      <c r="AR119" s="45">
        <v>0</v>
      </c>
      <c r="AS119" s="44">
        <v>0</v>
      </c>
      <c r="AT119" s="14">
        <v>0</v>
      </c>
      <c r="AU119" s="45">
        <v>0</v>
      </c>
      <c r="AV119" s="44">
        <v>0</v>
      </c>
      <c r="AW119" s="14">
        <v>0</v>
      </c>
      <c r="AX119" s="45">
        <v>0</v>
      </c>
      <c r="AY119" s="44">
        <v>0</v>
      </c>
      <c r="AZ119" s="14">
        <v>0</v>
      </c>
      <c r="BA119" s="45">
        <v>0</v>
      </c>
      <c r="BB119" s="44">
        <v>0</v>
      </c>
      <c r="BC119" s="14">
        <v>0</v>
      </c>
      <c r="BD119" s="45">
        <f t="shared" si="88"/>
        <v>0</v>
      </c>
      <c r="BE119" s="44">
        <v>0</v>
      </c>
      <c r="BF119" s="14">
        <v>0</v>
      </c>
      <c r="BG119" s="45">
        <v>0</v>
      </c>
      <c r="BH119" s="44">
        <v>0</v>
      </c>
      <c r="BI119" s="14">
        <v>0</v>
      </c>
      <c r="BJ119" s="45">
        <v>0</v>
      </c>
      <c r="BK119" s="12">
        <v>0</v>
      </c>
      <c r="BL119" s="17">
        <v>0</v>
      </c>
    </row>
    <row r="120" spans="1:64" x14ac:dyDescent="0.3">
      <c r="A120" s="54">
        <v>2014</v>
      </c>
      <c r="B120" s="55" t="s">
        <v>15</v>
      </c>
      <c r="C120" s="44">
        <v>0</v>
      </c>
      <c r="D120" s="14">
        <v>0</v>
      </c>
      <c r="E120" s="45">
        <v>0</v>
      </c>
      <c r="F120" s="44">
        <v>0</v>
      </c>
      <c r="G120" s="14">
        <v>0</v>
      </c>
      <c r="H120" s="45">
        <v>0</v>
      </c>
      <c r="I120" s="44">
        <v>0</v>
      </c>
      <c r="J120" s="14">
        <v>0</v>
      </c>
      <c r="K120" s="45">
        <v>0</v>
      </c>
      <c r="L120" s="44">
        <v>0</v>
      </c>
      <c r="M120" s="14">
        <v>0</v>
      </c>
      <c r="N120" s="45">
        <v>0</v>
      </c>
      <c r="O120" s="44">
        <v>0</v>
      </c>
      <c r="P120" s="14">
        <v>0</v>
      </c>
      <c r="Q120" s="45">
        <f t="shared" si="86"/>
        <v>0</v>
      </c>
      <c r="R120" s="44">
        <v>0</v>
      </c>
      <c r="S120" s="14">
        <v>0</v>
      </c>
      <c r="T120" s="45">
        <f t="shared" si="87"/>
        <v>0</v>
      </c>
      <c r="U120" s="44">
        <v>0</v>
      </c>
      <c r="V120" s="14">
        <v>0</v>
      </c>
      <c r="W120" s="45">
        <v>0</v>
      </c>
      <c r="X120" s="44">
        <v>0</v>
      </c>
      <c r="Y120" s="14">
        <v>0</v>
      </c>
      <c r="Z120" s="45">
        <v>0</v>
      </c>
      <c r="AA120" s="44">
        <v>0</v>
      </c>
      <c r="AB120" s="14">
        <v>0</v>
      </c>
      <c r="AC120" s="45">
        <v>0</v>
      </c>
      <c r="AD120" s="44">
        <v>0</v>
      </c>
      <c r="AE120" s="14">
        <v>0</v>
      </c>
      <c r="AF120" s="45">
        <v>0</v>
      </c>
      <c r="AG120" s="44">
        <v>253.30099999999999</v>
      </c>
      <c r="AH120" s="14">
        <v>23.91</v>
      </c>
      <c r="AI120" s="45">
        <f t="shared" ref="AI120" si="90">AH120/AG120*1000</f>
        <v>94.393626554968208</v>
      </c>
      <c r="AJ120" s="44">
        <v>0</v>
      </c>
      <c r="AK120" s="14">
        <v>0</v>
      </c>
      <c r="AL120" s="45">
        <v>0</v>
      </c>
      <c r="AM120" s="44">
        <v>0</v>
      </c>
      <c r="AN120" s="14">
        <v>0</v>
      </c>
      <c r="AO120" s="45">
        <v>0</v>
      </c>
      <c r="AP120" s="44">
        <v>0</v>
      </c>
      <c r="AQ120" s="14">
        <v>0</v>
      </c>
      <c r="AR120" s="45">
        <v>0</v>
      </c>
      <c r="AS120" s="44">
        <v>0</v>
      </c>
      <c r="AT120" s="14">
        <v>0</v>
      </c>
      <c r="AU120" s="45">
        <v>0</v>
      </c>
      <c r="AV120" s="44">
        <v>0</v>
      </c>
      <c r="AW120" s="14">
        <v>0</v>
      </c>
      <c r="AX120" s="45">
        <v>0</v>
      </c>
      <c r="AY120" s="44">
        <v>0</v>
      </c>
      <c r="AZ120" s="14">
        <v>0</v>
      </c>
      <c r="BA120" s="45">
        <v>0</v>
      </c>
      <c r="BB120" s="44">
        <v>0</v>
      </c>
      <c r="BC120" s="14">
        <v>0</v>
      </c>
      <c r="BD120" s="45">
        <f t="shared" si="88"/>
        <v>0</v>
      </c>
      <c r="BE120" s="44">
        <v>0</v>
      </c>
      <c r="BF120" s="14">
        <v>0</v>
      </c>
      <c r="BG120" s="45">
        <v>0</v>
      </c>
      <c r="BH120" s="44">
        <v>0</v>
      </c>
      <c r="BI120" s="14">
        <v>0</v>
      </c>
      <c r="BJ120" s="45">
        <v>0</v>
      </c>
      <c r="BK120" s="12">
        <f t="shared" ref="BK120:BL122" si="91">I120+L120+AA120+AD120+AG120+AJ120+AP120+AY120+BH120+X120</f>
        <v>253.30099999999999</v>
      </c>
      <c r="BL120" s="17">
        <f t="shared" si="91"/>
        <v>23.91</v>
      </c>
    </row>
    <row r="121" spans="1:64" x14ac:dyDescent="0.3">
      <c r="A121" s="54">
        <v>2014</v>
      </c>
      <c r="B121" s="55" t="s">
        <v>16</v>
      </c>
      <c r="C121" s="44">
        <v>0</v>
      </c>
      <c r="D121" s="14">
        <v>0</v>
      </c>
      <c r="E121" s="45">
        <v>0</v>
      </c>
      <c r="F121" s="44">
        <v>0</v>
      </c>
      <c r="G121" s="14">
        <v>0</v>
      </c>
      <c r="H121" s="45">
        <v>0</v>
      </c>
      <c r="I121" s="44">
        <v>0</v>
      </c>
      <c r="J121" s="14">
        <v>0</v>
      </c>
      <c r="K121" s="45">
        <v>0</v>
      </c>
      <c r="L121" s="44">
        <v>0</v>
      </c>
      <c r="M121" s="14">
        <v>0</v>
      </c>
      <c r="N121" s="45">
        <v>0</v>
      </c>
      <c r="O121" s="44">
        <v>0</v>
      </c>
      <c r="P121" s="14">
        <v>0</v>
      </c>
      <c r="Q121" s="45">
        <f t="shared" si="86"/>
        <v>0</v>
      </c>
      <c r="R121" s="44">
        <v>0</v>
      </c>
      <c r="S121" s="14">
        <v>0</v>
      </c>
      <c r="T121" s="45">
        <f t="shared" si="87"/>
        <v>0</v>
      </c>
      <c r="U121" s="44">
        <v>0</v>
      </c>
      <c r="V121" s="14">
        <v>0</v>
      </c>
      <c r="W121" s="45">
        <v>0</v>
      </c>
      <c r="X121" s="44">
        <v>0</v>
      </c>
      <c r="Y121" s="14">
        <v>0</v>
      </c>
      <c r="Z121" s="45">
        <v>0</v>
      </c>
      <c r="AA121" s="44">
        <v>0</v>
      </c>
      <c r="AB121" s="14">
        <v>0</v>
      </c>
      <c r="AC121" s="45">
        <v>0</v>
      </c>
      <c r="AD121" s="44">
        <v>0</v>
      </c>
      <c r="AE121" s="14">
        <v>0</v>
      </c>
      <c r="AF121" s="45">
        <v>0</v>
      </c>
      <c r="AG121" s="44">
        <v>0</v>
      </c>
      <c r="AH121" s="14">
        <v>0</v>
      </c>
      <c r="AI121" s="45">
        <v>0</v>
      </c>
      <c r="AJ121" s="44">
        <v>0</v>
      </c>
      <c r="AK121" s="14">
        <v>0</v>
      </c>
      <c r="AL121" s="45">
        <v>0</v>
      </c>
      <c r="AM121" s="44">
        <v>0</v>
      </c>
      <c r="AN121" s="14">
        <v>0</v>
      </c>
      <c r="AO121" s="45">
        <v>0</v>
      </c>
      <c r="AP121" s="44">
        <v>0</v>
      </c>
      <c r="AQ121" s="14">
        <v>0</v>
      </c>
      <c r="AR121" s="45">
        <v>0</v>
      </c>
      <c r="AS121" s="44">
        <v>0</v>
      </c>
      <c r="AT121" s="14">
        <v>0</v>
      </c>
      <c r="AU121" s="45">
        <v>0</v>
      </c>
      <c r="AV121" s="44">
        <v>0</v>
      </c>
      <c r="AW121" s="14">
        <v>0</v>
      </c>
      <c r="AX121" s="45">
        <v>0</v>
      </c>
      <c r="AY121" s="44">
        <v>0</v>
      </c>
      <c r="AZ121" s="14">
        <v>0</v>
      </c>
      <c r="BA121" s="45">
        <v>0</v>
      </c>
      <c r="BB121" s="44">
        <v>0</v>
      </c>
      <c r="BC121" s="14">
        <v>0</v>
      </c>
      <c r="BD121" s="45">
        <f t="shared" si="88"/>
        <v>0</v>
      </c>
      <c r="BE121" s="44">
        <v>0</v>
      </c>
      <c r="BF121" s="14">
        <v>0</v>
      </c>
      <c r="BG121" s="45">
        <v>0</v>
      </c>
      <c r="BH121" s="44">
        <v>0</v>
      </c>
      <c r="BI121" s="14">
        <v>0</v>
      </c>
      <c r="BJ121" s="45">
        <v>0</v>
      </c>
      <c r="BK121" s="12">
        <f t="shared" si="91"/>
        <v>0</v>
      </c>
      <c r="BL121" s="17">
        <f t="shared" si="91"/>
        <v>0</v>
      </c>
    </row>
    <row r="122" spans="1:64" ht="15" thickBot="1" x14ac:dyDescent="0.35">
      <c r="A122" s="56"/>
      <c r="B122" s="57" t="s">
        <v>17</v>
      </c>
      <c r="C122" s="46">
        <f t="shared" ref="C122:D122" si="92">SUM(C110:C121)</f>
        <v>0</v>
      </c>
      <c r="D122" s="34">
        <f t="shared" si="92"/>
        <v>0</v>
      </c>
      <c r="E122" s="47"/>
      <c r="F122" s="46">
        <f t="shared" ref="F122:G122" si="93">SUM(F110:F121)</f>
        <v>0</v>
      </c>
      <c r="G122" s="34">
        <f t="shared" si="93"/>
        <v>0</v>
      </c>
      <c r="H122" s="47"/>
      <c r="I122" s="46">
        <f t="shared" ref="I122:J122" si="94">SUM(I110:I121)</f>
        <v>0</v>
      </c>
      <c r="J122" s="34">
        <f t="shared" si="94"/>
        <v>0</v>
      </c>
      <c r="K122" s="47"/>
      <c r="L122" s="46">
        <f t="shared" ref="L122:M122" si="95">SUM(L110:L121)</f>
        <v>0</v>
      </c>
      <c r="M122" s="34">
        <f t="shared" si="95"/>
        <v>0</v>
      </c>
      <c r="N122" s="47"/>
      <c r="O122" s="46">
        <f t="shared" ref="O122:P122" si="96">SUM(O110:O121)</f>
        <v>0</v>
      </c>
      <c r="P122" s="34">
        <f t="shared" si="96"/>
        <v>0</v>
      </c>
      <c r="Q122" s="47"/>
      <c r="R122" s="46">
        <f t="shared" ref="R122:S122" si="97">SUM(R110:R121)</f>
        <v>0</v>
      </c>
      <c r="S122" s="34">
        <f t="shared" si="97"/>
        <v>0</v>
      </c>
      <c r="T122" s="47"/>
      <c r="U122" s="46">
        <f t="shared" ref="U122:V122" si="98">SUM(U110:U121)</f>
        <v>0</v>
      </c>
      <c r="V122" s="34">
        <f t="shared" si="98"/>
        <v>0</v>
      </c>
      <c r="W122" s="47"/>
      <c r="X122" s="46">
        <f t="shared" ref="X122:Y122" si="99">SUM(X110:X121)</f>
        <v>0</v>
      </c>
      <c r="Y122" s="34">
        <f t="shared" si="99"/>
        <v>0</v>
      </c>
      <c r="Z122" s="47"/>
      <c r="AA122" s="46">
        <f t="shared" ref="AA122:AB122" si="100">SUM(AA110:AA121)</f>
        <v>0</v>
      </c>
      <c r="AB122" s="34">
        <f t="shared" si="100"/>
        <v>0</v>
      </c>
      <c r="AC122" s="47"/>
      <c r="AD122" s="46">
        <f t="shared" ref="AD122:AE122" si="101">SUM(AD110:AD121)</f>
        <v>0</v>
      </c>
      <c r="AE122" s="34">
        <f t="shared" si="101"/>
        <v>0</v>
      </c>
      <c r="AF122" s="47"/>
      <c r="AG122" s="46">
        <f t="shared" ref="AG122:AH122" si="102">SUM(AG110:AG121)</f>
        <v>253.30099999999999</v>
      </c>
      <c r="AH122" s="34">
        <f t="shared" si="102"/>
        <v>23.91</v>
      </c>
      <c r="AI122" s="47"/>
      <c r="AJ122" s="46">
        <f t="shared" ref="AJ122:AK122" si="103">SUM(AJ110:AJ121)</f>
        <v>0</v>
      </c>
      <c r="AK122" s="34">
        <f t="shared" si="103"/>
        <v>0</v>
      </c>
      <c r="AL122" s="47"/>
      <c r="AM122" s="46">
        <f t="shared" ref="AM122:AN122" si="104">SUM(AM110:AM121)</f>
        <v>0</v>
      </c>
      <c r="AN122" s="34">
        <f t="shared" si="104"/>
        <v>0</v>
      </c>
      <c r="AO122" s="47"/>
      <c r="AP122" s="46">
        <f t="shared" ref="AP122:AQ122" si="105">SUM(AP110:AP121)</f>
        <v>0</v>
      </c>
      <c r="AQ122" s="34">
        <f t="shared" si="105"/>
        <v>0</v>
      </c>
      <c r="AR122" s="47"/>
      <c r="AS122" s="46">
        <f t="shared" ref="AS122:AT122" si="106">SUM(AS110:AS121)</f>
        <v>0</v>
      </c>
      <c r="AT122" s="34">
        <f t="shared" si="106"/>
        <v>0</v>
      </c>
      <c r="AU122" s="47"/>
      <c r="AV122" s="46">
        <f t="shared" ref="AV122:AW122" si="107">SUM(AV110:AV121)</f>
        <v>0</v>
      </c>
      <c r="AW122" s="34">
        <f t="shared" si="107"/>
        <v>0</v>
      </c>
      <c r="AX122" s="47"/>
      <c r="AY122" s="46">
        <f t="shared" ref="AY122:AZ122" si="108">SUM(AY110:AY121)</f>
        <v>0.5</v>
      </c>
      <c r="AZ122" s="34">
        <f t="shared" si="108"/>
        <v>3.83</v>
      </c>
      <c r="BA122" s="47"/>
      <c r="BB122" s="46">
        <f t="shared" ref="BB122:BC122" si="109">SUM(BB110:BB121)</f>
        <v>0</v>
      </c>
      <c r="BC122" s="34">
        <f t="shared" si="109"/>
        <v>0</v>
      </c>
      <c r="BD122" s="47"/>
      <c r="BE122" s="46">
        <f t="shared" ref="BE122:BF122" si="110">SUM(BE110:BE121)</f>
        <v>0</v>
      </c>
      <c r="BF122" s="34">
        <f t="shared" si="110"/>
        <v>0</v>
      </c>
      <c r="BG122" s="47"/>
      <c r="BH122" s="46">
        <f t="shared" ref="BH122:BI122" si="111">SUM(BH110:BH121)</f>
        <v>0</v>
      </c>
      <c r="BI122" s="34">
        <f t="shared" si="111"/>
        <v>0</v>
      </c>
      <c r="BJ122" s="47"/>
      <c r="BK122" s="35">
        <f t="shared" si="91"/>
        <v>253.80099999999999</v>
      </c>
      <c r="BL122" s="36">
        <f t="shared" si="91"/>
        <v>27.740000000000002</v>
      </c>
    </row>
    <row r="123" spans="1:64" x14ac:dyDescent="0.3">
      <c r="A123" s="54">
        <v>2015</v>
      </c>
      <c r="B123" s="55" t="s">
        <v>5</v>
      </c>
      <c r="C123" s="44">
        <v>0</v>
      </c>
      <c r="D123" s="14">
        <v>0</v>
      </c>
      <c r="E123" s="45">
        <v>0</v>
      </c>
      <c r="F123" s="44">
        <v>0</v>
      </c>
      <c r="G123" s="14">
        <v>0</v>
      </c>
      <c r="H123" s="45">
        <v>0</v>
      </c>
      <c r="I123" s="44">
        <v>0</v>
      </c>
      <c r="J123" s="14">
        <v>0</v>
      </c>
      <c r="K123" s="45">
        <v>0</v>
      </c>
      <c r="L123" s="44">
        <v>0</v>
      </c>
      <c r="M123" s="14">
        <v>0</v>
      </c>
      <c r="N123" s="45">
        <v>0</v>
      </c>
      <c r="O123" s="44">
        <v>0</v>
      </c>
      <c r="P123" s="14">
        <v>0</v>
      </c>
      <c r="Q123" s="45">
        <f t="shared" ref="Q123:Q134" si="112">IF(O123=0,0,P123/O123*1000)</f>
        <v>0</v>
      </c>
      <c r="R123" s="44">
        <v>0</v>
      </c>
      <c r="S123" s="14">
        <v>0</v>
      </c>
      <c r="T123" s="45">
        <f t="shared" ref="T123:T134" si="113">IF(R123=0,0,S123/R123*1000)</f>
        <v>0</v>
      </c>
      <c r="U123" s="44">
        <v>0</v>
      </c>
      <c r="V123" s="14">
        <v>0</v>
      </c>
      <c r="W123" s="45">
        <v>0</v>
      </c>
      <c r="X123" s="44">
        <v>0</v>
      </c>
      <c r="Y123" s="14">
        <v>0</v>
      </c>
      <c r="Z123" s="45">
        <v>0</v>
      </c>
      <c r="AA123" s="44">
        <v>0</v>
      </c>
      <c r="AB123" s="14">
        <v>0</v>
      </c>
      <c r="AC123" s="45">
        <v>0</v>
      </c>
      <c r="AD123" s="44">
        <v>0</v>
      </c>
      <c r="AE123" s="14">
        <v>0</v>
      </c>
      <c r="AF123" s="45">
        <v>0</v>
      </c>
      <c r="AG123" s="44">
        <v>0</v>
      </c>
      <c r="AH123" s="14">
        <v>0</v>
      </c>
      <c r="AI123" s="45">
        <v>0</v>
      </c>
      <c r="AJ123" s="44">
        <v>0</v>
      </c>
      <c r="AK123" s="14">
        <v>0</v>
      </c>
      <c r="AL123" s="45">
        <v>0</v>
      </c>
      <c r="AM123" s="44">
        <v>0</v>
      </c>
      <c r="AN123" s="14">
        <v>0</v>
      </c>
      <c r="AO123" s="45">
        <v>0</v>
      </c>
      <c r="AP123" s="44">
        <v>0</v>
      </c>
      <c r="AQ123" s="14">
        <v>0</v>
      </c>
      <c r="AR123" s="45">
        <v>0</v>
      </c>
      <c r="AS123" s="44">
        <v>0</v>
      </c>
      <c r="AT123" s="14">
        <v>0</v>
      </c>
      <c r="AU123" s="45">
        <v>0</v>
      </c>
      <c r="AV123" s="44">
        <v>0</v>
      </c>
      <c r="AW123" s="14">
        <v>0</v>
      </c>
      <c r="AX123" s="45">
        <v>0</v>
      </c>
      <c r="AY123" s="44">
        <v>0</v>
      </c>
      <c r="AZ123" s="14">
        <v>0</v>
      </c>
      <c r="BA123" s="45">
        <v>0</v>
      </c>
      <c r="BB123" s="44">
        <v>0</v>
      </c>
      <c r="BC123" s="14">
        <v>0</v>
      </c>
      <c r="BD123" s="45">
        <f t="shared" ref="BD123:BD134" si="114">IF(BB123=0,0,BC123/BB123*1000)</f>
        <v>0</v>
      </c>
      <c r="BE123" s="44">
        <v>0</v>
      </c>
      <c r="BF123" s="14">
        <v>0</v>
      </c>
      <c r="BG123" s="45">
        <v>0</v>
      </c>
      <c r="BH123" s="44">
        <v>0</v>
      </c>
      <c r="BI123" s="14">
        <v>0</v>
      </c>
      <c r="BJ123" s="45">
        <v>0</v>
      </c>
      <c r="BK123" s="12">
        <f t="shared" ref="BK123:BK135" si="115">I123+L123+AA123+AD123+AG123+AJ123+AP123+AY123+BH123+X123+AS123</f>
        <v>0</v>
      </c>
      <c r="BL123" s="17">
        <f t="shared" ref="BL123:BL135" si="116">J123+M123+AB123+AE123+AH123+AK123+AQ123+AZ123+BI123+Y123+AT123</f>
        <v>0</v>
      </c>
    </row>
    <row r="124" spans="1:64" x14ac:dyDescent="0.3">
      <c r="A124" s="54">
        <v>2015</v>
      </c>
      <c r="B124" s="55" t="s">
        <v>6</v>
      </c>
      <c r="C124" s="44">
        <v>0</v>
      </c>
      <c r="D124" s="14">
        <v>0</v>
      </c>
      <c r="E124" s="45">
        <v>0</v>
      </c>
      <c r="F124" s="44">
        <v>0</v>
      </c>
      <c r="G124" s="14">
        <v>0</v>
      </c>
      <c r="H124" s="45">
        <v>0</v>
      </c>
      <c r="I124" s="44">
        <v>0</v>
      </c>
      <c r="J124" s="14">
        <v>0</v>
      </c>
      <c r="K124" s="45">
        <v>0</v>
      </c>
      <c r="L124" s="44">
        <v>0</v>
      </c>
      <c r="M124" s="14">
        <v>0</v>
      </c>
      <c r="N124" s="45">
        <v>0</v>
      </c>
      <c r="O124" s="44">
        <v>0</v>
      </c>
      <c r="P124" s="14">
        <v>0</v>
      </c>
      <c r="Q124" s="45">
        <f t="shared" si="112"/>
        <v>0</v>
      </c>
      <c r="R124" s="44">
        <v>0</v>
      </c>
      <c r="S124" s="14">
        <v>0</v>
      </c>
      <c r="T124" s="45">
        <f t="shared" si="113"/>
        <v>0</v>
      </c>
      <c r="U124" s="44">
        <v>0</v>
      </c>
      <c r="V124" s="14">
        <v>0</v>
      </c>
      <c r="W124" s="45">
        <v>0</v>
      </c>
      <c r="X124" s="44">
        <v>0</v>
      </c>
      <c r="Y124" s="14">
        <v>0</v>
      </c>
      <c r="Z124" s="45">
        <v>0</v>
      </c>
      <c r="AA124" s="44">
        <v>0</v>
      </c>
      <c r="AB124" s="14">
        <v>0</v>
      </c>
      <c r="AC124" s="45">
        <v>0</v>
      </c>
      <c r="AD124" s="44">
        <v>0</v>
      </c>
      <c r="AE124" s="14">
        <v>0</v>
      </c>
      <c r="AF124" s="45">
        <v>0</v>
      </c>
      <c r="AG124" s="44">
        <v>0</v>
      </c>
      <c r="AH124" s="14">
        <v>0</v>
      </c>
      <c r="AI124" s="45">
        <v>0</v>
      </c>
      <c r="AJ124" s="44">
        <v>0</v>
      </c>
      <c r="AK124" s="14">
        <v>0</v>
      </c>
      <c r="AL124" s="45">
        <v>0</v>
      </c>
      <c r="AM124" s="44">
        <v>0</v>
      </c>
      <c r="AN124" s="14">
        <v>0</v>
      </c>
      <c r="AO124" s="45">
        <v>0</v>
      </c>
      <c r="AP124" s="44">
        <v>0</v>
      </c>
      <c r="AQ124" s="14">
        <v>0</v>
      </c>
      <c r="AR124" s="45">
        <v>0</v>
      </c>
      <c r="AS124" s="44">
        <v>0</v>
      </c>
      <c r="AT124" s="14">
        <v>0</v>
      </c>
      <c r="AU124" s="45">
        <v>0</v>
      </c>
      <c r="AV124" s="44">
        <v>0</v>
      </c>
      <c r="AW124" s="14">
        <v>0</v>
      </c>
      <c r="AX124" s="45">
        <v>0</v>
      </c>
      <c r="AY124" s="44">
        <v>2.2999999999999998</v>
      </c>
      <c r="AZ124" s="14">
        <v>5.65</v>
      </c>
      <c r="BA124" s="45">
        <f t="shared" ref="BA124:BA134" si="117">AZ124/AY124*1000</f>
        <v>2456.521739130435</v>
      </c>
      <c r="BB124" s="44">
        <v>0</v>
      </c>
      <c r="BC124" s="14">
        <v>0</v>
      </c>
      <c r="BD124" s="45">
        <f t="shared" si="114"/>
        <v>0</v>
      </c>
      <c r="BE124" s="44">
        <v>0</v>
      </c>
      <c r="BF124" s="14">
        <v>0</v>
      </c>
      <c r="BG124" s="45">
        <v>0</v>
      </c>
      <c r="BH124" s="44">
        <v>0</v>
      </c>
      <c r="BI124" s="14">
        <v>0</v>
      </c>
      <c r="BJ124" s="45">
        <v>0</v>
      </c>
      <c r="BK124" s="12">
        <f t="shared" si="115"/>
        <v>2.2999999999999998</v>
      </c>
      <c r="BL124" s="17">
        <f t="shared" si="116"/>
        <v>5.65</v>
      </c>
    </row>
    <row r="125" spans="1:64" x14ac:dyDescent="0.3">
      <c r="A125" s="54">
        <v>2015</v>
      </c>
      <c r="B125" s="55" t="s">
        <v>7</v>
      </c>
      <c r="C125" s="44">
        <v>0</v>
      </c>
      <c r="D125" s="14">
        <v>0</v>
      </c>
      <c r="E125" s="45">
        <v>0</v>
      </c>
      <c r="F125" s="44">
        <v>0</v>
      </c>
      <c r="G125" s="14">
        <v>0</v>
      </c>
      <c r="H125" s="45">
        <v>0</v>
      </c>
      <c r="I125" s="44">
        <v>0</v>
      </c>
      <c r="J125" s="14">
        <v>0</v>
      </c>
      <c r="K125" s="45">
        <v>0</v>
      </c>
      <c r="L125" s="44">
        <v>0</v>
      </c>
      <c r="M125" s="14">
        <v>0</v>
      </c>
      <c r="N125" s="45">
        <v>0</v>
      </c>
      <c r="O125" s="44">
        <v>0</v>
      </c>
      <c r="P125" s="14">
        <v>0</v>
      </c>
      <c r="Q125" s="45">
        <f t="shared" si="112"/>
        <v>0</v>
      </c>
      <c r="R125" s="44">
        <v>0</v>
      </c>
      <c r="S125" s="14">
        <v>0</v>
      </c>
      <c r="T125" s="45">
        <f t="shared" si="113"/>
        <v>0</v>
      </c>
      <c r="U125" s="44">
        <v>0</v>
      </c>
      <c r="V125" s="14">
        <v>0</v>
      </c>
      <c r="W125" s="45">
        <v>0</v>
      </c>
      <c r="X125" s="44">
        <v>0</v>
      </c>
      <c r="Y125" s="14">
        <v>0</v>
      </c>
      <c r="Z125" s="45">
        <v>0</v>
      </c>
      <c r="AA125" s="44">
        <v>0</v>
      </c>
      <c r="AB125" s="14">
        <v>0</v>
      </c>
      <c r="AC125" s="45">
        <v>0</v>
      </c>
      <c r="AD125" s="44">
        <v>0</v>
      </c>
      <c r="AE125" s="14">
        <v>0</v>
      </c>
      <c r="AF125" s="45">
        <v>0</v>
      </c>
      <c r="AG125" s="44">
        <v>0</v>
      </c>
      <c r="AH125" s="14">
        <v>0</v>
      </c>
      <c r="AI125" s="45">
        <v>0</v>
      </c>
      <c r="AJ125" s="44">
        <v>0</v>
      </c>
      <c r="AK125" s="14">
        <v>0</v>
      </c>
      <c r="AL125" s="45">
        <v>0</v>
      </c>
      <c r="AM125" s="44">
        <v>0</v>
      </c>
      <c r="AN125" s="14">
        <v>0</v>
      </c>
      <c r="AO125" s="45">
        <v>0</v>
      </c>
      <c r="AP125" s="44">
        <v>0</v>
      </c>
      <c r="AQ125" s="14">
        <v>0</v>
      </c>
      <c r="AR125" s="45">
        <v>0</v>
      </c>
      <c r="AS125" s="44">
        <v>0</v>
      </c>
      <c r="AT125" s="14">
        <v>0</v>
      </c>
      <c r="AU125" s="45">
        <v>0</v>
      </c>
      <c r="AV125" s="44">
        <v>0</v>
      </c>
      <c r="AW125" s="14">
        <v>0</v>
      </c>
      <c r="AX125" s="45">
        <v>0</v>
      </c>
      <c r="AY125" s="44">
        <v>4.8</v>
      </c>
      <c r="AZ125" s="14">
        <v>5.7</v>
      </c>
      <c r="BA125" s="45">
        <f t="shared" si="117"/>
        <v>1187.5</v>
      </c>
      <c r="BB125" s="44">
        <v>0</v>
      </c>
      <c r="BC125" s="14">
        <v>0</v>
      </c>
      <c r="BD125" s="45">
        <f t="shared" si="114"/>
        <v>0</v>
      </c>
      <c r="BE125" s="44">
        <v>0</v>
      </c>
      <c r="BF125" s="14">
        <v>0</v>
      </c>
      <c r="BG125" s="45">
        <v>0</v>
      </c>
      <c r="BH125" s="44">
        <v>0</v>
      </c>
      <c r="BI125" s="14">
        <v>0</v>
      </c>
      <c r="BJ125" s="45">
        <v>0</v>
      </c>
      <c r="BK125" s="12">
        <f t="shared" si="115"/>
        <v>4.8</v>
      </c>
      <c r="BL125" s="17">
        <f t="shared" si="116"/>
        <v>5.7</v>
      </c>
    </row>
    <row r="126" spans="1:64" x14ac:dyDescent="0.3">
      <c r="A126" s="54">
        <v>2015</v>
      </c>
      <c r="B126" s="55" t="s">
        <v>8</v>
      </c>
      <c r="C126" s="44">
        <v>0</v>
      </c>
      <c r="D126" s="14">
        <v>0</v>
      </c>
      <c r="E126" s="45">
        <v>0</v>
      </c>
      <c r="F126" s="44">
        <v>0</v>
      </c>
      <c r="G126" s="14">
        <v>0</v>
      </c>
      <c r="H126" s="45">
        <v>0</v>
      </c>
      <c r="I126" s="44">
        <v>0</v>
      </c>
      <c r="J126" s="14">
        <v>0</v>
      </c>
      <c r="K126" s="45">
        <v>0</v>
      </c>
      <c r="L126" s="44">
        <v>0</v>
      </c>
      <c r="M126" s="14">
        <v>0</v>
      </c>
      <c r="N126" s="45">
        <v>0</v>
      </c>
      <c r="O126" s="44">
        <v>0</v>
      </c>
      <c r="P126" s="14">
        <v>0</v>
      </c>
      <c r="Q126" s="45">
        <f t="shared" si="112"/>
        <v>0</v>
      </c>
      <c r="R126" s="44">
        <v>0</v>
      </c>
      <c r="S126" s="14">
        <v>0</v>
      </c>
      <c r="T126" s="45">
        <f t="shared" si="113"/>
        <v>0</v>
      </c>
      <c r="U126" s="44">
        <v>0</v>
      </c>
      <c r="V126" s="14">
        <v>0</v>
      </c>
      <c r="W126" s="45">
        <v>0</v>
      </c>
      <c r="X126" s="44">
        <v>0</v>
      </c>
      <c r="Y126" s="14">
        <v>0</v>
      </c>
      <c r="Z126" s="45">
        <v>0</v>
      </c>
      <c r="AA126" s="44">
        <v>0</v>
      </c>
      <c r="AB126" s="14">
        <v>0</v>
      </c>
      <c r="AC126" s="45">
        <v>0</v>
      </c>
      <c r="AD126" s="44">
        <v>0</v>
      </c>
      <c r="AE126" s="14">
        <v>0</v>
      </c>
      <c r="AF126" s="45">
        <v>0</v>
      </c>
      <c r="AG126" s="44">
        <v>0</v>
      </c>
      <c r="AH126" s="14">
        <v>0</v>
      </c>
      <c r="AI126" s="45">
        <v>0</v>
      </c>
      <c r="AJ126" s="44">
        <v>0</v>
      </c>
      <c r="AK126" s="14">
        <v>0</v>
      </c>
      <c r="AL126" s="45">
        <v>0</v>
      </c>
      <c r="AM126" s="44">
        <v>0</v>
      </c>
      <c r="AN126" s="14">
        <v>0</v>
      </c>
      <c r="AO126" s="45">
        <v>0</v>
      </c>
      <c r="AP126" s="44">
        <v>0</v>
      </c>
      <c r="AQ126" s="14">
        <v>0</v>
      </c>
      <c r="AR126" s="45">
        <v>0</v>
      </c>
      <c r="AS126" s="44">
        <v>0</v>
      </c>
      <c r="AT126" s="14">
        <v>0</v>
      </c>
      <c r="AU126" s="45">
        <v>0</v>
      </c>
      <c r="AV126" s="44">
        <v>0</v>
      </c>
      <c r="AW126" s="14">
        <v>0</v>
      </c>
      <c r="AX126" s="45">
        <v>0</v>
      </c>
      <c r="AY126" s="44">
        <v>12.84</v>
      </c>
      <c r="AZ126" s="14">
        <v>8.9700000000000006</v>
      </c>
      <c r="BA126" s="45">
        <f t="shared" si="117"/>
        <v>698.59813084112159</v>
      </c>
      <c r="BB126" s="44">
        <v>0</v>
      </c>
      <c r="BC126" s="14">
        <v>0</v>
      </c>
      <c r="BD126" s="45">
        <f t="shared" si="114"/>
        <v>0</v>
      </c>
      <c r="BE126" s="44">
        <v>0</v>
      </c>
      <c r="BF126" s="14">
        <v>0</v>
      </c>
      <c r="BG126" s="45">
        <v>0</v>
      </c>
      <c r="BH126" s="44">
        <v>0</v>
      </c>
      <c r="BI126" s="14">
        <v>0</v>
      </c>
      <c r="BJ126" s="45">
        <v>0</v>
      </c>
      <c r="BK126" s="12">
        <f t="shared" si="115"/>
        <v>12.84</v>
      </c>
      <c r="BL126" s="17">
        <f t="shared" si="116"/>
        <v>8.9700000000000006</v>
      </c>
    </row>
    <row r="127" spans="1:64" x14ac:dyDescent="0.3">
      <c r="A127" s="54">
        <v>2015</v>
      </c>
      <c r="B127" s="55" t="s">
        <v>9</v>
      </c>
      <c r="C127" s="44">
        <v>0</v>
      </c>
      <c r="D127" s="14">
        <v>0</v>
      </c>
      <c r="E127" s="45">
        <v>0</v>
      </c>
      <c r="F127" s="44">
        <v>0</v>
      </c>
      <c r="G127" s="14">
        <v>0</v>
      </c>
      <c r="H127" s="45">
        <v>0</v>
      </c>
      <c r="I127" s="44">
        <v>0</v>
      </c>
      <c r="J127" s="14">
        <v>0</v>
      </c>
      <c r="K127" s="45">
        <v>0</v>
      </c>
      <c r="L127" s="44">
        <v>0</v>
      </c>
      <c r="M127" s="14">
        <v>0</v>
      </c>
      <c r="N127" s="45">
        <v>0</v>
      </c>
      <c r="O127" s="44">
        <v>0</v>
      </c>
      <c r="P127" s="14">
        <v>0</v>
      </c>
      <c r="Q127" s="45">
        <f t="shared" si="112"/>
        <v>0</v>
      </c>
      <c r="R127" s="44">
        <v>0</v>
      </c>
      <c r="S127" s="14">
        <v>0</v>
      </c>
      <c r="T127" s="45">
        <f t="shared" si="113"/>
        <v>0</v>
      </c>
      <c r="U127" s="44">
        <v>0</v>
      </c>
      <c r="V127" s="14">
        <v>0</v>
      </c>
      <c r="W127" s="45">
        <v>0</v>
      </c>
      <c r="X127" s="44">
        <v>0</v>
      </c>
      <c r="Y127" s="14">
        <v>0</v>
      </c>
      <c r="Z127" s="45">
        <v>0</v>
      </c>
      <c r="AA127" s="44">
        <v>0</v>
      </c>
      <c r="AB127" s="14">
        <v>0</v>
      </c>
      <c r="AC127" s="45">
        <v>0</v>
      </c>
      <c r="AD127" s="44">
        <v>0</v>
      </c>
      <c r="AE127" s="14">
        <v>0</v>
      </c>
      <c r="AF127" s="45">
        <v>0</v>
      </c>
      <c r="AG127" s="44">
        <v>0</v>
      </c>
      <c r="AH127" s="14">
        <v>0</v>
      </c>
      <c r="AI127" s="45">
        <v>0</v>
      </c>
      <c r="AJ127" s="44">
        <v>0</v>
      </c>
      <c r="AK127" s="14">
        <v>0</v>
      </c>
      <c r="AL127" s="45">
        <v>0</v>
      </c>
      <c r="AM127" s="44">
        <v>0</v>
      </c>
      <c r="AN127" s="14">
        <v>0</v>
      </c>
      <c r="AO127" s="45">
        <v>0</v>
      </c>
      <c r="AP127" s="44">
        <v>0</v>
      </c>
      <c r="AQ127" s="14">
        <v>0</v>
      </c>
      <c r="AR127" s="45">
        <v>0</v>
      </c>
      <c r="AS127" s="44">
        <v>0</v>
      </c>
      <c r="AT127" s="14">
        <v>0</v>
      </c>
      <c r="AU127" s="45">
        <v>0</v>
      </c>
      <c r="AV127" s="44">
        <v>0</v>
      </c>
      <c r="AW127" s="14">
        <v>0</v>
      </c>
      <c r="AX127" s="45">
        <v>0</v>
      </c>
      <c r="AY127" s="44">
        <v>3</v>
      </c>
      <c r="AZ127" s="14">
        <v>6.02</v>
      </c>
      <c r="BA127" s="45">
        <f t="shared" si="117"/>
        <v>2006.6666666666663</v>
      </c>
      <c r="BB127" s="44">
        <v>0</v>
      </c>
      <c r="BC127" s="14">
        <v>0</v>
      </c>
      <c r="BD127" s="45">
        <f t="shared" si="114"/>
        <v>0</v>
      </c>
      <c r="BE127" s="44">
        <v>0</v>
      </c>
      <c r="BF127" s="14">
        <v>0</v>
      </c>
      <c r="BG127" s="45">
        <v>0</v>
      </c>
      <c r="BH127" s="44">
        <v>0</v>
      </c>
      <c r="BI127" s="14">
        <v>0</v>
      </c>
      <c r="BJ127" s="45">
        <v>0</v>
      </c>
      <c r="BK127" s="12">
        <f t="shared" si="115"/>
        <v>3</v>
      </c>
      <c r="BL127" s="17">
        <f t="shared" si="116"/>
        <v>6.02</v>
      </c>
    </row>
    <row r="128" spans="1:64" x14ac:dyDescent="0.3">
      <c r="A128" s="54">
        <v>2015</v>
      </c>
      <c r="B128" s="55" t="s">
        <v>10</v>
      </c>
      <c r="C128" s="44">
        <v>0</v>
      </c>
      <c r="D128" s="14">
        <v>0</v>
      </c>
      <c r="E128" s="45">
        <v>0</v>
      </c>
      <c r="F128" s="44">
        <v>0</v>
      </c>
      <c r="G128" s="14">
        <v>0</v>
      </c>
      <c r="H128" s="45">
        <v>0</v>
      </c>
      <c r="I128" s="44">
        <v>0</v>
      </c>
      <c r="J128" s="14">
        <v>0</v>
      </c>
      <c r="K128" s="45">
        <v>0</v>
      </c>
      <c r="L128" s="44">
        <v>0</v>
      </c>
      <c r="M128" s="14">
        <v>0</v>
      </c>
      <c r="N128" s="45">
        <v>0</v>
      </c>
      <c r="O128" s="44">
        <v>0</v>
      </c>
      <c r="P128" s="14">
        <v>0</v>
      </c>
      <c r="Q128" s="45">
        <f t="shared" si="112"/>
        <v>0</v>
      </c>
      <c r="R128" s="44">
        <v>0</v>
      </c>
      <c r="S128" s="14">
        <v>0</v>
      </c>
      <c r="T128" s="45">
        <f t="shared" si="113"/>
        <v>0</v>
      </c>
      <c r="U128" s="44">
        <v>0</v>
      </c>
      <c r="V128" s="14">
        <v>0</v>
      </c>
      <c r="W128" s="45">
        <v>0</v>
      </c>
      <c r="X128" s="44">
        <v>0</v>
      </c>
      <c r="Y128" s="14">
        <v>0</v>
      </c>
      <c r="Z128" s="45">
        <v>0</v>
      </c>
      <c r="AA128" s="44">
        <v>0</v>
      </c>
      <c r="AB128" s="14">
        <v>0</v>
      </c>
      <c r="AC128" s="45">
        <v>0</v>
      </c>
      <c r="AD128" s="44">
        <v>3.7999999999999999E-2</v>
      </c>
      <c r="AE128" s="14">
        <v>2.2000000000000002</v>
      </c>
      <c r="AF128" s="45">
        <f t="shared" ref="AF128" si="118">AE128/AD128*1000</f>
        <v>57894.736842105267</v>
      </c>
      <c r="AG128" s="44">
        <v>0</v>
      </c>
      <c r="AH128" s="14">
        <v>0</v>
      </c>
      <c r="AI128" s="45">
        <v>0</v>
      </c>
      <c r="AJ128" s="44">
        <v>0</v>
      </c>
      <c r="AK128" s="14">
        <v>0</v>
      </c>
      <c r="AL128" s="45">
        <v>0</v>
      </c>
      <c r="AM128" s="44">
        <v>0</v>
      </c>
      <c r="AN128" s="14">
        <v>0</v>
      </c>
      <c r="AO128" s="45">
        <v>0</v>
      </c>
      <c r="AP128" s="44">
        <v>0</v>
      </c>
      <c r="AQ128" s="14">
        <v>0</v>
      </c>
      <c r="AR128" s="45">
        <v>0</v>
      </c>
      <c r="AS128" s="44">
        <v>0</v>
      </c>
      <c r="AT128" s="14">
        <v>0</v>
      </c>
      <c r="AU128" s="45">
        <v>0</v>
      </c>
      <c r="AV128" s="44">
        <v>0</v>
      </c>
      <c r="AW128" s="14">
        <v>0</v>
      </c>
      <c r="AX128" s="45">
        <v>0</v>
      </c>
      <c r="AY128" s="44">
        <v>6.7</v>
      </c>
      <c r="AZ128" s="14">
        <v>8.08</v>
      </c>
      <c r="BA128" s="45">
        <f t="shared" si="117"/>
        <v>1205.9701492537313</v>
      </c>
      <c r="BB128" s="44">
        <v>0</v>
      </c>
      <c r="BC128" s="14">
        <v>0</v>
      </c>
      <c r="BD128" s="45">
        <f t="shared" si="114"/>
        <v>0</v>
      </c>
      <c r="BE128" s="44">
        <v>0</v>
      </c>
      <c r="BF128" s="14">
        <v>0</v>
      </c>
      <c r="BG128" s="45">
        <v>0</v>
      </c>
      <c r="BH128" s="44">
        <v>0</v>
      </c>
      <c r="BI128" s="14">
        <v>0</v>
      </c>
      <c r="BJ128" s="45">
        <v>0</v>
      </c>
      <c r="BK128" s="12">
        <f t="shared" si="115"/>
        <v>6.7380000000000004</v>
      </c>
      <c r="BL128" s="17">
        <f t="shared" si="116"/>
        <v>10.280000000000001</v>
      </c>
    </row>
    <row r="129" spans="1:64" x14ac:dyDescent="0.3">
      <c r="A129" s="54">
        <v>2015</v>
      </c>
      <c r="B129" s="55" t="s">
        <v>11</v>
      </c>
      <c r="C129" s="44">
        <v>0</v>
      </c>
      <c r="D129" s="14">
        <v>0</v>
      </c>
      <c r="E129" s="45">
        <v>0</v>
      </c>
      <c r="F129" s="44">
        <v>0</v>
      </c>
      <c r="G129" s="14">
        <v>0</v>
      </c>
      <c r="H129" s="45">
        <v>0</v>
      </c>
      <c r="I129" s="44">
        <v>0</v>
      </c>
      <c r="J129" s="14">
        <v>0</v>
      </c>
      <c r="K129" s="45">
        <v>0</v>
      </c>
      <c r="L129" s="44">
        <v>0</v>
      </c>
      <c r="M129" s="14">
        <v>0</v>
      </c>
      <c r="N129" s="45">
        <v>0</v>
      </c>
      <c r="O129" s="44">
        <v>0</v>
      </c>
      <c r="P129" s="14">
        <v>0</v>
      </c>
      <c r="Q129" s="45">
        <f t="shared" si="112"/>
        <v>0</v>
      </c>
      <c r="R129" s="44">
        <v>0</v>
      </c>
      <c r="S129" s="14">
        <v>0</v>
      </c>
      <c r="T129" s="45">
        <f t="shared" si="113"/>
        <v>0</v>
      </c>
      <c r="U129" s="44">
        <v>0</v>
      </c>
      <c r="V129" s="14">
        <v>0</v>
      </c>
      <c r="W129" s="45">
        <v>0</v>
      </c>
      <c r="X129" s="44">
        <v>0</v>
      </c>
      <c r="Y129" s="14">
        <v>0</v>
      </c>
      <c r="Z129" s="45">
        <v>0</v>
      </c>
      <c r="AA129" s="44">
        <v>0</v>
      </c>
      <c r="AB129" s="14">
        <v>0</v>
      </c>
      <c r="AC129" s="45">
        <v>0</v>
      </c>
      <c r="AD129" s="44">
        <v>0</v>
      </c>
      <c r="AE129" s="14">
        <v>0</v>
      </c>
      <c r="AF129" s="45">
        <v>0</v>
      </c>
      <c r="AG129" s="44">
        <v>0</v>
      </c>
      <c r="AH129" s="14">
        <v>0</v>
      </c>
      <c r="AI129" s="45">
        <v>0</v>
      </c>
      <c r="AJ129" s="44">
        <v>0</v>
      </c>
      <c r="AK129" s="14">
        <v>0</v>
      </c>
      <c r="AL129" s="45">
        <v>0</v>
      </c>
      <c r="AM129" s="44">
        <v>0</v>
      </c>
      <c r="AN129" s="14">
        <v>0</v>
      </c>
      <c r="AO129" s="45">
        <v>0</v>
      </c>
      <c r="AP129" s="44">
        <v>0</v>
      </c>
      <c r="AQ129" s="14">
        <v>0</v>
      </c>
      <c r="AR129" s="45">
        <v>0</v>
      </c>
      <c r="AS129" s="44">
        <v>0</v>
      </c>
      <c r="AT129" s="14">
        <v>0</v>
      </c>
      <c r="AU129" s="45">
        <v>0</v>
      </c>
      <c r="AV129" s="44">
        <v>0</v>
      </c>
      <c r="AW129" s="14">
        <v>0</v>
      </c>
      <c r="AX129" s="45">
        <v>0</v>
      </c>
      <c r="AY129" s="44">
        <v>0</v>
      </c>
      <c r="AZ129" s="14">
        <v>0</v>
      </c>
      <c r="BA129" s="45">
        <v>0</v>
      </c>
      <c r="BB129" s="44">
        <v>0</v>
      </c>
      <c r="BC129" s="14">
        <v>0</v>
      </c>
      <c r="BD129" s="45">
        <f t="shared" si="114"/>
        <v>0</v>
      </c>
      <c r="BE129" s="44">
        <v>0</v>
      </c>
      <c r="BF129" s="14">
        <v>0</v>
      </c>
      <c r="BG129" s="45">
        <v>0</v>
      </c>
      <c r="BH129" s="44">
        <v>0</v>
      </c>
      <c r="BI129" s="14">
        <v>0</v>
      </c>
      <c r="BJ129" s="45">
        <v>0</v>
      </c>
      <c r="BK129" s="12">
        <f t="shared" si="115"/>
        <v>0</v>
      </c>
      <c r="BL129" s="17">
        <f t="shared" si="116"/>
        <v>0</v>
      </c>
    </row>
    <row r="130" spans="1:64" x14ac:dyDescent="0.3">
      <c r="A130" s="54">
        <v>2015</v>
      </c>
      <c r="B130" s="55" t="s">
        <v>12</v>
      </c>
      <c r="C130" s="44">
        <v>0</v>
      </c>
      <c r="D130" s="14">
        <v>0</v>
      </c>
      <c r="E130" s="45">
        <v>0</v>
      </c>
      <c r="F130" s="44">
        <v>0</v>
      </c>
      <c r="G130" s="14">
        <v>0</v>
      </c>
      <c r="H130" s="45">
        <v>0</v>
      </c>
      <c r="I130" s="44">
        <v>0</v>
      </c>
      <c r="J130" s="14">
        <v>0</v>
      </c>
      <c r="K130" s="45">
        <v>0</v>
      </c>
      <c r="L130" s="44">
        <v>0</v>
      </c>
      <c r="M130" s="14">
        <v>0</v>
      </c>
      <c r="N130" s="45">
        <v>0</v>
      </c>
      <c r="O130" s="44">
        <v>0</v>
      </c>
      <c r="P130" s="14">
        <v>0</v>
      </c>
      <c r="Q130" s="45">
        <f t="shared" si="112"/>
        <v>0</v>
      </c>
      <c r="R130" s="44">
        <v>0</v>
      </c>
      <c r="S130" s="14">
        <v>0</v>
      </c>
      <c r="T130" s="45">
        <f t="shared" si="113"/>
        <v>0</v>
      </c>
      <c r="U130" s="44">
        <v>0</v>
      </c>
      <c r="V130" s="14">
        <v>0</v>
      </c>
      <c r="W130" s="45">
        <v>0</v>
      </c>
      <c r="X130" s="44">
        <v>0</v>
      </c>
      <c r="Y130" s="14">
        <v>0</v>
      </c>
      <c r="Z130" s="45">
        <v>0</v>
      </c>
      <c r="AA130" s="44">
        <v>0</v>
      </c>
      <c r="AB130" s="14">
        <v>0</v>
      </c>
      <c r="AC130" s="45">
        <v>0</v>
      </c>
      <c r="AD130" s="44">
        <v>0</v>
      </c>
      <c r="AE130" s="14">
        <v>0</v>
      </c>
      <c r="AF130" s="45">
        <v>0</v>
      </c>
      <c r="AG130" s="44">
        <v>0</v>
      </c>
      <c r="AH130" s="14">
        <v>0</v>
      </c>
      <c r="AI130" s="45">
        <v>0</v>
      </c>
      <c r="AJ130" s="44">
        <v>0</v>
      </c>
      <c r="AK130" s="14">
        <v>0</v>
      </c>
      <c r="AL130" s="45">
        <v>0</v>
      </c>
      <c r="AM130" s="44">
        <v>0</v>
      </c>
      <c r="AN130" s="14">
        <v>0</v>
      </c>
      <c r="AO130" s="45">
        <v>0</v>
      </c>
      <c r="AP130" s="44">
        <v>0</v>
      </c>
      <c r="AQ130" s="14">
        <v>0</v>
      </c>
      <c r="AR130" s="45">
        <v>0</v>
      </c>
      <c r="AS130" s="44">
        <v>0</v>
      </c>
      <c r="AT130" s="14">
        <v>0</v>
      </c>
      <c r="AU130" s="45">
        <v>0</v>
      </c>
      <c r="AV130" s="44">
        <v>0</v>
      </c>
      <c r="AW130" s="14">
        <v>0</v>
      </c>
      <c r="AX130" s="45">
        <v>0</v>
      </c>
      <c r="AY130" s="44">
        <v>8.1999999999999993</v>
      </c>
      <c r="AZ130" s="14">
        <v>13.94</v>
      </c>
      <c r="BA130" s="45">
        <f t="shared" si="117"/>
        <v>1700.0000000000002</v>
      </c>
      <c r="BB130" s="44">
        <v>0</v>
      </c>
      <c r="BC130" s="14">
        <v>0</v>
      </c>
      <c r="BD130" s="45">
        <f t="shared" si="114"/>
        <v>0</v>
      </c>
      <c r="BE130" s="44">
        <v>0</v>
      </c>
      <c r="BF130" s="14">
        <v>0</v>
      </c>
      <c r="BG130" s="45">
        <v>0</v>
      </c>
      <c r="BH130" s="44">
        <v>0</v>
      </c>
      <c r="BI130" s="14">
        <v>0</v>
      </c>
      <c r="BJ130" s="45">
        <v>0</v>
      </c>
      <c r="BK130" s="12">
        <f t="shared" si="115"/>
        <v>8.1999999999999993</v>
      </c>
      <c r="BL130" s="17">
        <f t="shared" si="116"/>
        <v>13.94</v>
      </c>
    </row>
    <row r="131" spans="1:64" x14ac:dyDescent="0.3">
      <c r="A131" s="54">
        <v>2015</v>
      </c>
      <c r="B131" s="55" t="s">
        <v>13</v>
      </c>
      <c r="C131" s="44">
        <v>0</v>
      </c>
      <c r="D131" s="14">
        <v>0</v>
      </c>
      <c r="E131" s="45">
        <v>0</v>
      </c>
      <c r="F131" s="44">
        <v>0</v>
      </c>
      <c r="G131" s="14">
        <v>0</v>
      </c>
      <c r="H131" s="45">
        <v>0</v>
      </c>
      <c r="I131" s="44">
        <v>0</v>
      </c>
      <c r="J131" s="14">
        <v>0</v>
      </c>
      <c r="K131" s="45">
        <v>0</v>
      </c>
      <c r="L131" s="44">
        <v>0</v>
      </c>
      <c r="M131" s="14">
        <v>0</v>
      </c>
      <c r="N131" s="45">
        <v>0</v>
      </c>
      <c r="O131" s="44">
        <v>0</v>
      </c>
      <c r="P131" s="14">
        <v>0</v>
      </c>
      <c r="Q131" s="45">
        <f t="shared" si="112"/>
        <v>0</v>
      </c>
      <c r="R131" s="44">
        <v>0</v>
      </c>
      <c r="S131" s="14">
        <v>0</v>
      </c>
      <c r="T131" s="45">
        <f t="shared" si="113"/>
        <v>0</v>
      </c>
      <c r="U131" s="44">
        <v>0</v>
      </c>
      <c r="V131" s="14">
        <v>0</v>
      </c>
      <c r="W131" s="45">
        <v>0</v>
      </c>
      <c r="X131" s="44">
        <v>0</v>
      </c>
      <c r="Y131" s="14">
        <v>0</v>
      </c>
      <c r="Z131" s="45">
        <v>0</v>
      </c>
      <c r="AA131" s="44">
        <v>0</v>
      </c>
      <c r="AB131" s="14">
        <v>0</v>
      </c>
      <c r="AC131" s="45">
        <v>0</v>
      </c>
      <c r="AD131" s="44">
        <v>0</v>
      </c>
      <c r="AE131" s="14">
        <v>0</v>
      </c>
      <c r="AF131" s="45">
        <v>0</v>
      </c>
      <c r="AG131" s="44">
        <v>0</v>
      </c>
      <c r="AH131" s="14">
        <v>0</v>
      </c>
      <c r="AI131" s="45">
        <v>0</v>
      </c>
      <c r="AJ131" s="44">
        <v>0</v>
      </c>
      <c r="AK131" s="14">
        <v>0</v>
      </c>
      <c r="AL131" s="45">
        <v>0</v>
      </c>
      <c r="AM131" s="44">
        <v>0</v>
      </c>
      <c r="AN131" s="14">
        <v>0</v>
      </c>
      <c r="AO131" s="45">
        <v>0</v>
      </c>
      <c r="AP131" s="44">
        <v>0</v>
      </c>
      <c r="AQ131" s="14">
        <v>0</v>
      </c>
      <c r="AR131" s="45">
        <v>0</v>
      </c>
      <c r="AS131" s="44">
        <v>0</v>
      </c>
      <c r="AT131" s="14">
        <v>0</v>
      </c>
      <c r="AU131" s="45">
        <v>0</v>
      </c>
      <c r="AV131" s="44">
        <v>0</v>
      </c>
      <c r="AW131" s="14">
        <v>0</v>
      </c>
      <c r="AX131" s="45">
        <v>0</v>
      </c>
      <c r="AY131" s="44">
        <v>0</v>
      </c>
      <c r="AZ131" s="14">
        <v>0</v>
      </c>
      <c r="BA131" s="45">
        <v>0</v>
      </c>
      <c r="BB131" s="44">
        <v>0</v>
      </c>
      <c r="BC131" s="14">
        <v>0</v>
      </c>
      <c r="BD131" s="45">
        <f t="shared" si="114"/>
        <v>0</v>
      </c>
      <c r="BE131" s="44">
        <v>0</v>
      </c>
      <c r="BF131" s="14">
        <v>0</v>
      </c>
      <c r="BG131" s="45">
        <v>0</v>
      </c>
      <c r="BH131" s="44">
        <v>0</v>
      </c>
      <c r="BI131" s="14">
        <v>0</v>
      </c>
      <c r="BJ131" s="45">
        <v>0</v>
      </c>
      <c r="BK131" s="12">
        <f t="shared" si="115"/>
        <v>0</v>
      </c>
      <c r="BL131" s="17">
        <f t="shared" si="116"/>
        <v>0</v>
      </c>
    </row>
    <row r="132" spans="1:64" x14ac:dyDescent="0.3">
      <c r="A132" s="54">
        <v>2015</v>
      </c>
      <c r="B132" s="55" t="s">
        <v>14</v>
      </c>
      <c r="C132" s="44">
        <v>0</v>
      </c>
      <c r="D132" s="14">
        <v>0</v>
      </c>
      <c r="E132" s="45">
        <v>0</v>
      </c>
      <c r="F132" s="44">
        <v>0</v>
      </c>
      <c r="G132" s="14">
        <v>0</v>
      </c>
      <c r="H132" s="45">
        <v>0</v>
      </c>
      <c r="I132" s="44">
        <v>0</v>
      </c>
      <c r="J132" s="14">
        <v>0</v>
      </c>
      <c r="K132" s="45">
        <v>0</v>
      </c>
      <c r="L132" s="44">
        <v>0</v>
      </c>
      <c r="M132" s="14">
        <v>0</v>
      </c>
      <c r="N132" s="45">
        <v>0</v>
      </c>
      <c r="O132" s="44">
        <v>0</v>
      </c>
      <c r="P132" s="14">
        <v>0</v>
      </c>
      <c r="Q132" s="45">
        <f t="shared" si="112"/>
        <v>0</v>
      </c>
      <c r="R132" s="44">
        <v>0</v>
      </c>
      <c r="S132" s="14">
        <v>0</v>
      </c>
      <c r="T132" s="45">
        <f t="shared" si="113"/>
        <v>0</v>
      </c>
      <c r="U132" s="44">
        <v>0</v>
      </c>
      <c r="V132" s="14">
        <v>0</v>
      </c>
      <c r="W132" s="45">
        <v>0</v>
      </c>
      <c r="X132" s="44">
        <v>0</v>
      </c>
      <c r="Y132" s="14">
        <v>0</v>
      </c>
      <c r="Z132" s="45">
        <v>0</v>
      </c>
      <c r="AA132" s="44">
        <v>0</v>
      </c>
      <c r="AB132" s="14">
        <v>0</v>
      </c>
      <c r="AC132" s="45">
        <v>0</v>
      </c>
      <c r="AD132" s="44">
        <v>0</v>
      </c>
      <c r="AE132" s="14">
        <v>0</v>
      </c>
      <c r="AF132" s="45">
        <v>0</v>
      </c>
      <c r="AG132" s="44">
        <v>0</v>
      </c>
      <c r="AH132" s="14">
        <v>0</v>
      </c>
      <c r="AI132" s="45">
        <v>0</v>
      </c>
      <c r="AJ132" s="44">
        <v>0</v>
      </c>
      <c r="AK132" s="14">
        <v>0</v>
      </c>
      <c r="AL132" s="45">
        <v>0</v>
      </c>
      <c r="AM132" s="44">
        <v>0</v>
      </c>
      <c r="AN132" s="14">
        <v>0</v>
      </c>
      <c r="AO132" s="45">
        <v>0</v>
      </c>
      <c r="AP132" s="44">
        <v>0</v>
      </c>
      <c r="AQ132" s="14">
        <v>0</v>
      </c>
      <c r="AR132" s="45">
        <v>0</v>
      </c>
      <c r="AS132" s="44">
        <v>11</v>
      </c>
      <c r="AT132" s="14">
        <v>147.78</v>
      </c>
      <c r="AU132" s="45">
        <f t="shared" ref="AU132" si="119">AT132/AS132*1000</f>
        <v>13434.545454545456</v>
      </c>
      <c r="AV132" s="44">
        <v>0</v>
      </c>
      <c r="AW132" s="14">
        <v>0</v>
      </c>
      <c r="AX132" s="45">
        <v>0</v>
      </c>
      <c r="AY132" s="44">
        <v>0</v>
      </c>
      <c r="AZ132" s="14">
        <v>0</v>
      </c>
      <c r="BA132" s="45">
        <v>0</v>
      </c>
      <c r="BB132" s="44">
        <v>0</v>
      </c>
      <c r="BC132" s="14">
        <v>0</v>
      </c>
      <c r="BD132" s="45">
        <f t="shared" si="114"/>
        <v>0</v>
      </c>
      <c r="BE132" s="44">
        <v>0</v>
      </c>
      <c r="BF132" s="14">
        <v>0</v>
      </c>
      <c r="BG132" s="45">
        <v>0</v>
      </c>
      <c r="BH132" s="44">
        <v>0</v>
      </c>
      <c r="BI132" s="14">
        <v>0</v>
      </c>
      <c r="BJ132" s="45">
        <v>0</v>
      </c>
      <c r="BK132" s="12">
        <f t="shared" si="115"/>
        <v>11</v>
      </c>
      <c r="BL132" s="17">
        <f t="shared" si="116"/>
        <v>147.78</v>
      </c>
    </row>
    <row r="133" spans="1:64" x14ac:dyDescent="0.3">
      <c r="A133" s="54">
        <v>2015</v>
      </c>
      <c r="B133" s="55" t="s">
        <v>15</v>
      </c>
      <c r="C133" s="44">
        <v>0</v>
      </c>
      <c r="D133" s="14">
        <v>0</v>
      </c>
      <c r="E133" s="45">
        <v>0</v>
      </c>
      <c r="F133" s="44">
        <v>0</v>
      </c>
      <c r="G133" s="14">
        <v>0</v>
      </c>
      <c r="H133" s="45">
        <v>0</v>
      </c>
      <c r="I133" s="44">
        <v>0</v>
      </c>
      <c r="J133" s="14">
        <v>0</v>
      </c>
      <c r="K133" s="45">
        <v>0</v>
      </c>
      <c r="L133" s="44">
        <v>0</v>
      </c>
      <c r="M133" s="14">
        <v>0</v>
      </c>
      <c r="N133" s="45">
        <v>0</v>
      </c>
      <c r="O133" s="44">
        <v>0</v>
      </c>
      <c r="P133" s="14">
        <v>0</v>
      </c>
      <c r="Q133" s="45">
        <f t="shared" si="112"/>
        <v>0</v>
      </c>
      <c r="R133" s="44">
        <v>0</v>
      </c>
      <c r="S133" s="14">
        <v>0</v>
      </c>
      <c r="T133" s="45">
        <f t="shared" si="113"/>
        <v>0</v>
      </c>
      <c r="U133" s="44">
        <v>0</v>
      </c>
      <c r="V133" s="14">
        <v>0</v>
      </c>
      <c r="W133" s="45">
        <v>0</v>
      </c>
      <c r="X133" s="44">
        <v>0</v>
      </c>
      <c r="Y133" s="14">
        <v>0</v>
      </c>
      <c r="Z133" s="45">
        <v>0</v>
      </c>
      <c r="AA133" s="44">
        <v>0</v>
      </c>
      <c r="AB133" s="14">
        <v>0</v>
      </c>
      <c r="AC133" s="45">
        <v>0</v>
      </c>
      <c r="AD133" s="44">
        <v>0</v>
      </c>
      <c r="AE133" s="14">
        <v>0</v>
      </c>
      <c r="AF133" s="45">
        <v>0</v>
      </c>
      <c r="AG133" s="44">
        <v>0</v>
      </c>
      <c r="AH133" s="14">
        <v>0</v>
      </c>
      <c r="AI133" s="45">
        <v>0</v>
      </c>
      <c r="AJ133" s="44">
        <v>0</v>
      </c>
      <c r="AK133" s="14">
        <v>0</v>
      </c>
      <c r="AL133" s="45">
        <v>0</v>
      </c>
      <c r="AM133" s="44">
        <v>0</v>
      </c>
      <c r="AN133" s="14">
        <v>0</v>
      </c>
      <c r="AO133" s="45">
        <v>0</v>
      </c>
      <c r="AP133" s="44">
        <v>0</v>
      </c>
      <c r="AQ133" s="14">
        <v>0</v>
      </c>
      <c r="AR133" s="45">
        <v>0</v>
      </c>
      <c r="AS133" s="44">
        <v>0</v>
      </c>
      <c r="AT133" s="14">
        <v>0</v>
      </c>
      <c r="AU133" s="45">
        <v>0</v>
      </c>
      <c r="AV133" s="44">
        <v>0</v>
      </c>
      <c r="AW133" s="14">
        <v>0</v>
      </c>
      <c r="AX133" s="45">
        <v>0</v>
      </c>
      <c r="AY133" s="44">
        <v>0</v>
      </c>
      <c r="AZ133" s="14">
        <v>0</v>
      </c>
      <c r="BA133" s="45">
        <v>0</v>
      </c>
      <c r="BB133" s="44">
        <v>0</v>
      </c>
      <c r="BC133" s="14">
        <v>0</v>
      </c>
      <c r="BD133" s="45">
        <f t="shared" si="114"/>
        <v>0</v>
      </c>
      <c r="BE133" s="44">
        <v>0</v>
      </c>
      <c r="BF133" s="14">
        <v>0</v>
      </c>
      <c r="BG133" s="45">
        <v>0</v>
      </c>
      <c r="BH133" s="44">
        <v>0</v>
      </c>
      <c r="BI133" s="14">
        <v>0</v>
      </c>
      <c r="BJ133" s="45">
        <v>0</v>
      </c>
      <c r="BK133" s="12">
        <f t="shared" si="115"/>
        <v>0</v>
      </c>
      <c r="BL133" s="17">
        <f t="shared" si="116"/>
        <v>0</v>
      </c>
    </row>
    <row r="134" spans="1:64" x14ac:dyDescent="0.3">
      <c r="A134" s="54">
        <v>2015</v>
      </c>
      <c r="B134" s="55" t="s">
        <v>16</v>
      </c>
      <c r="C134" s="44">
        <v>0</v>
      </c>
      <c r="D134" s="14">
        <v>0</v>
      </c>
      <c r="E134" s="45">
        <v>0</v>
      </c>
      <c r="F134" s="44">
        <v>0</v>
      </c>
      <c r="G134" s="14">
        <v>0</v>
      </c>
      <c r="H134" s="45">
        <v>0</v>
      </c>
      <c r="I134" s="44">
        <v>0</v>
      </c>
      <c r="J134" s="14">
        <v>0</v>
      </c>
      <c r="K134" s="45">
        <v>0</v>
      </c>
      <c r="L134" s="44">
        <v>0</v>
      </c>
      <c r="M134" s="14">
        <v>0</v>
      </c>
      <c r="N134" s="45">
        <v>0</v>
      </c>
      <c r="O134" s="44">
        <v>0</v>
      </c>
      <c r="P134" s="14">
        <v>0</v>
      </c>
      <c r="Q134" s="45">
        <f t="shared" si="112"/>
        <v>0</v>
      </c>
      <c r="R134" s="44">
        <v>0</v>
      </c>
      <c r="S134" s="14">
        <v>0</v>
      </c>
      <c r="T134" s="45">
        <f t="shared" si="113"/>
        <v>0</v>
      </c>
      <c r="U134" s="44">
        <v>0</v>
      </c>
      <c r="V134" s="14">
        <v>0</v>
      </c>
      <c r="W134" s="45">
        <v>0</v>
      </c>
      <c r="X134" s="44">
        <v>0</v>
      </c>
      <c r="Y134" s="14">
        <v>0</v>
      </c>
      <c r="Z134" s="45">
        <v>0</v>
      </c>
      <c r="AA134" s="44">
        <v>0</v>
      </c>
      <c r="AB134" s="14">
        <v>0</v>
      </c>
      <c r="AC134" s="45">
        <v>0</v>
      </c>
      <c r="AD134" s="44">
        <v>0</v>
      </c>
      <c r="AE134" s="14">
        <v>0</v>
      </c>
      <c r="AF134" s="45">
        <v>0</v>
      </c>
      <c r="AG134" s="44">
        <v>0</v>
      </c>
      <c r="AH134" s="14">
        <v>0</v>
      </c>
      <c r="AI134" s="45">
        <v>0</v>
      </c>
      <c r="AJ134" s="44">
        <v>0</v>
      </c>
      <c r="AK134" s="14">
        <v>0</v>
      </c>
      <c r="AL134" s="45">
        <v>0</v>
      </c>
      <c r="AM134" s="44">
        <v>0</v>
      </c>
      <c r="AN134" s="14">
        <v>0</v>
      </c>
      <c r="AO134" s="45">
        <v>0</v>
      </c>
      <c r="AP134" s="44">
        <v>0</v>
      </c>
      <c r="AQ134" s="14">
        <v>0</v>
      </c>
      <c r="AR134" s="45">
        <v>0</v>
      </c>
      <c r="AS134" s="44">
        <v>0</v>
      </c>
      <c r="AT134" s="14">
        <v>0</v>
      </c>
      <c r="AU134" s="45">
        <v>0</v>
      </c>
      <c r="AV134" s="44">
        <v>0</v>
      </c>
      <c r="AW134" s="14">
        <v>0</v>
      </c>
      <c r="AX134" s="45">
        <v>0</v>
      </c>
      <c r="AY134" s="44">
        <v>5.0000000000000001E-3</v>
      </c>
      <c r="AZ134" s="14">
        <v>1.47</v>
      </c>
      <c r="BA134" s="45">
        <f t="shared" si="117"/>
        <v>294000</v>
      </c>
      <c r="BB134" s="44">
        <v>0</v>
      </c>
      <c r="BC134" s="14">
        <v>0</v>
      </c>
      <c r="BD134" s="45">
        <f t="shared" si="114"/>
        <v>0</v>
      </c>
      <c r="BE134" s="44">
        <v>0</v>
      </c>
      <c r="BF134" s="14">
        <v>0</v>
      </c>
      <c r="BG134" s="45">
        <v>0</v>
      </c>
      <c r="BH134" s="44">
        <v>0</v>
      </c>
      <c r="BI134" s="14">
        <v>0</v>
      </c>
      <c r="BJ134" s="45">
        <v>0</v>
      </c>
      <c r="BK134" s="12">
        <f t="shared" si="115"/>
        <v>5.0000000000000001E-3</v>
      </c>
      <c r="BL134" s="17">
        <f t="shared" si="116"/>
        <v>1.47</v>
      </c>
    </row>
    <row r="135" spans="1:64" ht="15" thickBot="1" x14ac:dyDescent="0.35">
      <c r="A135" s="56"/>
      <c r="B135" s="57" t="s">
        <v>17</v>
      </c>
      <c r="C135" s="46">
        <f t="shared" ref="C135:D135" si="120">SUM(C123:C134)</f>
        <v>0</v>
      </c>
      <c r="D135" s="34">
        <f t="shared" si="120"/>
        <v>0</v>
      </c>
      <c r="E135" s="47"/>
      <c r="F135" s="46">
        <f t="shared" ref="F135:G135" si="121">SUM(F123:F134)</f>
        <v>0</v>
      </c>
      <c r="G135" s="34">
        <f t="shared" si="121"/>
        <v>0</v>
      </c>
      <c r="H135" s="47"/>
      <c r="I135" s="46">
        <f t="shared" ref="I135:J135" si="122">SUM(I123:I134)</f>
        <v>0</v>
      </c>
      <c r="J135" s="34">
        <f t="shared" si="122"/>
        <v>0</v>
      </c>
      <c r="K135" s="47"/>
      <c r="L135" s="46">
        <f t="shared" ref="L135:M135" si="123">SUM(L123:L134)</f>
        <v>0</v>
      </c>
      <c r="M135" s="34">
        <f t="shared" si="123"/>
        <v>0</v>
      </c>
      <c r="N135" s="47"/>
      <c r="O135" s="46">
        <f t="shared" ref="O135:P135" si="124">SUM(O123:O134)</f>
        <v>0</v>
      </c>
      <c r="P135" s="34">
        <f t="shared" si="124"/>
        <v>0</v>
      </c>
      <c r="Q135" s="47"/>
      <c r="R135" s="46">
        <f t="shared" ref="R135:S135" si="125">SUM(R123:R134)</f>
        <v>0</v>
      </c>
      <c r="S135" s="34">
        <f t="shared" si="125"/>
        <v>0</v>
      </c>
      <c r="T135" s="47"/>
      <c r="U135" s="46">
        <f t="shared" ref="U135:V135" si="126">SUM(U123:U134)</f>
        <v>0</v>
      </c>
      <c r="V135" s="34">
        <f t="shared" si="126"/>
        <v>0</v>
      </c>
      <c r="W135" s="47"/>
      <c r="X135" s="46">
        <f t="shared" ref="X135:Y135" si="127">SUM(X123:X134)</f>
        <v>0</v>
      </c>
      <c r="Y135" s="34">
        <f t="shared" si="127"/>
        <v>0</v>
      </c>
      <c r="Z135" s="47"/>
      <c r="AA135" s="46">
        <f t="shared" ref="AA135:AB135" si="128">SUM(AA123:AA134)</f>
        <v>0</v>
      </c>
      <c r="AB135" s="34">
        <f t="shared" si="128"/>
        <v>0</v>
      </c>
      <c r="AC135" s="47"/>
      <c r="AD135" s="46">
        <f t="shared" ref="AD135:AE135" si="129">SUM(AD123:AD134)</f>
        <v>3.7999999999999999E-2</v>
      </c>
      <c r="AE135" s="34">
        <f t="shared" si="129"/>
        <v>2.2000000000000002</v>
      </c>
      <c r="AF135" s="47"/>
      <c r="AG135" s="46">
        <f t="shared" ref="AG135:AH135" si="130">SUM(AG123:AG134)</f>
        <v>0</v>
      </c>
      <c r="AH135" s="34">
        <f t="shared" si="130"/>
        <v>0</v>
      </c>
      <c r="AI135" s="47"/>
      <c r="AJ135" s="46">
        <f t="shared" ref="AJ135:AK135" si="131">SUM(AJ123:AJ134)</f>
        <v>0</v>
      </c>
      <c r="AK135" s="34">
        <f t="shared" si="131"/>
        <v>0</v>
      </c>
      <c r="AL135" s="47"/>
      <c r="AM135" s="46">
        <f t="shared" ref="AM135:AN135" si="132">SUM(AM123:AM134)</f>
        <v>0</v>
      </c>
      <c r="AN135" s="34">
        <f t="shared" si="132"/>
        <v>0</v>
      </c>
      <c r="AO135" s="47"/>
      <c r="AP135" s="46">
        <f t="shared" ref="AP135:AQ135" si="133">SUM(AP123:AP134)</f>
        <v>0</v>
      </c>
      <c r="AQ135" s="34">
        <f t="shared" si="133"/>
        <v>0</v>
      </c>
      <c r="AR135" s="47"/>
      <c r="AS135" s="46">
        <f t="shared" ref="AS135:AT135" si="134">SUM(AS123:AS134)</f>
        <v>11</v>
      </c>
      <c r="AT135" s="34">
        <f t="shared" si="134"/>
        <v>147.78</v>
      </c>
      <c r="AU135" s="47"/>
      <c r="AV135" s="46">
        <f t="shared" ref="AV135:AW135" si="135">SUM(AV123:AV134)</f>
        <v>0</v>
      </c>
      <c r="AW135" s="34">
        <f t="shared" si="135"/>
        <v>0</v>
      </c>
      <c r="AX135" s="47"/>
      <c r="AY135" s="46">
        <f t="shared" ref="AY135:AZ135" si="136">SUM(AY123:AY134)</f>
        <v>37.844999999999999</v>
      </c>
      <c r="AZ135" s="34">
        <f t="shared" si="136"/>
        <v>49.83</v>
      </c>
      <c r="BA135" s="47"/>
      <c r="BB135" s="46">
        <f t="shared" ref="BB135:BC135" si="137">SUM(BB123:BB134)</f>
        <v>0</v>
      </c>
      <c r="BC135" s="34">
        <f t="shared" si="137"/>
        <v>0</v>
      </c>
      <c r="BD135" s="47"/>
      <c r="BE135" s="46">
        <f t="shared" ref="BE135:BF135" si="138">SUM(BE123:BE134)</f>
        <v>0</v>
      </c>
      <c r="BF135" s="34">
        <f t="shared" si="138"/>
        <v>0</v>
      </c>
      <c r="BG135" s="47"/>
      <c r="BH135" s="46">
        <f t="shared" ref="BH135:BI135" si="139">SUM(BH123:BH134)</f>
        <v>0</v>
      </c>
      <c r="BI135" s="34">
        <f t="shared" si="139"/>
        <v>0</v>
      </c>
      <c r="BJ135" s="47"/>
      <c r="BK135" s="35">
        <f t="shared" si="115"/>
        <v>48.882999999999996</v>
      </c>
      <c r="BL135" s="36">
        <f t="shared" si="116"/>
        <v>199.81</v>
      </c>
    </row>
    <row r="136" spans="1:64" ht="15" customHeight="1" x14ac:dyDescent="0.3">
      <c r="A136" s="54">
        <v>2016</v>
      </c>
      <c r="B136" s="55" t="s">
        <v>5</v>
      </c>
      <c r="C136" s="44">
        <v>0</v>
      </c>
      <c r="D136" s="14">
        <v>0</v>
      </c>
      <c r="E136" s="45">
        <v>0</v>
      </c>
      <c r="F136" s="44">
        <v>0</v>
      </c>
      <c r="G136" s="14">
        <v>0</v>
      </c>
      <c r="H136" s="45">
        <v>0</v>
      </c>
      <c r="I136" s="44">
        <v>0</v>
      </c>
      <c r="J136" s="14">
        <v>0</v>
      </c>
      <c r="K136" s="45">
        <v>0</v>
      </c>
      <c r="L136" s="44">
        <v>0</v>
      </c>
      <c r="M136" s="14">
        <v>0</v>
      </c>
      <c r="N136" s="45">
        <v>0</v>
      </c>
      <c r="O136" s="44">
        <v>0</v>
      </c>
      <c r="P136" s="14">
        <v>0</v>
      </c>
      <c r="Q136" s="45">
        <f t="shared" ref="Q136:Q147" si="140">IF(O136=0,0,P136/O136*1000)</f>
        <v>0</v>
      </c>
      <c r="R136" s="44">
        <v>0</v>
      </c>
      <c r="S136" s="14">
        <v>0</v>
      </c>
      <c r="T136" s="45">
        <f t="shared" ref="T136:T147" si="141">IF(R136=0,0,S136/R136*1000)</f>
        <v>0</v>
      </c>
      <c r="U136" s="44">
        <v>0</v>
      </c>
      <c r="V136" s="14">
        <v>0</v>
      </c>
      <c r="W136" s="45">
        <v>0</v>
      </c>
      <c r="X136" s="44">
        <v>0</v>
      </c>
      <c r="Y136" s="14">
        <v>0</v>
      </c>
      <c r="Z136" s="45">
        <v>0</v>
      </c>
      <c r="AA136" s="44">
        <v>0</v>
      </c>
      <c r="AB136" s="14">
        <v>0</v>
      </c>
      <c r="AC136" s="45">
        <v>0</v>
      </c>
      <c r="AD136" s="44">
        <v>0</v>
      </c>
      <c r="AE136" s="14">
        <v>0</v>
      </c>
      <c r="AF136" s="45">
        <v>0</v>
      </c>
      <c r="AG136" s="44">
        <v>0</v>
      </c>
      <c r="AH136" s="14">
        <v>0</v>
      </c>
      <c r="AI136" s="45">
        <v>0</v>
      </c>
      <c r="AJ136" s="44">
        <v>0</v>
      </c>
      <c r="AK136" s="14">
        <v>0</v>
      </c>
      <c r="AL136" s="45">
        <v>0</v>
      </c>
      <c r="AM136" s="44">
        <v>0</v>
      </c>
      <c r="AN136" s="14">
        <v>0</v>
      </c>
      <c r="AO136" s="45">
        <v>0</v>
      </c>
      <c r="AP136" s="44">
        <v>0</v>
      </c>
      <c r="AQ136" s="14">
        <v>0</v>
      </c>
      <c r="AR136" s="45">
        <v>0</v>
      </c>
      <c r="AS136" s="44">
        <v>0</v>
      </c>
      <c r="AT136" s="14">
        <v>0</v>
      </c>
      <c r="AU136" s="45">
        <v>0</v>
      </c>
      <c r="AV136" s="44">
        <v>0</v>
      </c>
      <c r="AW136" s="14">
        <v>0</v>
      </c>
      <c r="AX136" s="45">
        <v>0</v>
      </c>
      <c r="AY136" s="44">
        <v>0</v>
      </c>
      <c r="AZ136" s="14">
        <v>0</v>
      </c>
      <c r="BA136" s="45">
        <v>0</v>
      </c>
      <c r="BB136" s="44">
        <v>0</v>
      </c>
      <c r="BC136" s="14">
        <v>0</v>
      </c>
      <c r="BD136" s="45">
        <f t="shared" ref="BD136:BD147" si="142">IF(BB136=0,0,BC136/BB136*1000)</f>
        <v>0</v>
      </c>
      <c r="BE136" s="44">
        <v>0</v>
      </c>
      <c r="BF136" s="14">
        <v>0</v>
      </c>
      <c r="BG136" s="45">
        <v>0</v>
      </c>
      <c r="BH136" s="44">
        <v>0</v>
      </c>
      <c r="BI136" s="14">
        <v>0</v>
      </c>
      <c r="BJ136" s="45">
        <v>0</v>
      </c>
      <c r="BK136" s="12">
        <f t="shared" ref="BK136:BK174" si="143">I136+L136+AA136+AD136+AG136+AJ136+AP136+AY136+BH136+X136+AS136+C136</f>
        <v>0</v>
      </c>
      <c r="BL136" s="17">
        <f t="shared" ref="BL136:BL174" si="144">J136+M136+AB136+AE136+AH136+AK136+AQ136+AZ136+BI136+Y136+AT136+D136</f>
        <v>0</v>
      </c>
    </row>
    <row r="137" spans="1:64" ht="15" customHeight="1" x14ac:dyDescent="0.3">
      <c r="A137" s="54">
        <v>2016</v>
      </c>
      <c r="B137" s="55" t="s">
        <v>6</v>
      </c>
      <c r="C137" s="44">
        <v>0</v>
      </c>
      <c r="D137" s="14">
        <v>0</v>
      </c>
      <c r="E137" s="45">
        <v>0</v>
      </c>
      <c r="F137" s="44">
        <v>0</v>
      </c>
      <c r="G137" s="14">
        <v>0</v>
      </c>
      <c r="H137" s="45">
        <v>0</v>
      </c>
      <c r="I137" s="44">
        <v>0</v>
      </c>
      <c r="J137" s="14">
        <v>0</v>
      </c>
      <c r="K137" s="45">
        <v>0</v>
      </c>
      <c r="L137" s="44">
        <v>0</v>
      </c>
      <c r="M137" s="14">
        <v>0</v>
      </c>
      <c r="N137" s="45">
        <v>0</v>
      </c>
      <c r="O137" s="44">
        <v>0</v>
      </c>
      <c r="P137" s="14">
        <v>0</v>
      </c>
      <c r="Q137" s="45">
        <f t="shared" si="140"/>
        <v>0</v>
      </c>
      <c r="R137" s="44">
        <v>0</v>
      </c>
      <c r="S137" s="14">
        <v>0</v>
      </c>
      <c r="T137" s="45">
        <f t="shared" si="141"/>
        <v>0</v>
      </c>
      <c r="U137" s="44">
        <v>0</v>
      </c>
      <c r="V137" s="14">
        <v>0</v>
      </c>
      <c r="W137" s="45">
        <v>0</v>
      </c>
      <c r="X137" s="44">
        <v>0</v>
      </c>
      <c r="Y137" s="14">
        <v>0</v>
      </c>
      <c r="Z137" s="45">
        <v>0</v>
      </c>
      <c r="AA137" s="44">
        <v>0</v>
      </c>
      <c r="AB137" s="14">
        <v>0</v>
      </c>
      <c r="AC137" s="45">
        <v>0</v>
      </c>
      <c r="AD137" s="44">
        <v>0</v>
      </c>
      <c r="AE137" s="14">
        <v>0</v>
      </c>
      <c r="AF137" s="45">
        <v>0</v>
      </c>
      <c r="AG137" s="44">
        <v>0</v>
      </c>
      <c r="AH137" s="14">
        <v>0</v>
      </c>
      <c r="AI137" s="45">
        <v>0</v>
      </c>
      <c r="AJ137" s="44">
        <v>0</v>
      </c>
      <c r="AK137" s="14">
        <v>0</v>
      </c>
      <c r="AL137" s="45">
        <v>0</v>
      </c>
      <c r="AM137" s="44">
        <v>0</v>
      </c>
      <c r="AN137" s="14">
        <v>0</v>
      </c>
      <c r="AO137" s="45">
        <v>0</v>
      </c>
      <c r="AP137" s="44">
        <v>0</v>
      </c>
      <c r="AQ137" s="14">
        <v>0</v>
      </c>
      <c r="AR137" s="45">
        <v>0</v>
      </c>
      <c r="AS137" s="44">
        <v>28</v>
      </c>
      <c r="AT137" s="14">
        <v>392.65</v>
      </c>
      <c r="AU137" s="45">
        <f t="shared" ref="AU137:AU138" si="145">AT137/AS137*1000</f>
        <v>14023.214285714286</v>
      </c>
      <c r="AV137" s="44">
        <v>0</v>
      </c>
      <c r="AW137" s="14">
        <v>0</v>
      </c>
      <c r="AX137" s="45">
        <v>0</v>
      </c>
      <c r="AY137" s="44">
        <v>0</v>
      </c>
      <c r="AZ137" s="14">
        <v>0</v>
      </c>
      <c r="BA137" s="45">
        <v>0</v>
      </c>
      <c r="BB137" s="44">
        <v>0</v>
      </c>
      <c r="BC137" s="14">
        <v>0</v>
      </c>
      <c r="BD137" s="45">
        <f t="shared" si="142"/>
        <v>0</v>
      </c>
      <c r="BE137" s="44">
        <v>0</v>
      </c>
      <c r="BF137" s="14">
        <v>0</v>
      </c>
      <c r="BG137" s="45">
        <v>0</v>
      </c>
      <c r="BH137" s="44">
        <v>0</v>
      </c>
      <c r="BI137" s="14">
        <v>0</v>
      </c>
      <c r="BJ137" s="45">
        <v>0</v>
      </c>
      <c r="BK137" s="12">
        <f t="shared" si="143"/>
        <v>28</v>
      </c>
      <c r="BL137" s="17">
        <f t="shared" si="144"/>
        <v>392.65</v>
      </c>
    </row>
    <row r="138" spans="1:64" ht="15" customHeight="1" x14ac:dyDescent="0.3">
      <c r="A138" s="54">
        <v>2016</v>
      </c>
      <c r="B138" s="55" t="s">
        <v>7</v>
      </c>
      <c r="C138" s="44">
        <v>0</v>
      </c>
      <c r="D138" s="14">
        <v>0</v>
      </c>
      <c r="E138" s="45">
        <v>0</v>
      </c>
      <c r="F138" s="44">
        <v>0</v>
      </c>
      <c r="G138" s="14">
        <v>0</v>
      </c>
      <c r="H138" s="45">
        <v>0</v>
      </c>
      <c r="I138" s="44">
        <v>0</v>
      </c>
      <c r="J138" s="14">
        <v>0</v>
      </c>
      <c r="K138" s="45">
        <v>0</v>
      </c>
      <c r="L138" s="44">
        <v>0</v>
      </c>
      <c r="M138" s="14">
        <v>0</v>
      </c>
      <c r="N138" s="45">
        <v>0</v>
      </c>
      <c r="O138" s="44">
        <v>0</v>
      </c>
      <c r="P138" s="14">
        <v>0</v>
      </c>
      <c r="Q138" s="45">
        <f t="shared" si="140"/>
        <v>0</v>
      </c>
      <c r="R138" s="44">
        <v>0</v>
      </c>
      <c r="S138" s="14">
        <v>0</v>
      </c>
      <c r="T138" s="45">
        <f t="shared" si="141"/>
        <v>0</v>
      </c>
      <c r="U138" s="44">
        <v>0</v>
      </c>
      <c r="V138" s="14">
        <v>0</v>
      </c>
      <c r="W138" s="45">
        <v>0</v>
      </c>
      <c r="X138" s="44">
        <v>0</v>
      </c>
      <c r="Y138" s="14">
        <v>0</v>
      </c>
      <c r="Z138" s="45">
        <v>0</v>
      </c>
      <c r="AA138" s="44">
        <v>0</v>
      </c>
      <c r="AB138" s="14">
        <v>0</v>
      </c>
      <c r="AC138" s="45">
        <v>0</v>
      </c>
      <c r="AD138" s="44">
        <v>0</v>
      </c>
      <c r="AE138" s="14">
        <v>0</v>
      </c>
      <c r="AF138" s="45">
        <v>0</v>
      </c>
      <c r="AG138" s="44">
        <v>0</v>
      </c>
      <c r="AH138" s="14">
        <v>0</v>
      </c>
      <c r="AI138" s="45">
        <v>0</v>
      </c>
      <c r="AJ138" s="44">
        <v>0</v>
      </c>
      <c r="AK138" s="14">
        <v>0</v>
      </c>
      <c r="AL138" s="45">
        <v>0</v>
      </c>
      <c r="AM138" s="44">
        <v>0</v>
      </c>
      <c r="AN138" s="14">
        <v>0</v>
      </c>
      <c r="AO138" s="45">
        <v>0</v>
      </c>
      <c r="AP138" s="44">
        <v>0</v>
      </c>
      <c r="AQ138" s="14">
        <v>0</v>
      </c>
      <c r="AR138" s="45">
        <v>0</v>
      </c>
      <c r="AS138" s="44">
        <v>34</v>
      </c>
      <c r="AT138" s="14">
        <v>448.99</v>
      </c>
      <c r="AU138" s="45">
        <f t="shared" si="145"/>
        <v>13205.588235294117</v>
      </c>
      <c r="AV138" s="44">
        <v>0</v>
      </c>
      <c r="AW138" s="14">
        <v>0</v>
      </c>
      <c r="AX138" s="45">
        <v>0</v>
      </c>
      <c r="AY138" s="44">
        <v>0</v>
      </c>
      <c r="AZ138" s="14">
        <v>0</v>
      </c>
      <c r="BA138" s="45">
        <v>0</v>
      </c>
      <c r="BB138" s="44">
        <v>0</v>
      </c>
      <c r="BC138" s="14">
        <v>0</v>
      </c>
      <c r="BD138" s="45">
        <f t="shared" si="142"/>
        <v>0</v>
      </c>
      <c r="BE138" s="44">
        <v>0</v>
      </c>
      <c r="BF138" s="14">
        <v>0</v>
      </c>
      <c r="BG138" s="45">
        <v>0</v>
      </c>
      <c r="BH138" s="44">
        <v>0</v>
      </c>
      <c r="BI138" s="14">
        <v>0</v>
      </c>
      <c r="BJ138" s="45">
        <v>0</v>
      </c>
      <c r="BK138" s="12">
        <f t="shared" si="143"/>
        <v>34</v>
      </c>
      <c r="BL138" s="17">
        <f t="shared" si="144"/>
        <v>448.99</v>
      </c>
    </row>
    <row r="139" spans="1:64" ht="15" customHeight="1" x14ac:dyDescent="0.3">
      <c r="A139" s="54">
        <v>2016</v>
      </c>
      <c r="B139" s="55" t="s">
        <v>8</v>
      </c>
      <c r="C139" s="44">
        <v>0</v>
      </c>
      <c r="D139" s="14">
        <v>0</v>
      </c>
      <c r="E139" s="45">
        <v>0</v>
      </c>
      <c r="F139" s="44">
        <v>0</v>
      </c>
      <c r="G139" s="14">
        <v>0</v>
      </c>
      <c r="H139" s="45">
        <v>0</v>
      </c>
      <c r="I139" s="44">
        <v>0</v>
      </c>
      <c r="J139" s="14">
        <v>0</v>
      </c>
      <c r="K139" s="45">
        <v>0</v>
      </c>
      <c r="L139" s="44">
        <v>0</v>
      </c>
      <c r="M139" s="14">
        <v>0</v>
      </c>
      <c r="N139" s="45">
        <v>0</v>
      </c>
      <c r="O139" s="44">
        <v>0</v>
      </c>
      <c r="P139" s="14">
        <v>0</v>
      </c>
      <c r="Q139" s="45">
        <f t="shared" si="140"/>
        <v>0</v>
      </c>
      <c r="R139" s="44">
        <v>0</v>
      </c>
      <c r="S139" s="14">
        <v>0</v>
      </c>
      <c r="T139" s="45">
        <f t="shared" si="141"/>
        <v>0</v>
      </c>
      <c r="U139" s="44">
        <v>0</v>
      </c>
      <c r="V139" s="14">
        <v>0</v>
      </c>
      <c r="W139" s="45">
        <v>0</v>
      </c>
      <c r="X139" s="44">
        <v>0</v>
      </c>
      <c r="Y139" s="14">
        <v>0</v>
      </c>
      <c r="Z139" s="45">
        <v>0</v>
      </c>
      <c r="AA139" s="44">
        <v>0</v>
      </c>
      <c r="AB139" s="14">
        <v>0</v>
      </c>
      <c r="AC139" s="45">
        <v>0</v>
      </c>
      <c r="AD139" s="44">
        <v>0</v>
      </c>
      <c r="AE139" s="14">
        <v>0</v>
      </c>
      <c r="AF139" s="45">
        <v>0</v>
      </c>
      <c r="AG139" s="44">
        <v>0</v>
      </c>
      <c r="AH139" s="14">
        <v>0</v>
      </c>
      <c r="AI139" s="45">
        <v>0</v>
      </c>
      <c r="AJ139" s="44">
        <v>0</v>
      </c>
      <c r="AK139" s="14">
        <v>0</v>
      </c>
      <c r="AL139" s="45">
        <v>0</v>
      </c>
      <c r="AM139" s="44">
        <v>0</v>
      </c>
      <c r="AN139" s="14">
        <v>0</v>
      </c>
      <c r="AO139" s="45">
        <v>0</v>
      </c>
      <c r="AP139" s="44">
        <v>0</v>
      </c>
      <c r="AQ139" s="14">
        <v>0</v>
      </c>
      <c r="AR139" s="45">
        <v>0</v>
      </c>
      <c r="AS139" s="44">
        <v>0</v>
      </c>
      <c r="AT139" s="14">
        <v>0</v>
      </c>
      <c r="AU139" s="45">
        <v>0</v>
      </c>
      <c r="AV139" s="44">
        <v>0</v>
      </c>
      <c r="AW139" s="14">
        <v>0</v>
      </c>
      <c r="AX139" s="45">
        <v>0</v>
      </c>
      <c r="AY139" s="44">
        <v>4</v>
      </c>
      <c r="AZ139" s="14">
        <v>1.48</v>
      </c>
      <c r="BA139" s="45">
        <f t="shared" ref="BA139:BA145" si="146">AZ139/AY139*1000</f>
        <v>370</v>
      </c>
      <c r="BB139" s="44">
        <v>0</v>
      </c>
      <c r="BC139" s="14">
        <v>0</v>
      </c>
      <c r="BD139" s="45">
        <f t="shared" si="142"/>
        <v>0</v>
      </c>
      <c r="BE139" s="44">
        <v>0</v>
      </c>
      <c r="BF139" s="14">
        <v>0</v>
      </c>
      <c r="BG139" s="45">
        <v>0</v>
      </c>
      <c r="BH139" s="44">
        <v>0</v>
      </c>
      <c r="BI139" s="14">
        <v>0</v>
      </c>
      <c r="BJ139" s="45">
        <v>0</v>
      </c>
      <c r="BK139" s="12">
        <f t="shared" si="143"/>
        <v>4</v>
      </c>
      <c r="BL139" s="17">
        <f t="shared" si="144"/>
        <v>1.48</v>
      </c>
    </row>
    <row r="140" spans="1:64" ht="15" customHeight="1" x14ac:dyDescent="0.3">
      <c r="A140" s="54">
        <v>2016</v>
      </c>
      <c r="B140" s="55" t="s">
        <v>9</v>
      </c>
      <c r="C140" s="44">
        <v>0</v>
      </c>
      <c r="D140" s="14">
        <v>0</v>
      </c>
      <c r="E140" s="45">
        <v>0</v>
      </c>
      <c r="F140" s="44">
        <v>0</v>
      </c>
      <c r="G140" s="14">
        <v>0</v>
      </c>
      <c r="H140" s="45">
        <v>0</v>
      </c>
      <c r="I140" s="44">
        <v>0</v>
      </c>
      <c r="J140" s="14">
        <v>0</v>
      </c>
      <c r="K140" s="45">
        <v>0</v>
      </c>
      <c r="L140" s="44">
        <v>0</v>
      </c>
      <c r="M140" s="14">
        <v>0</v>
      </c>
      <c r="N140" s="45">
        <v>0</v>
      </c>
      <c r="O140" s="44">
        <v>0</v>
      </c>
      <c r="P140" s="14">
        <v>0</v>
      </c>
      <c r="Q140" s="45">
        <f t="shared" si="140"/>
        <v>0</v>
      </c>
      <c r="R140" s="44">
        <v>0</v>
      </c>
      <c r="S140" s="14">
        <v>0</v>
      </c>
      <c r="T140" s="45">
        <f t="shared" si="141"/>
        <v>0</v>
      </c>
      <c r="U140" s="44">
        <v>0</v>
      </c>
      <c r="V140" s="14">
        <v>0</v>
      </c>
      <c r="W140" s="45">
        <v>0</v>
      </c>
      <c r="X140" s="44">
        <v>0</v>
      </c>
      <c r="Y140" s="14">
        <v>0</v>
      </c>
      <c r="Z140" s="45">
        <v>0</v>
      </c>
      <c r="AA140" s="44">
        <v>0</v>
      </c>
      <c r="AB140" s="14">
        <v>0</v>
      </c>
      <c r="AC140" s="45">
        <v>0</v>
      </c>
      <c r="AD140" s="44">
        <v>3.5999999999999997E-2</v>
      </c>
      <c r="AE140" s="14">
        <v>3.01</v>
      </c>
      <c r="AF140" s="45">
        <f t="shared" ref="AF140" si="147">AE140/AD140*1000</f>
        <v>83611.111111111109</v>
      </c>
      <c r="AG140" s="44">
        <v>0</v>
      </c>
      <c r="AH140" s="14">
        <v>0</v>
      </c>
      <c r="AI140" s="45">
        <v>0</v>
      </c>
      <c r="AJ140" s="44">
        <v>0</v>
      </c>
      <c r="AK140" s="14">
        <v>0</v>
      </c>
      <c r="AL140" s="45">
        <v>0</v>
      </c>
      <c r="AM140" s="44">
        <v>0</v>
      </c>
      <c r="AN140" s="14">
        <v>0</v>
      </c>
      <c r="AO140" s="45">
        <v>0</v>
      </c>
      <c r="AP140" s="44">
        <v>0</v>
      </c>
      <c r="AQ140" s="14">
        <v>0</v>
      </c>
      <c r="AR140" s="45">
        <v>0</v>
      </c>
      <c r="AS140" s="44">
        <v>0</v>
      </c>
      <c r="AT140" s="14">
        <v>0</v>
      </c>
      <c r="AU140" s="45">
        <v>0</v>
      </c>
      <c r="AV140" s="44">
        <v>0</v>
      </c>
      <c r="AW140" s="14">
        <v>0</v>
      </c>
      <c r="AX140" s="45">
        <v>0</v>
      </c>
      <c r="AY140" s="44">
        <v>2</v>
      </c>
      <c r="AZ140" s="14">
        <v>0.62</v>
      </c>
      <c r="BA140" s="45">
        <f t="shared" si="146"/>
        <v>310</v>
      </c>
      <c r="BB140" s="44">
        <v>0</v>
      </c>
      <c r="BC140" s="14">
        <v>0</v>
      </c>
      <c r="BD140" s="45">
        <f t="shared" si="142"/>
        <v>0</v>
      </c>
      <c r="BE140" s="44">
        <v>0</v>
      </c>
      <c r="BF140" s="14">
        <v>0</v>
      </c>
      <c r="BG140" s="45">
        <v>0</v>
      </c>
      <c r="BH140" s="44">
        <v>0</v>
      </c>
      <c r="BI140" s="14">
        <v>0</v>
      </c>
      <c r="BJ140" s="45">
        <v>0</v>
      </c>
      <c r="BK140" s="12">
        <f t="shared" si="143"/>
        <v>2.036</v>
      </c>
      <c r="BL140" s="17">
        <f t="shared" si="144"/>
        <v>3.63</v>
      </c>
    </row>
    <row r="141" spans="1:64" ht="15" customHeight="1" x14ac:dyDescent="0.3">
      <c r="A141" s="54">
        <v>2016</v>
      </c>
      <c r="B141" s="55" t="s">
        <v>10</v>
      </c>
      <c r="C141" s="44">
        <v>0</v>
      </c>
      <c r="D141" s="14">
        <v>0</v>
      </c>
      <c r="E141" s="45">
        <v>0</v>
      </c>
      <c r="F141" s="44">
        <v>0</v>
      </c>
      <c r="G141" s="14">
        <v>0</v>
      </c>
      <c r="H141" s="45">
        <v>0</v>
      </c>
      <c r="I141" s="44">
        <v>0</v>
      </c>
      <c r="J141" s="14">
        <v>0</v>
      </c>
      <c r="K141" s="45">
        <v>0</v>
      </c>
      <c r="L141" s="44">
        <v>0</v>
      </c>
      <c r="M141" s="14">
        <v>0</v>
      </c>
      <c r="N141" s="45">
        <v>0</v>
      </c>
      <c r="O141" s="44">
        <v>0</v>
      </c>
      <c r="P141" s="14">
        <v>0</v>
      </c>
      <c r="Q141" s="45">
        <f t="shared" si="140"/>
        <v>0</v>
      </c>
      <c r="R141" s="44">
        <v>0</v>
      </c>
      <c r="S141" s="14">
        <v>0</v>
      </c>
      <c r="T141" s="45">
        <f t="shared" si="141"/>
        <v>0</v>
      </c>
      <c r="U141" s="44">
        <v>0</v>
      </c>
      <c r="V141" s="14">
        <v>0</v>
      </c>
      <c r="W141" s="45">
        <v>0</v>
      </c>
      <c r="X141" s="44">
        <v>0</v>
      </c>
      <c r="Y141" s="14">
        <v>0</v>
      </c>
      <c r="Z141" s="45">
        <v>0</v>
      </c>
      <c r="AA141" s="44">
        <v>0</v>
      </c>
      <c r="AB141" s="14">
        <v>0</v>
      </c>
      <c r="AC141" s="45">
        <v>0</v>
      </c>
      <c r="AD141" s="44">
        <v>0</v>
      </c>
      <c r="AE141" s="14">
        <v>0</v>
      </c>
      <c r="AF141" s="45">
        <v>0</v>
      </c>
      <c r="AG141" s="44">
        <v>0</v>
      </c>
      <c r="AH141" s="14">
        <v>0</v>
      </c>
      <c r="AI141" s="45">
        <v>0</v>
      </c>
      <c r="AJ141" s="44">
        <v>0</v>
      </c>
      <c r="AK141" s="14">
        <v>0</v>
      </c>
      <c r="AL141" s="45">
        <v>0</v>
      </c>
      <c r="AM141" s="44">
        <v>0</v>
      </c>
      <c r="AN141" s="14">
        <v>0</v>
      </c>
      <c r="AO141" s="45">
        <v>0</v>
      </c>
      <c r="AP141" s="44">
        <v>0</v>
      </c>
      <c r="AQ141" s="14">
        <v>0</v>
      </c>
      <c r="AR141" s="45">
        <v>0</v>
      </c>
      <c r="AS141" s="44">
        <v>0</v>
      </c>
      <c r="AT141" s="14">
        <v>0</v>
      </c>
      <c r="AU141" s="45">
        <v>0</v>
      </c>
      <c r="AV141" s="44">
        <v>0</v>
      </c>
      <c r="AW141" s="14">
        <v>0</v>
      </c>
      <c r="AX141" s="45">
        <v>0</v>
      </c>
      <c r="AY141" s="44">
        <v>0</v>
      </c>
      <c r="AZ141" s="14">
        <v>0</v>
      </c>
      <c r="BA141" s="45">
        <v>0</v>
      </c>
      <c r="BB141" s="44">
        <v>0</v>
      </c>
      <c r="BC141" s="14">
        <v>0</v>
      </c>
      <c r="BD141" s="45">
        <f t="shared" si="142"/>
        <v>0</v>
      </c>
      <c r="BE141" s="44">
        <v>0</v>
      </c>
      <c r="BF141" s="14">
        <v>0</v>
      </c>
      <c r="BG141" s="45">
        <v>0</v>
      </c>
      <c r="BH141" s="44">
        <v>0</v>
      </c>
      <c r="BI141" s="14">
        <v>0</v>
      </c>
      <c r="BJ141" s="45">
        <v>0</v>
      </c>
      <c r="BK141" s="12">
        <f t="shared" si="143"/>
        <v>0</v>
      </c>
      <c r="BL141" s="17">
        <f t="shared" si="144"/>
        <v>0</v>
      </c>
    </row>
    <row r="142" spans="1:64" ht="15" customHeight="1" x14ac:dyDescent="0.3">
      <c r="A142" s="54">
        <v>2016</v>
      </c>
      <c r="B142" s="55" t="s">
        <v>11</v>
      </c>
      <c r="C142" s="44">
        <v>297.86700000000002</v>
      </c>
      <c r="D142" s="14">
        <v>2871.8</v>
      </c>
      <c r="E142" s="45">
        <f t="shared" ref="E142" si="148">D142/C142*1000</f>
        <v>9641.2157103673781</v>
      </c>
      <c r="F142" s="44">
        <v>0</v>
      </c>
      <c r="G142" s="14">
        <v>0</v>
      </c>
      <c r="H142" s="45">
        <v>0</v>
      </c>
      <c r="I142" s="44">
        <v>0</v>
      </c>
      <c r="J142" s="14">
        <v>0</v>
      </c>
      <c r="K142" s="45">
        <v>0</v>
      </c>
      <c r="L142" s="44">
        <v>0</v>
      </c>
      <c r="M142" s="14">
        <v>0</v>
      </c>
      <c r="N142" s="45">
        <v>0</v>
      </c>
      <c r="O142" s="44">
        <v>0</v>
      </c>
      <c r="P142" s="14">
        <v>0</v>
      </c>
      <c r="Q142" s="45">
        <f t="shared" si="140"/>
        <v>0</v>
      </c>
      <c r="R142" s="44">
        <v>0</v>
      </c>
      <c r="S142" s="14">
        <v>0</v>
      </c>
      <c r="T142" s="45">
        <f t="shared" si="141"/>
        <v>0</v>
      </c>
      <c r="U142" s="44">
        <v>0</v>
      </c>
      <c r="V142" s="14">
        <v>0</v>
      </c>
      <c r="W142" s="45">
        <v>0</v>
      </c>
      <c r="X142" s="44">
        <v>0</v>
      </c>
      <c r="Y142" s="14">
        <v>0</v>
      </c>
      <c r="Z142" s="45">
        <v>0</v>
      </c>
      <c r="AA142" s="44">
        <v>0</v>
      </c>
      <c r="AB142" s="14">
        <v>0</v>
      </c>
      <c r="AC142" s="45">
        <v>0</v>
      </c>
      <c r="AD142" s="44">
        <v>0</v>
      </c>
      <c r="AE142" s="14">
        <v>0</v>
      </c>
      <c r="AF142" s="45">
        <v>0</v>
      </c>
      <c r="AG142" s="44">
        <v>0</v>
      </c>
      <c r="AH142" s="14">
        <v>0</v>
      </c>
      <c r="AI142" s="45">
        <v>0</v>
      </c>
      <c r="AJ142" s="44">
        <v>0</v>
      </c>
      <c r="AK142" s="14">
        <v>0</v>
      </c>
      <c r="AL142" s="45">
        <v>0</v>
      </c>
      <c r="AM142" s="44">
        <v>0</v>
      </c>
      <c r="AN142" s="14">
        <v>0</v>
      </c>
      <c r="AO142" s="45">
        <v>0</v>
      </c>
      <c r="AP142" s="44">
        <v>0</v>
      </c>
      <c r="AQ142" s="14">
        <v>0</v>
      </c>
      <c r="AR142" s="45">
        <v>0</v>
      </c>
      <c r="AS142" s="44">
        <v>0</v>
      </c>
      <c r="AT142" s="14">
        <v>0</v>
      </c>
      <c r="AU142" s="45">
        <v>0</v>
      </c>
      <c r="AV142" s="44">
        <v>0</v>
      </c>
      <c r="AW142" s="14">
        <v>0</v>
      </c>
      <c r="AX142" s="45">
        <v>0</v>
      </c>
      <c r="AY142" s="44">
        <v>0</v>
      </c>
      <c r="AZ142" s="14">
        <v>0</v>
      </c>
      <c r="BA142" s="45">
        <v>0</v>
      </c>
      <c r="BB142" s="44">
        <v>0</v>
      </c>
      <c r="BC142" s="14">
        <v>0</v>
      </c>
      <c r="BD142" s="45">
        <f t="shared" si="142"/>
        <v>0</v>
      </c>
      <c r="BE142" s="44">
        <v>0</v>
      </c>
      <c r="BF142" s="14">
        <v>0</v>
      </c>
      <c r="BG142" s="45">
        <v>0</v>
      </c>
      <c r="BH142" s="44">
        <v>0</v>
      </c>
      <c r="BI142" s="14">
        <v>0</v>
      </c>
      <c r="BJ142" s="45">
        <v>0</v>
      </c>
      <c r="BK142" s="12">
        <f t="shared" si="143"/>
        <v>297.86700000000002</v>
      </c>
      <c r="BL142" s="17">
        <f t="shared" si="144"/>
        <v>2871.8</v>
      </c>
    </row>
    <row r="143" spans="1:64" ht="15" customHeight="1" x14ac:dyDescent="0.3">
      <c r="A143" s="54">
        <v>2016</v>
      </c>
      <c r="B143" s="55" t="s">
        <v>12</v>
      </c>
      <c r="C143" s="44">
        <v>0</v>
      </c>
      <c r="D143" s="14">
        <v>0</v>
      </c>
      <c r="E143" s="45">
        <v>0</v>
      </c>
      <c r="F143" s="44">
        <v>0</v>
      </c>
      <c r="G143" s="14">
        <v>0</v>
      </c>
      <c r="H143" s="45">
        <v>0</v>
      </c>
      <c r="I143" s="44">
        <v>6.8000000000000005E-2</v>
      </c>
      <c r="J143" s="14">
        <v>0.46</v>
      </c>
      <c r="K143" s="45">
        <f t="shared" ref="K143" si="149">J143/I143*1000</f>
        <v>6764.7058823529414</v>
      </c>
      <c r="L143" s="44">
        <v>0</v>
      </c>
      <c r="M143" s="14">
        <v>0</v>
      </c>
      <c r="N143" s="45">
        <v>0</v>
      </c>
      <c r="O143" s="44">
        <v>0</v>
      </c>
      <c r="P143" s="14">
        <v>0</v>
      </c>
      <c r="Q143" s="45">
        <f t="shared" si="140"/>
        <v>0</v>
      </c>
      <c r="R143" s="44">
        <v>0</v>
      </c>
      <c r="S143" s="14">
        <v>0</v>
      </c>
      <c r="T143" s="45">
        <f t="shared" si="141"/>
        <v>0</v>
      </c>
      <c r="U143" s="44">
        <v>0</v>
      </c>
      <c r="V143" s="14">
        <v>0</v>
      </c>
      <c r="W143" s="45">
        <v>0</v>
      </c>
      <c r="X143" s="44">
        <v>0</v>
      </c>
      <c r="Y143" s="14">
        <v>0</v>
      </c>
      <c r="Z143" s="45">
        <v>0</v>
      </c>
      <c r="AA143" s="44">
        <v>0</v>
      </c>
      <c r="AB143" s="14">
        <v>0</v>
      </c>
      <c r="AC143" s="45">
        <v>0</v>
      </c>
      <c r="AD143" s="44">
        <v>0</v>
      </c>
      <c r="AE143" s="14">
        <v>0</v>
      </c>
      <c r="AF143" s="45">
        <v>0</v>
      </c>
      <c r="AG143" s="44">
        <v>0</v>
      </c>
      <c r="AH143" s="14">
        <v>0</v>
      </c>
      <c r="AI143" s="45">
        <v>0</v>
      </c>
      <c r="AJ143" s="44">
        <v>0</v>
      </c>
      <c r="AK143" s="14">
        <v>0</v>
      </c>
      <c r="AL143" s="45">
        <v>0</v>
      </c>
      <c r="AM143" s="44">
        <v>0</v>
      </c>
      <c r="AN143" s="14">
        <v>0</v>
      </c>
      <c r="AO143" s="45">
        <v>0</v>
      </c>
      <c r="AP143" s="44">
        <v>0</v>
      </c>
      <c r="AQ143" s="14">
        <v>0</v>
      </c>
      <c r="AR143" s="45">
        <v>0</v>
      </c>
      <c r="AS143" s="44">
        <v>0</v>
      </c>
      <c r="AT143" s="14">
        <v>0</v>
      </c>
      <c r="AU143" s="45">
        <v>0</v>
      </c>
      <c r="AV143" s="44">
        <v>0</v>
      </c>
      <c r="AW143" s="14">
        <v>0</v>
      </c>
      <c r="AX143" s="45">
        <v>0</v>
      </c>
      <c r="AY143" s="44">
        <v>0</v>
      </c>
      <c r="AZ143" s="14">
        <v>0</v>
      </c>
      <c r="BA143" s="45">
        <v>0</v>
      </c>
      <c r="BB143" s="44">
        <v>0</v>
      </c>
      <c r="BC143" s="14">
        <v>0</v>
      </c>
      <c r="BD143" s="45">
        <f t="shared" si="142"/>
        <v>0</v>
      </c>
      <c r="BE143" s="44">
        <v>0</v>
      </c>
      <c r="BF143" s="14">
        <v>0</v>
      </c>
      <c r="BG143" s="45">
        <v>0</v>
      </c>
      <c r="BH143" s="44">
        <v>0</v>
      </c>
      <c r="BI143" s="14">
        <v>0</v>
      </c>
      <c r="BJ143" s="45">
        <v>0</v>
      </c>
      <c r="BK143" s="12">
        <f t="shared" si="143"/>
        <v>6.8000000000000005E-2</v>
      </c>
      <c r="BL143" s="17">
        <f t="shared" si="144"/>
        <v>0.46</v>
      </c>
    </row>
    <row r="144" spans="1:64" ht="15" customHeight="1" x14ac:dyDescent="0.3">
      <c r="A144" s="54">
        <v>2016</v>
      </c>
      <c r="B144" s="55" t="s">
        <v>13</v>
      </c>
      <c r="C144" s="44">
        <v>0</v>
      </c>
      <c r="D144" s="14">
        <v>0</v>
      </c>
      <c r="E144" s="45">
        <v>0</v>
      </c>
      <c r="F144" s="44">
        <v>0</v>
      </c>
      <c r="G144" s="14">
        <v>0</v>
      </c>
      <c r="H144" s="45">
        <v>0</v>
      </c>
      <c r="I144" s="44">
        <v>0</v>
      </c>
      <c r="J144" s="14">
        <v>0</v>
      </c>
      <c r="K144" s="45">
        <v>0</v>
      </c>
      <c r="L144" s="44">
        <v>0</v>
      </c>
      <c r="M144" s="14">
        <v>0</v>
      </c>
      <c r="N144" s="45">
        <v>0</v>
      </c>
      <c r="O144" s="44">
        <v>0</v>
      </c>
      <c r="P144" s="14">
        <v>0</v>
      </c>
      <c r="Q144" s="45">
        <f t="shared" si="140"/>
        <v>0</v>
      </c>
      <c r="R144" s="44">
        <v>0</v>
      </c>
      <c r="S144" s="14">
        <v>0</v>
      </c>
      <c r="T144" s="45">
        <f t="shared" si="141"/>
        <v>0</v>
      </c>
      <c r="U144" s="44">
        <v>0</v>
      </c>
      <c r="V144" s="14">
        <v>0</v>
      </c>
      <c r="W144" s="45">
        <v>0</v>
      </c>
      <c r="X144" s="44">
        <v>0</v>
      </c>
      <c r="Y144" s="14">
        <v>0</v>
      </c>
      <c r="Z144" s="45">
        <v>0</v>
      </c>
      <c r="AA144" s="44">
        <v>0</v>
      </c>
      <c r="AB144" s="14">
        <v>0</v>
      </c>
      <c r="AC144" s="45">
        <v>0</v>
      </c>
      <c r="AD144" s="44">
        <v>0</v>
      </c>
      <c r="AE144" s="14">
        <v>0</v>
      </c>
      <c r="AF144" s="45">
        <v>0</v>
      </c>
      <c r="AG144" s="44">
        <v>0</v>
      </c>
      <c r="AH144" s="14">
        <v>0</v>
      </c>
      <c r="AI144" s="45">
        <v>0</v>
      </c>
      <c r="AJ144" s="44">
        <v>0</v>
      </c>
      <c r="AK144" s="14">
        <v>0</v>
      </c>
      <c r="AL144" s="45">
        <v>0</v>
      </c>
      <c r="AM144" s="44">
        <v>0</v>
      </c>
      <c r="AN144" s="14">
        <v>0</v>
      </c>
      <c r="AO144" s="45">
        <v>0</v>
      </c>
      <c r="AP144" s="44">
        <v>495.94799999999998</v>
      </c>
      <c r="AQ144" s="14">
        <v>4999.82</v>
      </c>
      <c r="AR144" s="45">
        <f t="shared" ref="AR144:AR145" si="150">AQ144/AP144*1000</f>
        <v>10081.339172655198</v>
      </c>
      <c r="AS144" s="44">
        <v>0</v>
      </c>
      <c r="AT144" s="14">
        <v>0</v>
      </c>
      <c r="AU144" s="45">
        <v>0</v>
      </c>
      <c r="AV144" s="44">
        <v>0</v>
      </c>
      <c r="AW144" s="14">
        <v>0</v>
      </c>
      <c r="AX144" s="45">
        <v>0</v>
      </c>
      <c r="AY144" s="44">
        <v>0.55000000000000004</v>
      </c>
      <c r="AZ144" s="14">
        <v>0.53</v>
      </c>
      <c r="BA144" s="45">
        <f t="shared" si="146"/>
        <v>963.63636363636363</v>
      </c>
      <c r="BB144" s="44">
        <v>0</v>
      </c>
      <c r="BC144" s="14">
        <v>0</v>
      </c>
      <c r="BD144" s="45">
        <f t="shared" si="142"/>
        <v>0</v>
      </c>
      <c r="BE144" s="44">
        <v>0</v>
      </c>
      <c r="BF144" s="14">
        <v>0</v>
      </c>
      <c r="BG144" s="45">
        <v>0</v>
      </c>
      <c r="BH144" s="44">
        <v>0</v>
      </c>
      <c r="BI144" s="14">
        <v>0</v>
      </c>
      <c r="BJ144" s="45">
        <v>0</v>
      </c>
      <c r="BK144" s="12">
        <f t="shared" si="143"/>
        <v>496.49799999999999</v>
      </c>
      <c r="BL144" s="17">
        <f t="shared" si="144"/>
        <v>5000.3499999999995</v>
      </c>
    </row>
    <row r="145" spans="1:64" ht="15" customHeight="1" x14ac:dyDescent="0.3">
      <c r="A145" s="54">
        <v>2016</v>
      </c>
      <c r="B145" s="55" t="s">
        <v>14</v>
      </c>
      <c r="C145" s="44">
        <v>0</v>
      </c>
      <c r="D145" s="14">
        <v>0</v>
      </c>
      <c r="E145" s="45">
        <v>0</v>
      </c>
      <c r="F145" s="44">
        <v>0</v>
      </c>
      <c r="G145" s="14">
        <v>0</v>
      </c>
      <c r="H145" s="45">
        <v>0</v>
      </c>
      <c r="I145" s="44">
        <v>0</v>
      </c>
      <c r="J145" s="14">
        <v>0</v>
      </c>
      <c r="K145" s="45">
        <v>0</v>
      </c>
      <c r="L145" s="44">
        <v>0</v>
      </c>
      <c r="M145" s="14">
        <v>0</v>
      </c>
      <c r="N145" s="45">
        <v>0</v>
      </c>
      <c r="O145" s="44">
        <v>0</v>
      </c>
      <c r="P145" s="14">
        <v>0</v>
      </c>
      <c r="Q145" s="45">
        <f t="shared" si="140"/>
        <v>0</v>
      </c>
      <c r="R145" s="44">
        <v>0</v>
      </c>
      <c r="S145" s="14">
        <v>0</v>
      </c>
      <c r="T145" s="45">
        <f t="shared" si="141"/>
        <v>0</v>
      </c>
      <c r="U145" s="44">
        <v>0</v>
      </c>
      <c r="V145" s="14">
        <v>0</v>
      </c>
      <c r="W145" s="45">
        <v>0</v>
      </c>
      <c r="X145" s="44">
        <v>0</v>
      </c>
      <c r="Y145" s="14">
        <v>0</v>
      </c>
      <c r="Z145" s="45">
        <v>0</v>
      </c>
      <c r="AA145" s="44">
        <v>0</v>
      </c>
      <c r="AB145" s="14">
        <v>0</v>
      </c>
      <c r="AC145" s="45">
        <v>0</v>
      </c>
      <c r="AD145" s="44">
        <v>0</v>
      </c>
      <c r="AE145" s="14">
        <v>0</v>
      </c>
      <c r="AF145" s="45">
        <v>0</v>
      </c>
      <c r="AG145" s="44">
        <v>0</v>
      </c>
      <c r="AH145" s="14">
        <v>0</v>
      </c>
      <c r="AI145" s="45">
        <v>0</v>
      </c>
      <c r="AJ145" s="44">
        <v>0</v>
      </c>
      <c r="AK145" s="14">
        <v>0</v>
      </c>
      <c r="AL145" s="45">
        <v>0</v>
      </c>
      <c r="AM145" s="44">
        <v>0</v>
      </c>
      <c r="AN145" s="14">
        <v>0</v>
      </c>
      <c r="AO145" s="45">
        <v>0</v>
      </c>
      <c r="AP145" s="44">
        <v>402.81700000000001</v>
      </c>
      <c r="AQ145" s="14">
        <v>4151.84</v>
      </c>
      <c r="AR145" s="45">
        <f t="shared" si="150"/>
        <v>10307.012861919929</v>
      </c>
      <c r="AS145" s="44">
        <v>0</v>
      </c>
      <c r="AT145" s="14">
        <v>0</v>
      </c>
      <c r="AU145" s="45">
        <v>0</v>
      </c>
      <c r="AV145" s="44">
        <v>0</v>
      </c>
      <c r="AW145" s="14">
        <v>0</v>
      </c>
      <c r="AX145" s="45">
        <v>0</v>
      </c>
      <c r="AY145" s="44">
        <v>0.2</v>
      </c>
      <c r="AZ145" s="14">
        <v>0.85</v>
      </c>
      <c r="BA145" s="45">
        <f t="shared" si="146"/>
        <v>4250</v>
      </c>
      <c r="BB145" s="44">
        <v>0</v>
      </c>
      <c r="BC145" s="14">
        <v>0</v>
      </c>
      <c r="BD145" s="45">
        <f t="shared" si="142"/>
        <v>0</v>
      </c>
      <c r="BE145" s="44">
        <v>0</v>
      </c>
      <c r="BF145" s="14">
        <v>0</v>
      </c>
      <c r="BG145" s="45">
        <v>0</v>
      </c>
      <c r="BH145" s="44">
        <v>0</v>
      </c>
      <c r="BI145" s="14">
        <v>0</v>
      </c>
      <c r="BJ145" s="45">
        <v>0</v>
      </c>
      <c r="BK145" s="12">
        <f t="shared" si="143"/>
        <v>403.017</v>
      </c>
      <c r="BL145" s="17">
        <f t="shared" si="144"/>
        <v>4152.6900000000005</v>
      </c>
    </row>
    <row r="146" spans="1:64" ht="15" customHeight="1" x14ac:dyDescent="0.3">
      <c r="A146" s="54">
        <v>2016</v>
      </c>
      <c r="B146" s="55" t="s">
        <v>15</v>
      </c>
      <c r="C146" s="44">
        <v>0</v>
      </c>
      <c r="D146" s="14">
        <v>0</v>
      </c>
      <c r="E146" s="45">
        <v>0</v>
      </c>
      <c r="F146" s="44">
        <v>0</v>
      </c>
      <c r="G146" s="14">
        <v>0</v>
      </c>
      <c r="H146" s="45">
        <v>0</v>
      </c>
      <c r="I146" s="44">
        <v>0</v>
      </c>
      <c r="J146" s="14">
        <v>0</v>
      </c>
      <c r="K146" s="45">
        <v>0</v>
      </c>
      <c r="L146" s="44">
        <v>0</v>
      </c>
      <c r="M146" s="14">
        <v>0</v>
      </c>
      <c r="N146" s="45">
        <v>0</v>
      </c>
      <c r="O146" s="44">
        <v>0</v>
      </c>
      <c r="P146" s="14">
        <v>0</v>
      </c>
      <c r="Q146" s="45">
        <f t="shared" si="140"/>
        <v>0</v>
      </c>
      <c r="R146" s="44">
        <v>0</v>
      </c>
      <c r="S146" s="14">
        <v>0</v>
      </c>
      <c r="T146" s="45">
        <f t="shared" si="141"/>
        <v>0</v>
      </c>
      <c r="U146" s="44">
        <v>0</v>
      </c>
      <c r="V146" s="14">
        <v>0</v>
      </c>
      <c r="W146" s="45">
        <v>0</v>
      </c>
      <c r="X146" s="44">
        <v>0</v>
      </c>
      <c r="Y146" s="14">
        <v>0</v>
      </c>
      <c r="Z146" s="45">
        <v>0</v>
      </c>
      <c r="AA146" s="44">
        <v>0</v>
      </c>
      <c r="AB146" s="14">
        <v>0</v>
      </c>
      <c r="AC146" s="45">
        <v>0</v>
      </c>
      <c r="AD146" s="44">
        <v>0</v>
      </c>
      <c r="AE146" s="14">
        <v>0</v>
      </c>
      <c r="AF146" s="45">
        <v>0</v>
      </c>
      <c r="AG146" s="44">
        <v>0</v>
      </c>
      <c r="AH146" s="14">
        <v>0</v>
      </c>
      <c r="AI146" s="45">
        <v>0</v>
      </c>
      <c r="AJ146" s="44">
        <v>0</v>
      </c>
      <c r="AK146" s="14">
        <v>0</v>
      </c>
      <c r="AL146" s="45">
        <v>0</v>
      </c>
      <c r="AM146" s="44">
        <v>0</v>
      </c>
      <c r="AN146" s="14">
        <v>0</v>
      </c>
      <c r="AO146" s="45">
        <v>0</v>
      </c>
      <c r="AP146" s="44">
        <v>0</v>
      </c>
      <c r="AQ146" s="14">
        <v>0</v>
      </c>
      <c r="AR146" s="45">
        <v>0</v>
      </c>
      <c r="AS146" s="44">
        <v>0</v>
      </c>
      <c r="AT146" s="14">
        <v>0</v>
      </c>
      <c r="AU146" s="45">
        <v>0</v>
      </c>
      <c r="AV146" s="44">
        <v>0</v>
      </c>
      <c r="AW146" s="14">
        <v>0</v>
      </c>
      <c r="AX146" s="45">
        <v>0</v>
      </c>
      <c r="AY146" s="44">
        <v>0</v>
      </c>
      <c r="AZ146" s="14">
        <v>0</v>
      </c>
      <c r="BA146" s="45">
        <v>0</v>
      </c>
      <c r="BB146" s="44">
        <v>0</v>
      </c>
      <c r="BC146" s="14">
        <v>0</v>
      </c>
      <c r="BD146" s="45">
        <f t="shared" si="142"/>
        <v>0</v>
      </c>
      <c r="BE146" s="44">
        <v>0</v>
      </c>
      <c r="BF146" s="14">
        <v>0</v>
      </c>
      <c r="BG146" s="45">
        <v>0</v>
      </c>
      <c r="BH146" s="44">
        <v>0</v>
      </c>
      <c r="BI146" s="14">
        <v>0</v>
      </c>
      <c r="BJ146" s="45">
        <v>0</v>
      </c>
      <c r="BK146" s="12">
        <f t="shared" si="143"/>
        <v>0</v>
      </c>
      <c r="BL146" s="17">
        <f t="shared" si="144"/>
        <v>0</v>
      </c>
    </row>
    <row r="147" spans="1:64" ht="15" customHeight="1" x14ac:dyDescent="0.3">
      <c r="A147" s="54">
        <v>2016</v>
      </c>
      <c r="B147" s="55" t="s">
        <v>16</v>
      </c>
      <c r="C147" s="44">
        <v>0</v>
      </c>
      <c r="D147" s="14">
        <v>0</v>
      </c>
      <c r="E147" s="45">
        <v>0</v>
      </c>
      <c r="F147" s="44">
        <v>0</v>
      </c>
      <c r="G147" s="14">
        <v>0</v>
      </c>
      <c r="H147" s="45">
        <v>0</v>
      </c>
      <c r="I147" s="44">
        <v>0</v>
      </c>
      <c r="J147" s="14">
        <v>0</v>
      </c>
      <c r="K147" s="45">
        <v>0</v>
      </c>
      <c r="L147" s="44">
        <v>0</v>
      </c>
      <c r="M147" s="14">
        <v>0</v>
      </c>
      <c r="N147" s="45">
        <v>0</v>
      </c>
      <c r="O147" s="44">
        <v>0</v>
      </c>
      <c r="P147" s="14">
        <v>0</v>
      </c>
      <c r="Q147" s="45">
        <f t="shared" si="140"/>
        <v>0</v>
      </c>
      <c r="R147" s="44">
        <v>0</v>
      </c>
      <c r="S147" s="14">
        <v>0</v>
      </c>
      <c r="T147" s="45">
        <f t="shared" si="141"/>
        <v>0</v>
      </c>
      <c r="U147" s="44">
        <v>0</v>
      </c>
      <c r="V147" s="14">
        <v>0</v>
      </c>
      <c r="W147" s="45">
        <v>0</v>
      </c>
      <c r="X147" s="44">
        <v>0</v>
      </c>
      <c r="Y147" s="14">
        <v>0</v>
      </c>
      <c r="Z147" s="45">
        <v>0</v>
      </c>
      <c r="AA147" s="44">
        <v>0</v>
      </c>
      <c r="AB147" s="14">
        <v>0</v>
      </c>
      <c r="AC147" s="45">
        <v>0</v>
      </c>
      <c r="AD147" s="44">
        <v>0</v>
      </c>
      <c r="AE147" s="14">
        <v>0</v>
      </c>
      <c r="AF147" s="45">
        <v>0</v>
      </c>
      <c r="AG147" s="44">
        <v>0</v>
      </c>
      <c r="AH147" s="14">
        <v>0</v>
      </c>
      <c r="AI147" s="45">
        <v>0</v>
      </c>
      <c r="AJ147" s="44">
        <v>0</v>
      </c>
      <c r="AK147" s="14">
        <v>0</v>
      </c>
      <c r="AL147" s="45">
        <v>0</v>
      </c>
      <c r="AM147" s="44">
        <v>0</v>
      </c>
      <c r="AN147" s="14">
        <v>0</v>
      </c>
      <c r="AO147" s="45">
        <v>0</v>
      </c>
      <c r="AP147" s="44">
        <v>0</v>
      </c>
      <c r="AQ147" s="14">
        <v>0</v>
      </c>
      <c r="AR147" s="45">
        <v>0</v>
      </c>
      <c r="AS147" s="44">
        <v>0</v>
      </c>
      <c r="AT147" s="14">
        <v>0</v>
      </c>
      <c r="AU147" s="45">
        <v>0</v>
      </c>
      <c r="AV147" s="44">
        <v>0</v>
      </c>
      <c r="AW147" s="14">
        <v>0</v>
      </c>
      <c r="AX147" s="45">
        <v>0</v>
      </c>
      <c r="AY147" s="44">
        <v>0</v>
      </c>
      <c r="AZ147" s="14">
        <v>0</v>
      </c>
      <c r="BA147" s="45">
        <v>0</v>
      </c>
      <c r="BB147" s="44">
        <v>0</v>
      </c>
      <c r="BC147" s="14">
        <v>0</v>
      </c>
      <c r="BD147" s="45">
        <f t="shared" si="142"/>
        <v>0</v>
      </c>
      <c r="BE147" s="44">
        <v>0</v>
      </c>
      <c r="BF147" s="14">
        <v>0</v>
      </c>
      <c r="BG147" s="45">
        <v>0</v>
      </c>
      <c r="BH147" s="44">
        <v>0</v>
      </c>
      <c r="BI147" s="14">
        <v>0</v>
      </c>
      <c r="BJ147" s="45">
        <v>0</v>
      </c>
      <c r="BK147" s="12">
        <f t="shared" si="143"/>
        <v>0</v>
      </c>
      <c r="BL147" s="17">
        <f t="shared" si="144"/>
        <v>0</v>
      </c>
    </row>
    <row r="148" spans="1:64" ht="15" customHeight="1" thickBot="1" x14ac:dyDescent="0.35">
      <c r="A148" s="56"/>
      <c r="B148" s="57" t="s">
        <v>17</v>
      </c>
      <c r="C148" s="46">
        <f t="shared" ref="C148:D148" si="151">SUM(C136:C147)</f>
        <v>297.86700000000002</v>
      </c>
      <c r="D148" s="34">
        <f t="shared" si="151"/>
        <v>2871.8</v>
      </c>
      <c r="E148" s="47"/>
      <c r="F148" s="46">
        <f t="shared" ref="F148:G148" si="152">SUM(F136:F147)</f>
        <v>0</v>
      </c>
      <c r="G148" s="34">
        <f t="shared" si="152"/>
        <v>0</v>
      </c>
      <c r="H148" s="47"/>
      <c r="I148" s="46">
        <f t="shared" ref="I148:J148" si="153">SUM(I136:I147)</f>
        <v>6.8000000000000005E-2</v>
      </c>
      <c r="J148" s="34">
        <f t="shared" si="153"/>
        <v>0.46</v>
      </c>
      <c r="K148" s="47"/>
      <c r="L148" s="46">
        <f t="shared" ref="L148:M148" si="154">SUM(L136:L147)</f>
        <v>0</v>
      </c>
      <c r="M148" s="34">
        <f t="shared" si="154"/>
        <v>0</v>
      </c>
      <c r="N148" s="47"/>
      <c r="O148" s="46">
        <f t="shared" ref="O148:P148" si="155">SUM(O136:O147)</f>
        <v>0</v>
      </c>
      <c r="P148" s="34">
        <f t="shared" si="155"/>
        <v>0</v>
      </c>
      <c r="Q148" s="47"/>
      <c r="R148" s="46">
        <f t="shared" ref="R148:S148" si="156">SUM(R136:R147)</f>
        <v>0</v>
      </c>
      <c r="S148" s="34">
        <f t="shared" si="156"/>
        <v>0</v>
      </c>
      <c r="T148" s="47"/>
      <c r="U148" s="46">
        <f t="shared" ref="U148:V148" si="157">SUM(U136:U147)</f>
        <v>0</v>
      </c>
      <c r="V148" s="34">
        <f t="shared" si="157"/>
        <v>0</v>
      </c>
      <c r="W148" s="47"/>
      <c r="X148" s="46">
        <f t="shared" ref="X148:Y148" si="158">SUM(X136:X147)</f>
        <v>0</v>
      </c>
      <c r="Y148" s="34">
        <f t="shared" si="158"/>
        <v>0</v>
      </c>
      <c r="Z148" s="47"/>
      <c r="AA148" s="46">
        <f t="shared" ref="AA148:AB148" si="159">SUM(AA136:AA147)</f>
        <v>0</v>
      </c>
      <c r="AB148" s="34">
        <f t="shared" si="159"/>
        <v>0</v>
      </c>
      <c r="AC148" s="47"/>
      <c r="AD148" s="46">
        <f t="shared" ref="AD148:AE148" si="160">SUM(AD136:AD147)</f>
        <v>3.5999999999999997E-2</v>
      </c>
      <c r="AE148" s="34">
        <f t="shared" si="160"/>
        <v>3.01</v>
      </c>
      <c r="AF148" s="47"/>
      <c r="AG148" s="46">
        <f t="shared" ref="AG148:AH148" si="161">SUM(AG136:AG147)</f>
        <v>0</v>
      </c>
      <c r="AH148" s="34">
        <f t="shared" si="161"/>
        <v>0</v>
      </c>
      <c r="AI148" s="47"/>
      <c r="AJ148" s="46">
        <f t="shared" ref="AJ148:AK148" si="162">SUM(AJ136:AJ147)</f>
        <v>0</v>
      </c>
      <c r="AK148" s="34">
        <f t="shared" si="162"/>
        <v>0</v>
      </c>
      <c r="AL148" s="47"/>
      <c r="AM148" s="46">
        <f t="shared" ref="AM148:AN148" si="163">SUM(AM136:AM147)</f>
        <v>0</v>
      </c>
      <c r="AN148" s="34">
        <f t="shared" si="163"/>
        <v>0</v>
      </c>
      <c r="AO148" s="47"/>
      <c r="AP148" s="46">
        <f t="shared" ref="AP148:AQ148" si="164">SUM(AP136:AP147)</f>
        <v>898.76499999999999</v>
      </c>
      <c r="AQ148" s="34">
        <f t="shared" si="164"/>
        <v>9151.66</v>
      </c>
      <c r="AR148" s="47"/>
      <c r="AS148" s="46">
        <f t="shared" ref="AS148:AT148" si="165">SUM(AS136:AS147)</f>
        <v>62</v>
      </c>
      <c r="AT148" s="34">
        <f t="shared" si="165"/>
        <v>841.64</v>
      </c>
      <c r="AU148" s="47"/>
      <c r="AV148" s="46">
        <f t="shared" ref="AV148:AW148" si="166">SUM(AV136:AV147)</f>
        <v>0</v>
      </c>
      <c r="AW148" s="34">
        <f t="shared" si="166"/>
        <v>0</v>
      </c>
      <c r="AX148" s="47"/>
      <c r="AY148" s="46">
        <f t="shared" ref="AY148:AZ148" si="167">SUM(AY136:AY147)</f>
        <v>6.75</v>
      </c>
      <c r="AZ148" s="34">
        <f t="shared" si="167"/>
        <v>3.48</v>
      </c>
      <c r="BA148" s="47"/>
      <c r="BB148" s="46">
        <f t="shared" ref="BB148:BC148" si="168">SUM(BB136:BB147)</f>
        <v>0</v>
      </c>
      <c r="BC148" s="34">
        <f t="shared" si="168"/>
        <v>0</v>
      </c>
      <c r="BD148" s="47"/>
      <c r="BE148" s="46">
        <f t="shared" ref="BE148:BF148" si="169">SUM(BE136:BE147)</f>
        <v>0</v>
      </c>
      <c r="BF148" s="34">
        <f t="shared" si="169"/>
        <v>0</v>
      </c>
      <c r="BG148" s="47"/>
      <c r="BH148" s="46">
        <f t="shared" ref="BH148:BI148" si="170">SUM(BH136:BH147)</f>
        <v>0</v>
      </c>
      <c r="BI148" s="34">
        <f t="shared" si="170"/>
        <v>0</v>
      </c>
      <c r="BJ148" s="47"/>
      <c r="BK148" s="35">
        <f t="shared" si="143"/>
        <v>1265.4860000000001</v>
      </c>
      <c r="BL148" s="36">
        <f t="shared" si="144"/>
        <v>12872.05</v>
      </c>
    </row>
    <row r="149" spans="1:64" ht="15" customHeight="1" x14ac:dyDescent="0.3">
      <c r="A149" s="54">
        <v>2017</v>
      </c>
      <c r="B149" s="55" t="s">
        <v>5</v>
      </c>
      <c r="C149" s="44">
        <v>0</v>
      </c>
      <c r="D149" s="14">
        <v>0</v>
      </c>
      <c r="E149" s="45">
        <v>0</v>
      </c>
      <c r="F149" s="44">
        <v>0</v>
      </c>
      <c r="G149" s="14">
        <v>0</v>
      </c>
      <c r="H149" s="45">
        <v>0</v>
      </c>
      <c r="I149" s="44">
        <v>0</v>
      </c>
      <c r="J149" s="14">
        <v>0</v>
      </c>
      <c r="K149" s="45">
        <v>0</v>
      </c>
      <c r="L149" s="44">
        <v>0</v>
      </c>
      <c r="M149" s="14">
        <v>0</v>
      </c>
      <c r="N149" s="45">
        <v>0</v>
      </c>
      <c r="O149" s="44">
        <v>0</v>
      </c>
      <c r="P149" s="14">
        <v>0</v>
      </c>
      <c r="Q149" s="45">
        <f t="shared" ref="Q149:Q160" si="171">IF(O149=0,0,P149/O149*1000)</f>
        <v>0</v>
      </c>
      <c r="R149" s="44">
        <v>0</v>
      </c>
      <c r="S149" s="14">
        <v>0</v>
      </c>
      <c r="T149" s="45">
        <f t="shared" ref="T149:T160" si="172">IF(R149=0,0,S149/R149*1000)</f>
        <v>0</v>
      </c>
      <c r="U149" s="44">
        <v>0</v>
      </c>
      <c r="V149" s="14">
        <v>0</v>
      </c>
      <c r="W149" s="45">
        <v>0</v>
      </c>
      <c r="X149" s="44">
        <v>0</v>
      </c>
      <c r="Y149" s="14">
        <v>0</v>
      </c>
      <c r="Z149" s="45">
        <v>0</v>
      </c>
      <c r="AA149" s="44">
        <v>0</v>
      </c>
      <c r="AB149" s="14">
        <v>0</v>
      </c>
      <c r="AC149" s="45">
        <v>0</v>
      </c>
      <c r="AD149" s="44">
        <v>0</v>
      </c>
      <c r="AE149" s="14">
        <v>0</v>
      </c>
      <c r="AF149" s="45">
        <v>0</v>
      </c>
      <c r="AG149" s="44">
        <v>0</v>
      </c>
      <c r="AH149" s="14">
        <v>0</v>
      </c>
      <c r="AI149" s="45">
        <v>0</v>
      </c>
      <c r="AJ149" s="44">
        <v>0</v>
      </c>
      <c r="AK149" s="14">
        <v>0</v>
      </c>
      <c r="AL149" s="45">
        <v>0</v>
      </c>
      <c r="AM149" s="44">
        <v>0</v>
      </c>
      <c r="AN149" s="14">
        <v>0</v>
      </c>
      <c r="AO149" s="45">
        <v>0</v>
      </c>
      <c r="AP149" s="44">
        <v>0</v>
      </c>
      <c r="AQ149" s="14">
        <v>0</v>
      </c>
      <c r="AR149" s="45">
        <v>0</v>
      </c>
      <c r="AS149" s="44">
        <v>0</v>
      </c>
      <c r="AT149" s="14">
        <v>0</v>
      </c>
      <c r="AU149" s="45">
        <v>0</v>
      </c>
      <c r="AV149" s="44">
        <v>0</v>
      </c>
      <c r="AW149" s="14">
        <v>0</v>
      </c>
      <c r="AX149" s="45">
        <v>0</v>
      </c>
      <c r="AY149" s="44">
        <v>0</v>
      </c>
      <c r="AZ149" s="14">
        <v>0</v>
      </c>
      <c r="BA149" s="45">
        <v>0</v>
      </c>
      <c r="BB149" s="44">
        <v>0</v>
      </c>
      <c r="BC149" s="14">
        <v>0</v>
      </c>
      <c r="BD149" s="45">
        <f t="shared" ref="BD149:BD160" si="173">IF(BB149=0,0,BC149/BB149*1000)</f>
        <v>0</v>
      </c>
      <c r="BE149" s="44">
        <v>0</v>
      </c>
      <c r="BF149" s="14">
        <v>0</v>
      </c>
      <c r="BG149" s="45">
        <v>0</v>
      </c>
      <c r="BH149" s="44">
        <v>0</v>
      </c>
      <c r="BI149" s="14">
        <v>0</v>
      </c>
      <c r="BJ149" s="45">
        <v>0</v>
      </c>
      <c r="BK149" s="12">
        <f t="shared" si="143"/>
        <v>0</v>
      </c>
      <c r="BL149" s="17">
        <f t="shared" si="144"/>
        <v>0</v>
      </c>
    </row>
    <row r="150" spans="1:64" ht="15" customHeight="1" x14ac:dyDescent="0.3">
      <c r="A150" s="54">
        <v>2017</v>
      </c>
      <c r="B150" s="55" t="s">
        <v>6</v>
      </c>
      <c r="C150" s="44">
        <v>0</v>
      </c>
      <c r="D150" s="14">
        <v>0</v>
      </c>
      <c r="E150" s="45">
        <v>0</v>
      </c>
      <c r="F150" s="44">
        <v>0</v>
      </c>
      <c r="G150" s="14">
        <v>0</v>
      </c>
      <c r="H150" s="45">
        <v>0</v>
      </c>
      <c r="I150" s="44">
        <v>0</v>
      </c>
      <c r="J150" s="14">
        <v>0</v>
      </c>
      <c r="K150" s="45">
        <v>0</v>
      </c>
      <c r="L150" s="44">
        <v>0</v>
      </c>
      <c r="M150" s="14">
        <v>0</v>
      </c>
      <c r="N150" s="45">
        <v>0</v>
      </c>
      <c r="O150" s="44">
        <v>0</v>
      </c>
      <c r="P150" s="14">
        <v>0</v>
      </c>
      <c r="Q150" s="45">
        <f t="shared" si="171"/>
        <v>0</v>
      </c>
      <c r="R150" s="44">
        <v>0</v>
      </c>
      <c r="S150" s="14">
        <v>0</v>
      </c>
      <c r="T150" s="45">
        <f t="shared" si="172"/>
        <v>0</v>
      </c>
      <c r="U150" s="44">
        <v>0</v>
      </c>
      <c r="V150" s="14">
        <v>0</v>
      </c>
      <c r="W150" s="45">
        <v>0</v>
      </c>
      <c r="X150" s="44">
        <v>0</v>
      </c>
      <c r="Y150" s="14">
        <v>0</v>
      </c>
      <c r="Z150" s="45">
        <v>0</v>
      </c>
      <c r="AA150" s="44">
        <v>0</v>
      </c>
      <c r="AB150" s="14">
        <v>0</v>
      </c>
      <c r="AC150" s="45">
        <v>0</v>
      </c>
      <c r="AD150" s="44">
        <v>0</v>
      </c>
      <c r="AE150" s="14">
        <v>0</v>
      </c>
      <c r="AF150" s="45">
        <v>0</v>
      </c>
      <c r="AG150" s="44">
        <v>0</v>
      </c>
      <c r="AH150" s="14">
        <v>0</v>
      </c>
      <c r="AI150" s="45">
        <v>0</v>
      </c>
      <c r="AJ150" s="44">
        <v>0</v>
      </c>
      <c r="AK150" s="14">
        <v>0</v>
      </c>
      <c r="AL150" s="45">
        <v>0</v>
      </c>
      <c r="AM150" s="44">
        <v>0</v>
      </c>
      <c r="AN150" s="14">
        <v>0</v>
      </c>
      <c r="AO150" s="45">
        <v>0</v>
      </c>
      <c r="AP150" s="44">
        <v>0</v>
      </c>
      <c r="AQ150" s="14">
        <v>0</v>
      </c>
      <c r="AR150" s="45">
        <v>0</v>
      </c>
      <c r="AS150" s="44">
        <v>0</v>
      </c>
      <c r="AT150" s="14">
        <v>0</v>
      </c>
      <c r="AU150" s="45">
        <v>0</v>
      </c>
      <c r="AV150" s="44">
        <v>0</v>
      </c>
      <c r="AW150" s="14">
        <v>0</v>
      </c>
      <c r="AX150" s="45">
        <v>0</v>
      </c>
      <c r="AY150" s="44">
        <v>0</v>
      </c>
      <c r="AZ150" s="14">
        <v>0</v>
      </c>
      <c r="BA150" s="45">
        <v>0</v>
      </c>
      <c r="BB150" s="44">
        <v>0</v>
      </c>
      <c r="BC150" s="14">
        <v>0</v>
      </c>
      <c r="BD150" s="45">
        <f t="shared" si="173"/>
        <v>0</v>
      </c>
      <c r="BE150" s="44">
        <v>0</v>
      </c>
      <c r="BF150" s="14">
        <v>0</v>
      </c>
      <c r="BG150" s="45">
        <v>0</v>
      </c>
      <c r="BH150" s="44">
        <v>0</v>
      </c>
      <c r="BI150" s="14">
        <v>0</v>
      </c>
      <c r="BJ150" s="45">
        <v>0</v>
      </c>
      <c r="BK150" s="12">
        <f t="shared" si="143"/>
        <v>0</v>
      </c>
      <c r="BL150" s="17">
        <f t="shared" si="144"/>
        <v>0</v>
      </c>
    </row>
    <row r="151" spans="1:64" ht="15" customHeight="1" x14ac:dyDescent="0.3">
      <c r="A151" s="54">
        <v>2017</v>
      </c>
      <c r="B151" s="55" t="s">
        <v>7</v>
      </c>
      <c r="C151" s="44">
        <v>0</v>
      </c>
      <c r="D151" s="14">
        <v>0</v>
      </c>
      <c r="E151" s="45">
        <v>0</v>
      </c>
      <c r="F151" s="44">
        <v>0</v>
      </c>
      <c r="G151" s="14">
        <v>0</v>
      </c>
      <c r="H151" s="45">
        <v>0</v>
      </c>
      <c r="I151" s="44">
        <v>0</v>
      </c>
      <c r="J151" s="14">
        <v>0</v>
      </c>
      <c r="K151" s="45">
        <v>0</v>
      </c>
      <c r="L151" s="44">
        <v>0</v>
      </c>
      <c r="M151" s="14">
        <v>0</v>
      </c>
      <c r="N151" s="45">
        <v>0</v>
      </c>
      <c r="O151" s="44">
        <v>0</v>
      </c>
      <c r="P151" s="14">
        <v>0</v>
      </c>
      <c r="Q151" s="45">
        <f t="shared" si="171"/>
        <v>0</v>
      </c>
      <c r="R151" s="44">
        <v>0</v>
      </c>
      <c r="S151" s="14">
        <v>0</v>
      </c>
      <c r="T151" s="45">
        <f t="shared" si="172"/>
        <v>0</v>
      </c>
      <c r="U151" s="44">
        <v>0</v>
      </c>
      <c r="V151" s="14">
        <v>0</v>
      </c>
      <c r="W151" s="45">
        <v>0</v>
      </c>
      <c r="X151" s="44">
        <v>0</v>
      </c>
      <c r="Y151" s="14">
        <v>0</v>
      </c>
      <c r="Z151" s="45">
        <v>0</v>
      </c>
      <c r="AA151" s="44">
        <v>0</v>
      </c>
      <c r="AB151" s="14">
        <v>0</v>
      </c>
      <c r="AC151" s="45">
        <v>0</v>
      </c>
      <c r="AD151" s="44">
        <v>0</v>
      </c>
      <c r="AE151" s="14">
        <v>0</v>
      </c>
      <c r="AF151" s="45">
        <v>0</v>
      </c>
      <c r="AG151" s="44">
        <v>0</v>
      </c>
      <c r="AH151" s="14">
        <v>0</v>
      </c>
      <c r="AI151" s="45">
        <v>0</v>
      </c>
      <c r="AJ151" s="44">
        <v>0</v>
      </c>
      <c r="AK151" s="14">
        <v>0</v>
      </c>
      <c r="AL151" s="45">
        <v>0</v>
      </c>
      <c r="AM151" s="44">
        <v>0</v>
      </c>
      <c r="AN151" s="14">
        <v>0</v>
      </c>
      <c r="AO151" s="45">
        <v>0</v>
      </c>
      <c r="AP151" s="44">
        <v>0</v>
      </c>
      <c r="AQ151" s="14">
        <v>0</v>
      </c>
      <c r="AR151" s="45">
        <v>0</v>
      </c>
      <c r="AS151" s="44">
        <v>0</v>
      </c>
      <c r="AT151" s="14">
        <v>0</v>
      </c>
      <c r="AU151" s="45">
        <v>0</v>
      </c>
      <c r="AV151" s="44">
        <v>0</v>
      </c>
      <c r="AW151" s="14">
        <v>0</v>
      </c>
      <c r="AX151" s="45">
        <v>0</v>
      </c>
      <c r="AY151" s="44">
        <v>1.5</v>
      </c>
      <c r="AZ151" s="14">
        <v>4.58</v>
      </c>
      <c r="BA151" s="45">
        <f t="shared" ref="BA151:BA159" si="174">AZ151/AY151*1000</f>
        <v>3053.333333333333</v>
      </c>
      <c r="BB151" s="44">
        <v>0</v>
      </c>
      <c r="BC151" s="14">
        <v>0</v>
      </c>
      <c r="BD151" s="45">
        <f t="shared" si="173"/>
        <v>0</v>
      </c>
      <c r="BE151" s="44">
        <v>0</v>
      </c>
      <c r="BF151" s="14">
        <v>0</v>
      </c>
      <c r="BG151" s="45">
        <v>0</v>
      </c>
      <c r="BH151" s="44">
        <v>0</v>
      </c>
      <c r="BI151" s="14">
        <v>0</v>
      </c>
      <c r="BJ151" s="45">
        <v>0</v>
      </c>
      <c r="BK151" s="12">
        <f t="shared" si="143"/>
        <v>1.5</v>
      </c>
      <c r="BL151" s="17">
        <f t="shared" si="144"/>
        <v>4.58</v>
      </c>
    </row>
    <row r="152" spans="1:64" ht="15" customHeight="1" x14ac:dyDescent="0.3">
      <c r="A152" s="54">
        <v>2017</v>
      </c>
      <c r="B152" s="55" t="s">
        <v>8</v>
      </c>
      <c r="C152" s="44">
        <v>0</v>
      </c>
      <c r="D152" s="14">
        <v>0</v>
      </c>
      <c r="E152" s="45">
        <v>0</v>
      </c>
      <c r="F152" s="44">
        <v>0</v>
      </c>
      <c r="G152" s="14">
        <v>0</v>
      </c>
      <c r="H152" s="45">
        <v>0</v>
      </c>
      <c r="I152" s="44">
        <v>0</v>
      </c>
      <c r="J152" s="14">
        <v>0</v>
      </c>
      <c r="K152" s="45">
        <v>0</v>
      </c>
      <c r="L152" s="44">
        <v>0</v>
      </c>
      <c r="M152" s="14">
        <v>0</v>
      </c>
      <c r="N152" s="45">
        <v>0</v>
      </c>
      <c r="O152" s="44">
        <v>0</v>
      </c>
      <c r="P152" s="14">
        <v>0</v>
      </c>
      <c r="Q152" s="45">
        <f t="shared" si="171"/>
        <v>0</v>
      </c>
      <c r="R152" s="44">
        <v>0</v>
      </c>
      <c r="S152" s="14">
        <v>0</v>
      </c>
      <c r="T152" s="45">
        <f t="shared" si="172"/>
        <v>0</v>
      </c>
      <c r="U152" s="44">
        <v>0</v>
      </c>
      <c r="V152" s="14">
        <v>0</v>
      </c>
      <c r="W152" s="45">
        <v>0</v>
      </c>
      <c r="X152" s="44">
        <v>0</v>
      </c>
      <c r="Y152" s="14">
        <v>0</v>
      </c>
      <c r="Z152" s="45">
        <v>0</v>
      </c>
      <c r="AA152" s="44">
        <v>0</v>
      </c>
      <c r="AB152" s="14">
        <v>0</v>
      </c>
      <c r="AC152" s="45">
        <v>0</v>
      </c>
      <c r="AD152" s="44">
        <v>0</v>
      </c>
      <c r="AE152" s="14">
        <v>0</v>
      </c>
      <c r="AF152" s="45">
        <v>0</v>
      </c>
      <c r="AG152" s="44">
        <v>0</v>
      </c>
      <c r="AH152" s="14">
        <v>0</v>
      </c>
      <c r="AI152" s="45">
        <v>0</v>
      </c>
      <c r="AJ152" s="44">
        <v>0</v>
      </c>
      <c r="AK152" s="14">
        <v>0</v>
      </c>
      <c r="AL152" s="45">
        <v>0</v>
      </c>
      <c r="AM152" s="44">
        <v>0</v>
      </c>
      <c r="AN152" s="14">
        <v>0</v>
      </c>
      <c r="AO152" s="45">
        <v>0</v>
      </c>
      <c r="AP152" s="44">
        <v>0</v>
      </c>
      <c r="AQ152" s="14">
        <v>0</v>
      </c>
      <c r="AR152" s="45">
        <v>0</v>
      </c>
      <c r="AS152" s="44">
        <v>0</v>
      </c>
      <c r="AT152" s="14">
        <v>0</v>
      </c>
      <c r="AU152" s="45">
        <v>0</v>
      </c>
      <c r="AV152" s="44">
        <v>0</v>
      </c>
      <c r="AW152" s="14">
        <v>0</v>
      </c>
      <c r="AX152" s="45">
        <v>0</v>
      </c>
      <c r="AY152" s="44">
        <v>1</v>
      </c>
      <c r="AZ152" s="14">
        <v>0.42</v>
      </c>
      <c r="BA152" s="45">
        <f t="shared" si="174"/>
        <v>420</v>
      </c>
      <c r="BB152" s="44">
        <v>0</v>
      </c>
      <c r="BC152" s="14">
        <v>0</v>
      </c>
      <c r="BD152" s="45">
        <f t="shared" si="173"/>
        <v>0</v>
      </c>
      <c r="BE152" s="44">
        <v>0</v>
      </c>
      <c r="BF152" s="14">
        <v>0</v>
      </c>
      <c r="BG152" s="45">
        <v>0</v>
      </c>
      <c r="BH152" s="44">
        <v>0</v>
      </c>
      <c r="BI152" s="14">
        <v>0</v>
      </c>
      <c r="BJ152" s="45">
        <v>0</v>
      </c>
      <c r="BK152" s="12">
        <f t="shared" si="143"/>
        <v>1</v>
      </c>
      <c r="BL152" s="17">
        <f t="shared" si="144"/>
        <v>0.42</v>
      </c>
    </row>
    <row r="153" spans="1:64" ht="15" customHeight="1" x14ac:dyDescent="0.3">
      <c r="A153" s="54">
        <v>2017</v>
      </c>
      <c r="B153" s="55" t="s">
        <v>9</v>
      </c>
      <c r="C153" s="44">
        <v>0</v>
      </c>
      <c r="D153" s="14">
        <v>0</v>
      </c>
      <c r="E153" s="45">
        <v>0</v>
      </c>
      <c r="F153" s="44">
        <v>0</v>
      </c>
      <c r="G153" s="14">
        <v>0</v>
      </c>
      <c r="H153" s="45">
        <v>0</v>
      </c>
      <c r="I153" s="44">
        <v>0</v>
      </c>
      <c r="J153" s="14">
        <v>0</v>
      </c>
      <c r="K153" s="45">
        <v>0</v>
      </c>
      <c r="L153" s="44">
        <v>0</v>
      </c>
      <c r="M153" s="14">
        <v>0</v>
      </c>
      <c r="N153" s="45">
        <v>0</v>
      </c>
      <c r="O153" s="44">
        <v>0</v>
      </c>
      <c r="P153" s="14">
        <v>0</v>
      </c>
      <c r="Q153" s="45">
        <f t="shared" si="171"/>
        <v>0</v>
      </c>
      <c r="R153" s="44">
        <v>0</v>
      </c>
      <c r="S153" s="14">
        <v>0</v>
      </c>
      <c r="T153" s="45">
        <f t="shared" si="172"/>
        <v>0</v>
      </c>
      <c r="U153" s="44">
        <v>0</v>
      </c>
      <c r="V153" s="14">
        <v>0</v>
      </c>
      <c r="W153" s="45">
        <v>0</v>
      </c>
      <c r="X153" s="44">
        <v>0</v>
      </c>
      <c r="Y153" s="14">
        <v>0</v>
      </c>
      <c r="Z153" s="45">
        <v>0</v>
      </c>
      <c r="AA153" s="44">
        <v>0</v>
      </c>
      <c r="AB153" s="14">
        <v>0</v>
      </c>
      <c r="AC153" s="45">
        <v>0</v>
      </c>
      <c r="AD153" s="44">
        <v>0</v>
      </c>
      <c r="AE153" s="14">
        <v>0</v>
      </c>
      <c r="AF153" s="45">
        <v>0</v>
      </c>
      <c r="AG153" s="44">
        <v>0</v>
      </c>
      <c r="AH153" s="14">
        <v>0</v>
      </c>
      <c r="AI153" s="45">
        <v>0</v>
      </c>
      <c r="AJ153" s="44">
        <v>0</v>
      </c>
      <c r="AK153" s="14">
        <v>0</v>
      </c>
      <c r="AL153" s="45">
        <v>0</v>
      </c>
      <c r="AM153" s="44">
        <v>0</v>
      </c>
      <c r="AN153" s="14">
        <v>0</v>
      </c>
      <c r="AO153" s="45">
        <v>0</v>
      </c>
      <c r="AP153" s="44">
        <v>0</v>
      </c>
      <c r="AQ153" s="14">
        <v>0</v>
      </c>
      <c r="AR153" s="45">
        <v>0</v>
      </c>
      <c r="AS153" s="44">
        <v>0</v>
      </c>
      <c r="AT153" s="14">
        <v>0</v>
      </c>
      <c r="AU153" s="45">
        <v>0</v>
      </c>
      <c r="AV153" s="44">
        <v>0</v>
      </c>
      <c r="AW153" s="14">
        <v>0</v>
      </c>
      <c r="AX153" s="45">
        <v>0</v>
      </c>
      <c r="AY153" s="44">
        <v>0</v>
      </c>
      <c r="AZ153" s="14">
        <v>0</v>
      </c>
      <c r="BA153" s="45">
        <v>0</v>
      </c>
      <c r="BB153" s="44">
        <v>0</v>
      </c>
      <c r="BC153" s="14">
        <v>0</v>
      </c>
      <c r="BD153" s="45">
        <f t="shared" si="173"/>
        <v>0</v>
      </c>
      <c r="BE153" s="44">
        <v>0</v>
      </c>
      <c r="BF153" s="14">
        <v>0</v>
      </c>
      <c r="BG153" s="45">
        <v>0</v>
      </c>
      <c r="BH153" s="44">
        <v>0</v>
      </c>
      <c r="BI153" s="14">
        <v>0</v>
      </c>
      <c r="BJ153" s="45">
        <v>0</v>
      </c>
      <c r="BK153" s="12">
        <f t="shared" si="143"/>
        <v>0</v>
      </c>
      <c r="BL153" s="17">
        <f t="shared" si="144"/>
        <v>0</v>
      </c>
    </row>
    <row r="154" spans="1:64" ht="15" customHeight="1" x14ac:dyDescent="0.3">
      <c r="A154" s="54">
        <v>2017</v>
      </c>
      <c r="B154" s="55" t="s">
        <v>10</v>
      </c>
      <c r="C154" s="44">
        <v>0</v>
      </c>
      <c r="D154" s="14">
        <v>0</v>
      </c>
      <c r="E154" s="45">
        <v>0</v>
      </c>
      <c r="F154" s="44">
        <v>0</v>
      </c>
      <c r="G154" s="14">
        <v>0</v>
      </c>
      <c r="H154" s="45">
        <v>0</v>
      </c>
      <c r="I154" s="44">
        <v>0</v>
      </c>
      <c r="J154" s="14">
        <v>0</v>
      </c>
      <c r="K154" s="45">
        <v>0</v>
      </c>
      <c r="L154" s="44">
        <v>0</v>
      </c>
      <c r="M154" s="14">
        <v>0</v>
      </c>
      <c r="N154" s="45">
        <v>0</v>
      </c>
      <c r="O154" s="44">
        <v>0</v>
      </c>
      <c r="P154" s="14">
        <v>0</v>
      </c>
      <c r="Q154" s="45">
        <f t="shared" si="171"/>
        <v>0</v>
      </c>
      <c r="R154" s="44">
        <v>0</v>
      </c>
      <c r="S154" s="14">
        <v>0</v>
      </c>
      <c r="T154" s="45">
        <f t="shared" si="172"/>
        <v>0</v>
      </c>
      <c r="U154" s="44">
        <v>0</v>
      </c>
      <c r="V154" s="14">
        <v>0</v>
      </c>
      <c r="W154" s="45">
        <v>0</v>
      </c>
      <c r="X154" s="44">
        <v>0</v>
      </c>
      <c r="Y154" s="14">
        <v>0</v>
      </c>
      <c r="Z154" s="45">
        <v>0</v>
      </c>
      <c r="AA154" s="44">
        <v>0</v>
      </c>
      <c r="AB154" s="14">
        <v>0</v>
      </c>
      <c r="AC154" s="45">
        <v>0</v>
      </c>
      <c r="AD154" s="44">
        <v>0</v>
      </c>
      <c r="AE154" s="14">
        <v>0</v>
      </c>
      <c r="AF154" s="45">
        <v>0</v>
      </c>
      <c r="AG154" s="44">
        <v>0</v>
      </c>
      <c r="AH154" s="14">
        <v>0</v>
      </c>
      <c r="AI154" s="45">
        <v>0</v>
      </c>
      <c r="AJ154" s="44">
        <v>0</v>
      </c>
      <c r="AK154" s="14">
        <v>0</v>
      </c>
      <c r="AL154" s="45">
        <v>0</v>
      </c>
      <c r="AM154" s="44">
        <v>0</v>
      </c>
      <c r="AN154" s="14">
        <v>0</v>
      </c>
      <c r="AO154" s="45">
        <v>0</v>
      </c>
      <c r="AP154" s="44">
        <v>0</v>
      </c>
      <c r="AQ154" s="14">
        <v>0</v>
      </c>
      <c r="AR154" s="45">
        <v>0</v>
      </c>
      <c r="AS154" s="44">
        <v>0</v>
      </c>
      <c r="AT154" s="14">
        <v>0</v>
      </c>
      <c r="AU154" s="45">
        <v>0</v>
      </c>
      <c r="AV154" s="44">
        <v>0</v>
      </c>
      <c r="AW154" s="14">
        <v>0</v>
      </c>
      <c r="AX154" s="45">
        <v>0</v>
      </c>
      <c r="AY154" s="44">
        <v>4</v>
      </c>
      <c r="AZ154" s="14">
        <v>1.24</v>
      </c>
      <c r="BA154" s="45">
        <f t="shared" si="174"/>
        <v>310</v>
      </c>
      <c r="BB154" s="44">
        <v>0</v>
      </c>
      <c r="BC154" s="14">
        <v>0</v>
      </c>
      <c r="BD154" s="45">
        <f t="shared" si="173"/>
        <v>0</v>
      </c>
      <c r="BE154" s="44">
        <v>0</v>
      </c>
      <c r="BF154" s="14">
        <v>0</v>
      </c>
      <c r="BG154" s="45">
        <v>0</v>
      </c>
      <c r="BH154" s="44">
        <v>0</v>
      </c>
      <c r="BI154" s="14">
        <v>0</v>
      </c>
      <c r="BJ154" s="45">
        <v>0</v>
      </c>
      <c r="BK154" s="12">
        <f t="shared" si="143"/>
        <v>4</v>
      </c>
      <c r="BL154" s="17">
        <f t="shared" si="144"/>
        <v>1.24</v>
      </c>
    </row>
    <row r="155" spans="1:64" ht="15" customHeight="1" x14ac:dyDescent="0.3">
      <c r="A155" s="54">
        <v>2017</v>
      </c>
      <c r="B155" s="55" t="s">
        <v>11</v>
      </c>
      <c r="C155" s="44">
        <v>0</v>
      </c>
      <c r="D155" s="14">
        <v>0</v>
      </c>
      <c r="E155" s="45">
        <v>0</v>
      </c>
      <c r="F155" s="44">
        <v>0</v>
      </c>
      <c r="G155" s="14">
        <v>0</v>
      </c>
      <c r="H155" s="45">
        <v>0</v>
      </c>
      <c r="I155" s="44">
        <v>0</v>
      </c>
      <c r="J155" s="14">
        <v>0</v>
      </c>
      <c r="K155" s="45">
        <v>0</v>
      </c>
      <c r="L155" s="44">
        <v>0</v>
      </c>
      <c r="M155" s="14">
        <v>0</v>
      </c>
      <c r="N155" s="45">
        <v>0</v>
      </c>
      <c r="O155" s="44">
        <v>0</v>
      </c>
      <c r="P155" s="14">
        <v>0</v>
      </c>
      <c r="Q155" s="45">
        <f t="shared" si="171"/>
        <v>0</v>
      </c>
      <c r="R155" s="44">
        <v>0</v>
      </c>
      <c r="S155" s="14">
        <v>0</v>
      </c>
      <c r="T155" s="45">
        <f t="shared" si="172"/>
        <v>0</v>
      </c>
      <c r="U155" s="44">
        <v>0</v>
      </c>
      <c r="V155" s="14">
        <v>0</v>
      </c>
      <c r="W155" s="45">
        <v>0</v>
      </c>
      <c r="X155" s="44">
        <v>0</v>
      </c>
      <c r="Y155" s="14">
        <v>0</v>
      </c>
      <c r="Z155" s="45">
        <v>0</v>
      </c>
      <c r="AA155" s="44">
        <v>0</v>
      </c>
      <c r="AB155" s="14">
        <v>0</v>
      </c>
      <c r="AC155" s="45">
        <v>0</v>
      </c>
      <c r="AD155" s="44">
        <v>0</v>
      </c>
      <c r="AE155" s="14">
        <v>0</v>
      </c>
      <c r="AF155" s="45">
        <v>0</v>
      </c>
      <c r="AG155" s="44">
        <v>0</v>
      </c>
      <c r="AH155" s="14">
        <v>0</v>
      </c>
      <c r="AI155" s="45">
        <v>0</v>
      </c>
      <c r="AJ155" s="44">
        <v>0</v>
      </c>
      <c r="AK155" s="14">
        <v>0</v>
      </c>
      <c r="AL155" s="45">
        <v>0</v>
      </c>
      <c r="AM155" s="44">
        <v>0</v>
      </c>
      <c r="AN155" s="14">
        <v>0</v>
      </c>
      <c r="AO155" s="45">
        <v>0</v>
      </c>
      <c r="AP155" s="44">
        <v>0</v>
      </c>
      <c r="AQ155" s="14">
        <v>0</v>
      </c>
      <c r="AR155" s="45">
        <v>0</v>
      </c>
      <c r="AS155" s="44">
        <v>0</v>
      </c>
      <c r="AT155" s="14">
        <v>0</v>
      </c>
      <c r="AU155" s="45">
        <v>0</v>
      </c>
      <c r="AV155" s="44">
        <v>0</v>
      </c>
      <c r="AW155" s="14">
        <v>0</v>
      </c>
      <c r="AX155" s="45">
        <v>0</v>
      </c>
      <c r="AY155" s="44">
        <v>0</v>
      </c>
      <c r="AZ155" s="14">
        <v>0</v>
      </c>
      <c r="BA155" s="45">
        <v>0</v>
      </c>
      <c r="BB155" s="44">
        <v>0</v>
      </c>
      <c r="BC155" s="14">
        <v>0</v>
      </c>
      <c r="BD155" s="45">
        <f t="shared" si="173"/>
        <v>0</v>
      </c>
      <c r="BE155" s="44">
        <v>0</v>
      </c>
      <c r="BF155" s="14">
        <v>0</v>
      </c>
      <c r="BG155" s="45">
        <v>0</v>
      </c>
      <c r="BH155" s="44">
        <v>0</v>
      </c>
      <c r="BI155" s="14">
        <v>0</v>
      </c>
      <c r="BJ155" s="45">
        <v>0</v>
      </c>
      <c r="BK155" s="12">
        <f t="shared" si="143"/>
        <v>0</v>
      </c>
      <c r="BL155" s="17">
        <f t="shared" si="144"/>
        <v>0</v>
      </c>
    </row>
    <row r="156" spans="1:64" ht="15" customHeight="1" x14ac:dyDescent="0.3">
      <c r="A156" s="54">
        <v>2017</v>
      </c>
      <c r="B156" s="55" t="s">
        <v>12</v>
      </c>
      <c r="C156" s="44">
        <v>0</v>
      </c>
      <c r="D156" s="14">
        <v>0</v>
      </c>
      <c r="E156" s="45">
        <v>0</v>
      </c>
      <c r="F156" s="44">
        <v>0</v>
      </c>
      <c r="G156" s="14">
        <v>0</v>
      </c>
      <c r="H156" s="45">
        <v>0</v>
      </c>
      <c r="I156" s="44">
        <v>0</v>
      </c>
      <c r="J156" s="14">
        <v>0</v>
      </c>
      <c r="K156" s="45">
        <v>0</v>
      </c>
      <c r="L156" s="44">
        <v>0</v>
      </c>
      <c r="M156" s="14">
        <v>0</v>
      </c>
      <c r="N156" s="45">
        <v>0</v>
      </c>
      <c r="O156" s="44">
        <v>0</v>
      </c>
      <c r="P156" s="14">
        <v>0</v>
      </c>
      <c r="Q156" s="45">
        <f t="shared" si="171"/>
        <v>0</v>
      </c>
      <c r="R156" s="44">
        <v>0</v>
      </c>
      <c r="S156" s="14">
        <v>0</v>
      </c>
      <c r="T156" s="45">
        <f t="shared" si="172"/>
        <v>0</v>
      </c>
      <c r="U156" s="44">
        <v>0</v>
      </c>
      <c r="V156" s="14">
        <v>0</v>
      </c>
      <c r="W156" s="45">
        <v>0</v>
      </c>
      <c r="X156" s="44">
        <v>0</v>
      </c>
      <c r="Y156" s="14">
        <v>0</v>
      </c>
      <c r="Z156" s="45">
        <v>0</v>
      </c>
      <c r="AA156" s="44">
        <v>0</v>
      </c>
      <c r="AB156" s="14">
        <v>0</v>
      </c>
      <c r="AC156" s="45">
        <v>0</v>
      </c>
      <c r="AD156" s="44">
        <v>0</v>
      </c>
      <c r="AE156" s="14">
        <v>0</v>
      </c>
      <c r="AF156" s="45">
        <v>0</v>
      </c>
      <c r="AG156" s="44">
        <v>0</v>
      </c>
      <c r="AH156" s="14">
        <v>0</v>
      </c>
      <c r="AI156" s="45">
        <v>0</v>
      </c>
      <c r="AJ156" s="44">
        <v>0</v>
      </c>
      <c r="AK156" s="14">
        <v>0</v>
      </c>
      <c r="AL156" s="45">
        <v>0</v>
      </c>
      <c r="AM156" s="44">
        <v>0</v>
      </c>
      <c r="AN156" s="14">
        <v>0</v>
      </c>
      <c r="AO156" s="45">
        <v>0</v>
      </c>
      <c r="AP156" s="44">
        <v>0</v>
      </c>
      <c r="AQ156" s="14">
        <v>0</v>
      </c>
      <c r="AR156" s="45">
        <v>0</v>
      </c>
      <c r="AS156" s="44">
        <v>0</v>
      </c>
      <c r="AT156" s="14">
        <v>0</v>
      </c>
      <c r="AU156" s="45">
        <v>0</v>
      </c>
      <c r="AV156" s="44">
        <v>0</v>
      </c>
      <c r="AW156" s="14">
        <v>0</v>
      </c>
      <c r="AX156" s="45">
        <v>0</v>
      </c>
      <c r="AY156" s="44">
        <v>0</v>
      </c>
      <c r="AZ156" s="14">
        <v>0</v>
      </c>
      <c r="BA156" s="45">
        <v>0</v>
      </c>
      <c r="BB156" s="44">
        <v>0</v>
      </c>
      <c r="BC156" s="14">
        <v>0</v>
      </c>
      <c r="BD156" s="45">
        <f t="shared" si="173"/>
        <v>0</v>
      </c>
      <c r="BE156" s="44">
        <v>0</v>
      </c>
      <c r="BF156" s="14">
        <v>0</v>
      </c>
      <c r="BG156" s="45">
        <v>0</v>
      </c>
      <c r="BH156" s="44">
        <v>0</v>
      </c>
      <c r="BI156" s="14">
        <v>0</v>
      </c>
      <c r="BJ156" s="45">
        <v>0</v>
      </c>
      <c r="BK156" s="12">
        <f t="shared" si="143"/>
        <v>0</v>
      </c>
      <c r="BL156" s="17">
        <f t="shared" si="144"/>
        <v>0</v>
      </c>
    </row>
    <row r="157" spans="1:64" ht="15" customHeight="1" x14ac:dyDescent="0.3">
      <c r="A157" s="54">
        <v>2017</v>
      </c>
      <c r="B157" s="55" t="s">
        <v>13</v>
      </c>
      <c r="C157" s="44">
        <v>0</v>
      </c>
      <c r="D157" s="14">
        <v>0</v>
      </c>
      <c r="E157" s="45">
        <v>0</v>
      </c>
      <c r="F157" s="44">
        <v>0</v>
      </c>
      <c r="G157" s="14">
        <v>0</v>
      </c>
      <c r="H157" s="45">
        <v>0</v>
      </c>
      <c r="I157" s="44">
        <v>0</v>
      </c>
      <c r="J157" s="14">
        <v>0</v>
      </c>
      <c r="K157" s="45">
        <v>0</v>
      </c>
      <c r="L157" s="44">
        <v>0</v>
      </c>
      <c r="M157" s="14">
        <v>0</v>
      </c>
      <c r="N157" s="45">
        <v>0</v>
      </c>
      <c r="O157" s="44">
        <v>0</v>
      </c>
      <c r="P157" s="14">
        <v>0</v>
      </c>
      <c r="Q157" s="45">
        <f t="shared" si="171"/>
        <v>0</v>
      </c>
      <c r="R157" s="44">
        <v>0</v>
      </c>
      <c r="S157" s="14">
        <v>0</v>
      </c>
      <c r="T157" s="45">
        <f t="shared" si="172"/>
        <v>0</v>
      </c>
      <c r="U157" s="44">
        <v>0</v>
      </c>
      <c r="V157" s="14">
        <v>0</v>
      </c>
      <c r="W157" s="45">
        <v>0</v>
      </c>
      <c r="X157" s="44">
        <v>0</v>
      </c>
      <c r="Y157" s="14">
        <v>0</v>
      </c>
      <c r="Z157" s="45">
        <v>0</v>
      </c>
      <c r="AA157" s="44">
        <v>0</v>
      </c>
      <c r="AB157" s="14">
        <v>0</v>
      </c>
      <c r="AC157" s="45">
        <v>0</v>
      </c>
      <c r="AD157" s="44">
        <v>0</v>
      </c>
      <c r="AE157" s="14">
        <v>0</v>
      </c>
      <c r="AF157" s="45">
        <v>0</v>
      </c>
      <c r="AG157" s="44">
        <v>0</v>
      </c>
      <c r="AH157" s="14">
        <v>0</v>
      </c>
      <c r="AI157" s="45">
        <v>0</v>
      </c>
      <c r="AJ157" s="44">
        <v>0</v>
      </c>
      <c r="AK157" s="14">
        <v>0</v>
      </c>
      <c r="AL157" s="45">
        <v>0</v>
      </c>
      <c r="AM157" s="44">
        <v>0</v>
      </c>
      <c r="AN157" s="14">
        <v>0</v>
      </c>
      <c r="AO157" s="45">
        <v>0</v>
      </c>
      <c r="AP157" s="44">
        <v>0</v>
      </c>
      <c r="AQ157" s="14">
        <v>0</v>
      </c>
      <c r="AR157" s="45">
        <v>0</v>
      </c>
      <c r="AS157" s="44">
        <v>0</v>
      </c>
      <c r="AT157" s="14">
        <v>0</v>
      </c>
      <c r="AU157" s="45">
        <v>0</v>
      </c>
      <c r="AV157" s="44">
        <v>0</v>
      </c>
      <c r="AW157" s="14">
        <v>0</v>
      </c>
      <c r="AX157" s="45">
        <v>0</v>
      </c>
      <c r="AY157" s="44">
        <v>0.5</v>
      </c>
      <c r="AZ157" s="14">
        <v>0.05</v>
      </c>
      <c r="BA157" s="45">
        <f t="shared" si="174"/>
        <v>100</v>
      </c>
      <c r="BB157" s="44">
        <v>0</v>
      </c>
      <c r="BC157" s="14">
        <v>0</v>
      </c>
      <c r="BD157" s="45">
        <f t="shared" si="173"/>
        <v>0</v>
      </c>
      <c r="BE157" s="44">
        <v>0</v>
      </c>
      <c r="BF157" s="14">
        <v>0</v>
      </c>
      <c r="BG157" s="45">
        <v>0</v>
      </c>
      <c r="BH157" s="44">
        <v>0</v>
      </c>
      <c r="BI157" s="14">
        <v>0</v>
      </c>
      <c r="BJ157" s="45">
        <v>0</v>
      </c>
      <c r="BK157" s="12">
        <f t="shared" si="143"/>
        <v>0.5</v>
      </c>
      <c r="BL157" s="17">
        <f t="shared" si="144"/>
        <v>0.05</v>
      </c>
    </row>
    <row r="158" spans="1:64" ht="15" customHeight="1" x14ac:dyDescent="0.3">
      <c r="A158" s="54">
        <v>2017</v>
      </c>
      <c r="B158" s="55" t="s">
        <v>14</v>
      </c>
      <c r="C158" s="44">
        <v>0</v>
      </c>
      <c r="D158" s="14">
        <v>0</v>
      </c>
      <c r="E158" s="45">
        <v>0</v>
      </c>
      <c r="F158" s="44">
        <v>0</v>
      </c>
      <c r="G158" s="14">
        <v>0</v>
      </c>
      <c r="H158" s="45">
        <v>0</v>
      </c>
      <c r="I158" s="44">
        <v>0</v>
      </c>
      <c r="J158" s="14">
        <v>0</v>
      </c>
      <c r="K158" s="45">
        <v>0</v>
      </c>
      <c r="L158" s="44">
        <v>0</v>
      </c>
      <c r="M158" s="14">
        <v>0</v>
      </c>
      <c r="N158" s="45">
        <v>0</v>
      </c>
      <c r="O158" s="44">
        <v>0</v>
      </c>
      <c r="P158" s="14">
        <v>0</v>
      </c>
      <c r="Q158" s="45">
        <f t="shared" si="171"/>
        <v>0</v>
      </c>
      <c r="R158" s="44">
        <v>0</v>
      </c>
      <c r="S158" s="14">
        <v>0</v>
      </c>
      <c r="T158" s="45">
        <f t="shared" si="172"/>
        <v>0</v>
      </c>
      <c r="U158" s="44">
        <v>0</v>
      </c>
      <c r="V158" s="14">
        <v>0</v>
      </c>
      <c r="W158" s="45">
        <v>0</v>
      </c>
      <c r="X158" s="44">
        <v>0</v>
      </c>
      <c r="Y158" s="14">
        <v>0</v>
      </c>
      <c r="Z158" s="45">
        <v>0</v>
      </c>
      <c r="AA158" s="44">
        <v>0</v>
      </c>
      <c r="AB158" s="14">
        <v>0</v>
      </c>
      <c r="AC158" s="45">
        <v>0</v>
      </c>
      <c r="AD158" s="44">
        <v>0</v>
      </c>
      <c r="AE158" s="14">
        <v>0</v>
      </c>
      <c r="AF158" s="45">
        <v>0</v>
      </c>
      <c r="AG158" s="44">
        <v>0</v>
      </c>
      <c r="AH158" s="14">
        <v>0</v>
      </c>
      <c r="AI158" s="45">
        <v>0</v>
      </c>
      <c r="AJ158" s="44">
        <v>0</v>
      </c>
      <c r="AK158" s="14">
        <v>0</v>
      </c>
      <c r="AL158" s="45">
        <v>0</v>
      </c>
      <c r="AM158" s="44">
        <v>0</v>
      </c>
      <c r="AN158" s="14">
        <v>0</v>
      </c>
      <c r="AO158" s="45">
        <v>0</v>
      </c>
      <c r="AP158" s="44">
        <v>0</v>
      </c>
      <c r="AQ158" s="14">
        <v>0</v>
      </c>
      <c r="AR158" s="45">
        <v>0</v>
      </c>
      <c r="AS158" s="44">
        <v>0</v>
      </c>
      <c r="AT158" s="14">
        <v>0</v>
      </c>
      <c r="AU158" s="45">
        <v>0</v>
      </c>
      <c r="AV158" s="44">
        <v>0</v>
      </c>
      <c r="AW158" s="14">
        <v>0</v>
      </c>
      <c r="AX158" s="45">
        <v>0</v>
      </c>
      <c r="AY158" s="44">
        <v>3</v>
      </c>
      <c r="AZ158" s="14">
        <v>0.18</v>
      </c>
      <c r="BA158" s="45">
        <f t="shared" si="174"/>
        <v>60</v>
      </c>
      <c r="BB158" s="44">
        <v>0</v>
      </c>
      <c r="BC158" s="14">
        <v>0</v>
      </c>
      <c r="BD158" s="45">
        <f t="shared" si="173"/>
        <v>0</v>
      </c>
      <c r="BE158" s="44">
        <v>0</v>
      </c>
      <c r="BF158" s="14">
        <v>0</v>
      </c>
      <c r="BG158" s="45">
        <v>0</v>
      </c>
      <c r="BH158" s="44">
        <v>0</v>
      </c>
      <c r="BI158" s="14">
        <v>0</v>
      </c>
      <c r="BJ158" s="45">
        <v>0</v>
      </c>
      <c r="BK158" s="12">
        <f t="shared" si="143"/>
        <v>3</v>
      </c>
      <c r="BL158" s="17">
        <f t="shared" si="144"/>
        <v>0.18</v>
      </c>
    </row>
    <row r="159" spans="1:64" ht="15" customHeight="1" x14ac:dyDescent="0.3">
      <c r="A159" s="54">
        <v>2017</v>
      </c>
      <c r="B159" s="55" t="s">
        <v>15</v>
      </c>
      <c r="C159" s="44">
        <v>0</v>
      </c>
      <c r="D159" s="14">
        <v>0</v>
      </c>
      <c r="E159" s="45">
        <v>0</v>
      </c>
      <c r="F159" s="44">
        <v>0</v>
      </c>
      <c r="G159" s="14">
        <v>0</v>
      </c>
      <c r="H159" s="45">
        <v>0</v>
      </c>
      <c r="I159" s="44">
        <v>0</v>
      </c>
      <c r="J159" s="14">
        <v>0</v>
      </c>
      <c r="K159" s="45">
        <v>0</v>
      </c>
      <c r="L159" s="44">
        <v>0</v>
      </c>
      <c r="M159" s="14">
        <v>0</v>
      </c>
      <c r="N159" s="45">
        <v>0</v>
      </c>
      <c r="O159" s="44">
        <v>0</v>
      </c>
      <c r="P159" s="14">
        <v>0</v>
      </c>
      <c r="Q159" s="45">
        <f t="shared" si="171"/>
        <v>0</v>
      </c>
      <c r="R159" s="44">
        <v>0</v>
      </c>
      <c r="S159" s="14">
        <v>0</v>
      </c>
      <c r="T159" s="45">
        <f t="shared" si="172"/>
        <v>0</v>
      </c>
      <c r="U159" s="44">
        <v>0</v>
      </c>
      <c r="V159" s="14">
        <v>0</v>
      </c>
      <c r="W159" s="45">
        <v>0</v>
      </c>
      <c r="X159" s="44">
        <v>0</v>
      </c>
      <c r="Y159" s="14">
        <v>0</v>
      </c>
      <c r="Z159" s="45">
        <v>0</v>
      </c>
      <c r="AA159" s="44">
        <v>0</v>
      </c>
      <c r="AB159" s="14">
        <v>0</v>
      </c>
      <c r="AC159" s="45">
        <v>0</v>
      </c>
      <c r="AD159" s="44">
        <v>0</v>
      </c>
      <c r="AE159" s="14">
        <v>0</v>
      </c>
      <c r="AF159" s="45">
        <v>0</v>
      </c>
      <c r="AG159" s="44">
        <v>0</v>
      </c>
      <c r="AH159" s="14">
        <v>0</v>
      </c>
      <c r="AI159" s="45">
        <v>0</v>
      </c>
      <c r="AJ159" s="44">
        <v>0</v>
      </c>
      <c r="AK159" s="14">
        <v>0</v>
      </c>
      <c r="AL159" s="45">
        <v>0</v>
      </c>
      <c r="AM159" s="44">
        <v>0</v>
      </c>
      <c r="AN159" s="14">
        <v>0</v>
      </c>
      <c r="AO159" s="45">
        <v>0</v>
      </c>
      <c r="AP159" s="44">
        <v>0</v>
      </c>
      <c r="AQ159" s="14">
        <v>0</v>
      </c>
      <c r="AR159" s="45">
        <v>0</v>
      </c>
      <c r="AS159" s="44">
        <v>0</v>
      </c>
      <c r="AT159" s="14">
        <v>0</v>
      </c>
      <c r="AU159" s="45">
        <v>0</v>
      </c>
      <c r="AV159" s="44">
        <v>0</v>
      </c>
      <c r="AW159" s="14">
        <v>0</v>
      </c>
      <c r="AX159" s="45">
        <v>0</v>
      </c>
      <c r="AY159" s="44">
        <v>8</v>
      </c>
      <c r="AZ159" s="14">
        <v>1.27</v>
      </c>
      <c r="BA159" s="45">
        <f t="shared" si="174"/>
        <v>158.75</v>
      </c>
      <c r="BB159" s="44">
        <v>0</v>
      </c>
      <c r="BC159" s="14">
        <v>0</v>
      </c>
      <c r="BD159" s="45">
        <f t="shared" si="173"/>
        <v>0</v>
      </c>
      <c r="BE159" s="44">
        <v>0</v>
      </c>
      <c r="BF159" s="14">
        <v>0</v>
      </c>
      <c r="BG159" s="45">
        <v>0</v>
      </c>
      <c r="BH159" s="44">
        <v>0</v>
      </c>
      <c r="BI159" s="14">
        <v>0</v>
      </c>
      <c r="BJ159" s="45">
        <v>0</v>
      </c>
      <c r="BK159" s="12">
        <f t="shared" si="143"/>
        <v>8</v>
      </c>
      <c r="BL159" s="17">
        <f t="shared" si="144"/>
        <v>1.27</v>
      </c>
    </row>
    <row r="160" spans="1:64" ht="15" customHeight="1" x14ac:dyDescent="0.3">
      <c r="A160" s="54">
        <v>2017</v>
      </c>
      <c r="B160" s="55" t="s">
        <v>16</v>
      </c>
      <c r="C160" s="44">
        <v>0</v>
      </c>
      <c r="D160" s="14">
        <v>0</v>
      </c>
      <c r="E160" s="45">
        <v>0</v>
      </c>
      <c r="F160" s="44">
        <v>0</v>
      </c>
      <c r="G160" s="14">
        <v>0</v>
      </c>
      <c r="H160" s="45">
        <v>0</v>
      </c>
      <c r="I160" s="44">
        <v>0</v>
      </c>
      <c r="J160" s="14">
        <v>0</v>
      </c>
      <c r="K160" s="45">
        <v>0</v>
      </c>
      <c r="L160" s="44">
        <v>0</v>
      </c>
      <c r="M160" s="14">
        <v>0</v>
      </c>
      <c r="N160" s="45">
        <v>0</v>
      </c>
      <c r="O160" s="44">
        <v>0</v>
      </c>
      <c r="P160" s="14">
        <v>0</v>
      </c>
      <c r="Q160" s="45">
        <f t="shared" si="171"/>
        <v>0</v>
      </c>
      <c r="R160" s="44">
        <v>0</v>
      </c>
      <c r="S160" s="14">
        <v>0</v>
      </c>
      <c r="T160" s="45">
        <f t="shared" si="172"/>
        <v>0</v>
      </c>
      <c r="U160" s="44">
        <v>0</v>
      </c>
      <c r="V160" s="14">
        <v>0</v>
      </c>
      <c r="W160" s="45">
        <v>0</v>
      </c>
      <c r="X160" s="44">
        <v>0</v>
      </c>
      <c r="Y160" s="14">
        <v>0</v>
      </c>
      <c r="Z160" s="45">
        <v>0</v>
      </c>
      <c r="AA160" s="44">
        <v>0</v>
      </c>
      <c r="AB160" s="14">
        <v>0</v>
      </c>
      <c r="AC160" s="45">
        <v>0</v>
      </c>
      <c r="AD160" s="44">
        <v>0</v>
      </c>
      <c r="AE160" s="14">
        <v>0</v>
      </c>
      <c r="AF160" s="45">
        <v>0</v>
      </c>
      <c r="AG160" s="44">
        <v>0</v>
      </c>
      <c r="AH160" s="14">
        <v>0</v>
      </c>
      <c r="AI160" s="45">
        <v>0</v>
      </c>
      <c r="AJ160" s="44">
        <v>0</v>
      </c>
      <c r="AK160" s="14">
        <v>0</v>
      </c>
      <c r="AL160" s="45">
        <v>0</v>
      </c>
      <c r="AM160" s="44">
        <v>0</v>
      </c>
      <c r="AN160" s="14">
        <v>0</v>
      </c>
      <c r="AO160" s="45">
        <v>0</v>
      </c>
      <c r="AP160" s="44">
        <v>0</v>
      </c>
      <c r="AQ160" s="14">
        <v>0</v>
      </c>
      <c r="AR160" s="45">
        <v>0</v>
      </c>
      <c r="AS160" s="44">
        <v>0</v>
      </c>
      <c r="AT160" s="14">
        <v>0</v>
      </c>
      <c r="AU160" s="45">
        <v>0</v>
      </c>
      <c r="AV160" s="44">
        <v>0</v>
      </c>
      <c r="AW160" s="14">
        <v>0</v>
      </c>
      <c r="AX160" s="45">
        <v>0</v>
      </c>
      <c r="AY160" s="44">
        <v>0</v>
      </c>
      <c r="AZ160" s="14">
        <v>0</v>
      </c>
      <c r="BA160" s="45">
        <v>0</v>
      </c>
      <c r="BB160" s="44">
        <v>0</v>
      </c>
      <c r="BC160" s="14">
        <v>0</v>
      </c>
      <c r="BD160" s="45">
        <f t="shared" si="173"/>
        <v>0</v>
      </c>
      <c r="BE160" s="44">
        <v>0</v>
      </c>
      <c r="BF160" s="14">
        <v>0</v>
      </c>
      <c r="BG160" s="45">
        <v>0</v>
      </c>
      <c r="BH160" s="44">
        <v>0</v>
      </c>
      <c r="BI160" s="14">
        <v>0</v>
      </c>
      <c r="BJ160" s="45">
        <v>0</v>
      </c>
      <c r="BK160" s="12">
        <f t="shared" si="143"/>
        <v>0</v>
      </c>
      <c r="BL160" s="17">
        <f t="shared" si="144"/>
        <v>0</v>
      </c>
    </row>
    <row r="161" spans="1:64" ht="15" customHeight="1" thickBot="1" x14ac:dyDescent="0.35">
      <c r="A161" s="56"/>
      <c r="B161" s="57" t="s">
        <v>17</v>
      </c>
      <c r="C161" s="46">
        <f t="shared" ref="C161:D161" si="175">SUM(C149:C160)</f>
        <v>0</v>
      </c>
      <c r="D161" s="34">
        <f t="shared" si="175"/>
        <v>0</v>
      </c>
      <c r="E161" s="47"/>
      <c r="F161" s="46">
        <f t="shared" ref="F161:G161" si="176">SUM(F149:F160)</f>
        <v>0</v>
      </c>
      <c r="G161" s="34">
        <f t="shared" si="176"/>
        <v>0</v>
      </c>
      <c r="H161" s="47"/>
      <c r="I161" s="46">
        <f t="shared" ref="I161:J161" si="177">SUM(I149:I160)</f>
        <v>0</v>
      </c>
      <c r="J161" s="34">
        <f t="shared" si="177"/>
        <v>0</v>
      </c>
      <c r="K161" s="47"/>
      <c r="L161" s="46">
        <f t="shared" ref="L161:M161" si="178">SUM(L149:L160)</f>
        <v>0</v>
      </c>
      <c r="M161" s="34">
        <f t="shared" si="178"/>
        <v>0</v>
      </c>
      <c r="N161" s="47"/>
      <c r="O161" s="46">
        <f t="shared" ref="O161:P161" si="179">SUM(O149:O160)</f>
        <v>0</v>
      </c>
      <c r="P161" s="34">
        <f t="shared" si="179"/>
        <v>0</v>
      </c>
      <c r="Q161" s="47"/>
      <c r="R161" s="46">
        <f t="shared" ref="R161:S161" si="180">SUM(R149:R160)</f>
        <v>0</v>
      </c>
      <c r="S161" s="34">
        <f t="shared" si="180"/>
        <v>0</v>
      </c>
      <c r="T161" s="47"/>
      <c r="U161" s="46">
        <f t="shared" ref="U161:V161" si="181">SUM(U149:U160)</f>
        <v>0</v>
      </c>
      <c r="V161" s="34">
        <f t="shared" si="181"/>
        <v>0</v>
      </c>
      <c r="W161" s="47"/>
      <c r="X161" s="46">
        <f t="shared" ref="X161:Y161" si="182">SUM(X149:X160)</f>
        <v>0</v>
      </c>
      <c r="Y161" s="34">
        <f t="shared" si="182"/>
        <v>0</v>
      </c>
      <c r="Z161" s="47"/>
      <c r="AA161" s="46">
        <f t="shared" ref="AA161:AB161" si="183">SUM(AA149:AA160)</f>
        <v>0</v>
      </c>
      <c r="AB161" s="34">
        <f t="shared" si="183"/>
        <v>0</v>
      </c>
      <c r="AC161" s="47"/>
      <c r="AD161" s="46">
        <f t="shared" ref="AD161:AE161" si="184">SUM(AD149:AD160)</f>
        <v>0</v>
      </c>
      <c r="AE161" s="34">
        <f t="shared" si="184"/>
        <v>0</v>
      </c>
      <c r="AF161" s="47"/>
      <c r="AG161" s="46">
        <f t="shared" ref="AG161:AH161" si="185">SUM(AG149:AG160)</f>
        <v>0</v>
      </c>
      <c r="AH161" s="34">
        <f t="shared" si="185"/>
        <v>0</v>
      </c>
      <c r="AI161" s="47"/>
      <c r="AJ161" s="46">
        <f t="shared" ref="AJ161:AK161" si="186">SUM(AJ149:AJ160)</f>
        <v>0</v>
      </c>
      <c r="AK161" s="34">
        <f t="shared" si="186"/>
        <v>0</v>
      </c>
      <c r="AL161" s="47"/>
      <c r="AM161" s="46">
        <f t="shared" ref="AM161:AN161" si="187">SUM(AM149:AM160)</f>
        <v>0</v>
      </c>
      <c r="AN161" s="34">
        <f t="shared" si="187"/>
        <v>0</v>
      </c>
      <c r="AO161" s="47"/>
      <c r="AP161" s="46">
        <f t="shared" ref="AP161:AQ161" si="188">SUM(AP149:AP160)</f>
        <v>0</v>
      </c>
      <c r="AQ161" s="34">
        <f t="shared" si="188"/>
        <v>0</v>
      </c>
      <c r="AR161" s="47"/>
      <c r="AS161" s="46">
        <f t="shared" ref="AS161:AT161" si="189">SUM(AS149:AS160)</f>
        <v>0</v>
      </c>
      <c r="AT161" s="34">
        <f t="shared" si="189"/>
        <v>0</v>
      </c>
      <c r="AU161" s="47"/>
      <c r="AV161" s="46">
        <f t="shared" ref="AV161:AW161" si="190">SUM(AV149:AV160)</f>
        <v>0</v>
      </c>
      <c r="AW161" s="34">
        <f t="shared" si="190"/>
        <v>0</v>
      </c>
      <c r="AX161" s="47"/>
      <c r="AY161" s="46">
        <f t="shared" ref="AY161:AZ161" si="191">SUM(AY149:AY160)</f>
        <v>18</v>
      </c>
      <c r="AZ161" s="34">
        <f t="shared" si="191"/>
        <v>7.74</v>
      </c>
      <c r="BA161" s="47"/>
      <c r="BB161" s="46">
        <f t="shared" ref="BB161:BC161" si="192">SUM(BB149:BB160)</f>
        <v>0</v>
      </c>
      <c r="BC161" s="34">
        <f t="shared" si="192"/>
        <v>0</v>
      </c>
      <c r="BD161" s="47"/>
      <c r="BE161" s="46">
        <f t="shared" ref="BE161:BF161" si="193">SUM(BE149:BE160)</f>
        <v>0</v>
      </c>
      <c r="BF161" s="34">
        <f t="shared" si="193"/>
        <v>0</v>
      </c>
      <c r="BG161" s="47"/>
      <c r="BH161" s="46">
        <f t="shared" ref="BH161:BI161" si="194">SUM(BH149:BH160)</f>
        <v>0</v>
      </c>
      <c r="BI161" s="34">
        <f t="shared" si="194"/>
        <v>0</v>
      </c>
      <c r="BJ161" s="47"/>
      <c r="BK161" s="35">
        <f t="shared" si="143"/>
        <v>18</v>
      </c>
      <c r="BL161" s="36">
        <f t="shared" si="144"/>
        <v>7.74</v>
      </c>
    </row>
    <row r="162" spans="1:64" ht="15" customHeight="1" x14ac:dyDescent="0.3">
      <c r="A162" s="54">
        <v>2018</v>
      </c>
      <c r="B162" s="55" t="s">
        <v>5</v>
      </c>
      <c r="C162" s="44">
        <v>0</v>
      </c>
      <c r="D162" s="14">
        <v>0</v>
      </c>
      <c r="E162" s="45">
        <v>0</v>
      </c>
      <c r="F162" s="44">
        <v>0</v>
      </c>
      <c r="G162" s="14">
        <v>0</v>
      </c>
      <c r="H162" s="45">
        <v>0</v>
      </c>
      <c r="I162" s="44">
        <v>0</v>
      </c>
      <c r="J162" s="14">
        <v>0</v>
      </c>
      <c r="K162" s="45">
        <v>0</v>
      </c>
      <c r="L162" s="44">
        <v>0</v>
      </c>
      <c r="M162" s="14">
        <v>0</v>
      </c>
      <c r="N162" s="45">
        <v>0</v>
      </c>
      <c r="O162" s="44">
        <v>0</v>
      </c>
      <c r="P162" s="14">
        <v>0</v>
      </c>
      <c r="Q162" s="45">
        <f t="shared" ref="Q162:Q173" si="195">IF(O162=0,0,P162/O162*1000)</f>
        <v>0</v>
      </c>
      <c r="R162" s="44">
        <v>0</v>
      </c>
      <c r="S162" s="14">
        <v>0</v>
      </c>
      <c r="T162" s="45">
        <f t="shared" ref="T162:T173" si="196">IF(R162=0,0,S162/R162*1000)</f>
        <v>0</v>
      </c>
      <c r="U162" s="44">
        <v>0</v>
      </c>
      <c r="V162" s="14">
        <v>0</v>
      </c>
      <c r="W162" s="45">
        <v>0</v>
      </c>
      <c r="X162" s="44">
        <v>0</v>
      </c>
      <c r="Y162" s="14">
        <v>0</v>
      </c>
      <c r="Z162" s="45">
        <v>0</v>
      </c>
      <c r="AA162" s="44">
        <v>0</v>
      </c>
      <c r="AB162" s="14">
        <v>0</v>
      </c>
      <c r="AC162" s="45">
        <v>0</v>
      </c>
      <c r="AD162" s="44">
        <v>0</v>
      </c>
      <c r="AE162" s="14">
        <v>0</v>
      </c>
      <c r="AF162" s="45">
        <v>0</v>
      </c>
      <c r="AG162" s="44">
        <v>0</v>
      </c>
      <c r="AH162" s="14">
        <v>0</v>
      </c>
      <c r="AI162" s="45">
        <v>0</v>
      </c>
      <c r="AJ162" s="44">
        <v>0</v>
      </c>
      <c r="AK162" s="14">
        <v>0</v>
      </c>
      <c r="AL162" s="45">
        <v>0</v>
      </c>
      <c r="AM162" s="44">
        <v>0</v>
      </c>
      <c r="AN162" s="14">
        <v>0</v>
      </c>
      <c r="AO162" s="45">
        <v>0</v>
      </c>
      <c r="AP162" s="44">
        <v>0</v>
      </c>
      <c r="AQ162" s="14">
        <v>0</v>
      </c>
      <c r="AR162" s="45">
        <v>0</v>
      </c>
      <c r="AS162" s="44">
        <v>0</v>
      </c>
      <c r="AT162" s="14">
        <v>0</v>
      </c>
      <c r="AU162" s="45">
        <v>0</v>
      </c>
      <c r="AV162" s="44">
        <v>0</v>
      </c>
      <c r="AW162" s="14">
        <v>0</v>
      </c>
      <c r="AX162" s="45">
        <v>0</v>
      </c>
      <c r="AY162" s="44">
        <v>5</v>
      </c>
      <c r="AZ162" s="14">
        <v>0.96</v>
      </c>
      <c r="BA162" s="45">
        <f t="shared" ref="BA162:BA173" si="197">AZ162/AY162*1000</f>
        <v>192</v>
      </c>
      <c r="BB162" s="44">
        <v>0</v>
      </c>
      <c r="BC162" s="14">
        <v>0</v>
      </c>
      <c r="BD162" s="45">
        <f t="shared" ref="BD162:BD173" si="198">IF(BB162=0,0,BC162/BB162*1000)</f>
        <v>0</v>
      </c>
      <c r="BE162" s="44">
        <v>0</v>
      </c>
      <c r="BF162" s="14">
        <v>0</v>
      </c>
      <c r="BG162" s="45">
        <v>0</v>
      </c>
      <c r="BH162" s="44">
        <v>0</v>
      </c>
      <c r="BI162" s="14">
        <v>0</v>
      </c>
      <c r="BJ162" s="45">
        <v>0</v>
      </c>
      <c r="BK162" s="12">
        <f t="shared" si="143"/>
        <v>5</v>
      </c>
      <c r="BL162" s="17">
        <f t="shared" si="144"/>
        <v>0.96</v>
      </c>
    </row>
    <row r="163" spans="1:64" ht="15" customHeight="1" x14ac:dyDescent="0.3">
      <c r="A163" s="54">
        <v>2018</v>
      </c>
      <c r="B163" s="55" t="s">
        <v>6</v>
      </c>
      <c r="C163" s="44">
        <v>0</v>
      </c>
      <c r="D163" s="14">
        <v>0</v>
      </c>
      <c r="E163" s="45">
        <v>0</v>
      </c>
      <c r="F163" s="44">
        <v>0</v>
      </c>
      <c r="G163" s="14">
        <v>0</v>
      </c>
      <c r="H163" s="45">
        <v>0</v>
      </c>
      <c r="I163" s="44">
        <v>0</v>
      </c>
      <c r="J163" s="14">
        <v>0</v>
      </c>
      <c r="K163" s="45">
        <v>0</v>
      </c>
      <c r="L163" s="44">
        <v>0</v>
      </c>
      <c r="M163" s="14">
        <v>0</v>
      </c>
      <c r="N163" s="45">
        <v>0</v>
      </c>
      <c r="O163" s="44">
        <v>0</v>
      </c>
      <c r="P163" s="14">
        <v>0</v>
      </c>
      <c r="Q163" s="45">
        <f t="shared" si="195"/>
        <v>0</v>
      </c>
      <c r="R163" s="44">
        <v>0</v>
      </c>
      <c r="S163" s="14">
        <v>0</v>
      </c>
      <c r="T163" s="45">
        <f t="shared" si="196"/>
        <v>0</v>
      </c>
      <c r="U163" s="44">
        <v>0</v>
      </c>
      <c r="V163" s="14">
        <v>0</v>
      </c>
      <c r="W163" s="45">
        <v>0</v>
      </c>
      <c r="X163" s="44">
        <v>0</v>
      </c>
      <c r="Y163" s="14">
        <v>0</v>
      </c>
      <c r="Z163" s="45">
        <v>0</v>
      </c>
      <c r="AA163" s="44">
        <v>0</v>
      </c>
      <c r="AB163" s="14">
        <v>0</v>
      </c>
      <c r="AC163" s="45">
        <v>0</v>
      </c>
      <c r="AD163" s="44">
        <v>0</v>
      </c>
      <c r="AE163" s="14">
        <v>0</v>
      </c>
      <c r="AF163" s="45">
        <v>0</v>
      </c>
      <c r="AG163" s="44">
        <v>0</v>
      </c>
      <c r="AH163" s="14">
        <v>0</v>
      </c>
      <c r="AI163" s="45">
        <v>0</v>
      </c>
      <c r="AJ163" s="44">
        <v>0</v>
      </c>
      <c r="AK163" s="14">
        <v>0</v>
      </c>
      <c r="AL163" s="45">
        <v>0</v>
      </c>
      <c r="AM163" s="44">
        <v>0</v>
      </c>
      <c r="AN163" s="14">
        <v>0</v>
      </c>
      <c r="AO163" s="45">
        <v>0</v>
      </c>
      <c r="AP163" s="44">
        <v>0</v>
      </c>
      <c r="AQ163" s="14">
        <v>0</v>
      </c>
      <c r="AR163" s="45">
        <v>0</v>
      </c>
      <c r="AS163" s="44">
        <v>0</v>
      </c>
      <c r="AT163" s="14">
        <v>0</v>
      </c>
      <c r="AU163" s="45">
        <v>0</v>
      </c>
      <c r="AV163" s="44">
        <v>0</v>
      </c>
      <c r="AW163" s="14">
        <v>0</v>
      </c>
      <c r="AX163" s="45">
        <v>0</v>
      </c>
      <c r="AY163" s="44">
        <v>0</v>
      </c>
      <c r="AZ163" s="14">
        <v>0</v>
      </c>
      <c r="BA163" s="45">
        <v>0</v>
      </c>
      <c r="BB163" s="44">
        <v>0</v>
      </c>
      <c r="BC163" s="14">
        <v>0</v>
      </c>
      <c r="BD163" s="45">
        <f t="shared" si="198"/>
        <v>0</v>
      </c>
      <c r="BE163" s="44">
        <v>0</v>
      </c>
      <c r="BF163" s="14">
        <v>0</v>
      </c>
      <c r="BG163" s="45">
        <v>0</v>
      </c>
      <c r="BH163" s="44">
        <v>0</v>
      </c>
      <c r="BI163" s="14">
        <v>0</v>
      </c>
      <c r="BJ163" s="45">
        <v>0</v>
      </c>
      <c r="BK163" s="12">
        <f t="shared" si="143"/>
        <v>0</v>
      </c>
      <c r="BL163" s="17">
        <f t="shared" si="144"/>
        <v>0</v>
      </c>
    </row>
    <row r="164" spans="1:64" ht="15" customHeight="1" x14ac:dyDescent="0.3">
      <c r="A164" s="54">
        <v>2018</v>
      </c>
      <c r="B164" s="55" t="s">
        <v>7</v>
      </c>
      <c r="C164" s="44">
        <v>0</v>
      </c>
      <c r="D164" s="14">
        <v>0</v>
      </c>
      <c r="E164" s="45">
        <v>0</v>
      </c>
      <c r="F164" s="44">
        <v>0</v>
      </c>
      <c r="G164" s="14">
        <v>0</v>
      </c>
      <c r="H164" s="45">
        <v>0</v>
      </c>
      <c r="I164" s="44">
        <v>0</v>
      </c>
      <c r="J164" s="14">
        <v>0</v>
      </c>
      <c r="K164" s="45">
        <v>0</v>
      </c>
      <c r="L164" s="44">
        <v>0</v>
      </c>
      <c r="M164" s="14">
        <v>0</v>
      </c>
      <c r="N164" s="45">
        <v>0</v>
      </c>
      <c r="O164" s="44">
        <v>0</v>
      </c>
      <c r="P164" s="14">
        <v>0</v>
      </c>
      <c r="Q164" s="45">
        <f t="shared" si="195"/>
        <v>0</v>
      </c>
      <c r="R164" s="44">
        <v>0</v>
      </c>
      <c r="S164" s="14">
        <v>0</v>
      </c>
      <c r="T164" s="45">
        <f t="shared" si="196"/>
        <v>0</v>
      </c>
      <c r="U164" s="44">
        <v>0</v>
      </c>
      <c r="V164" s="14">
        <v>0</v>
      </c>
      <c r="W164" s="45">
        <v>0</v>
      </c>
      <c r="X164" s="44">
        <v>0</v>
      </c>
      <c r="Y164" s="14">
        <v>0</v>
      </c>
      <c r="Z164" s="45">
        <v>0</v>
      </c>
      <c r="AA164" s="44">
        <v>0</v>
      </c>
      <c r="AB164" s="14">
        <v>0</v>
      </c>
      <c r="AC164" s="45">
        <v>0</v>
      </c>
      <c r="AD164" s="44">
        <v>0</v>
      </c>
      <c r="AE164" s="14">
        <v>0</v>
      </c>
      <c r="AF164" s="45">
        <v>0</v>
      </c>
      <c r="AG164" s="44">
        <v>0</v>
      </c>
      <c r="AH164" s="14">
        <v>0</v>
      </c>
      <c r="AI164" s="45">
        <v>0</v>
      </c>
      <c r="AJ164" s="44">
        <v>0</v>
      </c>
      <c r="AK164" s="14">
        <v>0</v>
      </c>
      <c r="AL164" s="45">
        <v>0</v>
      </c>
      <c r="AM164" s="44">
        <v>0</v>
      </c>
      <c r="AN164" s="14">
        <v>0</v>
      </c>
      <c r="AO164" s="45">
        <v>0</v>
      </c>
      <c r="AP164" s="44">
        <v>0</v>
      </c>
      <c r="AQ164" s="14">
        <v>0</v>
      </c>
      <c r="AR164" s="45">
        <v>0</v>
      </c>
      <c r="AS164" s="44">
        <v>0</v>
      </c>
      <c r="AT164" s="14">
        <v>0</v>
      </c>
      <c r="AU164" s="45">
        <v>0</v>
      </c>
      <c r="AV164" s="44">
        <v>0</v>
      </c>
      <c r="AW164" s="14">
        <v>0</v>
      </c>
      <c r="AX164" s="45">
        <v>0</v>
      </c>
      <c r="AY164" s="44">
        <v>0</v>
      </c>
      <c r="AZ164" s="14">
        <v>0</v>
      </c>
      <c r="BA164" s="45">
        <v>0</v>
      </c>
      <c r="BB164" s="44">
        <v>0</v>
      </c>
      <c r="BC164" s="14">
        <v>0</v>
      </c>
      <c r="BD164" s="45">
        <f t="shared" si="198"/>
        <v>0</v>
      </c>
      <c r="BE164" s="44">
        <v>0</v>
      </c>
      <c r="BF164" s="14">
        <v>0</v>
      </c>
      <c r="BG164" s="45">
        <v>0</v>
      </c>
      <c r="BH164" s="44">
        <v>0</v>
      </c>
      <c r="BI164" s="14">
        <v>0</v>
      </c>
      <c r="BJ164" s="45">
        <v>0</v>
      </c>
      <c r="BK164" s="12">
        <f t="shared" si="143"/>
        <v>0</v>
      </c>
      <c r="BL164" s="17">
        <f t="shared" si="144"/>
        <v>0</v>
      </c>
    </row>
    <row r="165" spans="1:64" ht="15" customHeight="1" x14ac:dyDescent="0.3">
      <c r="A165" s="54">
        <v>2018</v>
      </c>
      <c r="B165" s="55" t="s">
        <v>8</v>
      </c>
      <c r="C165" s="44">
        <v>0</v>
      </c>
      <c r="D165" s="14">
        <v>0</v>
      </c>
      <c r="E165" s="45">
        <v>0</v>
      </c>
      <c r="F165" s="44">
        <v>0</v>
      </c>
      <c r="G165" s="14">
        <v>0</v>
      </c>
      <c r="H165" s="45">
        <v>0</v>
      </c>
      <c r="I165" s="44">
        <v>0</v>
      </c>
      <c r="J165" s="14">
        <v>0</v>
      </c>
      <c r="K165" s="45">
        <v>0</v>
      </c>
      <c r="L165" s="44">
        <v>0</v>
      </c>
      <c r="M165" s="14">
        <v>0</v>
      </c>
      <c r="N165" s="45">
        <v>0</v>
      </c>
      <c r="O165" s="44">
        <v>0</v>
      </c>
      <c r="P165" s="14">
        <v>0</v>
      </c>
      <c r="Q165" s="45">
        <f t="shared" si="195"/>
        <v>0</v>
      </c>
      <c r="R165" s="44">
        <v>0</v>
      </c>
      <c r="S165" s="14">
        <v>0</v>
      </c>
      <c r="T165" s="45">
        <f t="shared" si="196"/>
        <v>0</v>
      </c>
      <c r="U165" s="44">
        <v>0</v>
      </c>
      <c r="V165" s="14">
        <v>0</v>
      </c>
      <c r="W165" s="45">
        <v>0</v>
      </c>
      <c r="X165" s="44">
        <v>0</v>
      </c>
      <c r="Y165" s="14">
        <v>0</v>
      </c>
      <c r="Z165" s="45">
        <v>0</v>
      </c>
      <c r="AA165" s="44">
        <v>0</v>
      </c>
      <c r="AB165" s="14">
        <v>0</v>
      </c>
      <c r="AC165" s="45">
        <v>0</v>
      </c>
      <c r="AD165" s="44">
        <v>0</v>
      </c>
      <c r="AE165" s="14">
        <v>0</v>
      </c>
      <c r="AF165" s="45">
        <v>0</v>
      </c>
      <c r="AG165" s="44">
        <v>0</v>
      </c>
      <c r="AH165" s="14">
        <v>0</v>
      </c>
      <c r="AI165" s="45">
        <v>0</v>
      </c>
      <c r="AJ165" s="44">
        <v>0</v>
      </c>
      <c r="AK165" s="14">
        <v>0</v>
      </c>
      <c r="AL165" s="45">
        <v>0</v>
      </c>
      <c r="AM165" s="44">
        <v>0</v>
      </c>
      <c r="AN165" s="14">
        <v>0</v>
      </c>
      <c r="AO165" s="45">
        <v>0</v>
      </c>
      <c r="AP165" s="44">
        <v>0</v>
      </c>
      <c r="AQ165" s="14">
        <v>0</v>
      </c>
      <c r="AR165" s="45">
        <v>0</v>
      </c>
      <c r="AS165" s="44">
        <v>0</v>
      </c>
      <c r="AT165" s="14">
        <v>0</v>
      </c>
      <c r="AU165" s="45">
        <v>0</v>
      </c>
      <c r="AV165" s="44">
        <v>0</v>
      </c>
      <c r="AW165" s="14">
        <v>0</v>
      </c>
      <c r="AX165" s="45">
        <v>0</v>
      </c>
      <c r="AY165" s="44">
        <v>1.635</v>
      </c>
      <c r="AZ165" s="14">
        <v>0.66</v>
      </c>
      <c r="BA165" s="45">
        <f t="shared" si="197"/>
        <v>403.66972477064223</v>
      </c>
      <c r="BB165" s="44">
        <v>0</v>
      </c>
      <c r="BC165" s="14">
        <v>0</v>
      </c>
      <c r="BD165" s="45">
        <f t="shared" si="198"/>
        <v>0</v>
      </c>
      <c r="BE165" s="44">
        <v>0</v>
      </c>
      <c r="BF165" s="14">
        <v>0</v>
      </c>
      <c r="BG165" s="45">
        <v>0</v>
      </c>
      <c r="BH165" s="44">
        <v>0</v>
      </c>
      <c r="BI165" s="14">
        <v>0</v>
      </c>
      <c r="BJ165" s="45">
        <v>0</v>
      </c>
      <c r="BK165" s="12">
        <f t="shared" si="143"/>
        <v>1.635</v>
      </c>
      <c r="BL165" s="17">
        <f t="shared" si="144"/>
        <v>0.66</v>
      </c>
    </row>
    <row r="166" spans="1:64" ht="15" customHeight="1" x14ac:dyDescent="0.3">
      <c r="A166" s="54">
        <v>2018</v>
      </c>
      <c r="B166" s="55" t="s">
        <v>9</v>
      </c>
      <c r="C166" s="44">
        <v>0</v>
      </c>
      <c r="D166" s="14">
        <v>0</v>
      </c>
      <c r="E166" s="45">
        <v>0</v>
      </c>
      <c r="F166" s="44">
        <v>0</v>
      </c>
      <c r="G166" s="14">
        <v>0</v>
      </c>
      <c r="H166" s="45">
        <v>0</v>
      </c>
      <c r="I166" s="44">
        <v>0</v>
      </c>
      <c r="J166" s="14">
        <v>0</v>
      </c>
      <c r="K166" s="45">
        <v>0</v>
      </c>
      <c r="L166" s="44">
        <v>0</v>
      </c>
      <c r="M166" s="14">
        <v>0</v>
      </c>
      <c r="N166" s="45">
        <v>0</v>
      </c>
      <c r="O166" s="44">
        <v>0</v>
      </c>
      <c r="P166" s="14">
        <v>0</v>
      </c>
      <c r="Q166" s="45">
        <f t="shared" si="195"/>
        <v>0</v>
      </c>
      <c r="R166" s="44">
        <v>0</v>
      </c>
      <c r="S166" s="14">
        <v>0</v>
      </c>
      <c r="T166" s="45">
        <f t="shared" si="196"/>
        <v>0</v>
      </c>
      <c r="U166" s="44">
        <v>0</v>
      </c>
      <c r="V166" s="14">
        <v>0</v>
      </c>
      <c r="W166" s="45">
        <v>0</v>
      </c>
      <c r="X166" s="44">
        <v>0</v>
      </c>
      <c r="Y166" s="14">
        <v>0</v>
      </c>
      <c r="Z166" s="45">
        <v>0</v>
      </c>
      <c r="AA166" s="44">
        <v>0</v>
      </c>
      <c r="AB166" s="14">
        <v>0</v>
      </c>
      <c r="AC166" s="45">
        <v>0</v>
      </c>
      <c r="AD166" s="44">
        <v>0</v>
      </c>
      <c r="AE166" s="14">
        <v>0</v>
      </c>
      <c r="AF166" s="45">
        <v>0</v>
      </c>
      <c r="AG166" s="44">
        <v>0</v>
      </c>
      <c r="AH166" s="14">
        <v>0</v>
      </c>
      <c r="AI166" s="45">
        <v>0</v>
      </c>
      <c r="AJ166" s="44">
        <v>0</v>
      </c>
      <c r="AK166" s="14">
        <v>0</v>
      </c>
      <c r="AL166" s="45">
        <v>0</v>
      </c>
      <c r="AM166" s="44">
        <v>0</v>
      </c>
      <c r="AN166" s="14">
        <v>0</v>
      </c>
      <c r="AO166" s="45">
        <v>0</v>
      </c>
      <c r="AP166" s="44">
        <v>0</v>
      </c>
      <c r="AQ166" s="14">
        <v>0</v>
      </c>
      <c r="AR166" s="45">
        <v>0</v>
      </c>
      <c r="AS166" s="44">
        <v>0</v>
      </c>
      <c r="AT166" s="14">
        <v>0</v>
      </c>
      <c r="AU166" s="45">
        <v>0</v>
      </c>
      <c r="AV166" s="44">
        <v>0</v>
      </c>
      <c r="AW166" s="14">
        <v>0</v>
      </c>
      <c r="AX166" s="45">
        <v>0</v>
      </c>
      <c r="AY166" s="44">
        <v>7.0910000000000002</v>
      </c>
      <c r="AZ166" s="14">
        <v>5.13</v>
      </c>
      <c r="BA166" s="45">
        <f t="shared" si="197"/>
        <v>723.45226343252011</v>
      </c>
      <c r="BB166" s="44">
        <v>0</v>
      </c>
      <c r="BC166" s="14">
        <v>0</v>
      </c>
      <c r="BD166" s="45">
        <f t="shared" si="198"/>
        <v>0</v>
      </c>
      <c r="BE166" s="44">
        <v>0</v>
      </c>
      <c r="BF166" s="14">
        <v>0</v>
      </c>
      <c r="BG166" s="45">
        <v>0</v>
      </c>
      <c r="BH166" s="44">
        <v>0</v>
      </c>
      <c r="BI166" s="14">
        <v>0</v>
      </c>
      <c r="BJ166" s="45">
        <v>0</v>
      </c>
      <c r="BK166" s="12">
        <f t="shared" si="143"/>
        <v>7.0910000000000002</v>
      </c>
      <c r="BL166" s="17">
        <f t="shared" si="144"/>
        <v>5.13</v>
      </c>
    </row>
    <row r="167" spans="1:64" ht="15" customHeight="1" x14ac:dyDescent="0.3">
      <c r="A167" s="54">
        <v>2018</v>
      </c>
      <c r="B167" s="55" t="s">
        <v>10</v>
      </c>
      <c r="C167" s="44">
        <v>0</v>
      </c>
      <c r="D167" s="14">
        <v>0</v>
      </c>
      <c r="E167" s="45">
        <v>0</v>
      </c>
      <c r="F167" s="44">
        <v>0</v>
      </c>
      <c r="G167" s="14">
        <v>0</v>
      </c>
      <c r="H167" s="45">
        <v>0</v>
      </c>
      <c r="I167" s="44">
        <v>0</v>
      </c>
      <c r="J167" s="14">
        <v>0</v>
      </c>
      <c r="K167" s="45">
        <v>0</v>
      </c>
      <c r="L167" s="44">
        <v>0</v>
      </c>
      <c r="M167" s="14">
        <v>0</v>
      </c>
      <c r="N167" s="45">
        <v>0</v>
      </c>
      <c r="O167" s="44">
        <v>0</v>
      </c>
      <c r="P167" s="14">
        <v>0</v>
      </c>
      <c r="Q167" s="45">
        <f t="shared" si="195"/>
        <v>0</v>
      </c>
      <c r="R167" s="44">
        <v>0</v>
      </c>
      <c r="S167" s="14">
        <v>0</v>
      </c>
      <c r="T167" s="45">
        <f t="shared" si="196"/>
        <v>0</v>
      </c>
      <c r="U167" s="44">
        <v>0</v>
      </c>
      <c r="V167" s="14">
        <v>0</v>
      </c>
      <c r="W167" s="45">
        <v>0</v>
      </c>
      <c r="X167" s="44">
        <v>0</v>
      </c>
      <c r="Y167" s="14">
        <v>0</v>
      </c>
      <c r="Z167" s="45">
        <v>0</v>
      </c>
      <c r="AA167" s="44">
        <v>0</v>
      </c>
      <c r="AB167" s="14">
        <v>0</v>
      </c>
      <c r="AC167" s="45">
        <v>0</v>
      </c>
      <c r="AD167" s="44">
        <v>0</v>
      </c>
      <c r="AE167" s="14">
        <v>0</v>
      </c>
      <c r="AF167" s="45">
        <v>0</v>
      </c>
      <c r="AG167" s="44">
        <v>0</v>
      </c>
      <c r="AH167" s="14">
        <v>0</v>
      </c>
      <c r="AI167" s="45">
        <v>0</v>
      </c>
      <c r="AJ167" s="44">
        <v>0</v>
      </c>
      <c r="AK167" s="14">
        <v>0</v>
      </c>
      <c r="AL167" s="45">
        <v>0</v>
      </c>
      <c r="AM167" s="44">
        <v>0</v>
      </c>
      <c r="AN167" s="14">
        <v>0</v>
      </c>
      <c r="AO167" s="45">
        <v>0</v>
      </c>
      <c r="AP167" s="44">
        <v>0</v>
      </c>
      <c r="AQ167" s="14">
        <v>0</v>
      </c>
      <c r="AR167" s="45">
        <v>0</v>
      </c>
      <c r="AS167" s="44">
        <v>0</v>
      </c>
      <c r="AT167" s="14">
        <v>0</v>
      </c>
      <c r="AU167" s="45">
        <v>0</v>
      </c>
      <c r="AV167" s="44">
        <v>0</v>
      </c>
      <c r="AW167" s="14">
        <v>0</v>
      </c>
      <c r="AX167" s="45">
        <v>0</v>
      </c>
      <c r="AY167" s="44">
        <v>7.0910000000000002</v>
      </c>
      <c r="AZ167" s="14">
        <v>5.13</v>
      </c>
      <c r="BA167" s="45">
        <f t="shared" ref="BA167" si="199">AZ167/AY167*1000</f>
        <v>723.45226343252011</v>
      </c>
      <c r="BB167" s="44">
        <v>0</v>
      </c>
      <c r="BC167" s="14">
        <v>0</v>
      </c>
      <c r="BD167" s="45">
        <f t="shared" si="198"/>
        <v>0</v>
      </c>
      <c r="BE167" s="44">
        <v>0</v>
      </c>
      <c r="BF167" s="14">
        <v>0</v>
      </c>
      <c r="BG167" s="45">
        <v>0</v>
      </c>
      <c r="BH167" s="44">
        <v>0</v>
      </c>
      <c r="BI167" s="14">
        <v>0</v>
      </c>
      <c r="BJ167" s="45">
        <v>0</v>
      </c>
      <c r="BK167" s="12">
        <f t="shared" si="143"/>
        <v>7.0910000000000002</v>
      </c>
      <c r="BL167" s="17">
        <f t="shared" si="144"/>
        <v>5.13</v>
      </c>
    </row>
    <row r="168" spans="1:64" ht="15" customHeight="1" x14ac:dyDescent="0.3">
      <c r="A168" s="54">
        <v>2018</v>
      </c>
      <c r="B168" s="55" t="s">
        <v>11</v>
      </c>
      <c r="C168" s="44">
        <v>0</v>
      </c>
      <c r="D168" s="14">
        <v>0</v>
      </c>
      <c r="E168" s="45">
        <v>0</v>
      </c>
      <c r="F168" s="44">
        <v>0</v>
      </c>
      <c r="G168" s="14">
        <v>0</v>
      </c>
      <c r="H168" s="45">
        <v>0</v>
      </c>
      <c r="I168" s="44">
        <v>0</v>
      </c>
      <c r="J168" s="14">
        <v>0</v>
      </c>
      <c r="K168" s="45">
        <v>0</v>
      </c>
      <c r="L168" s="44">
        <v>0</v>
      </c>
      <c r="M168" s="14">
        <v>0</v>
      </c>
      <c r="N168" s="45">
        <v>0</v>
      </c>
      <c r="O168" s="44">
        <v>0</v>
      </c>
      <c r="P168" s="14">
        <v>0</v>
      </c>
      <c r="Q168" s="45">
        <f t="shared" si="195"/>
        <v>0</v>
      </c>
      <c r="R168" s="44">
        <v>0</v>
      </c>
      <c r="S168" s="14">
        <v>0</v>
      </c>
      <c r="T168" s="45">
        <f t="shared" si="196"/>
        <v>0</v>
      </c>
      <c r="U168" s="44">
        <v>0</v>
      </c>
      <c r="V168" s="14">
        <v>0</v>
      </c>
      <c r="W168" s="45">
        <v>0</v>
      </c>
      <c r="X168" s="44">
        <v>0</v>
      </c>
      <c r="Y168" s="14">
        <v>0</v>
      </c>
      <c r="Z168" s="45">
        <v>0</v>
      </c>
      <c r="AA168" s="44">
        <v>0</v>
      </c>
      <c r="AB168" s="14">
        <v>0</v>
      </c>
      <c r="AC168" s="45">
        <v>0</v>
      </c>
      <c r="AD168" s="44">
        <v>0</v>
      </c>
      <c r="AE168" s="14">
        <v>0</v>
      </c>
      <c r="AF168" s="45">
        <v>0</v>
      </c>
      <c r="AG168" s="44">
        <v>0</v>
      </c>
      <c r="AH168" s="14">
        <v>0</v>
      </c>
      <c r="AI168" s="45">
        <v>0</v>
      </c>
      <c r="AJ168" s="44">
        <v>0</v>
      </c>
      <c r="AK168" s="14">
        <v>0</v>
      </c>
      <c r="AL168" s="45">
        <v>0</v>
      </c>
      <c r="AM168" s="44">
        <v>0</v>
      </c>
      <c r="AN168" s="14">
        <v>0</v>
      </c>
      <c r="AO168" s="45">
        <v>0</v>
      </c>
      <c r="AP168" s="44">
        <v>0</v>
      </c>
      <c r="AQ168" s="14">
        <v>0</v>
      </c>
      <c r="AR168" s="45">
        <v>0</v>
      </c>
      <c r="AS168" s="44">
        <v>0</v>
      </c>
      <c r="AT168" s="14">
        <v>0</v>
      </c>
      <c r="AU168" s="45">
        <v>0</v>
      </c>
      <c r="AV168" s="44">
        <v>0</v>
      </c>
      <c r="AW168" s="14">
        <v>0</v>
      </c>
      <c r="AX168" s="45">
        <v>0</v>
      </c>
      <c r="AY168" s="44">
        <v>0.1</v>
      </c>
      <c r="AZ168" s="14">
        <v>0.73699999999999999</v>
      </c>
      <c r="BA168" s="45">
        <f t="shared" si="197"/>
        <v>7369.9999999999991</v>
      </c>
      <c r="BB168" s="44">
        <v>0</v>
      </c>
      <c r="BC168" s="14">
        <v>0</v>
      </c>
      <c r="BD168" s="45">
        <f t="shared" si="198"/>
        <v>0</v>
      </c>
      <c r="BE168" s="44">
        <v>0</v>
      </c>
      <c r="BF168" s="14">
        <v>0</v>
      </c>
      <c r="BG168" s="45">
        <v>0</v>
      </c>
      <c r="BH168" s="44">
        <v>0</v>
      </c>
      <c r="BI168" s="14">
        <v>0</v>
      </c>
      <c r="BJ168" s="45">
        <v>0</v>
      </c>
      <c r="BK168" s="12">
        <f t="shared" si="143"/>
        <v>0.1</v>
      </c>
      <c r="BL168" s="17">
        <f t="shared" si="144"/>
        <v>0.73699999999999999</v>
      </c>
    </row>
    <row r="169" spans="1:64" ht="15" customHeight="1" x14ac:dyDescent="0.3">
      <c r="A169" s="54">
        <v>2018</v>
      </c>
      <c r="B169" s="55" t="s">
        <v>12</v>
      </c>
      <c r="C169" s="44">
        <v>0</v>
      </c>
      <c r="D169" s="14">
        <v>0</v>
      </c>
      <c r="E169" s="45">
        <v>0</v>
      </c>
      <c r="F169" s="44">
        <v>0</v>
      </c>
      <c r="G169" s="14">
        <v>0</v>
      </c>
      <c r="H169" s="45">
        <v>0</v>
      </c>
      <c r="I169" s="44">
        <v>0</v>
      </c>
      <c r="J169" s="14">
        <v>0</v>
      </c>
      <c r="K169" s="45">
        <v>0</v>
      </c>
      <c r="L169" s="44">
        <v>0</v>
      </c>
      <c r="M169" s="14">
        <v>0</v>
      </c>
      <c r="N169" s="45">
        <v>0</v>
      </c>
      <c r="O169" s="44">
        <v>0</v>
      </c>
      <c r="P169" s="14">
        <v>0</v>
      </c>
      <c r="Q169" s="45">
        <f t="shared" si="195"/>
        <v>0</v>
      </c>
      <c r="R169" s="44">
        <v>0</v>
      </c>
      <c r="S169" s="14">
        <v>0</v>
      </c>
      <c r="T169" s="45">
        <f t="shared" si="196"/>
        <v>0</v>
      </c>
      <c r="U169" s="44">
        <v>0</v>
      </c>
      <c r="V169" s="14">
        <v>0</v>
      </c>
      <c r="W169" s="45">
        <v>0</v>
      </c>
      <c r="X169" s="44">
        <v>0</v>
      </c>
      <c r="Y169" s="14">
        <v>0</v>
      </c>
      <c r="Z169" s="45">
        <v>0</v>
      </c>
      <c r="AA169" s="44">
        <v>0</v>
      </c>
      <c r="AB169" s="14">
        <v>0</v>
      </c>
      <c r="AC169" s="45">
        <v>0</v>
      </c>
      <c r="AD169" s="44">
        <v>0</v>
      </c>
      <c r="AE169" s="14">
        <v>0</v>
      </c>
      <c r="AF169" s="45">
        <v>0</v>
      </c>
      <c r="AG169" s="44">
        <v>0</v>
      </c>
      <c r="AH169" s="14">
        <v>0</v>
      </c>
      <c r="AI169" s="45">
        <v>0</v>
      </c>
      <c r="AJ169" s="44">
        <v>0</v>
      </c>
      <c r="AK169" s="14">
        <v>0</v>
      </c>
      <c r="AL169" s="45">
        <v>0</v>
      </c>
      <c r="AM169" s="44">
        <v>0</v>
      </c>
      <c r="AN169" s="14">
        <v>0</v>
      </c>
      <c r="AO169" s="45">
        <v>0</v>
      </c>
      <c r="AP169" s="44">
        <v>0</v>
      </c>
      <c r="AQ169" s="14">
        <v>0</v>
      </c>
      <c r="AR169" s="45">
        <v>0</v>
      </c>
      <c r="AS169" s="44">
        <v>0</v>
      </c>
      <c r="AT169" s="14">
        <v>0</v>
      </c>
      <c r="AU169" s="45">
        <v>0</v>
      </c>
      <c r="AV169" s="44">
        <v>0</v>
      </c>
      <c r="AW169" s="14">
        <v>0</v>
      </c>
      <c r="AX169" s="45">
        <v>0</v>
      </c>
      <c r="AY169" s="44">
        <v>1.006</v>
      </c>
      <c r="AZ169" s="14">
        <v>0.27100000000000002</v>
      </c>
      <c r="BA169" s="45">
        <f t="shared" si="197"/>
        <v>269.38369781312127</v>
      </c>
      <c r="BB169" s="44">
        <v>0</v>
      </c>
      <c r="BC169" s="14">
        <v>0</v>
      </c>
      <c r="BD169" s="45">
        <f t="shared" si="198"/>
        <v>0</v>
      </c>
      <c r="BE169" s="44">
        <v>0</v>
      </c>
      <c r="BF169" s="14">
        <v>0</v>
      </c>
      <c r="BG169" s="45">
        <v>0</v>
      </c>
      <c r="BH169" s="44">
        <v>0</v>
      </c>
      <c r="BI169" s="14">
        <v>0</v>
      </c>
      <c r="BJ169" s="45">
        <v>0</v>
      </c>
      <c r="BK169" s="12">
        <f t="shared" si="143"/>
        <v>1.006</v>
      </c>
      <c r="BL169" s="17">
        <f t="shared" si="144"/>
        <v>0.27100000000000002</v>
      </c>
    </row>
    <row r="170" spans="1:64" ht="15" customHeight="1" x14ac:dyDescent="0.3">
      <c r="A170" s="54">
        <v>2018</v>
      </c>
      <c r="B170" s="55" t="s">
        <v>13</v>
      </c>
      <c r="C170" s="44">
        <v>0</v>
      </c>
      <c r="D170" s="14">
        <v>0</v>
      </c>
      <c r="E170" s="45">
        <v>0</v>
      </c>
      <c r="F170" s="44">
        <v>0</v>
      </c>
      <c r="G170" s="14">
        <v>0</v>
      </c>
      <c r="H170" s="45">
        <v>0</v>
      </c>
      <c r="I170" s="44">
        <v>0</v>
      </c>
      <c r="J170" s="14">
        <v>0</v>
      </c>
      <c r="K170" s="45">
        <v>0</v>
      </c>
      <c r="L170" s="44">
        <v>0</v>
      </c>
      <c r="M170" s="14">
        <v>0</v>
      </c>
      <c r="N170" s="45">
        <v>0</v>
      </c>
      <c r="O170" s="44">
        <v>0</v>
      </c>
      <c r="P170" s="14">
        <v>0</v>
      </c>
      <c r="Q170" s="45">
        <f t="shared" si="195"/>
        <v>0</v>
      </c>
      <c r="R170" s="44">
        <v>0</v>
      </c>
      <c r="S170" s="14">
        <v>0</v>
      </c>
      <c r="T170" s="45">
        <f t="shared" si="196"/>
        <v>0</v>
      </c>
      <c r="U170" s="44">
        <v>0</v>
      </c>
      <c r="V170" s="14">
        <v>0</v>
      </c>
      <c r="W170" s="45">
        <v>0</v>
      </c>
      <c r="X170" s="44">
        <v>0</v>
      </c>
      <c r="Y170" s="14">
        <v>0</v>
      </c>
      <c r="Z170" s="45">
        <v>0</v>
      </c>
      <c r="AA170" s="44">
        <v>0</v>
      </c>
      <c r="AB170" s="14">
        <v>0</v>
      </c>
      <c r="AC170" s="45">
        <v>0</v>
      </c>
      <c r="AD170" s="44">
        <v>0</v>
      </c>
      <c r="AE170" s="14">
        <v>0</v>
      </c>
      <c r="AF170" s="45">
        <v>0</v>
      </c>
      <c r="AG170" s="44">
        <v>0</v>
      </c>
      <c r="AH170" s="14">
        <v>0</v>
      </c>
      <c r="AI170" s="45">
        <v>0</v>
      </c>
      <c r="AJ170" s="44">
        <v>0</v>
      </c>
      <c r="AK170" s="14">
        <v>0</v>
      </c>
      <c r="AL170" s="45">
        <v>0</v>
      </c>
      <c r="AM170" s="44">
        <v>0</v>
      </c>
      <c r="AN170" s="14">
        <v>0</v>
      </c>
      <c r="AO170" s="45">
        <v>0</v>
      </c>
      <c r="AP170" s="44">
        <v>0</v>
      </c>
      <c r="AQ170" s="14">
        <v>0</v>
      </c>
      <c r="AR170" s="45">
        <v>0</v>
      </c>
      <c r="AS170" s="44">
        <v>0</v>
      </c>
      <c r="AT170" s="14">
        <v>0</v>
      </c>
      <c r="AU170" s="45">
        <v>0</v>
      </c>
      <c r="AV170" s="44">
        <v>0</v>
      </c>
      <c r="AW170" s="14">
        <v>0</v>
      </c>
      <c r="AX170" s="45">
        <v>0</v>
      </c>
      <c r="AY170" s="44">
        <v>0</v>
      </c>
      <c r="AZ170" s="14">
        <v>0</v>
      </c>
      <c r="BA170" s="45">
        <v>0</v>
      </c>
      <c r="BB170" s="44">
        <v>0</v>
      </c>
      <c r="BC170" s="14">
        <v>0</v>
      </c>
      <c r="BD170" s="45">
        <f t="shared" si="198"/>
        <v>0</v>
      </c>
      <c r="BE170" s="44">
        <v>0</v>
      </c>
      <c r="BF170" s="14">
        <v>0</v>
      </c>
      <c r="BG170" s="45">
        <v>0</v>
      </c>
      <c r="BH170" s="44">
        <v>0</v>
      </c>
      <c r="BI170" s="14">
        <v>0</v>
      </c>
      <c r="BJ170" s="45">
        <v>0</v>
      </c>
      <c r="BK170" s="12">
        <f t="shared" si="143"/>
        <v>0</v>
      </c>
      <c r="BL170" s="17">
        <f t="shared" si="144"/>
        <v>0</v>
      </c>
    </row>
    <row r="171" spans="1:64" ht="15" customHeight="1" x14ac:dyDescent="0.3">
      <c r="A171" s="54">
        <v>2018</v>
      </c>
      <c r="B171" s="55" t="s">
        <v>14</v>
      </c>
      <c r="C171" s="44">
        <v>0</v>
      </c>
      <c r="D171" s="14">
        <v>0</v>
      </c>
      <c r="E171" s="45">
        <v>0</v>
      </c>
      <c r="F171" s="44">
        <v>0</v>
      </c>
      <c r="G171" s="14">
        <v>0</v>
      </c>
      <c r="H171" s="45">
        <v>0</v>
      </c>
      <c r="I171" s="44">
        <v>0</v>
      </c>
      <c r="J171" s="14">
        <v>0</v>
      </c>
      <c r="K171" s="45">
        <v>0</v>
      </c>
      <c r="L171" s="44">
        <v>0</v>
      </c>
      <c r="M171" s="14">
        <v>0</v>
      </c>
      <c r="N171" s="45">
        <v>0</v>
      </c>
      <c r="O171" s="44">
        <v>0</v>
      </c>
      <c r="P171" s="14">
        <v>0</v>
      </c>
      <c r="Q171" s="45">
        <f t="shared" si="195"/>
        <v>0</v>
      </c>
      <c r="R171" s="44">
        <v>0</v>
      </c>
      <c r="S171" s="14">
        <v>0</v>
      </c>
      <c r="T171" s="45">
        <f t="shared" si="196"/>
        <v>0</v>
      </c>
      <c r="U171" s="44">
        <v>0</v>
      </c>
      <c r="V171" s="14">
        <v>0</v>
      </c>
      <c r="W171" s="45">
        <v>0</v>
      </c>
      <c r="X171" s="44">
        <v>0</v>
      </c>
      <c r="Y171" s="14">
        <v>0</v>
      </c>
      <c r="Z171" s="45">
        <v>0</v>
      </c>
      <c r="AA171" s="44">
        <v>0</v>
      </c>
      <c r="AB171" s="14">
        <v>0</v>
      </c>
      <c r="AC171" s="45">
        <v>0</v>
      </c>
      <c r="AD171" s="44">
        <v>0</v>
      </c>
      <c r="AE171" s="14">
        <v>0</v>
      </c>
      <c r="AF171" s="45">
        <v>0</v>
      </c>
      <c r="AG171" s="44">
        <v>0</v>
      </c>
      <c r="AH171" s="14">
        <v>0</v>
      </c>
      <c r="AI171" s="45">
        <v>0</v>
      </c>
      <c r="AJ171" s="44">
        <v>0</v>
      </c>
      <c r="AK171" s="14">
        <v>0</v>
      </c>
      <c r="AL171" s="45">
        <v>0</v>
      </c>
      <c r="AM171" s="44">
        <v>0</v>
      </c>
      <c r="AN171" s="14">
        <v>0</v>
      </c>
      <c r="AO171" s="45">
        <v>0</v>
      </c>
      <c r="AP171" s="44">
        <v>0</v>
      </c>
      <c r="AQ171" s="14">
        <v>0</v>
      </c>
      <c r="AR171" s="45">
        <v>0</v>
      </c>
      <c r="AS171" s="44">
        <v>0</v>
      </c>
      <c r="AT171" s="14">
        <v>0</v>
      </c>
      <c r="AU171" s="45">
        <v>0</v>
      </c>
      <c r="AV171" s="44">
        <v>0</v>
      </c>
      <c r="AW171" s="14">
        <v>0</v>
      </c>
      <c r="AX171" s="45">
        <v>0</v>
      </c>
      <c r="AY171" s="44">
        <v>4.2000000000000003E-2</v>
      </c>
      <c r="AZ171" s="14">
        <v>1.052</v>
      </c>
      <c r="BA171" s="45">
        <f t="shared" si="197"/>
        <v>25047.619047619046</v>
      </c>
      <c r="BB171" s="44">
        <v>0</v>
      </c>
      <c r="BC171" s="14">
        <v>0</v>
      </c>
      <c r="BD171" s="45">
        <f t="shared" si="198"/>
        <v>0</v>
      </c>
      <c r="BE171" s="44">
        <v>0</v>
      </c>
      <c r="BF171" s="14">
        <v>0</v>
      </c>
      <c r="BG171" s="45">
        <v>0</v>
      </c>
      <c r="BH171" s="44">
        <v>0</v>
      </c>
      <c r="BI171" s="14">
        <v>0</v>
      </c>
      <c r="BJ171" s="45">
        <v>0</v>
      </c>
      <c r="BK171" s="12">
        <f t="shared" si="143"/>
        <v>4.2000000000000003E-2</v>
      </c>
      <c r="BL171" s="17">
        <f t="shared" si="144"/>
        <v>1.052</v>
      </c>
    </row>
    <row r="172" spans="1:64" ht="15" customHeight="1" x14ac:dyDescent="0.3">
      <c r="A172" s="54">
        <v>2018</v>
      </c>
      <c r="B172" s="55" t="s">
        <v>15</v>
      </c>
      <c r="C172" s="44">
        <v>0</v>
      </c>
      <c r="D172" s="14">
        <v>0</v>
      </c>
      <c r="E172" s="45">
        <v>0</v>
      </c>
      <c r="F172" s="44">
        <v>0</v>
      </c>
      <c r="G172" s="14">
        <v>0</v>
      </c>
      <c r="H172" s="45">
        <v>0</v>
      </c>
      <c r="I172" s="44">
        <v>0</v>
      </c>
      <c r="J172" s="14">
        <v>0</v>
      </c>
      <c r="K172" s="45">
        <v>0</v>
      </c>
      <c r="L172" s="44">
        <v>0</v>
      </c>
      <c r="M172" s="14">
        <v>0</v>
      </c>
      <c r="N172" s="45">
        <v>0</v>
      </c>
      <c r="O172" s="44">
        <v>0</v>
      </c>
      <c r="P172" s="14">
        <v>0</v>
      </c>
      <c r="Q172" s="45">
        <f t="shared" si="195"/>
        <v>0</v>
      </c>
      <c r="R172" s="44">
        <v>0</v>
      </c>
      <c r="S172" s="14">
        <v>0</v>
      </c>
      <c r="T172" s="45">
        <f t="shared" si="196"/>
        <v>0</v>
      </c>
      <c r="U172" s="44">
        <v>0</v>
      </c>
      <c r="V172" s="14">
        <v>0</v>
      </c>
      <c r="W172" s="45">
        <v>0</v>
      </c>
      <c r="X172" s="44">
        <v>0</v>
      </c>
      <c r="Y172" s="14">
        <v>0</v>
      </c>
      <c r="Z172" s="45">
        <v>0</v>
      </c>
      <c r="AA172" s="44">
        <v>0</v>
      </c>
      <c r="AB172" s="14">
        <v>0</v>
      </c>
      <c r="AC172" s="45">
        <v>0</v>
      </c>
      <c r="AD172" s="44">
        <v>0</v>
      </c>
      <c r="AE172" s="14">
        <v>0</v>
      </c>
      <c r="AF172" s="45">
        <v>0</v>
      </c>
      <c r="AG172" s="44">
        <v>0</v>
      </c>
      <c r="AH172" s="14">
        <v>0</v>
      </c>
      <c r="AI172" s="45">
        <v>0</v>
      </c>
      <c r="AJ172" s="44">
        <v>0</v>
      </c>
      <c r="AK172" s="14">
        <v>0</v>
      </c>
      <c r="AL172" s="45">
        <v>0</v>
      </c>
      <c r="AM172" s="44">
        <v>0</v>
      </c>
      <c r="AN172" s="14">
        <v>0</v>
      </c>
      <c r="AO172" s="45">
        <v>0</v>
      </c>
      <c r="AP172" s="44">
        <v>0</v>
      </c>
      <c r="AQ172" s="14">
        <v>0</v>
      </c>
      <c r="AR172" s="45">
        <v>0</v>
      </c>
      <c r="AS172" s="44">
        <v>0</v>
      </c>
      <c r="AT172" s="14">
        <v>0</v>
      </c>
      <c r="AU172" s="45">
        <v>0</v>
      </c>
      <c r="AV172" s="44">
        <v>0</v>
      </c>
      <c r="AW172" s="14">
        <v>0</v>
      </c>
      <c r="AX172" s="45">
        <v>0</v>
      </c>
      <c r="AY172" s="44">
        <v>0</v>
      </c>
      <c r="AZ172" s="14">
        <v>0</v>
      </c>
      <c r="BA172" s="45">
        <v>0</v>
      </c>
      <c r="BB172" s="44">
        <v>0</v>
      </c>
      <c r="BC172" s="14">
        <v>0</v>
      </c>
      <c r="BD172" s="45">
        <f t="shared" si="198"/>
        <v>0</v>
      </c>
      <c r="BE172" s="44">
        <v>0</v>
      </c>
      <c r="BF172" s="14">
        <v>0</v>
      </c>
      <c r="BG172" s="45">
        <v>0</v>
      </c>
      <c r="BH172" s="44">
        <v>0</v>
      </c>
      <c r="BI172" s="14">
        <v>0</v>
      </c>
      <c r="BJ172" s="45">
        <v>0</v>
      </c>
      <c r="BK172" s="12">
        <f t="shared" si="143"/>
        <v>0</v>
      </c>
      <c r="BL172" s="17">
        <f t="shared" si="144"/>
        <v>0</v>
      </c>
    </row>
    <row r="173" spans="1:64" ht="15" customHeight="1" x14ac:dyDescent="0.3">
      <c r="A173" s="54">
        <v>2018</v>
      </c>
      <c r="B173" s="55" t="s">
        <v>16</v>
      </c>
      <c r="C173" s="44">
        <v>0</v>
      </c>
      <c r="D173" s="14">
        <v>0</v>
      </c>
      <c r="E173" s="45">
        <v>0</v>
      </c>
      <c r="F173" s="44">
        <v>0</v>
      </c>
      <c r="G173" s="14">
        <v>0</v>
      </c>
      <c r="H173" s="45">
        <v>0</v>
      </c>
      <c r="I173" s="44">
        <v>0</v>
      </c>
      <c r="J173" s="14">
        <v>0</v>
      </c>
      <c r="K173" s="45">
        <v>0</v>
      </c>
      <c r="L173" s="44">
        <v>0</v>
      </c>
      <c r="M173" s="14">
        <v>0</v>
      </c>
      <c r="N173" s="45">
        <v>0</v>
      </c>
      <c r="O173" s="44">
        <v>0</v>
      </c>
      <c r="P173" s="14">
        <v>0</v>
      </c>
      <c r="Q173" s="45">
        <f t="shared" si="195"/>
        <v>0</v>
      </c>
      <c r="R173" s="44">
        <v>0</v>
      </c>
      <c r="S173" s="14">
        <v>0</v>
      </c>
      <c r="T173" s="45">
        <f t="shared" si="196"/>
        <v>0</v>
      </c>
      <c r="U173" s="44">
        <v>0</v>
      </c>
      <c r="V173" s="14">
        <v>0</v>
      </c>
      <c r="W173" s="45">
        <v>0</v>
      </c>
      <c r="X173" s="44">
        <v>0</v>
      </c>
      <c r="Y173" s="14">
        <v>0</v>
      </c>
      <c r="Z173" s="45">
        <v>0</v>
      </c>
      <c r="AA173" s="44">
        <v>0</v>
      </c>
      <c r="AB173" s="14">
        <v>0</v>
      </c>
      <c r="AC173" s="45">
        <v>0</v>
      </c>
      <c r="AD173" s="44">
        <v>0</v>
      </c>
      <c r="AE173" s="14">
        <v>0</v>
      </c>
      <c r="AF173" s="45">
        <v>0</v>
      </c>
      <c r="AG173" s="44">
        <v>0</v>
      </c>
      <c r="AH173" s="14">
        <v>0</v>
      </c>
      <c r="AI173" s="45">
        <v>0</v>
      </c>
      <c r="AJ173" s="44">
        <v>0</v>
      </c>
      <c r="AK173" s="14">
        <v>0</v>
      </c>
      <c r="AL173" s="45">
        <v>0</v>
      </c>
      <c r="AM173" s="44">
        <v>0</v>
      </c>
      <c r="AN173" s="14">
        <v>0</v>
      </c>
      <c r="AO173" s="45">
        <v>0</v>
      </c>
      <c r="AP173" s="44">
        <v>0</v>
      </c>
      <c r="AQ173" s="14">
        <v>0</v>
      </c>
      <c r="AR173" s="45">
        <v>0</v>
      </c>
      <c r="AS173" s="44">
        <v>0</v>
      </c>
      <c r="AT173" s="14">
        <v>0</v>
      </c>
      <c r="AU173" s="45">
        <v>0</v>
      </c>
      <c r="AV173" s="44">
        <v>0</v>
      </c>
      <c r="AW173" s="14">
        <v>0</v>
      </c>
      <c r="AX173" s="45">
        <v>0</v>
      </c>
      <c r="AY173" s="44">
        <v>0.28000000000000003</v>
      </c>
      <c r="AZ173" s="14">
        <v>1.0629999999999999</v>
      </c>
      <c r="BA173" s="45">
        <f t="shared" si="197"/>
        <v>3796.4285714285706</v>
      </c>
      <c r="BB173" s="44">
        <v>0</v>
      </c>
      <c r="BC173" s="14">
        <v>0</v>
      </c>
      <c r="BD173" s="45">
        <f t="shared" si="198"/>
        <v>0</v>
      </c>
      <c r="BE173" s="44">
        <v>0</v>
      </c>
      <c r="BF173" s="14">
        <v>0</v>
      </c>
      <c r="BG173" s="45">
        <v>0</v>
      </c>
      <c r="BH173" s="44">
        <v>0</v>
      </c>
      <c r="BI173" s="14">
        <v>0</v>
      </c>
      <c r="BJ173" s="45">
        <v>0</v>
      </c>
      <c r="BK173" s="12">
        <f t="shared" si="143"/>
        <v>0.28000000000000003</v>
      </c>
      <c r="BL173" s="17">
        <f t="shared" si="144"/>
        <v>1.0629999999999999</v>
      </c>
    </row>
    <row r="174" spans="1:64" ht="15" customHeight="1" thickBot="1" x14ac:dyDescent="0.35">
      <c r="A174" s="56"/>
      <c r="B174" s="57" t="s">
        <v>17</v>
      </c>
      <c r="C174" s="46">
        <f t="shared" ref="C174:D174" si="200">SUM(C162:C173)</f>
        <v>0</v>
      </c>
      <c r="D174" s="34">
        <f t="shared" si="200"/>
        <v>0</v>
      </c>
      <c r="E174" s="47"/>
      <c r="F174" s="46">
        <f t="shared" ref="F174:G174" si="201">SUM(F162:F173)</f>
        <v>0</v>
      </c>
      <c r="G174" s="34">
        <f t="shared" si="201"/>
        <v>0</v>
      </c>
      <c r="H174" s="47"/>
      <c r="I174" s="46">
        <f t="shared" ref="I174:J174" si="202">SUM(I162:I173)</f>
        <v>0</v>
      </c>
      <c r="J174" s="34">
        <f t="shared" si="202"/>
        <v>0</v>
      </c>
      <c r="K174" s="47"/>
      <c r="L174" s="46">
        <f t="shared" ref="L174:M174" si="203">SUM(L162:L173)</f>
        <v>0</v>
      </c>
      <c r="M174" s="34">
        <f t="shared" si="203"/>
        <v>0</v>
      </c>
      <c r="N174" s="47"/>
      <c r="O174" s="46">
        <f t="shared" ref="O174:P174" si="204">SUM(O162:O173)</f>
        <v>0</v>
      </c>
      <c r="P174" s="34">
        <f t="shared" si="204"/>
        <v>0</v>
      </c>
      <c r="Q174" s="47"/>
      <c r="R174" s="46">
        <f t="shared" ref="R174:S174" si="205">SUM(R162:R173)</f>
        <v>0</v>
      </c>
      <c r="S174" s="34">
        <f t="shared" si="205"/>
        <v>0</v>
      </c>
      <c r="T174" s="47"/>
      <c r="U174" s="46">
        <f t="shared" ref="U174:V174" si="206">SUM(U162:U173)</f>
        <v>0</v>
      </c>
      <c r="V174" s="34">
        <f t="shared" si="206"/>
        <v>0</v>
      </c>
      <c r="W174" s="47"/>
      <c r="X174" s="46">
        <f t="shared" ref="X174:Y174" si="207">SUM(X162:X173)</f>
        <v>0</v>
      </c>
      <c r="Y174" s="34">
        <f t="shared" si="207"/>
        <v>0</v>
      </c>
      <c r="Z174" s="47"/>
      <c r="AA174" s="46">
        <f t="shared" ref="AA174:AB174" si="208">SUM(AA162:AA173)</f>
        <v>0</v>
      </c>
      <c r="AB174" s="34">
        <f t="shared" si="208"/>
        <v>0</v>
      </c>
      <c r="AC174" s="47"/>
      <c r="AD174" s="46">
        <f t="shared" ref="AD174:AE174" si="209">SUM(AD162:AD173)</f>
        <v>0</v>
      </c>
      <c r="AE174" s="34">
        <f t="shared" si="209"/>
        <v>0</v>
      </c>
      <c r="AF174" s="47"/>
      <c r="AG174" s="46">
        <f t="shared" ref="AG174:AH174" si="210">SUM(AG162:AG173)</f>
        <v>0</v>
      </c>
      <c r="AH174" s="34">
        <f t="shared" si="210"/>
        <v>0</v>
      </c>
      <c r="AI174" s="47"/>
      <c r="AJ174" s="46">
        <f t="shared" ref="AJ174:AK174" si="211">SUM(AJ162:AJ173)</f>
        <v>0</v>
      </c>
      <c r="AK174" s="34">
        <f t="shared" si="211"/>
        <v>0</v>
      </c>
      <c r="AL174" s="47"/>
      <c r="AM174" s="46">
        <f t="shared" ref="AM174:AN174" si="212">SUM(AM162:AM173)</f>
        <v>0</v>
      </c>
      <c r="AN174" s="34">
        <f t="shared" si="212"/>
        <v>0</v>
      </c>
      <c r="AO174" s="47"/>
      <c r="AP174" s="46">
        <f t="shared" ref="AP174:AQ174" si="213">SUM(AP162:AP173)</f>
        <v>0</v>
      </c>
      <c r="AQ174" s="34">
        <f t="shared" si="213"/>
        <v>0</v>
      </c>
      <c r="AR174" s="47"/>
      <c r="AS174" s="46">
        <f t="shared" ref="AS174:AT174" si="214">SUM(AS162:AS173)</f>
        <v>0</v>
      </c>
      <c r="AT174" s="34">
        <f t="shared" si="214"/>
        <v>0</v>
      </c>
      <c r="AU174" s="47"/>
      <c r="AV174" s="46">
        <f t="shared" ref="AV174:AW174" si="215">SUM(AV162:AV173)</f>
        <v>0</v>
      </c>
      <c r="AW174" s="34">
        <f t="shared" si="215"/>
        <v>0</v>
      </c>
      <c r="AX174" s="47"/>
      <c r="AY174" s="46">
        <f t="shared" ref="AY174:AZ174" si="216">SUM(AY162:AY173)</f>
        <v>22.245000000000005</v>
      </c>
      <c r="AZ174" s="34">
        <f t="shared" si="216"/>
        <v>15.003</v>
      </c>
      <c r="BA174" s="47"/>
      <c r="BB174" s="46">
        <f t="shared" ref="BB174:BC174" si="217">SUM(BB162:BB173)</f>
        <v>0</v>
      </c>
      <c r="BC174" s="34">
        <f t="shared" si="217"/>
        <v>0</v>
      </c>
      <c r="BD174" s="47"/>
      <c r="BE174" s="46">
        <f t="shared" ref="BE174:BF174" si="218">SUM(BE162:BE173)</f>
        <v>0</v>
      </c>
      <c r="BF174" s="34">
        <f t="shared" si="218"/>
        <v>0</v>
      </c>
      <c r="BG174" s="47"/>
      <c r="BH174" s="46">
        <f t="shared" ref="BH174:BI174" si="219">SUM(BH162:BH173)</f>
        <v>0</v>
      </c>
      <c r="BI174" s="34">
        <f t="shared" si="219"/>
        <v>0</v>
      </c>
      <c r="BJ174" s="47"/>
      <c r="BK174" s="35">
        <f t="shared" si="143"/>
        <v>22.245000000000005</v>
      </c>
      <c r="BL174" s="36">
        <f t="shared" si="144"/>
        <v>15.003</v>
      </c>
    </row>
    <row r="175" spans="1:64" ht="15" customHeight="1" x14ac:dyDescent="0.3">
      <c r="A175" s="54">
        <v>2019</v>
      </c>
      <c r="B175" s="55" t="s">
        <v>5</v>
      </c>
      <c r="C175" s="44">
        <v>0</v>
      </c>
      <c r="D175" s="14">
        <v>0</v>
      </c>
      <c r="E175" s="45">
        <v>0</v>
      </c>
      <c r="F175" s="44">
        <v>0</v>
      </c>
      <c r="G175" s="14">
        <v>0</v>
      </c>
      <c r="H175" s="45">
        <v>0</v>
      </c>
      <c r="I175" s="44">
        <v>0</v>
      </c>
      <c r="J175" s="14">
        <v>0</v>
      </c>
      <c r="K175" s="45">
        <v>0</v>
      </c>
      <c r="L175" s="44">
        <v>0</v>
      </c>
      <c r="M175" s="14">
        <v>0</v>
      </c>
      <c r="N175" s="45">
        <v>0</v>
      </c>
      <c r="O175" s="44">
        <v>0</v>
      </c>
      <c r="P175" s="14">
        <v>0</v>
      </c>
      <c r="Q175" s="45">
        <f t="shared" ref="Q175:Q186" si="220">IF(O175=0,0,P175/O175*1000)</f>
        <v>0</v>
      </c>
      <c r="R175" s="44">
        <v>0</v>
      </c>
      <c r="S175" s="14">
        <v>0</v>
      </c>
      <c r="T175" s="45">
        <f t="shared" ref="T175:T186" si="221">IF(R175=0,0,S175/R175*1000)</f>
        <v>0</v>
      </c>
      <c r="U175" s="44">
        <v>0</v>
      </c>
      <c r="V175" s="14">
        <v>0</v>
      </c>
      <c r="W175" s="45">
        <v>0</v>
      </c>
      <c r="X175" s="44">
        <v>0</v>
      </c>
      <c r="Y175" s="14">
        <v>0</v>
      </c>
      <c r="Z175" s="45">
        <v>0</v>
      </c>
      <c r="AA175" s="44">
        <v>0</v>
      </c>
      <c r="AB175" s="14">
        <v>0</v>
      </c>
      <c r="AC175" s="45">
        <v>0</v>
      </c>
      <c r="AD175" s="44">
        <v>0</v>
      </c>
      <c r="AE175" s="14">
        <v>0</v>
      </c>
      <c r="AF175" s="45">
        <v>0</v>
      </c>
      <c r="AG175" s="44">
        <v>0</v>
      </c>
      <c r="AH175" s="14">
        <v>0</v>
      </c>
      <c r="AI175" s="45">
        <v>0</v>
      </c>
      <c r="AJ175" s="44">
        <v>0</v>
      </c>
      <c r="AK175" s="14">
        <v>0</v>
      </c>
      <c r="AL175" s="45">
        <v>0</v>
      </c>
      <c r="AM175" s="44">
        <v>0</v>
      </c>
      <c r="AN175" s="14">
        <v>0</v>
      </c>
      <c r="AO175" s="45">
        <v>0</v>
      </c>
      <c r="AP175" s="44">
        <v>0</v>
      </c>
      <c r="AQ175" s="14">
        <v>0</v>
      </c>
      <c r="AR175" s="45">
        <v>0</v>
      </c>
      <c r="AS175" s="44">
        <v>0</v>
      </c>
      <c r="AT175" s="14">
        <v>0</v>
      </c>
      <c r="AU175" s="45">
        <v>0</v>
      </c>
      <c r="AV175" s="44">
        <v>0</v>
      </c>
      <c r="AW175" s="14">
        <v>0</v>
      </c>
      <c r="AX175" s="45">
        <v>0</v>
      </c>
      <c r="AY175" s="44">
        <v>0</v>
      </c>
      <c r="AZ175" s="14">
        <v>0</v>
      </c>
      <c r="BA175" s="45">
        <v>0</v>
      </c>
      <c r="BB175" s="44">
        <v>0</v>
      </c>
      <c r="BC175" s="14">
        <v>0</v>
      </c>
      <c r="BD175" s="45">
        <f t="shared" ref="BD175:BD186" si="222">IF(BB175=0,0,BC175/BB175*1000)</f>
        <v>0</v>
      </c>
      <c r="BE175" s="44">
        <v>0</v>
      </c>
      <c r="BF175" s="14">
        <v>0</v>
      </c>
      <c r="BG175" s="45">
        <v>0</v>
      </c>
      <c r="BH175" s="44">
        <v>0</v>
      </c>
      <c r="BI175" s="14">
        <v>0</v>
      </c>
      <c r="BJ175" s="45">
        <v>0</v>
      </c>
      <c r="BK175" s="12">
        <f t="shared" ref="BK175:BK180" si="223">I175+L175+AA175+AD175+AG175+AJ175+AP175+AY175+BH175+X175+AS175+C175+BE175+AM175</f>
        <v>0</v>
      </c>
      <c r="BL175" s="17">
        <f t="shared" ref="BL175:BL180" si="224">J175+M175+AB175+AE175+AH175+AK175+AQ175+AZ175+BI175+Y175+AT175+D175+BF175+AN175</f>
        <v>0</v>
      </c>
    </row>
    <row r="176" spans="1:64" ht="15" customHeight="1" x14ac:dyDescent="0.3">
      <c r="A176" s="54">
        <v>2019</v>
      </c>
      <c r="B176" s="55" t="s">
        <v>6</v>
      </c>
      <c r="C176" s="44">
        <v>0</v>
      </c>
      <c r="D176" s="14">
        <v>0</v>
      </c>
      <c r="E176" s="45">
        <v>0</v>
      </c>
      <c r="F176" s="44">
        <v>0</v>
      </c>
      <c r="G176" s="14">
        <v>0</v>
      </c>
      <c r="H176" s="45">
        <v>0</v>
      </c>
      <c r="I176" s="44">
        <v>0</v>
      </c>
      <c r="J176" s="14">
        <v>0</v>
      </c>
      <c r="K176" s="45">
        <v>0</v>
      </c>
      <c r="L176" s="44">
        <v>0</v>
      </c>
      <c r="M176" s="14">
        <v>0</v>
      </c>
      <c r="N176" s="45">
        <v>0</v>
      </c>
      <c r="O176" s="44">
        <v>0</v>
      </c>
      <c r="P176" s="14">
        <v>0</v>
      </c>
      <c r="Q176" s="45">
        <f t="shared" si="220"/>
        <v>0</v>
      </c>
      <c r="R176" s="44">
        <v>0</v>
      </c>
      <c r="S176" s="14">
        <v>0</v>
      </c>
      <c r="T176" s="45">
        <f t="shared" si="221"/>
        <v>0</v>
      </c>
      <c r="U176" s="44">
        <v>0</v>
      </c>
      <c r="V176" s="14">
        <v>0</v>
      </c>
      <c r="W176" s="45">
        <v>0</v>
      </c>
      <c r="X176" s="44">
        <v>0</v>
      </c>
      <c r="Y176" s="14">
        <v>0</v>
      </c>
      <c r="Z176" s="45">
        <v>0</v>
      </c>
      <c r="AA176" s="44">
        <v>0</v>
      </c>
      <c r="AB176" s="14">
        <v>0</v>
      </c>
      <c r="AC176" s="45">
        <v>0</v>
      </c>
      <c r="AD176" s="44">
        <v>0</v>
      </c>
      <c r="AE176" s="14">
        <v>0</v>
      </c>
      <c r="AF176" s="45">
        <v>0</v>
      </c>
      <c r="AG176" s="44">
        <v>0</v>
      </c>
      <c r="AH176" s="14">
        <v>0</v>
      </c>
      <c r="AI176" s="45">
        <v>0</v>
      </c>
      <c r="AJ176" s="44">
        <v>0</v>
      </c>
      <c r="AK176" s="14">
        <v>0</v>
      </c>
      <c r="AL176" s="45">
        <v>0</v>
      </c>
      <c r="AM176" s="44">
        <v>0</v>
      </c>
      <c r="AN176" s="14">
        <v>0</v>
      </c>
      <c r="AO176" s="45">
        <v>0</v>
      </c>
      <c r="AP176" s="44">
        <v>0</v>
      </c>
      <c r="AQ176" s="14">
        <v>0</v>
      </c>
      <c r="AR176" s="45">
        <v>0</v>
      </c>
      <c r="AS176" s="44">
        <v>0</v>
      </c>
      <c r="AT176" s="14">
        <v>0</v>
      </c>
      <c r="AU176" s="45">
        <v>0</v>
      </c>
      <c r="AV176" s="44">
        <v>0</v>
      </c>
      <c r="AW176" s="14">
        <v>0</v>
      </c>
      <c r="AX176" s="45">
        <v>0</v>
      </c>
      <c r="AY176" s="44">
        <v>0</v>
      </c>
      <c r="AZ176" s="14">
        <v>0</v>
      </c>
      <c r="BA176" s="45">
        <v>0</v>
      </c>
      <c r="BB176" s="44">
        <v>0</v>
      </c>
      <c r="BC176" s="14">
        <v>0</v>
      </c>
      <c r="BD176" s="45">
        <f t="shared" si="222"/>
        <v>0</v>
      </c>
      <c r="BE176" s="44">
        <v>0</v>
      </c>
      <c r="BF176" s="14">
        <v>0</v>
      </c>
      <c r="BG176" s="45">
        <v>0</v>
      </c>
      <c r="BH176" s="44">
        <v>0</v>
      </c>
      <c r="BI176" s="14">
        <v>0</v>
      </c>
      <c r="BJ176" s="45">
        <v>0</v>
      </c>
      <c r="BK176" s="12">
        <f t="shared" si="223"/>
        <v>0</v>
      </c>
      <c r="BL176" s="17">
        <f t="shared" si="224"/>
        <v>0</v>
      </c>
    </row>
    <row r="177" spans="1:64" ht="15" customHeight="1" x14ac:dyDescent="0.3">
      <c r="A177" s="54">
        <v>2019</v>
      </c>
      <c r="B177" s="55" t="s">
        <v>7</v>
      </c>
      <c r="C177" s="44">
        <v>0</v>
      </c>
      <c r="D177" s="14">
        <v>0</v>
      </c>
      <c r="E177" s="45">
        <v>0</v>
      </c>
      <c r="F177" s="44">
        <v>0</v>
      </c>
      <c r="G177" s="14">
        <v>0</v>
      </c>
      <c r="H177" s="45">
        <v>0</v>
      </c>
      <c r="I177" s="44">
        <v>0</v>
      </c>
      <c r="J177" s="14">
        <v>0</v>
      </c>
      <c r="K177" s="45">
        <v>0</v>
      </c>
      <c r="L177" s="44">
        <v>0</v>
      </c>
      <c r="M177" s="14">
        <v>0</v>
      </c>
      <c r="N177" s="45">
        <v>0</v>
      </c>
      <c r="O177" s="44">
        <v>0</v>
      </c>
      <c r="P177" s="14">
        <v>0</v>
      </c>
      <c r="Q177" s="45">
        <f t="shared" si="220"/>
        <v>0</v>
      </c>
      <c r="R177" s="44">
        <v>0</v>
      </c>
      <c r="S177" s="14">
        <v>0</v>
      </c>
      <c r="T177" s="45">
        <f t="shared" si="221"/>
        <v>0</v>
      </c>
      <c r="U177" s="44">
        <v>0</v>
      </c>
      <c r="V177" s="14">
        <v>0</v>
      </c>
      <c r="W177" s="45">
        <v>0</v>
      </c>
      <c r="X177" s="44">
        <v>0</v>
      </c>
      <c r="Y177" s="14">
        <v>0</v>
      </c>
      <c r="Z177" s="45">
        <v>0</v>
      </c>
      <c r="AA177" s="44">
        <v>0</v>
      </c>
      <c r="AB177" s="14">
        <v>0</v>
      </c>
      <c r="AC177" s="45">
        <v>0</v>
      </c>
      <c r="AD177" s="44">
        <v>0</v>
      </c>
      <c r="AE177" s="14">
        <v>0</v>
      </c>
      <c r="AF177" s="45">
        <v>0</v>
      </c>
      <c r="AG177" s="44">
        <v>0</v>
      </c>
      <c r="AH177" s="14">
        <v>0</v>
      </c>
      <c r="AI177" s="45">
        <v>0</v>
      </c>
      <c r="AJ177" s="44">
        <v>0</v>
      </c>
      <c r="AK177" s="14">
        <v>0</v>
      </c>
      <c r="AL177" s="45">
        <v>0</v>
      </c>
      <c r="AM177" s="44">
        <v>0</v>
      </c>
      <c r="AN177" s="14">
        <v>0</v>
      </c>
      <c r="AO177" s="45">
        <v>0</v>
      </c>
      <c r="AP177" s="44">
        <v>0</v>
      </c>
      <c r="AQ177" s="14">
        <v>0</v>
      </c>
      <c r="AR177" s="45">
        <v>0</v>
      </c>
      <c r="AS177" s="44">
        <v>0</v>
      </c>
      <c r="AT177" s="14">
        <v>0</v>
      </c>
      <c r="AU177" s="45">
        <v>0</v>
      </c>
      <c r="AV177" s="44">
        <v>0</v>
      </c>
      <c r="AW177" s="14">
        <v>0</v>
      </c>
      <c r="AX177" s="45">
        <v>0</v>
      </c>
      <c r="AY177" s="44">
        <v>0.105</v>
      </c>
      <c r="AZ177" s="14">
        <v>1.6140000000000001</v>
      </c>
      <c r="BA177" s="45">
        <f t="shared" ref="BA177:BA185" si="225">AZ177/AY177*1000</f>
        <v>15371.428571428574</v>
      </c>
      <c r="BB177" s="44">
        <v>0</v>
      </c>
      <c r="BC177" s="14">
        <v>0</v>
      </c>
      <c r="BD177" s="45">
        <f t="shared" si="222"/>
        <v>0</v>
      </c>
      <c r="BE177" s="44">
        <v>0</v>
      </c>
      <c r="BF177" s="14">
        <v>0</v>
      </c>
      <c r="BG177" s="45">
        <v>0</v>
      </c>
      <c r="BH177" s="44">
        <v>0</v>
      </c>
      <c r="BI177" s="14">
        <v>0</v>
      </c>
      <c r="BJ177" s="45">
        <v>0</v>
      </c>
      <c r="BK177" s="12">
        <f t="shared" si="223"/>
        <v>0.105</v>
      </c>
      <c r="BL177" s="17">
        <f t="shared" si="224"/>
        <v>1.6140000000000001</v>
      </c>
    </row>
    <row r="178" spans="1:64" ht="15" customHeight="1" x14ac:dyDescent="0.3">
      <c r="A178" s="54">
        <v>2019</v>
      </c>
      <c r="B178" s="55" t="s">
        <v>8</v>
      </c>
      <c r="C178" s="44">
        <v>0</v>
      </c>
      <c r="D178" s="14">
        <v>0</v>
      </c>
      <c r="E178" s="45">
        <v>0</v>
      </c>
      <c r="F178" s="44">
        <v>0</v>
      </c>
      <c r="G178" s="14">
        <v>0</v>
      </c>
      <c r="H178" s="45">
        <v>0</v>
      </c>
      <c r="I178" s="44">
        <v>0</v>
      </c>
      <c r="J178" s="14">
        <v>0</v>
      </c>
      <c r="K178" s="45">
        <v>0</v>
      </c>
      <c r="L178" s="44">
        <v>0</v>
      </c>
      <c r="M178" s="14">
        <v>0</v>
      </c>
      <c r="N178" s="45">
        <v>0</v>
      </c>
      <c r="O178" s="44">
        <v>0</v>
      </c>
      <c r="P178" s="14">
        <v>0</v>
      </c>
      <c r="Q178" s="45">
        <f t="shared" si="220"/>
        <v>0</v>
      </c>
      <c r="R178" s="44">
        <v>0</v>
      </c>
      <c r="S178" s="14">
        <v>0</v>
      </c>
      <c r="T178" s="45">
        <f t="shared" si="221"/>
        <v>0</v>
      </c>
      <c r="U178" s="44">
        <v>0</v>
      </c>
      <c r="V178" s="14">
        <v>0</v>
      </c>
      <c r="W178" s="45">
        <v>0</v>
      </c>
      <c r="X178" s="44">
        <v>0</v>
      </c>
      <c r="Y178" s="14">
        <v>0</v>
      </c>
      <c r="Z178" s="45">
        <v>0</v>
      </c>
      <c r="AA178" s="44">
        <v>0</v>
      </c>
      <c r="AB178" s="14">
        <v>0</v>
      </c>
      <c r="AC178" s="45">
        <v>0</v>
      </c>
      <c r="AD178" s="44">
        <v>0</v>
      </c>
      <c r="AE178" s="14">
        <v>0</v>
      </c>
      <c r="AF178" s="45">
        <v>0</v>
      </c>
      <c r="AG178" s="44">
        <v>0</v>
      </c>
      <c r="AH178" s="14">
        <v>0</v>
      </c>
      <c r="AI178" s="45">
        <v>0</v>
      </c>
      <c r="AJ178" s="44">
        <v>0</v>
      </c>
      <c r="AK178" s="14">
        <v>0</v>
      </c>
      <c r="AL178" s="45">
        <v>0</v>
      </c>
      <c r="AM178" s="44">
        <v>0</v>
      </c>
      <c r="AN178" s="14">
        <v>0</v>
      </c>
      <c r="AO178" s="45">
        <v>0</v>
      </c>
      <c r="AP178" s="44">
        <v>0</v>
      </c>
      <c r="AQ178" s="14">
        <v>0</v>
      </c>
      <c r="AR178" s="45">
        <v>0</v>
      </c>
      <c r="AS178" s="44">
        <v>0</v>
      </c>
      <c r="AT178" s="14">
        <v>0</v>
      </c>
      <c r="AU178" s="45">
        <v>0</v>
      </c>
      <c r="AV178" s="44">
        <v>0</v>
      </c>
      <c r="AW178" s="14">
        <v>0</v>
      </c>
      <c r="AX178" s="45">
        <v>0</v>
      </c>
      <c r="AY178" s="44">
        <v>1.855</v>
      </c>
      <c r="AZ178" s="14">
        <v>2.4319999999999999</v>
      </c>
      <c r="BA178" s="45">
        <f t="shared" si="225"/>
        <v>1311.0512129380054</v>
      </c>
      <c r="BB178" s="44">
        <v>0</v>
      </c>
      <c r="BC178" s="14">
        <v>0</v>
      </c>
      <c r="BD178" s="45">
        <f t="shared" si="222"/>
        <v>0</v>
      </c>
      <c r="BE178" s="44">
        <v>0</v>
      </c>
      <c r="BF178" s="14">
        <v>0</v>
      </c>
      <c r="BG178" s="45">
        <v>0</v>
      </c>
      <c r="BH178" s="44">
        <v>0</v>
      </c>
      <c r="BI178" s="14">
        <v>0</v>
      </c>
      <c r="BJ178" s="45">
        <v>0</v>
      </c>
      <c r="BK178" s="12">
        <f t="shared" si="223"/>
        <v>1.855</v>
      </c>
      <c r="BL178" s="17">
        <f t="shared" si="224"/>
        <v>2.4319999999999999</v>
      </c>
    </row>
    <row r="179" spans="1:64" ht="15" customHeight="1" x14ac:dyDescent="0.3">
      <c r="A179" s="54">
        <v>2019</v>
      </c>
      <c r="B179" s="55" t="s">
        <v>9</v>
      </c>
      <c r="C179" s="44">
        <v>0</v>
      </c>
      <c r="D179" s="14">
        <v>0</v>
      </c>
      <c r="E179" s="45">
        <v>0</v>
      </c>
      <c r="F179" s="44">
        <v>0</v>
      </c>
      <c r="G179" s="14">
        <v>0</v>
      </c>
      <c r="H179" s="45">
        <v>0</v>
      </c>
      <c r="I179" s="44">
        <v>0</v>
      </c>
      <c r="J179" s="14">
        <v>0</v>
      </c>
      <c r="K179" s="45">
        <v>0</v>
      </c>
      <c r="L179" s="44">
        <v>0.01</v>
      </c>
      <c r="M179" s="14">
        <v>3.2000000000000001E-2</v>
      </c>
      <c r="N179" s="45">
        <f t="shared" ref="N179" si="226">M179/L179*1000</f>
        <v>3200</v>
      </c>
      <c r="O179" s="44">
        <v>0</v>
      </c>
      <c r="P179" s="14">
        <v>0</v>
      </c>
      <c r="Q179" s="45">
        <f t="shared" si="220"/>
        <v>0</v>
      </c>
      <c r="R179" s="44">
        <v>0</v>
      </c>
      <c r="S179" s="14">
        <v>0</v>
      </c>
      <c r="T179" s="45">
        <f t="shared" si="221"/>
        <v>0</v>
      </c>
      <c r="U179" s="44">
        <v>0</v>
      </c>
      <c r="V179" s="14">
        <v>0</v>
      </c>
      <c r="W179" s="45">
        <v>0</v>
      </c>
      <c r="X179" s="44">
        <v>0</v>
      </c>
      <c r="Y179" s="14">
        <v>0</v>
      </c>
      <c r="Z179" s="45">
        <v>0</v>
      </c>
      <c r="AA179" s="44">
        <v>0</v>
      </c>
      <c r="AB179" s="14">
        <v>0</v>
      </c>
      <c r="AC179" s="45">
        <v>0</v>
      </c>
      <c r="AD179" s="44">
        <v>0</v>
      </c>
      <c r="AE179" s="14">
        <v>0</v>
      </c>
      <c r="AF179" s="45">
        <v>0</v>
      </c>
      <c r="AG179" s="44">
        <v>0</v>
      </c>
      <c r="AH179" s="14">
        <v>0</v>
      </c>
      <c r="AI179" s="45">
        <v>0</v>
      </c>
      <c r="AJ179" s="44">
        <v>0</v>
      </c>
      <c r="AK179" s="14">
        <v>0</v>
      </c>
      <c r="AL179" s="45">
        <v>0</v>
      </c>
      <c r="AM179" s="44">
        <v>0</v>
      </c>
      <c r="AN179" s="14">
        <v>0</v>
      </c>
      <c r="AO179" s="45">
        <v>0</v>
      </c>
      <c r="AP179" s="44">
        <v>0</v>
      </c>
      <c r="AQ179" s="14">
        <v>0</v>
      </c>
      <c r="AR179" s="45">
        <v>0</v>
      </c>
      <c r="AS179" s="44">
        <v>0</v>
      </c>
      <c r="AT179" s="14">
        <v>0</v>
      </c>
      <c r="AU179" s="45">
        <v>0</v>
      </c>
      <c r="AV179" s="44">
        <v>0</v>
      </c>
      <c r="AW179" s="14">
        <v>0</v>
      </c>
      <c r="AX179" s="45">
        <v>0</v>
      </c>
      <c r="AY179" s="44">
        <v>1.0999999999999999E-2</v>
      </c>
      <c r="AZ179" s="14">
        <v>3.0649999999999999</v>
      </c>
      <c r="BA179" s="45">
        <f t="shared" si="225"/>
        <v>278636.36363636365</v>
      </c>
      <c r="BB179" s="44">
        <v>0</v>
      </c>
      <c r="BC179" s="14">
        <v>0</v>
      </c>
      <c r="BD179" s="45">
        <f t="shared" si="222"/>
        <v>0</v>
      </c>
      <c r="BE179" s="44">
        <v>0</v>
      </c>
      <c r="BF179" s="14">
        <v>0</v>
      </c>
      <c r="BG179" s="45">
        <v>0</v>
      </c>
      <c r="BH179" s="44">
        <v>0</v>
      </c>
      <c r="BI179" s="14">
        <v>0</v>
      </c>
      <c r="BJ179" s="45">
        <v>0</v>
      </c>
      <c r="BK179" s="12">
        <f t="shared" si="223"/>
        <v>2.0999999999999998E-2</v>
      </c>
      <c r="BL179" s="17">
        <f t="shared" si="224"/>
        <v>3.097</v>
      </c>
    </row>
    <row r="180" spans="1:64" ht="15" customHeight="1" x14ac:dyDescent="0.3">
      <c r="A180" s="54">
        <v>2019</v>
      </c>
      <c r="B180" s="55" t="s">
        <v>10</v>
      </c>
      <c r="C180" s="44">
        <v>0</v>
      </c>
      <c r="D180" s="14">
        <v>0</v>
      </c>
      <c r="E180" s="45">
        <v>0</v>
      </c>
      <c r="F180" s="44">
        <v>0</v>
      </c>
      <c r="G180" s="14">
        <v>0</v>
      </c>
      <c r="H180" s="45">
        <v>0</v>
      </c>
      <c r="I180" s="44">
        <v>0</v>
      </c>
      <c r="J180" s="14">
        <v>0</v>
      </c>
      <c r="K180" s="45">
        <v>0</v>
      </c>
      <c r="L180" s="44">
        <v>0</v>
      </c>
      <c r="M180" s="14">
        <v>0</v>
      </c>
      <c r="N180" s="45">
        <v>0</v>
      </c>
      <c r="O180" s="44">
        <v>0</v>
      </c>
      <c r="P180" s="14">
        <v>0</v>
      </c>
      <c r="Q180" s="45">
        <f t="shared" si="220"/>
        <v>0</v>
      </c>
      <c r="R180" s="44">
        <v>0</v>
      </c>
      <c r="S180" s="14">
        <v>0</v>
      </c>
      <c r="T180" s="45">
        <f t="shared" si="221"/>
        <v>0</v>
      </c>
      <c r="U180" s="44">
        <v>0</v>
      </c>
      <c r="V180" s="14">
        <v>0</v>
      </c>
      <c r="W180" s="45">
        <v>0</v>
      </c>
      <c r="X180" s="44">
        <v>0</v>
      </c>
      <c r="Y180" s="14">
        <v>0</v>
      </c>
      <c r="Z180" s="45">
        <v>0</v>
      </c>
      <c r="AA180" s="44">
        <v>0</v>
      </c>
      <c r="AB180" s="14">
        <v>0</v>
      </c>
      <c r="AC180" s="45">
        <v>0</v>
      </c>
      <c r="AD180" s="44">
        <v>0</v>
      </c>
      <c r="AE180" s="14">
        <v>0</v>
      </c>
      <c r="AF180" s="45">
        <v>0</v>
      </c>
      <c r="AG180" s="44">
        <v>0</v>
      </c>
      <c r="AH180" s="14">
        <v>0</v>
      </c>
      <c r="AI180" s="45">
        <v>0</v>
      </c>
      <c r="AJ180" s="44">
        <v>13.41</v>
      </c>
      <c r="AK180" s="14">
        <v>375.66300000000001</v>
      </c>
      <c r="AL180" s="45">
        <f t="shared" ref="AL180" si="227">AK180/AJ180*1000</f>
        <v>28013.646532438477</v>
      </c>
      <c r="AM180" s="44">
        <v>0</v>
      </c>
      <c r="AN180" s="14">
        <v>0</v>
      </c>
      <c r="AO180" s="45">
        <v>0</v>
      </c>
      <c r="AP180" s="44">
        <v>0</v>
      </c>
      <c r="AQ180" s="14">
        <v>0</v>
      </c>
      <c r="AR180" s="45">
        <v>0</v>
      </c>
      <c r="AS180" s="44">
        <v>0</v>
      </c>
      <c r="AT180" s="14">
        <v>0</v>
      </c>
      <c r="AU180" s="45">
        <v>0</v>
      </c>
      <c r="AV180" s="44">
        <v>0</v>
      </c>
      <c r="AW180" s="14">
        <v>0</v>
      </c>
      <c r="AX180" s="45">
        <v>0</v>
      </c>
      <c r="AY180" s="44">
        <v>1</v>
      </c>
      <c r="AZ180" s="14">
        <v>0.84399999999999997</v>
      </c>
      <c r="BA180" s="45">
        <f t="shared" si="225"/>
        <v>844</v>
      </c>
      <c r="BB180" s="44">
        <v>0</v>
      </c>
      <c r="BC180" s="14">
        <v>0</v>
      </c>
      <c r="BD180" s="45">
        <f t="shared" si="222"/>
        <v>0</v>
      </c>
      <c r="BE180" s="44">
        <v>3.18</v>
      </c>
      <c r="BF180" s="14">
        <v>1.3620000000000001</v>
      </c>
      <c r="BG180" s="45">
        <f t="shared" ref="BG180" si="228">BF180/BE180*1000</f>
        <v>428.30188679245282</v>
      </c>
      <c r="BH180" s="44">
        <v>0</v>
      </c>
      <c r="BI180" s="14">
        <v>0</v>
      </c>
      <c r="BJ180" s="45">
        <v>0</v>
      </c>
      <c r="BK180" s="12">
        <f t="shared" si="223"/>
        <v>17.59</v>
      </c>
      <c r="BL180" s="17">
        <f t="shared" si="224"/>
        <v>377.86900000000003</v>
      </c>
    </row>
    <row r="181" spans="1:64" ht="15" customHeight="1" x14ac:dyDescent="0.3">
      <c r="A181" s="54">
        <v>2019</v>
      </c>
      <c r="B181" s="55" t="s">
        <v>11</v>
      </c>
      <c r="C181" s="44">
        <v>0</v>
      </c>
      <c r="D181" s="14">
        <v>0</v>
      </c>
      <c r="E181" s="45">
        <v>0</v>
      </c>
      <c r="F181" s="44">
        <v>0</v>
      </c>
      <c r="G181" s="14">
        <v>0</v>
      </c>
      <c r="H181" s="45">
        <v>0</v>
      </c>
      <c r="I181" s="44">
        <v>0</v>
      </c>
      <c r="J181" s="14">
        <v>0</v>
      </c>
      <c r="K181" s="45">
        <v>0</v>
      </c>
      <c r="L181" s="44">
        <v>0</v>
      </c>
      <c r="M181" s="14">
        <v>0</v>
      </c>
      <c r="N181" s="45">
        <v>0</v>
      </c>
      <c r="O181" s="44">
        <v>0</v>
      </c>
      <c r="P181" s="14">
        <v>0</v>
      </c>
      <c r="Q181" s="45">
        <f t="shared" si="220"/>
        <v>0</v>
      </c>
      <c r="R181" s="44">
        <v>0</v>
      </c>
      <c r="S181" s="14">
        <v>0</v>
      </c>
      <c r="T181" s="45">
        <f t="shared" si="221"/>
        <v>0</v>
      </c>
      <c r="U181" s="44">
        <v>0</v>
      </c>
      <c r="V181" s="14">
        <v>0</v>
      </c>
      <c r="W181" s="45">
        <v>0</v>
      </c>
      <c r="X181" s="44">
        <v>0</v>
      </c>
      <c r="Y181" s="14">
        <v>0</v>
      </c>
      <c r="Z181" s="45">
        <v>0</v>
      </c>
      <c r="AA181" s="44">
        <v>0</v>
      </c>
      <c r="AB181" s="14">
        <v>0</v>
      </c>
      <c r="AC181" s="45">
        <v>0</v>
      </c>
      <c r="AD181" s="44">
        <v>0</v>
      </c>
      <c r="AE181" s="14">
        <v>0</v>
      </c>
      <c r="AF181" s="45">
        <v>0</v>
      </c>
      <c r="AG181" s="44">
        <v>0</v>
      </c>
      <c r="AH181" s="14">
        <v>0</v>
      </c>
      <c r="AI181" s="45">
        <v>0</v>
      </c>
      <c r="AJ181" s="44">
        <v>0</v>
      </c>
      <c r="AK181" s="14">
        <v>0</v>
      </c>
      <c r="AL181" s="45">
        <v>0</v>
      </c>
      <c r="AM181" s="44">
        <v>0.6</v>
      </c>
      <c r="AN181" s="14">
        <v>0.26100000000000001</v>
      </c>
      <c r="AO181" s="45">
        <f t="shared" ref="AO181" si="229">AN181/AM181*1000</f>
        <v>435.00000000000006</v>
      </c>
      <c r="AP181" s="44">
        <v>0</v>
      </c>
      <c r="AQ181" s="14">
        <v>0</v>
      </c>
      <c r="AR181" s="45">
        <v>0</v>
      </c>
      <c r="AS181" s="44">
        <v>0</v>
      </c>
      <c r="AT181" s="14">
        <v>0</v>
      </c>
      <c r="AU181" s="45">
        <v>0</v>
      </c>
      <c r="AV181" s="44">
        <v>0</v>
      </c>
      <c r="AW181" s="14">
        <v>0</v>
      </c>
      <c r="AX181" s="45">
        <v>0</v>
      </c>
      <c r="AY181" s="44">
        <v>7.4</v>
      </c>
      <c r="AZ181" s="14">
        <v>3.9710000000000001</v>
      </c>
      <c r="BA181" s="45">
        <f t="shared" si="225"/>
        <v>536.62162162162167</v>
      </c>
      <c r="BB181" s="44">
        <v>0</v>
      </c>
      <c r="BC181" s="14">
        <v>0</v>
      </c>
      <c r="BD181" s="45">
        <f t="shared" si="222"/>
        <v>0</v>
      </c>
      <c r="BE181" s="44">
        <v>0</v>
      </c>
      <c r="BF181" s="14">
        <v>0</v>
      </c>
      <c r="BG181" s="45">
        <v>0</v>
      </c>
      <c r="BH181" s="44">
        <v>0</v>
      </c>
      <c r="BI181" s="14">
        <v>0</v>
      </c>
      <c r="BJ181" s="45">
        <v>0</v>
      </c>
      <c r="BK181" s="12">
        <f>I181+L181+AA181+AD181+AG181+AJ181+AP181+AY181+BH181+X181+AS181+C181+BE181+AM181</f>
        <v>8</v>
      </c>
      <c r="BL181" s="17">
        <f>J181+M181+AB181+AE181+AH181+AK181+AQ181+AZ181+BI181+Y181+AT181+D181+BF181+AN181</f>
        <v>4.2320000000000002</v>
      </c>
    </row>
    <row r="182" spans="1:64" ht="15" customHeight="1" x14ac:dyDescent="0.3">
      <c r="A182" s="54">
        <v>2019</v>
      </c>
      <c r="B182" s="55" t="s">
        <v>12</v>
      </c>
      <c r="C182" s="44">
        <v>0</v>
      </c>
      <c r="D182" s="14">
        <v>0</v>
      </c>
      <c r="E182" s="45">
        <v>0</v>
      </c>
      <c r="F182" s="44">
        <v>0</v>
      </c>
      <c r="G182" s="14">
        <v>0</v>
      </c>
      <c r="H182" s="45">
        <v>0</v>
      </c>
      <c r="I182" s="44">
        <v>0</v>
      </c>
      <c r="J182" s="14">
        <v>0</v>
      </c>
      <c r="K182" s="45">
        <v>0</v>
      </c>
      <c r="L182" s="44">
        <v>0</v>
      </c>
      <c r="M182" s="14">
        <v>0</v>
      </c>
      <c r="N182" s="45">
        <v>0</v>
      </c>
      <c r="O182" s="44">
        <v>0</v>
      </c>
      <c r="P182" s="14">
        <v>0</v>
      </c>
      <c r="Q182" s="45">
        <f t="shared" si="220"/>
        <v>0</v>
      </c>
      <c r="R182" s="44">
        <v>0</v>
      </c>
      <c r="S182" s="14">
        <v>0</v>
      </c>
      <c r="T182" s="45">
        <f t="shared" si="221"/>
        <v>0</v>
      </c>
      <c r="U182" s="44">
        <v>0</v>
      </c>
      <c r="V182" s="14">
        <v>0</v>
      </c>
      <c r="W182" s="45">
        <v>0</v>
      </c>
      <c r="X182" s="44">
        <v>0</v>
      </c>
      <c r="Y182" s="14">
        <v>0</v>
      </c>
      <c r="Z182" s="45">
        <v>0</v>
      </c>
      <c r="AA182" s="44">
        <v>0</v>
      </c>
      <c r="AB182" s="14">
        <v>0</v>
      </c>
      <c r="AC182" s="45">
        <v>0</v>
      </c>
      <c r="AD182" s="44">
        <v>0</v>
      </c>
      <c r="AE182" s="14">
        <v>0</v>
      </c>
      <c r="AF182" s="45">
        <v>0</v>
      </c>
      <c r="AG182" s="44">
        <v>0</v>
      </c>
      <c r="AH182" s="14">
        <v>0</v>
      </c>
      <c r="AI182" s="45">
        <v>0</v>
      </c>
      <c r="AJ182" s="44">
        <v>0</v>
      </c>
      <c r="AK182" s="14">
        <v>0</v>
      </c>
      <c r="AL182" s="45">
        <v>0</v>
      </c>
      <c r="AM182" s="44">
        <v>0</v>
      </c>
      <c r="AN182" s="14">
        <v>0</v>
      </c>
      <c r="AO182" s="45">
        <v>0</v>
      </c>
      <c r="AP182" s="44">
        <v>0</v>
      </c>
      <c r="AQ182" s="14">
        <v>0</v>
      </c>
      <c r="AR182" s="45">
        <v>0</v>
      </c>
      <c r="AS182" s="44">
        <v>0</v>
      </c>
      <c r="AT182" s="14">
        <v>0</v>
      </c>
      <c r="AU182" s="45">
        <v>0</v>
      </c>
      <c r="AV182" s="44">
        <v>0</v>
      </c>
      <c r="AW182" s="14">
        <v>0</v>
      </c>
      <c r="AX182" s="45">
        <v>0</v>
      </c>
      <c r="AY182" s="44">
        <v>0.1</v>
      </c>
      <c r="AZ182" s="14">
        <v>1.159</v>
      </c>
      <c r="BA182" s="45">
        <f t="shared" si="225"/>
        <v>11590</v>
      </c>
      <c r="BB182" s="44">
        <v>0</v>
      </c>
      <c r="BC182" s="14">
        <v>0</v>
      </c>
      <c r="BD182" s="45">
        <f t="shared" si="222"/>
        <v>0</v>
      </c>
      <c r="BE182" s="44">
        <v>0</v>
      </c>
      <c r="BF182" s="14">
        <v>0</v>
      </c>
      <c r="BG182" s="45">
        <v>0</v>
      </c>
      <c r="BH182" s="44">
        <v>0</v>
      </c>
      <c r="BI182" s="14">
        <v>0</v>
      </c>
      <c r="BJ182" s="45">
        <v>0</v>
      </c>
      <c r="BK182" s="12">
        <f t="shared" ref="BK182:BK187" si="230">I182+L182+AA182+AD182+AG182+AJ182+AP182+AY182+BH182+X182+AS182+C182+BE182+AM182</f>
        <v>0.1</v>
      </c>
      <c r="BL182" s="17">
        <f t="shared" ref="BL182:BL187" si="231">J182+M182+AB182+AE182+AH182+AK182+AQ182+AZ182+BI182+Y182+AT182+D182+BF182+AN182</f>
        <v>1.159</v>
      </c>
    </row>
    <row r="183" spans="1:64" ht="15" customHeight="1" x14ac:dyDescent="0.3">
      <c r="A183" s="54">
        <v>2019</v>
      </c>
      <c r="B183" s="55" t="s">
        <v>13</v>
      </c>
      <c r="C183" s="44">
        <v>0</v>
      </c>
      <c r="D183" s="14">
        <v>0</v>
      </c>
      <c r="E183" s="45">
        <v>0</v>
      </c>
      <c r="F183" s="44">
        <v>0</v>
      </c>
      <c r="G183" s="14">
        <v>0</v>
      </c>
      <c r="H183" s="45">
        <v>0</v>
      </c>
      <c r="I183" s="44">
        <v>0</v>
      </c>
      <c r="J183" s="14">
        <v>0</v>
      </c>
      <c r="K183" s="45">
        <v>0</v>
      </c>
      <c r="L183" s="44">
        <v>0</v>
      </c>
      <c r="M183" s="14">
        <v>0</v>
      </c>
      <c r="N183" s="45">
        <v>0</v>
      </c>
      <c r="O183" s="44">
        <v>0</v>
      </c>
      <c r="P183" s="14">
        <v>0</v>
      </c>
      <c r="Q183" s="45">
        <f t="shared" si="220"/>
        <v>0</v>
      </c>
      <c r="R183" s="44">
        <v>0</v>
      </c>
      <c r="S183" s="14">
        <v>0</v>
      </c>
      <c r="T183" s="45">
        <f t="shared" si="221"/>
        <v>0</v>
      </c>
      <c r="U183" s="44">
        <v>0</v>
      </c>
      <c r="V183" s="14">
        <v>0</v>
      </c>
      <c r="W183" s="45">
        <v>0</v>
      </c>
      <c r="X183" s="44">
        <v>0</v>
      </c>
      <c r="Y183" s="14">
        <v>0</v>
      </c>
      <c r="Z183" s="45">
        <v>0</v>
      </c>
      <c r="AA183" s="44">
        <v>0</v>
      </c>
      <c r="AB183" s="14">
        <v>0</v>
      </c>
      <c r="AC183" s="45">
        <v>0</v>
      </c>
      <c r="AD183" s="44">
        <v>0</v>
      </c>
      <c r="AE183" s="14">
        <v>0</v>
      </c>
      <c r="AF183" s="45">
        <v>0</v>
      </c>
      <c r="AG183" s="44">
        <v>0</v>
      </c>
      <c r="AH183" s="14">
        <v>0</v>
      </c>
      <c r="AI183" s="45">
        <v>0</v>
      </c>
      <c r="AJ183" s="44">
        <v>0</v>
      </c>
      <c r="AK183" s="14">
        <v>0</v>
      </c>
      <c r="AL183" s="45">
        <v>0</v>
      </c>
      <c r="AM183" s="44">
        <v>0</v>
      </c>
      <c r="AN183" s="14">
        <v>0</v>
      </c>
      <c r="AO183" s="45">
        <v>0</v>
      </c>
      <c r="AP183" s="44">
        <v>0</v>
      </c>
      <c r="AQ183" s="14">
        <v>0</v>
      </c>
      <c r="AR183" s="45">
        <v>0</v>
      </c>
      <c r="AS183" s="44">
        <v>0</v>
      </c>
      <c r="AT183" s="14">
        <v>0</v>
      </c>
      <c r="AU183" s="45">
        <v>0</v>
      </c>
      <c r="AV183" s="44">
        <v>0</v>
      </c>
      <c r="AW183" s="14">
        <v>0</v>
      </c>
      <c r="AX183" s="45">
        <v>0</v>
      </c>
      <c r="AY183" s="44">
        <v>0</v>
      </c>
      <c r="AZ183" s="14">
        <v>0</v>
      </c>
      <c r="BA183" s="45">
        <v>0</v>
      </c>
      <c r="BB183" s="44">
        <v>0</v>
      </c>
      <c r="BC183" s="14">
        <v>0</v>
      </c>
      <c r="BD183" s="45">
        <f t="shared" si="222"/>
        <v>0</v>
      </c>
      <c r="BE183" s="44">
        <v>0</v>
      </c>
      <c r="BF183" s="14">
        <v>0</v>
      </c>
      <c r="BG183" s="45">
        <v>0</v>
      </c>
      <c r="BH183" s="44">
        <v>0</v>
      </c>
      <c r="BI183" s="14">
        <v>0</v>
      </c>
      <c r="BJ183" s="45">
        <v>0</v>
      </c>
      <c r="BK183" s="12">
        <f t="shared" si="230"/>
        <v>0</v>
      </c>
      <c r="BL183" s="17">
        <f t="shared" si="231"/>
        <v>0</v>
      </c>
    </row>
    <row r="184" spans="1:64" ht="15" customHeight="1" x14ac:dyDescent="0.3">
      <c r="A184" s="54">
        <v>2019</v>
      </c>
      <c r="B184" s="55" t="s">
        <v>14</v>
      </c>
      <c r="C184" s="44">
        <v>0</v>
      </c>
      <c r="D184" s="14">
        <v>0</v>
      </c>
      <c r="E184" s="45">
        <v>0</v>
      </c>
      <c r="F184" s="44">
        <v>0</v>
      </c>
      <c r="G184" s="14">
        <v>0</v>
      </c>
      <c r="H184" s="45">
        <v>0</v>
      </c>
      <c r="I184" s="44">
        <v>0</v>
      </c>
      <c r="J184" s="14">
        <v>0</v>
      </c>
      <c r="K184" s="45">
        <v>0</v>
      </c>
      <c r="L184" s="44">
        <v>0</v>
      </c>
      <c r="M184" s="14">
        <v>0</v>
      </c>
      <c r="N184" s="45">
        <v>0</v>
      </c>
      <c r="O184" s="44">
        <v>0</v>
      </c>
      <c r="P184" s="14">
        <v>0</v>
      </c>
      <c r="Q184" s="45">
        <f t="shared" si="220"/>
        <v>0</v>
      </c>
      <c r="R184" s="44">
        <v>0</v>
      </c>
      <c r="S184" s="14">
        <v>0</v>
      </c>
      <c r="T184" s="45">
        <f t="shared" si="221"/>
        <v>0</v>
      </c>
      <c r="U184" s="44">
        <v>0</v>
      </c>
      <c r="V184" s="14">
        <v>0</v>
      </c>
      <c r="W184" s="45">
        <v>0</v>
      </c>
      <c r="X184" s="44">
        <v>0</v>
      </c>
      <c r="Y184" s="14">
        <v>0</v>
      </c>
      <c r="Z184" s="45">
        <v>0</v>
      </c>
      <c r="AA184" s="44">
        <v>0</v>
      </c>
      <c r="AB184" s="14">
        <v>0</v>
      </c>
      <c r="AC184" s="45">
        <v>0</v>
      </c>
      <c r="AD184" s="44">
        <v>0</v>
      </c>
      <c r="AE184" s="14">
        <v>0</v>
      </c>
      <c r="AF184" s="45">
        <v>0</v>
      </c>
      <c r="AG184" s="44">
        <v>0</v>
      </c>
      <c r="AH184" s="14">
        <v>0</v>
      </c>
      <c r="AI184" s="45">
        <v>0</v>
      </c>
      <c r="AJ184" s="44">
        <v>0</v>
      </c>
      <c r="AK184" s="14">
        <v>0</v>
      </c>
      <c r="AL184" s="45">
        <v>0</v>
      </c>
      <c r="AM184" s="44">
        <v>0</v>
      </c>
      <c r="AN184" s="14">
        <v>0</v>
      </c>
      <c r="AO184" s="45">
        <v>0</v>
      </c>
      <c r="AP184" s="44">
        <v>0</v>
      </c>
      <c r="AQ184" s="14">
        <v>0</v>
      </c>
      <c r="AR184" s="45">
        <v>0</v>
      </c>
      <c r="AS184" s="44">
        <v>0</v>
      </c>
      <c r="AT184" s="14">
        <v>0</v>
      </c>
      <c r="AU184" s="45">
        <v>0</v>
      </c>
      <c r="AV184" s="44">
        <v>0</v>
      </c>
      <c r="AW184" s="14">
        <v>0</v>
      </c>
      <c r="AX184" s="45">
        <v>0</v>
      </c>
      <c r="AY184" s="44">
        <v>0</v>
      </c>
      <c r="AZ184" s="14">
        <v>0</v>
      </c>
      <c r="BA184" s="45">
        <v>0</v>
      </c>
      <c r="BB184" s="44">
        <v>0</v>
      </c>
      <c r="BC184" s="14">
        <v>0</v>
      </c>
      <c r="BD184" s="45">
        <f t="shared" si="222"/>
        <v>0</v>
      </c>
      <c r="BE184" s="44">
        <v>0</v>
      </c>
      <c r="BF184" s="14">
        <v>0</v>
      </c>
      <c r="BG184" s="45">
        <v>0</v>
      </c>
      <c r="BH184" s="44">
        <v>0</v>
      </c>
      <c r="BI184" s="14">
        <v>0</v>
      </c>
      <c r="BJ184" s="45">
        <v>0</v>
      </c>
      <c r="BK184" s="12">
        <f t="shared" si="230"/>
        <v>0</v>
      </c>
      <c r="BL184" s="17">
        <f t="shared" si="231"/>
        <v>0</v>
      </c>
    </row>
    <row r="185" spans="1:64" ht="15" customHeight="1" x14ac:dyDescent="0.3">
      <c r="A185" s="54">
        <v>2019</v>
      </c>
      <c r="B185" s="55" t="s">
        <v>15</v>
      </c>
      <c r="C185" s="44">
        <v>0</v>
      </c>
      <c r="D185" s="14">
        <v>0</v>
      </c>
      <c r="E185" s="45">
        <v>0</v>
      </c>
      <c r="F185" s="44">
        <v>0</v>
      </c>
      <c r="G185" s="14">
        <v>0</v>
      </c>
      <c r="H185" s="45">
        <v>0</v>
      </c>
      <c r="I185" s="44">
        <v>0</v>
      </c>
      <c r="J185" s="14">
        <v>0</v>
      </c>
      <c r="K185" s="45">
        <v>0</v>
      </c>
      <c r="L185" s="44">
        <v>0</v>
      </c>
      <c r="M185" s="14">
        <v>0</v>
      </c>
      <c r="N185" s="45">
        <v>0</v>
      </c>
      <c r="O185" s="44">
        <v>0</v>
      </c>
      <c r="P185" s="14">
        <v>0</v>
      </c>
      <c r="Q185" s="45">
        <f t="shared" si="220"/>
        <v>0</v>
      </c>
      <c r="R185" s="44">
        <v>0</v>
      </c>
      <c r="S185" s="14">
        <v>0</v>
      </c>
      <c r="T185" s="45">
        <f t="shared" si="221"/>
        <v>0</v>
      </c>
      <c r="U185" s="44">
        <v>0</v>
      </c>
      <c r="V185" s="14">
        <v>0</v>
      </c>
      <c r="W185" s="45">
        <v>0</v>
      </c>
      <c r="X185" s="44">
        <v>0</v>
      </c>
      <c r="Y185" s="14">
        <v>0</v>
      </c>
      <c r="Z185" s="45">
        <v>0</v>
      </c>
      <c r="AA185" s="44">
        <v>0</v>
      </c>
      <c r="AB185" s="14">
        <v>0</v>
      </c>
      <c r="AC185" s="45">
        <v>0</v>
      </c>
      <c r="AD185" s="44">
        <v>0</v>
      </c>
      <c r="AE185" s="14">
        <v>0</v>
      </c>
      <c r="AF185" s="45">
        <v>0</v>
      </c>
      <c r="AG185" s="44">
        <v>0</v>
      </c>
      <c r="AH185" s="14">
        <v>0</v>
      </c>
      <c r="AI185" s="45">
        <v>0</v>
      </c>
      <c r="AJ185" s="44">
        <v>0</v>
      </c>
      <c r="AK185" s="14">
        <v>0</v>
      </c>
      <c r="AL185" s="45">
        <v>0</v>
      </c>
      <c r="AM185" s="44">
        <v>0</v>
      </c>
      <c r="AN185" s="14">
        <v>0</v>
      </c>
      <c r="AO185" s="45">
        <v>0</v>
      </c>
      <c r="AP185" s="44">
        <v>0</v>
      </c>
      <c r="AQ185" s="14">
        <v>0</v>
      </c>
      <c r="AR185" s="45">
        <v>0</v>
      </c>
      <c r="AS185" s="44">
        <v>0</v>
      </c>
      <c r="AT185" s="14">
        <v>0</v>
      </c>
      <c r="AU185" s="45">
        <v>0</v>
      </c>
      <c r="AV185" s="44">
        <v>0</v>
      </c>
      <c r="AW185" s="14">
        <v>0</v>
      </c>
      <c r="AX185" s="45">
        <v>0</v>
      </c>
      <c r="AY185" s="44">
        <v>0.63888</v>
      </c>
      <c r="AZ185" s="14">
        <v>10.714</v>
      </c>
      <c r="BA185" s="45">
        <f t="shared" si="225"/>
        <v>16769.972451790632</v>
      </c>
      <c r="BB185" s="44">
        <v>0</v>
      </c>
      <c r="BC185" s="14">
        <v>0</v>
      </c>
      <c r="BD185" s="45">
        <f t="shared" si="222"/>
        <v>0</v>
      </c>
      <c r="BE185" s="44">
        <v>0</v>
      </c>
      <c r="BF185" s="14">
        <v>0</v>
      </c>
      <c r="BG185" s="45">
        <v>0</v>
      </c>
      <c r="BH185" s="44">
        <v>0</v>
      </c>
      <c r="BI185" s="14">
        <v>0</v>
      </c>
      <c r="BJ185" s="45">
        <v>0</v>
      </c>
      <c r="BK185" s="12">
        <f t="shared" si="230"/>
        <v>0.63888</v>
      </c>
      <c r="BL185" s="17">
        <f t="shared" si="231"/>
        <v>10.714</v>
      </c>
    </row>
    <row r="186" spans="1:64" ht="15" customHeight="1" x14ac:dyDescent="0.3">
      <c r="A186" s="54">
        <v>2019</v>
      </c>
      <c r="B186" s="55" t="s">
        <v>16</v>
      </c>
      <c r="C186" s="44">
        <v>0</v>
      </c>
      <c r="D186" s="14">
        <v>0</v>
      </c>
      <c r="E186" s="45">
        <v>0</v>
      </c>
      <c r="F186" s="44">
        <v>0</v>
      </c>
      <c r="G186" s="14">
        <v>0</v>
      </c>
      <c r="H186" s="45">
        <v>0</v>
      </c>
      <c r="I186" s="44">
        <v>0</v>
      </c>
      <c r="J186" s="14">
        <v>0</v>
      </c>
      <c r="K186" s="45">
        <v>0</v>
      </c>
      <c r="L186" s="44">
        <v>0</v>
      </c>
      <c r="M186" s="14">
        <v>0</v>
      </c>
      <c r="N186" s="45">
        <v>0</v>
      </c>
      <c r="O186" s="44">
        <v>0</v>
      </c>
      <c r="P186" s="14">
        <v>0</v>
      </c>
      <c r="Q186" s="45">
        <f t="shared" si="220"/>
        <v>0</v>
      </c>
      <c r="R186" s="44">
        <v>0</v>
      </c>
      <c r="S186" s="14">
        <v>0</v>
      </c>
      <c r="T186" s="45">
        <f t="shared" si="221"/>
        <v>0</v>
      </c>
      <c r="U186" s="44">
        <v>0</v>
      </c>
      <c r="V186" s="14">
        <v>0</v>
      </c>
      <c r="W186" s="45">
        <v>0</v>
      </c>
      <c r="X186" s="44">
        <v>0</v>
      </c>
      <c r="Y186" s="14">
        <v>0</v>
      </c>
      <c r="Z186" s="45">
        <v>0</v>
      </c>
      <c r="AA186" s="44">
        <v>0</v>
      </c>
      <c r="AB186" s="14">
        <v>0</v>
      </c>
      <c r="AC186" s="45">
        <v>0</v>
      </c>
      <c r="AD186" s="44">
        <v>0</v>
      </c>
      <c r="AE186" s="14">
        <v>0</v>
      </c>
      <c r="AF186" s="45">
        <v>0</v>
      </c>
      <c r="AG186" s="44">
        <v>0</v>
      </c>
      <c r="AH186" s="14">
        <v>0</v>
      </c>
      <c r="AI186" s="45">
        <v>0</v>
      </c>
      <c r="AJ186" s="44">
        <v>0</v>
      </c>
      <c r="AK186" s="14">
        <v>0</v>
      </c>
      <c r="AL186" s="45">
        <v>0</v>
      </c>
      <c r="AM186" s="44">
        <v>0</v>
      </c>
      <c r="AN186" s="14">
        <v>0</v>
      </c>
      <c r="AO186" s="45">
        <v>0</v>
      </c>
      <c r="AP186" s="44">
        <v>0</v>
      </c>
      <c r="AQ186" s="14">
        <v>0</v>
      </c>
      <c r="AR186" s="45">
        <v>0</v>
      </c>
      <c r="AS186" s="44">
        <v>0</v>
      </c>
      <c r="AT186" s="14">
        <v>0</v>
      </c>
      <c r="AU186" s="45">
        <v>0</v>
      </c>
      <c r="AV186" s="44">
        <v>0</v>
      </c>
      <c r="AW186" s="14">
        <v>0</v>
      </c>
      <c r="AX186" s="45">
        <v>0</v>
      </c>
      <c r="AY186" s="44">
        <v>0</v>
      </c>
      <c r="AZ186" s="14">
        <v>0</v>
      </c>
      <c r="BA186" s="45">
        <v>0</v>
      </c>
      <c r="BB186" s="44">
        <v>0</v>
      </c>
      <c r="BC186" s="14">
        <v>0</v>
      </c>
      <c r="BD186" s="45">
        <f t="shared" si="222"/>
        <v>0</v>
      </c>
      <c r="BE186" s="44">
        <v>0</v>
      </c>
      <c r="BF186" s="14">
        <v>0</v>
      </c>
      <c r="BG186" s="45">
        <v>0</v>
      </c>
      <c r="BH186" s="44">
        <v>0</v>
      </c>
      <c r="BI186" s="14">
        <v>0</v>
      </c>
      <c r="BJ186" s="45">
        <v>0</v>
      </c>
      <c r="BK186" s="12">
        <f t="shared" si="230"/>
        <v>0</v>
      </c>
      <c r="BL186" s="17">
        <f t="shared" si="231"/>
        <v>0</v>
      </c>
    </row>
    <row r="187" spans="1:64" ht="15" customHeight="1" thickBot="1" x14ac:dyDescent="0.35">
      <c r="A187" s="56"/>
      <c r="B187" s="57" t="s">
        <v>17</v>
      </c>
      <c r="C187" s="46">
        <f t="shared" ref="C187:D187" si="232">SUM(C175:C186)</f>
        <v>0</v>
      </c>
      <c r="D187" s="34">
        <f t="shared" si="232"/>
        <v>0</v>
      </c>
      <c r="E187" s="47"/>
      <c r="F187" s="46">
        <f t="shared" ref="F187:G187" si="233">SUM(F175:F186)</f>
        <v>0</v>
      </c>
      <c r="G187" s="34">
        <f t="shared" si="233"/>
        <v>0</v>
      </c>
      <c r="H187" s="47"/>
      <c r="I187" s="46">
        <f t="shared" ref="I187:J187" si="234">SUM(I175:I186)</f>
        <v>0</v>
      </c>
      <c r="J187" s="34">
        <f t="shared" si="234"/>
        <v>0</v>
      </c>
      <c r="K187" s="47"/>
      <c r="L187" s="46">
        <f t="shared" ref="L187:M187" si="235">SUM(L175:L186)</f>
        <v>0.01</v>
      </c>
      <c r="M187" s="34">
        <f t="shared" si="235"/>
        <v>3.2000000000000001E-2</v>
      </c>
      <c r="N187" s="47"/>
      <c r="O187" s="46">
        <f t="shared" ref="O187:P187" si="236">SUM(O175:O186)</f>
        <v>0</v>
      </c>
      <c r="P187" s="34">
        <f t="shared" si="236"/>
        <v>0</v>
      </c>
      <c r="Q187" s="47"/>
      <c r="R187" s="46">
        <f t="shared" ref="R187:S187" si="237">SUM(R175:R186)</f>
        <v>0</v>
      </c>
      <c r="S187" s="34">
        <f t="shared" si="237"/>
        <v>0</v>
      </c>
      <c r="T187" s="47"/>
      <c r="U187" s="46">
        <f t="shared" ref="U187:V187" si="238">SUM(U175:U186)</f>
        <v>0</v>
      </c>
      <c r="V187" s="34">
        <f t="shared" si="238"/>
        <v>0</v>
      </c>
      <c r="W187" s="47"/>
      <c r="X187" s="46">
        <f t="shared" ref="X187:Y187" si="239">SUM(X175:X186)</f>
        <v>0</v>
      </c>
      <c r="Y187" s="34">
        <f t="shared" si="239"/>
        <v>0</v>
      </c>
      <c r="Z187" s="47"/>
      <c r="AA187" s="46">
        <f t="shared" ref="AA187:AB187" si="240">SUM(AA175:AA186)</f>
        <v>0</v>
      </c>
      <c r="AB187" s="34">
        <f t="shared" si="240"/>
        <v>0</v>
      </c>
      <c r="AC187" s="47"/>
      <c r="AD187" s="46">
        <f t="shared" ref="AD187:AE187" si="241">SUM(AD175:AD186)</f>
        <v>0</v>
      </c>
      <c r="AE187" s="34">
        <f t="shared" si="241"/>
        <v>0</v>
      </c>
      <c r="AF187" s="47"/>
      <c r="AG187" s="46">
        <f t="shared" ref="AG187:AH187" si="242">SUM(AG175:AG186)</f>
        <v>0</v>
      </c>
      <c r="AH187" s="34">
        <f t="shared" si="242"/>
        <v>0</v>
      </c>
      <c r="AI187" s="47"/>
      <c r="AJ187" s="46">
        <f t="shared" ref="AJ187:AK187" si="243">SUM(AJ175:AJ186)</f>
        <v>13.41</v>
      </c>
      <c r="AK187" s="34">
        <f t="shared" si="243"/>
        <v>375.66300000000001</v>
      </c>
      <c r="AL187" s="47"/>
      <c r="AM187" s="46">
        <f t="shared" ref="AM187:AN187" si="244">SUM(AM175:AM186)</f>
        <v>0.6</v>
      </c>
      <c r="AN187" s="34">
        <f t="shared" si="244"/>
        <v>0.26100000000000001</v>
      </c>
      <c r="AO187" s="47"/>
      <c r="AP187" s="46">
        <f t="shared" ref="AP187:AQ187" si="245">SUM(AP175:AP186)</f>
        <v>0</v>
      </c>
      <c r="AQ187" s="34">
        <f t="shared" si="245"/>
        <v>0</v>
      </c>
      <c r="AR187" s="47"/>
      <c r="AS187" s="46">
        <f t="shared" ref="AS187:AT187" si="246">SUM(AS175:AS186)</f>
        <v>0</v>
      </c>
      <c r="AT187" s="34">
        <f t="shared" si="246"/>
        <v>0</v>
      </c>
      <c r="AU187" s="47"/>
      <c r="AV187" s="46">
        <f t="shared" ref="AV187:AW187" si="247">SUM(AV175:AV186)</f>
        <v>0</v>
      </c>
      <c r="AW187" s="34">
        <f t="shared" si="247"/>
        <v>0</v>
      </c>
      <c r="AX187" s="47"/>
      <c r="AY187" s="46">
        <f t="shared" ref="AY187:AZ187" si="248">SUM(AY175:AY186)</f>
        <v>11.10988</v>
      </c>
      <c r="AZ187" s="34">
        <f t="shared" si="248"/>
        <v>23.799000000000003</v>
      </c>
      <c r="BA187" s="47"/>
      <c r="BB187" s="46">
        <f t="shared" ref="BB187:BC187" si="249">SUM(BB175:BB186)</f>
        <v>0</v>
      </c>
      <c r="BC187" s="34">
        <f t="shared" si="249"/>
        <v>0</v>
      </c>
      <c r="BD187" s="47"/>
      <c r="BE187" s="46">
        <f t="shared" ref="BE187:BF187" si="250">SUM(BE175:BE186)</f>
        <v>3.18</v>
      </c>
      <c r="BF187" s="34">
        <f t="shared" si="250"/>
        <v>1.3620000000000001</v>
      </c>
      <c r="BG187" s="47"/>
      <c r="BH187" s="46">
        <f t="shared" ref="BH187:BI187" si="251">SUM(BH175:BH186)</f>
        <v>0</v>
      </c>
      <c r="BI187" s="34">
        <f t="shared" si="251"/>
        <v>0</v>
      </c>
      <c r="BJ187" s="47"/>
      <c r="BK187" s="35">
        <f t="shared" si="230"/>
        <v>28.30988</v>
      </c>
      <c r="BL187" s="36">
        <f t="shared" si="231"/>
        <v>401.11700000000002</v>
      </c>
    </row>
    <row r="188" spans="1:64" x14ac:dyDescent="0.3">
      <c r="A188" s="54">
        <v>2020</v>
      </c>
      <c r="B188" s="55" t="s">
        <v>5</v>
      </c>
      <c r="C188" s="44">
        <v>0</v>
      </c>
      <c r="D188" s="14">
        <v>0</v>
      </c>
      <c r="E188" s="45">
        <v>0</v>
      </c>
      <c r="F188" s="44">
        <v>5.7359999999999998</v>
      </c>
      <c r="G188" s="14">
        <v>13.643000000000001</v>
      </c>
      <c r="H188" s="45">
        <f t="shared" ref="H188" si="252">G188/F188*1000</f>
        <v>2378.4867503486753</v>
      </c>
      <c r="I188" s="44">
        <v>0</v>
      </c>
      <c r="J188" s="14">
        <v>0</v>
      </c>
      <c r="K188" s="45">
        <v>0</v>
      </c>
      <c r="L188" s="44">
        <v>0</v>
      </c>
      <c r="M188" s="14">
        <v>0</v>
      </c>
      <c r="N188" s="45">
        <v>0</v>
      </c>
      <c r="O188" s="44">
        <v>0</v>
      </c>
      <c r="P188" s="14">
        <v>0</v>
      </c>
      <c r="Q188" s="45">
        <f t="shared" ref="Q188:Q199" si="253">IF(O188=0,0,P188/O188*1000)</f>
        <v>0</v>
      </c>
      <c r="R188" s="44">
        <v>0</v>
      </c>
      <c r="S188" s="14">
        <v>0</v>
      </c>
      <c r="T188" s="45">
        <f t="shared" ref="T188:T199" si="254">IF(R188=0,0,S188/R188*1000)</f>
        <v>0</v>
      </c>
      <c r="U188" s="44">
        <v>0</v>
      </c>
      <c r="V188" s="14">
        <v>0</v>
      </c>
      <c r="W188" s="45">
        <v>0</v>
      </c>
      <c r="X188" s="44">
        <v>0</v>
      </c>
      <c r="Y188" s="14">
        <v>0</v>
      </c>
      <c r="Z188" s="45">
        <v>0</v>
      </c>
      <c r="AA188" s="44">
        <v>0</v>
      </c>
      <c r="AB188" s="14">
        <v>0</v>
      </c>
      <c r="AC188" s="45">
        <v>0</v>
      </c>
      <c r="AD188" s="44">
        <v>0</v>
      </c>
      <c r="AE188" s="14">
        <v>0</v>
      </c>
      <c r="AF188" s="45">
        <v>0</v>
      </c>
      <c r="AG188" s="44">
        <v>0</v>
      </c>
      <c r="AH188" s="14">
        <v>0</v>
      </c>
      <c r="AI188" s="45">
        <v>0</v>
      </c>
      <c r="AJ188" s="44">
        <v>0</v>
      </c>
      <c r="AK188" s="14">
        <v>0</v>
      </c>
      <c r="AL188" s="45">
        <v>0</v>
      </c>
      <c r="AM188" s="44">
        <v>0</v>
      </c>
      <c r="AN188" s="14">
        <v>0</v>
      </c>
      <c r="AO188" s="45">
        <v>0</v>
      </c>
      <c r="AP188" s="44">
        <v>0</v>
      </c>
      <c r="AQ188" s="14">
        <v>0</v>
      </c>
      <c r="AR188" s="45">
        <v>0</v>
      </c>
      <c r="AS188" s="44">
        <v>0</v>
      </c>
      <c r="AT188" s="14">
        <v>0</v>
      </c>
      <c r="AU188" s="45">
        <v>0</v>
      </c>
      <c r="AV188" s="44">
        <v>0</v>
      </c>
      <c r="AW188" s="14">
        <v>0</v>
      </c>
      <c r="AX188" s="45">
        <v>0</v>
      </c>
      <c r="AY188" s="44">
        <v>0.21299999999999999</v>
      </c>
      <c r="AZ188" s="14">
        <v>0.22900000000000001</v>
      </c>
      <c r="BA188" s="45">
        <f t="shared" ref="BA188" si="255">AZ188/AY188*1000</f>
        <v>1075.1173708920187</v>
      </c>
      <c r="BB188" s="44">
        <v>0</v>
      </c>
      <c r="BC188" s="14">
        <v>0</v>
      </c>
      <c r="BD188" s="45">
        <f t="shared" ref="BD188:BD199" si="256">IF(BB188=0,0,BC188/BB188*1000)</f>
        <v>0</v>
      </c>
      <c r="BE188" s="44">
        <v>0</v>
      </c>
      <c r="BF188" s="14">
        <v>0</v>
      </c>
      <c r="BG188" s="45">
        <v>0</v>
      </c>
      <c r="BH188" s="44">
        <v>0</v>
      </c>
      <c r="BI188" s="14">
        <v>0</v>
      </c>
      <c r="BJ188" s="45">
        <v>0</v>
      </c>
      <c r="BK188" s="12">
        <f t="shared" ref="BK188:BK197" si="257">I188+L188+AA188+AD188+AG188+AJ188+AP188+AY188+BH188+X188+AS188+C188+BE188+AM188+F188+U188+AV188</f>
        <v>5.9489999999999998</v>
      </c>
      <c r="BL188" s="17">
        <f t="shared" ref="BL188:BL197" si="258">J188+M188+AB188+AE188+AH188+AK188+AQ188+AZ188+BI188+Y188+AT188+D188+BF188+AN188+G188+V188+AW188</f>
        <v>13.872</v>
      </c>
    </row>
    <row r="189" spans="1:64" x14ac:dyDescent="0.3">
      <c r="A189" s="54">
        <v>2020</v>
      </c>
      <c r="B189" s="55" t="s">
        <v>6</v>
      </c>
      <c r="C189" s="44">
        <v>0</v>
      </c>
      <c r="D189" s="14">
        <v>0</v>
      </c>
      <c r="E189" s="45">
        <v>0</v>
      </c>
      <c r="F189" s="44">
        <v>0</v>
      </c>
      <c r="G189" s="14">
        <v>0</v>
      </c>
      <c r="H189" s="45">
        <v>0</v>
      </c>
      <c r="I189" s="44">
        <v>0</v>
      </c>
      <c r="J189" s="14">
        <v>0</v>
      </c>
      <c r="K189" s="45">
        <v>0</v>
      </c>
      <c r="L189" s="44">
        <v>0</v>
      </c>
      <c r="M189" s="14">
        <v>0</v>
      </c>
      <c r="N189" s="45">
        <v>0</v>
      </c>
      <c r="O189" s="44">
        <v>0</v>
      </c>
      <c r="P189" s="14">
        <v>0</v>
      </c>
      <c r="Q189" s="45">
        <f t="shared" si="253"/>
        <v>0</v>
      </c>
      <c r="R189" s="44">
        <v>0</v>
      </c>
      <c r="S189" s="14">
        <v>0</v>
      </c>
      <c r="T189" s="45">
        <f t="shared" si="254"/>
        <v>0</v>
      </c>
      <c r="U189" s="44">
        <v>0</v>
      </c>
      <c r="V189" s="14">
        <v>0</v>
      </c>
      <c r="W189" s="45">
        <v>0</v>
      </c>
      <c r="X189" s="44">
        <v>0</v>
      </c>
      <c r="Y189" s="14">
        <v>0</v>
      </c>
      <c r="Z189" s="45">
        <v>0</v>
      </c>
      <c r="AA189" s="44">
        <v>0</v>
      </c>
      <c r="AB189" s="14">
        <v>0</v>
      </c>
      <c r="AC189" s="45">
        <v>0</v>
      </c>
      <c r="AD189" s="44">
        <v>0</v>
      </c>
      <c r="AE189" s="14">
        <v>0</v>
      </c>
      <c r="AF189" s="45">
        <v>0</v>
      </c>
      <c r="AG189" s="44">
        <v>0</v>
      </c>
      <c r="AH189" s="14">
        <v>0</v>
      </c>
      <c r="AI189" s="45">
        <v>0</v>
      </c>
      <c r="AJ189" s="44">
        <v>0</v>
      </c>
      <c r="AK189" s="14">
        <v>0</v>
      </c>
      <c r="AL189" s="45">
        <v>0</v>
      </c>
      <c r="AM189" s="44">
        <v>0</v>
      </c>
      <c r="AN189" s="14">
        <v>0</v>
      </c>
      <c r="AO189" s="45">
        <v>0</v>
      </c>
      <c r="AP189" s="44">
        <v>0</v>
      </c>
      <c r="AQ189" s="14">
        <v>0</v>
      </c>
      <c r="AR189" s="45">
        <v>0</v>
      </c>
      <c r="AS189" s="44">
        <v>0</v>
      </c>
      <c r="AT189" s="14">
        <v>0</v>
      </c>
      <c r="AU189" s="45">
        <v>0</v>
      </c>
      <c r="AV189" s="44">
        <v>0</v>
      </c>
      <c r="AW189" s="14">
        <v>0</v>
      </c>
      <c r="AX189" s="45">
        <v>0</v>
      </c>
      <c r="AY189" s="44">
        <v>0</v>
      </c>
      <c r="AZ189" s="14">
        <v>0</v>
      </c>
      <c r="BA189" s="45">
        <v>0</v>
      </c>
      <c r="BB189" s="44">
        <v>0</v>
      </c>
      <c r="BC189" s="14">
        <v>0</v>
      </c>
      <c r="BD189" s="45">
        <f t="shared" si="256"/>
        <v>0</v>
      </c>
      <c r="BE189" s="44">
        <v>0</v>
      </c>
      <c r="BF189" s="14">
        <v>0</v>
      </c>
      <c r="BG189" s="45">
        <v>0</v>
      </c>
      <c r="BH189" s="44">
        <v>0</v>
      </c>
      <c r="BI189" s="14">
        <v>0</v>
      </c>
      <c r="BJ189" s="45">
        <v>0</v>
      </c>
      <c r="BK189" s="12">
        <f t="shared" si="257"/>
        <v>0</v>
      </c>
      <c r="BL189" s="17">
        <f t="shared" si="258"/>
        <v>0</v>
      </c>
    </row>
    <row r="190" spans="1:64" x14ac:dyDescent="0.3">
      <c r="A190" s="54">
        <v>2020</v>
      </c>
      <c r="B190" s="55" t="s">
        <v>7</v>
      </c>
      <c r="C190" s="44">
        <v>0</v>
      </c>
      <c r="D190" s="14">
        <v>0</v>
      </c>
      <c r="E190" s="45">
        <v>0</v>
      </c>
      <c r="F190" s="44">
        <v>0</v>
      </c>
      <c r="G190" s="14">
        <v>0</v>
      </c>
      <c r="H190" s="45">
        <v>0</v>
      </c>
      <c r="I190" s="44">
        <v>0</v>
      </c>
      <c r="J190" s="14">
        <v>0</v>
      </c>
      <c r="K190" s="45">
        <v>0</v>
      </c>
      <c r="L190" s="44">
        <v>0</v>
      </c>
      <c r="M190" s="14">
        <v>0</v>
      </c>
      <c r="N190" s="45">
        <v>0</v>
      </c>
      <c r="O190" s="44">
        <v>0</v>
      </c>
      <c r="P190" s="14">
        <v>0</v>
      </c>
      <c r="Q190" s="45">
        <f t="shared" si="253"/>
        <v>0</v>
      </c>
      <c r="R190" s="44">
        <v>0</v>
      </c>
      <c r="S190" s="14">
        <v>0</v>
      </c>
      <c r="T190" s="45">
        <f t="shared" si="254"/>
        <v>0</v>
      </c>
      <c r="U190" s="44">
        <v>0</v>
      </c>
      <c r="V190" s="14">
        <v>0</v>
      </c>
      <c r="W190" s="45">
        <v>0</v>
      </c>
      <c r="X190" s="44">
        <v>0</v>
      </c>
      <c r="Y190" s="14">
        <v>0</v>
      </c>
      <c r="Z190" s="45">
        <v>0</v>
      </c>
      <c r="AA190" s="44">
        <v>0</v>
      </c>
      <c r="AB190" s="14">
        <v>0</v>
      </c>
      <c r="AC190" s="45">
        <v>0</v>
      </c>
      <c r="AD190" s="44">
        <v>0</v>
      </c>
      <c r="AE190" s="14">
        <v>0</v>
      </c>
      <c r="AF190" s="45">
        <v>0</v>
      </c>
      <c r="AG190" s="44">
        <v>0</v>
      </c>
      <c r="AH190" s="14">
        <v>0</v>
      </c>
      <c r="AI190" s="45">
        <v>0</v>
      </c>
      <c r="AJ190" s="44">
        <v>0</v>
      </c>
      <c r="AK190" s="14">
        <v>0</v>
      </c>
      <c r="AL190" s="45">
        <v>0</v>
      </c>
      <c r="AM190" s="44">
        <v>0</v>
      </c>
      <c r="AN190" s="14">
        <v>0</v>
      </c>
      <c r="AO190" s="45">
        <v>0</v>
      </c>
      <c r="AP190" s="44">
        <v>0</v>
      </c>
      <c r="AQ190" s="14">
        <v>0</v>
      </c>
      <c r="AR190" s="45">
        <v>0</v>
      </c>
      <c r="AS190" s="44">
        <v>0</v>
      </c>
      <c r="AT190" s="14">
        <v>0</v>
      </c>
      <c r="AU190" s="45">
        <v>0</v>
      </c>
      <c r="AV190" s="44">
        <v>0</v>
      </c>
      <c r="AW190" s="14">
        <v>0</v>
      </c>
      <c r="AX190" s="45">
        <v>0</v>
      </c>
      <c r="AY190" s="44">
        <v>0</v>
      </c>
      <c r="AZ190" s="14">
        <v>0</v>
      </c>
      <c r="BA190" s="45">
        <v>0</v>
      </c>
      <c r="BB190" s="44">
        <v>0</v>
      </c>
      <c r="BC190" s="14">
        <v>0</v>
      </c>
      <c r="BD190" s="45">
        <f t="shared" si="256"/>
        <v>0</v>
      </c>
      <c r="BE190" s="44">
        <v>0</v>
      </c>
      <c r="BF190" s="14">
        <v>0</v>
      </c>
      <c r="BG190" s="45">
        <v>0</v>
      </c>
      <c r="BH190" s="44">
        <v>0</v>
      </c>
      <c r="BI190" s="14">
        <v>0</v>
      </c>
      <c r="BJ190" s="45">
        <v>0</v>
      </c>
      <c r="BK190" s="12">
        <f t="shared" si="257"/>
        <v>0</v>
      </c>
      <c r="BL190" s="17">
        <f t="shared" si="258"/>
        <v>0</v>
      </c>
    </row>
    <row r="191" spans="1:64" x14ac:dyDescent="0.3">
      <c r="A191" s="54">
        <v>2020</v>
      </c>
      <c r="B191" s="55" t="s">
        <v>8</v>
      </c>
      <c r="C191" s="44">
        <v>0</v>
      </c>
      <c r="D191" s="14">
        <v>0</v>
      </c>
      <c r="E191" s="45">
        <v>0</v>
      </c>
      <c r="F191" s="44">
        <v>0</v>
      </c>
      <c r="G191" s="14">
        <v>0</v>
      </c>
      <c r="H191" s="45">
        <v>0</v>
      </c>
      <c r="I191" s="44">
        <v>0</v>
      </c>
      <c r="J191" s="14">
        <v>0</v>
      </c>
      <c r="K191" s="45">
        <v>0</v>
      </c>
      <c r="L191" s="44">
        <v>0</v>
      </c>
      <c r="M191" s="14">
        <v>0</v>
      </c>
      <c r="N191" s="45">
        <v>0</v>
      </c>
      <c r="O191" s="44">
        <v>0</v>
      </c>
      <c r="P191" s="14">
        <v>0</v>
      </c>
      <c r="Q191" s="45">
        <f t="shared" si="253"/>
        <v>0</v>
      </c>
      <c r="R191" s="44">
        <v>0</v>
      </c>
      <c r="S191" s="14">
        <v>0</v>
      </c>
      <c r="T191" s="45">
        <f t="shared" si="254"/>
        <v>0</v>
      </c>
      <c r="U191" s="44">
        <v>0</v>
      </c>
      <c r="V191" s="14">
        <v>0</v>
      </c>
      <c r="W191" s="45">
        <v>0</v>
      </c>
      <c r="X191" s="44">
        <v>0</v>
      </c>
      <c r="Y191" s="14">
        <v>0</v>
      </c>
      <c r="Z191" s="45">
        <v>0</v>
      </c>
      <c r="AA191" s="44">
        <v>0</v>
      </c>
      <c r="AB191" s="14">
        <v>0</v>
      </c>
      <c r="AC191" s="45">
        <v>0</v>
      </c>
      <c r="AD191" s="44">
        <v>0</v>
      </c>
      <c r="AE191" s="14">
        <v>0</v>
      </c>
      <c r="AF191" s="45">
        <v>0</v>
      </c>
      <c r="AG191" s="44">
        <v>0</v>
      </c>
      <c r="AH191" s="14">
        <v>0</v>
      </c>
      <c r="AI191" s="45">
        <v>0</v>
      </c>
      <c r="AJ191" s="44">
        <v>0</v>
      </c>
      <c r="AK191" s="14">
        <v>0</v>
      </c>
      <c r="AL191" s="45">
        <v>0</v>
      </c>
      <c r="AM191" s="44">
        <v>0</v>
      </c>
      <c r="AN191" s="14">
        <v>0</v>
      </c>
      <c r="AO191" s="45">
        <v>0</v>
      </c>
      <c r="AP191" s="44">
        <v>0</v>
      </c>
      <c r="AQ191" s="14">
        <v>0</v>
      </c>
      <c r="AR191" s="45">
        <v>0</v>
      </c>
      <c r="AS191" s="44">
        <v>0</v>
      </c>
      <c r="AT191" s="14">
        <v>0</v>
      </c>
      <c r="AU191" s="45">
        <v>0</v>
      </c>
      <c r="AV191" s="44">
        <v>0</v>
      </c>
      <c r="AW191" s="14">
        <v>0</v>
      </c>
      <c r="AX191" s="45">
        <v>0</v>
      </c>
      <c r="AY191" s="44">
        <v>0</v>
      </c>
      <c r="AZ191" s="14">
        <v>0</v>
      </c>
      <c r="BA191" s="45">
        <v>0</v>
      </c>
      <c r="BB191" s="44">
        <v>0</v>
      </c>
      <c r="BC191" s="14">
        <v>0</v>
      </c>
      <c r="BD191" s="45">
        <f t="shared" si="256"/>
        <v>0</v>
      </c>
      <c r="BE191" s="44">
        <v>0</v>
      </c>
      <c r="BF191" s="14">
        <v>0</v>
      </c>
      <c r="BG191" s="45">
        <v>0</v>
      </c>
      <c r="BH191" s="44">
        <v>0</v>
      </c>
      <c r="BI191" s="14">
        <v>0</v>
      </c>
      <c r="BJ191" s="45">
        <v>0</v>
      </c>
      <c r="BK191" s="12">
        <f t="shared" si="257"/>
        <v>0</v>
      </c>
      <c r="BL191" s="17">
        <f t="shared" si="258"/>
        <v>0</v>
      </c>
    </row>
    <row r="192" spans="1:64" x14ac:dyDescent="0.3">
      <c r="A192" s="54">
        <v>2020</v>
      </c>
      <c r="B192" s="45" t="s">
        <v>9</v>
      </c>
      <c r="C192" s="44">
        <v>0</v>
      </c>
      <c r="D192" s="14">
        <v>0</v>
      </c>
      <c r="E192" s="45">
        <f t="shared" ref="E192:BJ199" si="259">IF(C192=0,0,D192/C192*1000)</f>
        <v>0</v>
      </c>
      <c r="F192" s="44">
        <v>0</v>
      </c>
      <c r="G192" s="14">
        <v>0</v>
      </c>
      <c r="H192" s="45">
        <f t="shared" si="259"/>
        <v>0</v>
      </c>
      <c r="I192" s="44">
        <v>0</v>
      </c>
      <c r="J192" s="14">
        <v>0</v>
      </c>
      <c r="K192" s="45">
        <f t="shared" si="259"/>
        <v>0</v>
      </c>
      <c r="L192" s="44">
        <v>0</v>
      </c>
      <c r="M192" s="14">
        <v>0</v>
      </c>
      <c r="N192" s="45">
        <f t="shared" si="259"/>
        <v>0</v>
      </c>
      <c r="O192" s="44">
        <v>0</v>
      </c>
      <c r="P192" s="14">
        <v>0</v>
      </c>
      <c r="Q192" s="45">
        <f t="shared" si="253"/>
        <v>0</v>
      </c>
      <c r="R192" s="44">
        <v>0</v>
      </c>
      <c r="S192" s="14">
        <v>0</v>
      </c>
      <c r="T192" s="45">
        <f t="shared" si="254"/>
        <v>0</v>
      </c>
      <c r="U192" s="44">
        <v>0</v>
      </c>
      <c r="V192" s="14">
        <v>0</v>
      </c>
      <c r="W192" s="45">
        <f t="shared" ref="W192:W199" si="260">IF(U192=0,0,V192/U192*1000)</f>
        <v>0</v>
      </c>
      <c r="X192" s="44">
        <v>0</v>
      </c>
      <c r="Y192" s="14">
        <v>0</v>
      </c>
      <c r="Z192" s="45">
        <f t="shared" si="259"/>
        <v>0</v>
      </c>
      <c r="AA192" s="44">
        <v>0</v>
      </c>
      <c r="AB192" s="14">
        <v>0</v>
      </c>
      <c r="AC192" s="45">
        <f t="shared" si="259"/>
        <v>0</v>
      </c>
      <c r="AD192" s="44">
        <v>0</v>
      </c>
      <c r="AE192" s="14">
        <v>0</v>
      </c>
      <c r="AF192" s="45">
        <f t="shared" si="259"/>
        <v>0</v>
      </c>
      <c r="AG192" s="44">
        <v>0</v>
      </c>
      <c r="AH192" s="14">
        <v>0</v>
      </c>
      <c r="AI192" s="45">
        <f t="shared" si="259"/>
        <v>0</v>
      </c>
      <c r="AJ192" s="44">
        <v>0</v>
      </c>
      <c r="AK192" s="14">
        <v>0</v>
      </c>
      <c r="AL192" s="45">
        <f t="shared" si="259"/>
        <v>0</v>
      </c>
      <c r="AM192" s="44">
        <v>0</v>
      </c>
      <c r="AN192" s="14">
        <v>0</v>
      </c>
      <c r="AO192" s="45">
        <f t="shared" si="259"/>
        <v>0</v>
      </c>
      <c r="AP192" s="44">
        <v>0</v>
      </c>
      <c r="AQ192" s="14">
        <v>0</v>
      </c>
      <c r="AR192" s="45">
        <f t="shared" si="259"/>
        <v>0</v>
      </c>
      <c r="AS192" s="44">
        <v>0</v>
      </c>
      <c r="AT192" s="14">
        <v>0</v>
      </c>
      <c r="AU192" s="45">
        <f t="shared" si="259"/>
        <v>0</v>
      </c>
      <c r="AV192" s="44">
        <v>0</v>
      </c>
      <c r="AW192" s="14">
        <v>0</v>
      </c>
      <c r="AX192" s="45">
        <f t="shared" ref="AX192:AX199" si="261">IF(AV192=0,0,AW192/AV192*1000)</f>
        <v>0</v>
      </c>
      <c r="AY192" s="44">
        <v>0.32100000000000001</v>
      </c>
      <c r="AZ192" s="14">
        <v>1.2070000000000001</v>
      </c>
      <c r="BA192" s="45">
        <f t="shared" si="259"/>
        <v>3760.1246105919004</v>
      </c>
      <c r="BB192" s="44">
        <v>0</v>
      </c>
      <c r="BC192" s="14">
        <v>0</v>
      </c>
      <c r="BD192" s="45">
        <f t="shared" si="256"/>
        <v>0</v>
      </c>
      <c r="BE192" s="44">
        <v>0</v>
      </c>
      <c r="BF192" s="14">
        <v>0</v>
      </c>
      <c r="BG192" s="45">
        <f t="shared" si="259"/>
        <v>0</v>
      </c>
      <c r="BH192" s="44">
        <v>0</v>
      </c>
      <c r="BI192" s="14">
        <v>0</v>
      </c>
      <c r="BJ192" s="45">
        <f t="shared" si="259"/>
        <v>0</v>
      </c>
      <c r="BK192" s="12">
        <f t="shared" si="257"/>
        <v>0.32100000000000001</v>
      </c>
      <c r="BL192" s="17">
        <f t="shared" si="258"/>
        <v>1.2070000000000001</v>
      </c>
    </row>
    <row r="193" spans="1:64" x14ac:dyDescent="0.3">
      <c r="A193" s="54">
        <v>2020</v>
      </c>
      <c r="B193" s="55" t="s">
        <v>10</v>
      </c>
      <c r="C193" s="44">
        <v>0</v>
      </c>
      <c r="D193" s="14">
        <v>0</v>
      </c>
      <c r="E193" s="45">
        <f t="shared" si="259"/>
        <v>0</v>
      </c>
      <c r="F193" s="44">
        <v>0</v>
      </c>
      <c r="G193" s="14">
        <v>0</v>
      </c>
      <c r="H193" s="45">
        <f t="shared" si="259"/>
        <v>0</v>
      </c>
      <c r="I193" s="44">
        <v>0</v>
      </c>
      <c r="J193" s="14">
        <v>0</v>
      </c>
      <c r="K193" s="45">
        <f t="shared" si="259"/>
        <v>0</v>
      </c>
      <c r="L193" s="44">
        <v>0</v>
      </c>
      <c r="M193" s="14">
        <v>0</v>
      </c>
      <c r="N193" s="45">
        <f t="shared" si="259"/>
        <v>0</v>
      </c>
      <c r="O193" s="44">
        <v>0</v>
      </c>
      <c r="P193" s="14">
        <v>0</v>
      </c>
      <c r="Q193" s="45">
        <f t="shared" si="253"/>
        <v>0</v>
      </c>
      <c r="R193" s="44">
        <v>0</v>
      </c>
      <c r="S193" s="14">
        <v>0</v>
      </c>
      <c r="T193" s="45">
        <f t="shared" si="254"/>
        <v>0</v>
      </c>
      <c r="U193" s="44">
        <v>2.93364</v>
      </c>
      <c r="V193" s="14">
        <v>13.478</v>
      </c>
      <c r="W193" s="45">
        <f t="shared" si="260"/>
        <v>4594.2924148838983</v>
      </c>
      <c r="X193" s="44">
        <v>0</v>
      </c>
      <c r="Y193" s="14">
        <v>0</v>
      </c>
      <c r="Z193" s="45">
        <f t="shared" si="259"/>
        <v>0</v>
      </c>
      <c r="AA193" s="44">
        <v>0</v>
      </c>
      <c r="AB193" s="14">
        <v>0</v>
      </c>
      <c r="AC193" s="45">
        <f t="shared" si="259"/>
        <v>0</v>
      </c>
      <c r="AD193" s="44">
        <v>0</v>
      </c>
      <c r="AE193" s="14">
        <v>0</v>
      </c>
      <c r="AF193" s="45">
        <f t="shared" si="259"/>
        <v>0</v>
      </c>
      <c r="AG193" s="44">
        <v>0</v>
      </c>
      <c r="AH193" s="14">
        <v>0</v>
      </c>
      <c r="AI193" s="45">
        <f t="shared" si="259"/>
        <v>0</v>
      </c>
      <c r="AJ193" s="44">
        <v>0</v>
      </c>
      <c r="AK193" s="14">
        <v>0</v>
      </c>
      <c r="AL193" s="45">
        <f t="shared" si="259"/>
        <v>0</v>
      </c>
      <c r="AM193" s="44">
        <v>0</v>
      </c>
      <c r="AN193" s="14">
        <v>0</v>
      </c>
      <c r="AO193" s="45">
        <f t="shared" si="259"/>
        <v>0</v>
      </c>
      <c r="AP193" s="44">
        <v>0</v>
      </c>
      <c r="AQ193" s="14">
        <v>0</v>
      </c>
      <c r="AR193" s="45">
        <f t="shared" si="259"/>
        <v>0</v>
      </c>
      <c r="AS193" s="44">
        <v>0</v>
      </c>
      <c r="AT193" s="14">
        <v>0</v>
      </c>
      <c r="AU193" s="45">
        <f t="shared" si="259"/>
        <v>0</v>
      </c>
      <c r="AV193" s="44">
        <v>0</v>
      </c>
      <c r="AW193" s="14">
        <v>0</v>
      </c>
      <c r="AX193" s="45">
        <f t="shared" si="261"/>
        <v>0</v>
      </c>
      <c r="AY193" s="44">
        <v>0</v>
      </c>
      <c r="AZ193" s="14">
        <v>0</v>
      </c>
      <c r="BA193" s="45">
        <f t="shared" si="259"/>
        <v>0</v>
      </c>
      <c r="BB193" s="44">
        <v>0</v>
      </c>
      <c r="BC193" s="14">
        <v>0</v>
      </c>
      <c r="BD193" s="45">
        <f t="shared" si="256"/>
        <v>0</v>
      </c>
      <c r="BE193" s="44">
        <v>0</v>
      </c>
      <c r="BF193" s="14">
        <v>0</v>
      </c>
      <c r="BG193" s="45">
        <f t="shared" si="259"/>
        <v>0</v>
      </c>
      <c r="BH193" s="44">
        <v>0</v>
      </c>
      <c r="BI193" s="14">
        <v>0</v>
      </c>
      <c r="BJ193" s="45">
        <f t="shared" si="259"/>
        <v>0</v>
      </c>
      <c r="BK193" s="12">
        <f t="shared" si="257"/>
        <v>2.93364</v>
      </c>
      <c r="BL193" s="17">
        <f t="shared" si="258"/>
        <v>13.478</v>
      </c>
    </row>
    <row r="194" spans="1:64" x14ac:dyDescent="0.3">
      <c r="A194" s="54">
        <v>2020</v>
      </c>
      <c r="B194" s="55" t="s">
        <v>11</v>
      </c>
      <c r="C194" s="44">
        <v>0</v>
      </c>
      <c r="D194" s="14">
        <v>0</v>
      </c>
      <c r="E194" s="45">
        <f t="shared" si="259"/>
        <v>0</v>
      </c>
      <c r="F194" s="44">
        <v>0</v>
      </c>
      <c r="G194" s="14">
        <v>0</v>
      </c>
      <c r="H194" s="45">
        <f t="shared" si="259"/>
        <v>0</v>
      </c>
      <c r="I194" s="44">
        <v>0</v>
      </c>
      <c r="J194" s="14">
        <v>0</v>
      </c>
      <c r="K194" s="45">
        <f t="shared" si="259"/>
        <v>0</v>
      </c>
      <c r="L194" s="44">
        <v>0</v>
      </c>
      <c r="M194" s="14">
        <v>0</v>
      </c>
      <c r="N194" s="45">
        <f t="shared" si="259"/>
        <v>0</v>
      </c>
      <c r="O194" s="44">
        <v>0</v>
      </c>
      <c r="P194" s="14">
        <v>0</v>
      </c>
      <c r="Q194" s="45">
        <f t="shared" si="253"/>
        <v>0</v>
      </c>
      <c r="R194" s="44">
        <v>0</v>
      </c>
      <c r="S194" s="14">
        <v>0</v>
      </c>
      <c r="T194" s="45">
        <f t="shared" si="254"/>
        <v>0</v>
      </c>
      <c r="U194" s="44">
        <v>0</v>
      </c>
      <c r="V194" s="14">
        <v>0</v>
      </c>
      <c r="W194" s="45">
        <f t="shared" si="260"/>
        <v>0</v>
      </c>
      <c r="X194" s="44">
        <v>3.95</v>
      </c>
      <c r="Y194" s="14">
        <v>5.3330000000000002</v>
      </c>
      <c r="Z194" s="45">
        <f t="shared" si="259"/>
        <v>1350.126582278481</v>
      </c>
      <c r="AA194" s="44">
        <v>0</v>
      </c>
      <c r="AB194" s="14">
        <v>0</v>
      </c>
      <c r="AC194" s="45">
        <f t="shared" si="259"/>
        <v>0</v>
      </c>
      <c r="AD194" s="44">
        <v>0</v>
      </c>
      <c r="AE194" s="14">
        <v>0</v>
      </c>
      <c r="AF194" s="45">
        <f t="shared" si="259"/>
        <v>0</v>
      </c>
      <c r="AG194" s="44">
        <v>0</v>
      </c>
      <c r="AH194" s="14">
        <v>0</v>
      </c>
      <c r="AI194" s="45">
        <f t="shared" si="259"/>
        <v>0</v>
      </c>
      <c r="AJ194" s="44">
        <v>0</v>
      </c>
      <c r="AK194" s="14">
        <v>0</v>
      </c>
      <c r="AL194" s="45">
        <f t="shared" si="259"/>
        <v>0</v>
      </c>
      <c r="AM194" s="44">
        <v>0</v>
      </c>
      <c r="AN194" s="14">
        <v>0</v>
      </c>
      <c r="AO194" s="45">
        <f t="shared" si="259"/>
        <v>0</v>
      </c>
      <c r="AP194" s="44">
        <v>0</v>
      </c>
      <c r="AQ194" s="14">
        <v>0</v>
      </c>
      <c r="AR194" s="45">
        <f t="shared" si="259"/>
        <v>0</v>
      </c>
      <c r="AS194" s="44">
        <v>0</v>
      </c>
      <c r="AT194" s="14">
        <v>0</v>
      </c>
      <c r="AU194" s="45">
        <f t="shared" si="259"/>
        <v>0</v>
      </c>
      <c r="AV194" s="44">
        <v>0</v>
      </c>
      <c r="AW194" s="14">
        <v>0</v>
      </c>
      <c r="AX194" s="45">
        <f t="shared" si="261"/>
        <v>0</v>
      </c>
      <c r="AY194" s="44">
        <v>0</v>
      </c>
      <c r="AZ194" s="14">
        <v>0</v>
      </c>
      <c r="BA194" s="45">
        <f t="shared" si="259"/>
        <v>0</v>
      </c>
      <c r="BB194" s="44">
        <v>0</v>
      </c>
      <c r="BC194" s="14">
        <v>0</v>
      </c>
      <c r="BD194" s="45">
        <f t="shared" si="256"/>
        <v>0</v>
      </c>
      <c r="BE194" s="44">
        <v>0</v>
      </c>
      <c r="BF194" s="14">
        <v>0</v>
      </c>
      <c r="BG194" s="45">
        <f t="shared" si="259"/>
        <v>0</v>
      </c>
      <c r="BH194" s="44">
        <v>0</v>
      </c>
      <c r="BI194" s="14">
        <v>0</v>
      </c>
      <c r="BJ194" s="45">
        <f t="shared" si="259"/>
        <v>0</v>
      </c>
      <c r="BK194" s="12">
        <f t="shared" si="257"/>
        <v>3.95</v>
      </c>
      <c r="BL194" s="17">
        <f t="shared" si="258"/>
        <v>5.3330000000000002</v>
      </c>
    </row>
    <row r="195" spans="1:64" x14ac:dyDescent="0.3">
      <c r="A195" s="54">
        <v>2020</v>
      </c>
      <c r="B195" s="55" t="s">
        <v>12</v>
      </c>
      <c r="C195" s="44">
        <v>0</v>
      </c>
      <c r="D195" s="14">
        <v>0</v>
      </c>
      <c r="E195" s="45">
        <f t="shared" si="259"/>
        <v>0</v>
      </c>
      <c r="F195" s="44">
        <v>0</v>
      </c>
      <c r="G195" s="14">
        <v>0</v>
      </c>
      <c r="H195" s="45">
        <f t="shared" si="259"/>
        <v>0</v>
      </c>
      <c r="I195" s="44">
        <v>0</v>
      </c>
      <c r="J195" s="14">
        <v>0</v>
      </c>
      <c r="K195" s="45">
        <f t="shared" si="259"/>
        <v>0</v>
      </c>
      <c r="L195" s="44">
        <v>0</v>
      </c>
      <c r="M195" s="14">
        <v>0</v>
      </c>
      <c r="N195" s="45">
        <f t="shared" si="259"/>
        <v>0</v>
      </c>
      <c r="O195" s="44">
        <v>0</v>
      </c>
      <c r="P195" s="14">
        <v>0</v>
      </c>
      <c r="Q195" s="45">
        <f t="shared" si="253"/>
        <v>0</v>
      </c>
      <c r="R195" s="44">
        <v>0</v>
      </c>
      <c r="S195" s="14">
        <v>0</v>
      </c>
      <c r="T195" s="45">
        <f t="shared" si="254"/>
        <v>0</v>
      </c>
      <c r="U195" s="44">
        <v>0</v>
      </c>
      <c r="V195" s="14">
        <v>0</v>
      </c>
      <c r="W195" s="45">
        <f t="shared" si="260"/>
        <v>0</v>
      </c>
      <c r="X195" s="72">
        <v>6.0318500000000004</v>
      </c>
      <c r="Y195" s="73">
        <v>15.848000000000001</v>
      </c>
      <c r="Z195" s="45">
        <f t="shared" si="259"/>
        <v>2627.386291104719</v>
      </c>
      <c r="AA195" s="44">
        <v>0</v>
      </c>
      <c r="AB195" s="14">
        <v>0</v>
      </c>
      <c r="AC195" s="45">
        <f t="shared" si="259"/>
        <v>0</v>
      </c>
      <c r="AD195" s="44">
        <v>0</v>
      </c>
      <c r="AE195" s="14">
        <v>0</v>
      </c>
      <c r="AF195" s="45">
        <f t="shared" si="259"/>
        <v>0</v>
      </c>
      <c r="AG195" s="44">
        <v>0</v>
      </c>
      <c r="AH195" s="14">
        <v>0</v>
      </c>
      <c r="AI195" s="45">
        <f t="shared" si="259"/>
        <v>0</v>
      </c>
      <c r="AJ195" s="44">
        <v>0</v>
      </c>
      <c r="AK195" s="14">
        <v>0</v>
      </c>
      <c r="AL195" s="45">
        <f t="shared" si="259"/>
        <v>0</v>
      </c>
      <c r="AM195" s="44">
        <v>0</v>
      </c>
      <c r="AN195" s="14">
        <v>0</v>
      </c>
      <c r="AO195" s="45">
        <f t="shared" si="259"/>
        <v>0</v>
      </c>
      <c r="AP195" s="44">
        <v>0</v>
      </c>
      <c r="AQ195" s="14">
        <v>0</v>
      </c>
      <c r="AR195" s="45">
        <f t="shared" si="259"/>
        <v>0</v>
      </c>
      <c r="AS195" s="44">
        <v>0</v>
      </c>
      <c r="AT195" s="14">
        <v>0</v>
      </c>
      <c r="AU195" s="45">
        <f t="shared" si="259"/>
        <v>0</v>
      </c>
      <c r="AV195" s="44">
        <v>0</v>
      </c>
      <c r="AW195" s="14">
        <v>0</v>
      </c>
      <c r="AX195" s="45">
        <f t="shared" si="261"/>
        <v>0</v>
      </c>
      <c r="AY195" s="44">
        <v>0</v>
      </c>
      <c r="AZ195" s="14">
        <v>0</v>
      </c>
      <c r="BA195" s="45">
        <f t="shared" si="259"/>
        <v>0</v>
      </c>
      <c r="BB195" s="44">
        <v>0</v>
      </c>
      <c r="BC195" s="14">
        <v>0</v>
      </c>
      <c r="BD195" s="45">
        <f t="shared" si="256"/>
        <v>0</v>
      </c>
      <c r="BE195" s="44">
        <v>0</v>
      </c>
      <c r="BF195" s="14">
        <v>0</v>
      </c>
      <c r="BG195" s="45">
        <f t="shared" si="259"/>
        <v>0</v>
      </c>
      <c r="BH195" s="44">
        <v>0</v>
      </c>
      <c r="BI195" s="14">
        <v>0</v>
      </c>
      <c r="BJ195" s="45">
        <f t="shared" si="259"/>
        <v>0</v>
      </c>
      <c r="BK195" s="12">
        <f t="shared" si="257"/>
        <v>6.0318500000000004</v>
      </c>
      <c r="BL195" s="17">
        <f t="shared" si="258"/>
        <v>15.848000000000001</v>
      </c>
    </row>
    <row r="196" spans="1:64" x14ac:dyDescent="0.3">
      <c r="A196" s="54">
        <v>2020</v>
      </c>
      <c r="B196" s="55" t="s">
        <v>13</v>
      </c>
      <c r="C196" s="44">
        <v>0</v>
      </c>
      <c r="D196" s="14">
        <v>0</v>
      </c>
      <c r="E196" s="45">
        <f t="shared" si="259"/>
        <v>0</v>
      </c>
      <c r="F196" s="44">
        <v>0</v>
      </c>
      <c r="G196" s="14">
        <v>0</v>
      </c>
      <c r="H196" s="45">
        <f t="shared" si="259"/>
        <v>0</v>
      </c>
      <c r="I196" s="44">
        <v>0</v>
      </c>
      <c r="J196" s="14">
        <v>0</v>
      </c>
      <c r="K196" s="45">
        <f t="shared" si="259"/>
        <v>0</v>
      </c>
      <c r="L196" s="44">
        <v>0</v>
      </c>
      <c r="M196" s="14">
        <v>0</v>
      </c>
      <c r="N196" s="45">
        <f t="shared" si="259"/>
        <v>0</v>
      </c>
      <c r="O196" s="44">
        <v>0</v>
      </c>
      <c r="P196" s="14">
        <v>0</v>
      </c>
      <c r="Q196" s="45">
        <f t="shared" si="253"/>
        <v>0</v>
      </c>
      <c r="R196" s="44">
        <v>0</v>
      </c>
      <c r="S196" s="14">
        <v>0</v>
      </c>
      <c r="T196" s="45">
        <f t="shared" si="254"/>
        <v>0</v>
      </c>
      <c r="U196" s="44">
        <v>0</v>
      </c>
      <c r="V196" s="14">
        <v>0</v>
      </c>
      <c r="W196" s="45">
        <f t="shared" si="260"/>
        <v>0</v>
      </c>
      <c r="X196" s="44">
        <v>0</v>
      </c>
      <c r="Y196" s="14">
        <v>0</v>
      </c>
      <c r="Z196" s="45">
        <f t="shared" si="259"/>
        <v>0</v>
      </c>
      <c r="AA196" s="44">
        <v>0</v>
      </c>
      <c r="AB196" s="14">
        <v>0</v>
      </c>
      <c r="AC196" s="45">
        <f t="shared" si="259"/>
        <v>0</v>
      </c>
      <c r="AD196" s="44">
        <v>0</v>
      </c>
      <c r="AE196" s="14">
        <v>0</v>
      </c>
      <c r="AF196" s="45">
        <f t="shared" si="259"/>
        <v>0</v>
      </c>
      <c r="AG196" s="44">
        <v>0</v>
      </c>
      <c r="AH196" s="14">
        <v>0</v>
      </c>
      <c r="AI196" s="45">
        <f t="shared" si="259"/>
        <v>0</v>
      </c>
      <c r="AJ196" s="44">
        <v>0</v>
      </c>
      <c r="AK196" s="14">
        <v>0</v>
      </c>
      <c r="AL196" s="45">
        <f t="shared" si="259"/>
        <v>0</v>
      </c>
      <c r="AM196" s="44">
        <v>0</v>
      </c>
      <c r="AN196" s="14">
        <v>0</v>
      </c>
      <c r="AO196" s="45">
        <f t="shared" si="259"/>
        <v>0</v>
      </c>
      <c r="AP196" s="44">
        <v>0</v>
      </c>
      <c r="AQ196" s="14">
        <v>0</v>
      </c>
      <c r="AR196" s="45">
        <f t="shared" si="259"/>
        <v>0</v>
      </c>
      <c r="AS196" s="44">
        <v>0</v>
      </c>
      <c r="AT196" s="14">
        <v>0</v>
      </c>
      <c r="AU196" s="45">
        <f t="shared" si="259"/>
        <v>0</v>
      </c>
      <c r="AV196" s="44">
        <v>0</v>
      </c>
      <c r="AW196" s="14">
        <v>0</v>
      </c>
      <c r="AX196" s="45">
        <f t="shared" si="261"/>
        <v>0</v>
      </c>
      <c r="AY196" s="74">
        <v>2</v>
      </c>
      <c r="AZ196" s="75">
        <v>1.837</v>
      </c>
      <c r="BA196" s="45">
        <f t="shared" si="259"/>
        <v>918.5</v>
      </c>
      <c r="BB196" s="44">
        <v>0</v>
      </c>
      <c r="BC196" s="14">
        <v>0</v>
      </c>
      <c r="BD196" s="45">
        <f t="shared" si="256"/>
        <v>0</v>
      </c>
      <c r="BE196" s="44">
        <v>0</v>
      </c>
      <c r="BF196" s="14">
        <v>0</v>
      </c>
      <c r="BG196" s="45">
        <f t="shared" si="259"/>
        <v>0</v>
      </c>
      <c r="BH196" s="44">
        <v>0</v>
      </c>
      <c r="BI196" s="14">
        <v>0</v>
      </c>
      <c r="BJ196" s="45">
        <f t="shared" si="259"/>
        <v>0</v>
      </c>
      <c r="BK196" s="12">
        <f t="shared" si="257"/>
        <v>2</v>
      </c>
      <c r="BL196" s="17">
        <f t="shared" si="258"/>
        <v>1.837</v>
      </c>
    </row>
    <row r="197" spans="1:64" x14ac:dyDescent="0.3">
      <c r="A197" s="54">
        <v>2020</v>
      </c>
      <c r="B197" s="55" t="s">
        <v>14</v>
      </c>
      <c r="C197" s="44">
        <v>0</v>
      </c>
      <c r="D197" s="14">
        <v>0</v>
      </c>
      <c r="E197" s="45">
        <f t="shared" si="259"/>
        <v>0</v>
      </c>
      <c r="F197" s="44">
        <v>0</v>
      </c>
      <c r="G197" s="14">
        <v>0</v>
      </c>
      <c r="H197" s="45">
        <f t="shared" si="259"/>
        <v>0</v>
      </c>
      <c r="I197" s="44">
        <v>0</v>
      </c>
      <c r="J197" s="14">
        <v>0</v>
      </c>
      <c r="K197" s="45">
        <f t="shared" si="259"/>
        <v>0</v>
      </c>
      <c r="L197" s="44">
        <v>0</v>
      </c>
      <c r="M197" s="14">
        <v>0</v>
      </c>
      <c r="N197" s="45">
        <f t="shared" si="259"/>
        <v>0</v>
      </c>
      <c r="O197" s="44">
        <v>0</v>
      </c>
      <c r="P197" s="14">
        <v>0</v>
      </c>
      <c r="Q197" s="45">
        <f t="shared" si="253"/>
        <v>0</v>
      </c>
      <c r="R197" s="44">
        <v>0</v>
      </c>
      <c r="S197" s="14">
        <v>0</v>
      </c>
      <c r="T197" s="45">
        <f t="shared" si="254"/>
        <v>0</v>
      </c>
      <c r="U197" s="44">
        <v>0</v>
      </c>
      <c r="V197" s="14">
        <v>0</v>
      </c>
      <c r="W197" s="45">
        <f t="shared" si="260"/>
        <v>0</v>
      </c>
      <c r="X197" s="44">
        <v>0</v>
      </c>
      <c r="Y197" s="14">
        <v>0</v>
      </c>
      <c r="Z197" s="45">
        <f t="shared" si="259"/>
        <v>0</v>
      </c>
      <c r="AA197" s="44">
        <v>0</v>
      </c>
      <c r="AB197" s="14">
        <v>0</v>
      </c>
      <c r="AC197" s="45">
        <f t="shared" si="259"/>
        <v>0</v>
      </c>
      <c r="AD197" s="44">
        <v>0</v>
      </c>
      <c r="AE197" s="14">
        <v>0</v>
      </c>
      <c r="AF197" s="45">
        <f t="shared" si="259"/>
        <v>0</v>
      </c>
      <c r="AG197" s="44">
        <v>0</v>
      </c>
      <c r="AH197" s="14">
        <v>0</v>
      </c>
      <c r="AI197" s="45">
        <f t="shared" si="259"/>
        <v>0</v>
      </c>
      <c r="AJ197" s="44">
        <v>0</v>
      </c>
      <c r="AK197" s="14">
        <v>0</v>
      </c>
      <c r="AL197" s="45">
        <f t="shared" si="259"/>
        <v>0</v>
      </c>
      <c r="AM197" s="44">
        <v>0</v>
      </c>
      <c r="AN197" s="14">
        <v>0</v>
      </c>
      <c r="AO197" s="45">
        <f t="shared" si="259"/>
        <v>0</v>
      </c>
      <c r="AP197" s="44">
        <v>0</v>
      </c>
      <c r="AQ197" s="14">
        <v>0</v>
      </c>
      <c r="AR197" s="45">
        <f t="shared" si="259"/>
        <v>0</v>
      </c>
      <c r="AS197" s="44">
        <v>0</v>
      </c>
      <c r="AT197" s="14">
        <v>0</v>
      </c>
      <c r="AU197" s="45">
        <f t="shared" si="259"/>
        <v>0</v>
      </c>
      <c r="AV197" s="44">
        <v>0</v>
      </c>
      <c r="AW197" s="14">
        <v>0</v>
      </c>
      <c r="AX197" s="45">
        <f t="shared" si="261"/>
        <v>0</v>
      </c>
      <c r="AY197" s="44">
        <v>0</v>
      </c>
      <c r="AZ197" s="14">
        <v>0</v>
      </c>
      <c r="BA197" s="45">
        <f t="shared" si="259"/>
        <v>0</v>
      </c>
      <c r="BB197" s="44">
        <v>0</v>
      </c>
      <c r="BC197" s="14">
        <v>0</v>
      </c>
      <c r="BD197" s="45">
        <f t="shared" si="256"/>
        <v>0</v>
      </c>
      <c r="BE197" s="44">
        <v>0</v>
      </c>
      <c r="BF197" s="14">
        <v>0</v>
      </c>
      <c r="BG197" s="45">
        <f t="shared" si="259"/>
        <v>0</v>
      </c>
      <c r="BH197" s="44">
        <v>0</v>
      </c>
      <c r="BI197" s="14">
        <v>0</v>
      </c>
      <c r="BJ197" s="45">
        <f t="shared" si="259"/>
        <v>0</v>
      </c>
      <c r="BK197" s="12">
        <f t="shared" si="257"/>
        <v>0</v>
      </c>
      <c r="BL197" s="17">
        <f t="shared" si="258"/>
        <v>0</v>
      </c>
    </row>
    <row r="198" spans="1:64" x14ac:dyDescent="0.3">
      <c r="A198" s="54">
        <v>2020</v>
      </c>
      <c r="B198" s="45" t="s">
        <v>15</v>
      </c>
      <c r="C198" s="44">
        <v>0</v>
      </c>
      <c r="D198" s="14">
        <v>0</v>
      </c>
      <c r="E198" s="45">
        <f t="shared" si="259"/>
        <v>0</v>
      </c>
      <c r="F198" s="74">
        <v>10.02</v>
      </c>
      <c r="G198" s="75">
        <v>26.545000000000002</v>
      </c>
      <c r="H198" s="45">
        <f t="shared" si="259"/>
        <v>2649.2015968063874</v>
      </c>
      <c r="I198" s="44">
        <v>0</v>
      </c>
      <c r="J198" s="14">
        <v>0</v>
      </c>
      <c r="K198" s="45">
        <f t="shared" si="259"/>
        <v>0</v>
      </c>
      <c r="L198" s="44">
        <v>0</v>
      </c>
      <c r="M198" s="14">
        <v>0</v>
      </c>
      <c r="N198" s="45">
        <f t="shared" si="259"/>
        <v>0</v>
      </c>
      <c r="O198" s="44">
        <v>0</v>
      </c>
      <c r="P198" s="14">
        <v>0</v>
      </c>
      <c r="Q198" s="45">
        <f t="shared" si="253"/>
        <v>0</v>
      </c>
      <c r="R198" s="44">
        <v>0</v>
      </c>
      <c r="S198" s="14">
        <v>0</v>
      </c>
      <c r="T198" s="45">
        <f t="shared" si="254"/>
        <v>0</v>
      </c>
      <c r="U198" s="44">
        <v>0</v>
      </c>
      <c r="V198" s="14">
        <v>0</v>
      </c>
      <c r="W198" s="45">
        <f t="shared" si="260"/>
        <v>0</v>
      </c>
      <c r="X198" s="44">
        <v>0</v>
      </c>
      <c r="Y198" s="14">
        <v>0</v>
      </c>
      <c r="Z198" s="45">
        <f t="shared" si="259"/>
        <v>0</v>
      </c>
      <c r="AA198" s="44">
        <v>0</v>
      </c>
      <c r="AB198" s="14">
        <v>0</v>
      </c>
      <c r="AC198" s="45">
        <f t="shared" si="259"/>
        <v>0</v>
      </c>
      <c r="AD198" s="44">
        <v>0</v>
      </c>
      <c r="AE198" s="14">
        <v>0</v>
      </c>
      <c r="AF198" s="45">
        <f t="shared" si="259"/>
        <v>0</v>
      </c>
      <c r="AG198" s="44">
        <v>0</v>
      </c>
      <c r="AH198" s="14">
        <v>0</v>
      </c>
      <c r="AI198" s="45">
        <f t="shared" si="259"/>
        <v>0</v>
      </c>
      <c r="AJ198" s="44">
        <v>0</v>
      </c>
      <c r="AK198" s="14">
        <v>0</v>
      </c>
      <c r="AL198" s="45">
        <f t="shared" si="259"/>
        <v>0</v>
      </c>
      <c r="AM198" s="44">
        <v>0</v>
      </c>
      <c r="AN198" s="14">
        <v>0</v>
      </c>
      <c r="AO198" s="45">
        <f t="shared" si="259"/>
        <v>0</v>
      </c>
      <c r="AP198" s="44">
        <v>0</v>
      </c>
      <c r="AQ198" s="14">
        <v>0</v>
      </c>
      <c r="AR198" s="45">
        <f t="shared" si="259"/>
        <v>0</v>
      </c>
      <c r="AS198" s="44">
        <v>0</v>
      </c>
      <c r="AT198" s="14">
        <v>0</v>
      </c>
      <c r="AU198" s="45">
        <f t="shared" si="259"/>
        <v>0</v>
      </c>
      <c r="AV198" s="74">
        <v>0.03</v>
      </c>
      <c r="AW198" s="75">
        <v>0.76600000000000001</v>
      </c>
      <c r="AX198" s="45">
        <f t="shared" si="261"/>
        <v>25533.333333333336</v>
      </c>
      <c r="AY198" s="44">
        <v>0</v>
      </c>
      <c r="AZ198" s="14">
        <v>0</v>
      </c>
      <c r="BA198" s="45">
        <f t="shared" si="259"/>
        <v>0</v>
      </c>
      <c r="BB198" s="44">
        <v>0</v>
      </c>
      <c r="BC198" s="14">
        <v>0</v>
      </c>
      <c r="BD198" s="45">
        <f t="shared" si="256"/>
        <v>0</v>
      </c>
      <c r="BE198" s="44">
        <v>0</v>
      </c>
      <c r="BF198" s="14">
        <v>0</v>
      </c>
      <c r="BG198" s="45">
        <f t="shared" si="259"/>
        <v>0</v>
      </c>
      <c r="BH198" s="44">
        <v>0</v>
      </c>
      <c r="BI198" s="14">
        <v>0</v>
      </c>
      <c r="BJ198" s="45">
        <f t="shared" si="259"/>
        <v>0</v>
      </c>
      <c r="BK198" s="12">
        <f>I198+L198+AA198+AD198+AG198+AJ198+AP198+AY198+BH198+X198+AS198+C198+BE198+AM198+F198+U198+AV198</f>
        <v>10.049999999999999</v>
      </c>
      <c r="BL198" s="17">
        <f>J198+M198+AB198+AE198+AH198+AK198+AQ198+AZ198+BI198+Y198+AT198+D198+BF198+AN198+G198+V198+AW198</f>
        <v>27.311</v>
      </c>
    </row>
    <row r="199" spans="1:64" x14ac:dyDescent="0.3">
      <c r="A199" s="54">
        <v>2020</v>
      </c>
      <c r="B199" s="55" t="s">
        <v>16</v>
      </c>
      <c r="C199" s="44">
        <v>0</v>
      </c>
      <c r="D199" s="14">
        <v>0</v>
      </c>
      <c r="E199" s="45">
        <f t="shared" si="259"/>
        <v>0</v>
      </c>
      <c r="F199" s="44">
        <v>0</v>
      </c>
      <c r="G199" s="14">
        <v>0</v>
      </c>
      <c r="H199" s="45">
        <f t="shared" si="259"/>
        <v>0</v>
      </c>
      <c r="I199" s="44">
        <v>0</v>
      </c>
      <c r="J199" s="14">
        <v>0</v>
      </c>
      <c r="K199" s="45">
        <f t="shared" si="259"/>
        <v>0</v>
      </c>
      <c r="L199" s="44">
        <v>0</v>
      </c>
      <c r="M199" s="14">
        <v>0</v>
      </c>
      <c r="N199" s="45">
        <f t="shared" si="259"/>
        <v>0</v>
      </c>
      <c r="O199" s="44">
        <v>0</v>
      </c>
      <c r="P199" s="14">
        <v>0</v>
      </c>
      <c r="Q199" s="45">
        <f t="shared" si="253"/>
        <v>0</v>
      </c>
      <c r="R199" s="44">
        <v>0</v>
      </c>
      <c r="S199" s="14">
        <v>0</v>
      </c>
      <c r="T199" s="45">
        <f t="shared" si="254"/>
        <v>0</v>
      </c>
      <c r="U199" s="44">
        <v>0</v>
      </c>
      <c r="V199" s="14">
        <v>0</v>
      </c>
      <c r="W199" s="45">
        <f t="shared" si="260"/>
        <v>0</v>
      </c>
      <c r="X199" s="77">
        <v>0.21393000000000001</v>
      </c>
      <c r="Y199" s="14">
        <v>0.27200000000000002</v>
      </c>
      <c r="Z199" s="45">
        <f t="shared" si="259"/>
        <v>1271.4439302575609</v>
      </c>
      <c r="AA199" s="44">
        <v>0</v>
      </c>
      <c r="AB199" s="14">
        <v>0</v>
      </c>
      <c r="AC199" s="45">
        <f t="shared" si="259"/>
        <v>0</v>
      </c>
      <c r="AD199" s="44">
        <v>0</v>
      </c>
      <c r="AE199" s="14">
        <v>0</v>
      </c>
      <c r="AF199" s="45">
        <f t="shared" si="259"/>
        <v>0</v>
      </c>
      <c r="AG199" s="44">
        <v>0</v>
      </c>
      <c r="AH199" s="14">
        <v>0</v>
      </c>
      <c r="AI199" s="45">
        <f t="shared" si="259"/>
        <v>0</v>
      </c>
      <c r="AJ199" s="44">
        <v>0</v>
      </c>
      <c r="AK199" s="14">
        <v>0</v>
      </c>
      <c r="AL199" s="45">
        <f t="shared" si="259"/>
        <v>0</v>
      </c>
      <c r="AM199" s="44">
        <v>0</v>
      </c>
      <c r="AN199" s="14">
        <v>0</v>
      </c>
      <c r="AO199" s="45">
        <f t="shared" si="259"/>
        <v>0</v>
      </c>
      <c r="AP199" s="44">
        <v>0</v>
      </c>
      <c r="AQ199" s="14">
        <v>0</v>
      </c>
      <c r="AR199" s="45">
        <f t="shared" si="259"/>
        <v>0</v>
      </c>
      <c r="AS199" s="44">
        <v>0</v>
      </c>
      <c r="AT199" s="14">
        <v>0</v>
      </c>
      <c r="AU199" s="45">
        <f t="shared" si="259"/>
        <v>0</v>
      </c>
      <c r="AV199" s="44">
        <v>0</v>
      </c>
      <c r="AW199" s="14">
        <v>0</v>
      </c>
      <c r="AX199" s="45">
        <f t="shared" si="261"/>
        <v>0</v>
      </c>
      <c r="AY199" s="44">
        <v>0</v>
      </c>
      <c r="AZ199" s="14">
        <v>0</v>
      </c>
      <c r="BA199" s="45">
        <f t="shared" si="259"/>
        <v>0</v>
      </c>
      <c r="BB199" s="44">
        <v>0</v>
      </c>
      <c r="BC199" s="14">
        <v>0</v>
      </c>
      <c r="BD199" s="45">
        <f t="shared" si="256"/>
        <v>0</v>
      </c>
      <c r="BE199" s="44">
        <v>0</v>
      </c>
      <c r="BF199" s="14">
        <v>0</v>
      </c>
      <c r="BG199" s="45">
        <f t="shared" si="259"/>
        <v>0</v>
      </c>
      <c r="BH199" s="44">
        <v>0</v>
      </c>
      <c r="BI199" s="14">
        <v>0</v>
      </c>
      <c r="BJ199" s="45">
        <f t="shared" si="259"/>
        <v>0</v>
      </c>
      <c r="BK199" s="12">
        <f t="shared" ref="BK199:BK200" si="262">I199+L199+AA199+AD199+AG199+AJ199+AP199+AY199+BH199+X199+AS199+C199+BE199+AM199+F199+U199+AV199</f>
        <v>0.21393000000000001</v>
      </c>
      <c r="BL199" s="17">
        <f t="shared" ref="BL199:BL200" si="263">J199+M199+AB199+AE199+AH199+AK199+AQ199+AZ199+BI199+Y199+AT199+D199+BF199+AN199+G199+V199+AW199</f>
        <v>0.27200000000000002</v>
      </c>
    </row>
    <row r="200" spans="1:64" ht="15" thickBot="1" x14ac:dyDescent="0.35">
      <c r="A200" s="56"/>
      <c r="B200" s="66" t="s">
        <v>17</v>
      </c>
      <c r="C200" s="46">
        <f t="shared" ref="C200:D200" si="264">SUM(C188:C199)</f>
        <v>0</v>
      </c>
      <c r="D200" s="34">
        <f t="shared" si="264"/>
        <v>0</v>
      </c>
      <c r="E200" s="47"/>
      <c r="F200" s="46">
        <f t="shared" ref="F200:G200" si="265">SUM(F188:F199)</f>
        <v>15.756</v>
      </c>
      <c r="G200" s="34">
        <f t="shared" si="265"/>
        <v>40.188000000000002</v>
      </c>
      <c r="H200" s="47"/>
      <c r="I200" s="46">
        <f t="shared" ref="I200:J200" si="266">SUM(I188:I199)</f>
        <v>0</v>
      </c>
      <c r="J200" s="34">
        <f t="shared" si="266"/>
        <v>0</v>
      </c>
      <c r="K200" s="47"/>
      <c r="L200" s="46">
        <f t="shared" ref="L200:M200" si="267">SUM(L188:L199)</f>
        <v>0</v>
      </c>
      <c r="M200" s="34">
        <f t="shared" si="267"/>
        <v>0</v>
      </c>
      <c r="N200" s="47"/>
      <c r="O200" s="46">
        <f t="shared" ref="O200:P200" si="268">SUM(O188:O199)</f>
        <v>0</v>
      </c>
      <c r="P200" s="34">
        <f t="shared" si="268"/>
        <v>0</v>
      </c>
      <c r="Q200" s="47"/>
      <c r="R200" s="46">
        <f t="shared" ref="R200:S200" si="269">SUM(R188:R199)</f>
        <v>0</v>
      </c>
      <c r="S200" s="34">
        <f t="shared" si="269"/>
        <v>0</v>
      </c>
      <c r="T200" s="47"/>
      <c r="U200" s="46">
        <f t="shared" ref="U200:V200" si="270">SUM(U188:U199)</f>
        <v>2.93364</v>
      </c>
      <c r="V200" s="34">
        <f t="shared" si="270"/>
        <v>13.478</v>
      </c>
      <c r="W200" s="47"/>
      <c r="X200" s="46">
        <f t="shared" ref="X200:Y200" si="271">SUM(X188:X199)</f>
        <v>10.195780000000001</v>
      </c>
      <c r="Y200" s="34">
        <f t="shared" si="271"/>
        <v>21.452999999999999</v>
      </c>
      <c r="Z200" s="47"/>
      <c r="AA200" s="46">
        <f t="shared" ref="AA200:AB200" si="272">SUM(AA188:AA199)</f>
        <v>0</v>
      </c>
      <c r="AB200" s="34">
        <f t="shared" si="272"/>
        <v>0</v>
      </c>
      <c r="AC200" s="47"/>
      <c r="AD200" s="46">
        <f t="shared" ref="AD200:AE200" si="273">SUM(AD188:AD199)</f>
        <v>0</v>
      </c>
      <c r="AE200" s="34">
        <f t="shared" si="273"/>
        <v>0</v>
      </c>
      <c r="AF200" s="47"/>
      <c r="AG200" s="46">
        <f t="shared" ref="AG200:AH200" si="274">SUM(AG188:AG199)</f>
        <v>0</v>
      </c>
      <c r="AH200" s="34">
        <f t="shared" si="274"/>
        <v>0</v>
      </c>
      <c r="AI200" s="47"/>
      <c r="AJ200" s="46">
        <f t="shared" ref="AJ200:AK200" si="275">SUM(AJ188:AJ199)</f>
        <v>0</v>
      </c>
      <c r="AK200" s="34">
        <f t="shared" si="275"/>
        <v>0</v>
      </c>
      <c r="AL200" s="47"/>
      <c r="AM200" s="46">
        <f t="shared" ref="AM200:AN200" si="276">SUM(AM188:AM199)</f>
        <v>0</v>
      </c>
      <c r="AN200" s="34">
        <f t="shared" si="276"/>
        <v>0</v>
      </c>
      <c r="AO200" s="47"/>
      <c r="AP200" s="46">
        <f t="shared" ref="AP200:AQ200" si="277">SUM(AP188:AP199)</f>
        <v>0</v>
      </c>
      <c r="AQ200" s="34">
        <f t="shared" si="277"/>
        <v>0</v>
      </c>
      <c r="AR200" s="47"/>
      <c r="AS200" s="46">
        <f t="shared" ref="AS200:AT200" si="278">SUM(AS188:AS199)</f>
        <v>0</v>
      </c>
      <c r="AT200" s="34">
        <f t="shared" si="278"/>
        <v>0</v>
      </c>
      <c r="AU200" s="47"/>
      <c r="AV200" s="46">
        <f t="shared" ref="AV200:AW200" si="279">SUM(AV188:AV199)</f>
        <v>0.03</v>
      </c>
      <c r="AW200" s="34">
        <f t="shared" si="279"/>
        <v>0.76600000000000001</v>
      </c>
      <c r="AX200" s="47"/>
      <c r="AY200" s="46">
        <f t="shared" ref="AY200:AZ200" si="280">SUM(AY188:AY199)</f>
        <v>2.5339999999999998</v>
      </c>
      <c r="AZ200" s="34">
        <f t="shared" si="280"/>
        <v>3.2730000000000001</v>
      </c>
      <c r="BA200" s="47"/>
      <c r="BB200" s="46">
        <f t="shared" ref="BB200:BC200" si="281">SUM(BB188:BB199)</f>
        <v>0</v>
      </c>
      <c r="BC200" s="34">
        <f t="shared" si="281"/>
        <v>0</v>
      </c>
      <c r="BD200" s="47"/>
      <c r="BE200" s="46">
        <f t="shared" ref="BE200:BF200" si="282">SUM(BE188:BE199)</f>
        <v>0</v>
      </c>
      <c r="BF200" s="34">
        <f t="shared" si="282"/>
        <v>0</v>
      </c>
      <c r="BG200" s="47"/>
      <c r="BH200" s="46">
        <f t="shared" ref="BH200:BI200" si="283">SUM(BH188:BH199)</f>
        <v>0</v>
      </c>
      <c r="BI200" s="34">
        <f t="shared" si="283"/>
        <v>0</v>
      </c>
      <c r="BJ200" s="47"/>
      <c r="BK200" s="35">
        <f t="shared" si="262"/>
        <v>31.449420000000003</v>
      </c>
      <c r="BL200" s="36">
        <f t="shared" si="263"/>
        <v>79.158000000000001</v>
      </c>
    </row>
    <row r="201" spans="1:64" x14ac:dyDescent="0.3">
      <c r="A201" s="54">
        <v>2021</v>
      </c>
      <c r="B201" s="55" t="s">
        <v>5</v>
      </c>
      <c r="C201" s="44">
        <v>0</v>
      </c>
      <c r="D201" s="14">
        <v>0</v>
      </c>
      <c r="E201" s="45">
        <f>IF(C201=0,0,D201/C201*1000)</f>
        <v>0</v>
      </c>
      <c r="F201" s="44">
        <v>0</v>
      </c>
      <c r="G201" s="14">
        <v>0</v>
      </c>
      <c r="H201" s="45">
        <f t="shared" ref="H201:H212" si="284">IF(F201=0,0,G201/F201*1000)</f>
        <v>0</v>
      </c>
      <c r="I201" s="44">
        <v>0</v>
      </c>
      <c r="J201" s="14">
        <v>0</v>
      </c>
      <c r="K201" s="45">
        <f t="shared" ref="K201:K212" si="285">IF(I201=0,0,J201/I201*1000)</f>
        <v>0</v>
      </c>
      <c r="L201" s="44">
        <v>0</v>
      </c>
      <c r="M201" s="14">
        <v>0</v>
      </c>
      <c r="N201" s="45">
        <f t="shared" ref="N201:N212" si="286">IF(L201=0,0,M201/L201*1000)</f>
        <v>0</v>
      </c>
      <c r="O201" s="44">
        <v>0</v>
      </c>
      <c r="P201" s="14">
        <v>0</v>
      </c>
      <c r="Q201" s="45">
        <f t="shared" ref="Q201:Q212" si="287">IF(O201=0,0,P201/O201*1000)</f>
        <v>0</v>
      </c>
      <c r="R201" s="44">
        <v>0</v>
      </c>
      <c r="S201" s="14">
        <v>0</v>
      </c>
      <c r="T201" s="45">
        <f t="shared" ref="T201:T212" si="288">IF(R201=0,0,S201/R201*1000)</f>
        <v>0</v>
      </c>
      <c r="U201" s="44">
        <v>0</v>
      </c>
      <c r="V201" s="14">
        <v>0</v>
      </c>
      <c r="W201" s="45">
        <f t="shared" ref="W201:W212" si="289">IF(U201=0,0,V201/U201*1000)</f>
        <v>0</v>
      </c>
      <c r="X201" s="44">
        <v>0</v>
      </c>
      <c r="Y201" s="14">
        <v>0</v>
      </c>
      <c r="Z201" s="45">
        <f t="shared" ref="Z201:Z212" si="290">IF(X201=0,0,Y201/X201*1000)</f>
        <v>0</v>
      </c>
      <c r="AA201" s="44">
        <v>0</v>
      </c>
      <c r="AB201" s="14">
        <v>0</v>
      </c>
      <c r="AC201" s="45">
        <f t="shared" ref="AC201:AC212" si="291">IF(AA201=0,0,AB201/AA201*1000)</f>
        <v>0</v>
      </c>
      <c r="AD201" s="44">
        <v>0</v>
      </c>
      <c r="AE201" s="14">
        <v>0</v>
      </c>
      <c r="AF201" s="45">
        <f t="shared" ref="AF201:AF212" si="292">IF(AD201=0,0,AE201/AD201*1000)</f>
        <v>0</v>
      </c>
      <c r="AG201" s="44">
        <v>0</v>
      </c>
      <c r="AH201" s="14">
        <v>0</v>
      </c>
      <c r="AI201" s="45">
        <f t="shared" ref="AI201:AI212" si="293">IF(AG201=0,0,AH201/AG201*1000)</f>
        <v>0</v>
      </c>
      <c r="AJ201" s="44">
        <v>0</v>
      </c>
      <c r="AK201" s="14">
        <v>0</v>
      </c>
      <c r="AL201" s="45">
        <f t="shared" ref="AL201:AL212" si="294">IF(AJ201=0,0,AK201/AJ201*1000)</f>
        <v>0</v>
      </c>
      <c r="AM201" s="44">
        <v>0</v>
      </c>
      <c r="AN201" s="14">
        <v>0</v>
      </c>
      <c r="AO201" s="45">
        <f t="shared" ref="AO201:AO212" si="295">IF(AM201=0,0,AN201/AM201*1000)</f>
        <v>0</v>
      </c>
      <c r="AP201" s="44">
        <v>0</v>
      </c>
      <c r="AQ201" s="14">
        <v>0</v>
      </c>
      <c r="AR201" s="45">
        <f t="shared" ref="AR201:AR212" si="296">IF(AP201=0,0,AQ201/AP201*1000)</f>
        <v>0</v>
      </c>
      <c r="AS201" s="44">
        <v>0</v>
      </c>
      <c r="AT201" s="14">
        <v>0</v>
      </c>
      <c r="AU201" s="45">
        <f t="shared" ref="AU201:AU212" si="297">IF(AS201=0,0,AT201/AS201*1000)</f>
        <v>0</v>
      </c>
      <c r="AV201" s="44">
        <v>0</v>
      </c>
      <c r="AW201" s="14">
        <v>0</v>
      </c>
      <c r="AX201" s="45">
        <f t="shared" ref="AX201:AX212" si="298">IF(AV201=0,0,AW201/AV201*1000)</f>
        <v>0</v>
      </c>
      <c r="AY201" s="44">
        <v>0</v>
      </c>
      <c r="AZ201" s="14">
        <v>0</v>
      </c>
      <c r="BA201" s="45">
        <f t="shared" ref="BA201:BA212" si="299">IF(AY201=0,0,AZ201/AY201*1000)</f>
        <v>0</v>
      </c>
      <c r="BB201" s="44">
        <v>0</v>
      </c>
      <c r="BC201" s="14">
        <v>0</v>
      </c>
      <c r="BD201" s="45">
        <f t="shared" ref="BD201:BD212" si="300">IF(BB201=0,0,BC201/BB201*1000)</f>
        <v>0</v>
      </c>
      <c r="BE201" s="44">
        <v>0</v>
      </c>
      <c r="BF201" s="14">
        <v>0</v>
      </c>
      <c r="BG201" s="45">
        <f t="shared" ref="BG201:BG212" si="301">IF(BE201=0,0,BF201/BE201*1000)</f>
        <v>0</v>
      </c>
      <c r="BH201" s="44">
        <v>0</v>
      </c>
      <c r="BI201" s="14">
        <v>0</v>
      </c>
      <c r="BJ201" s="45">
        <f t="shared" ref="BJ201:BJ212" si="302">IF(BH201=0,0,BI201/BH201*1000)</f>
        <v>0</v>
      </c>
      <c r="BK201" s="12">
        <f t="shared" ref="BK201:BK206" si="303">I201+L201+AA201+AD201+AG201+AJ201+AP201+AY201+BH201+X201+AS201+C201+BE201+AM201+F201+U201+AV201+R201</f>
        <v>0</v>
      </c>
      <c r="BL201" s="17">
        <f t="shared" ref="BL201:BL206" si="304">J201+M201+AB201+AE201+AH201+AK201+AQ201+AZ201+BI201+Y201+AT201+D201+BF201+AN201+G201+V201+AW201+S201</f>
        <v>0</v>
      </c>
    </row>
    <row r="202" spans="1:64" x14ac:dyDescent="0.3">
      <c r="A202" s="54">
        <v>2021</v>
      </c>
      <c r="B202" s="55" t="s">
        <v>6</v>
      </c>
      <c r="C202" s="44">
        <v>0</v>
      </c>
      <c r="D202" s="14">
        <v>0</v>
      </c>
      <c r="E202" s="45">
        <f t="shared" ref="E202:E203" si="305">IF(C202=0,0,D202/C202*1000)</f>
        <v>0</v>
      </c>
      <c r="F202" s="44">
        <v>0</v>
      </c>
      <c r="G202" s="14">
        <v>0</v>
      </c>
      <c r="H202" s="45">
        <f t="shared" si="284"/>
        <v>0</v>
      </c>
      <c r="I202" s="44">
        <v>0</v>
      </c>
      <c r="J202" s="14">
        <v>0</v>
      </c>
      <c r="K202" s="45">
        <f t="shared" si="285"/>
        <v>0</v>
      </c>
      <c r="L202" s="44">
        <v>0</v>
      </c>
      <c r="M202" s="14">
        <v>0</v>
      </c>
      <c r="N202" s="45">
        <f t="shared" si="286"/>
        <v>0</v>
      </c>
      <c r="O202" s="44">
        <v>0</v>
      </c>
      <c r="P202" s="14">
        <v>0</v>
      </c>
      <c r="Q202" s="45">
        <f t="shared" si="287"/>
        <v>0</v>
      </c>
      <c r="R202" s="44">
        <v>0</v>
      </c>
      <c r="S202" s="14">
        <v>0</v>
      </c>
      <c r="T202" s="45">
        <f t="shared" si="288"/>
        <v>0</v>
      </c>
      <c r="U202" s="44">
        <v>0</v>
      </c>
      <c r="V202" s="14">
        <v>0</v>
      </c>
      <c r="W202" s="45">
        <f t="shared" si="289"/>
        <v>0</v>
      </c>
      <c r="X202" s="44">
        <v>0</v>
      </c>
      <c r="Y202" s="14">
        <v>0</v>
      </c>
      <c r="Z202" s="45">
        <f t="shared" si="290"/>
        <v>0</v>
      </c>
      <c r="AA202" s="44">
        <v>0</v>
      </c>
      <c r="AB202" s="14">
        <v>0</v>
      </c>
      <c r="AC202" s="45">
        <f t="shared" si="291"/>
        <v>0</v>
      </c>
      <c r="AD202" s="44">
        <v>0</v>
      </c>
      <c r="AE202" s="14">
        <v>0</v>
      </c>
      <c r="AF202" s="45">
        <f t="shared" si="292"/>
        <v>0</v>
      </c>
      <c r="AG202" s="44">
        <v>0</v>
      </c>
      <c r="AH202" s="14">
        <v>0</v>
      </c>
      <c r="AI202" s="45">
        <f t="shared" si="293"/>
        <v>0</v>
      </c>
      <c r="AJ202" s="44">
        <v>0</v>
      </c>
      <c r="AK202" s="14">
        <v>0</v>
      </c>
      <c r="AL202" s="45">
        <f t="shared" si="294"/>
        <v>0</v>
      </c>
      <c r="AM202" s="44">
        <v>0</v>
      </c>
      <c r="AN202" s="14">
        <v>0</v>
      </c>
      <c r="AO202" s="45">
        <f t="shared" si="295"/>
        <v>0</v>
      </c>
      <c r="AP202" s="44">
        <v>0</v>
      </c>
      <c r="AQ202" s="14">
        <v>0</v>
      </c>
      <c r="AR202" s="45">
        <f t="shared" si="296"/>
        <v>0</v>
      </c>
      <c r="AS202" s="44">
        <v>0</v>
      </c>
      <c r="AT202" s="14">
        <v>0</v>
      </c>
      <c r="AU202" s="45">
        <f t="shared" si="297"/>
        <v>0</v>
      </c>
      <c r="AV202" s="44">
        <v>0</v>
      </c>
      <c r="AW202" s="14">
        <v>0</v>
      </c>
      <c r="AX202" s="45">
        <f t="shared" si="298"/>
        <v>0</v>
      </c>
      <c r="AY202" s="44">
        <v>0</v>
      </c>
      <c r="AZ202" s="14">
        <v>0</v>
      </c>
      <c r="BA202" s="45">
        <f t="shared" si="299"/>
        <v>0</v>
      </c>
      <c r="BB202" s="44">
        <v>0</v>
      </c>
      <c r="BC202" s="14">
        <v>0</v>
      </c>
      <c r="BD202" s="45">
        <f t="shared" si="300"/>
        <v>0</v>
      </c>
      <c r="BE202" s="44">
        <v>0</v>
      </c>
      <c r="BF202" s="14">
        <v>0</v>
      </c>
      <c r="BG202" s="45">
        <f t="shared" si="301"/>
        <v>0</v>
      </c>
      <c r="BH202" s="44">
        <v>0</v>
      </c>
      <c r="BI202" s="14">
        <v>0</v>
      </c>
      <c r="BJ202" s="45">
        <f t="shared" si="302"/>
        <v>0</v>
      </c>
      <c r="BK202" s="12">
        <f t="shared" si="303"/>
        <v>0</v>
      </c>
      <c r="BL202" s="17">
        <f t="shared" si="304"/>
        <v>0</v>
      </c>
    </row>
    <row r="203" spans="1:64" x14ac:dyDescent="0.3">
      <c r="A203" s="54">
        <v>2021</v>
      </c>
      <c r="B203" s="55" t="s">
        <v>7</v>
      </c>
      <c r="C203" s="44">
        <v>0</v>
      </c>
      <c r="D203" s="14">
        <v>0</v>
      </c>
      <c r="E203" s="45">
        <f t="shared" si="305"/>
        <v>0</v>
      </c>
      <c r="F203" s="44">
        <v>0</v>
      </c>
      <c r="G203" s="14">
        <v>0</v>
      </c>
      <c r="H203" s="45">
        <f t="shared" si="284"/>
        <v>0</v>
      </c>
      <c r="I203" s="44">
        <v>0</v>
      </c>
      <c r="J203" s="14">
        <v>0</v>
      </c>
      <c r="K203" s="45">
        <f t="shared" si="285"/>
        <v>0</v>
      </c>
      <c r="L203" s="44">
        <v>0</v>
      </c>
      <c r="M203" s="14">
        <v>0</v>
      </c>
      <c r="N203" s="45">
        <f t="shared" si="286"/>
        <v>0</v>
      </c>
      <c r="O203" s="44">
        <v>0</v>
      </c>
      <c r="P203" s="14">
        <v>0</v>
      </c>
      <c r="Q203" s="45">
        <f t="shared" si="287"/>
        <v>0</v>
      </c>
      <c r="R203" s="44">
        <v>0</v>
      </c>
      <c r="S203" s="14">
        <v>0</v>
      </c>
      <c r="T203" s="45">
        <f t="shared" si="288"/>
        <v>0</v>
      </c>
      <c r="U203" s="44">
        <v>0</v>
      </c>
      <c r="V203" s="14">
        <v>0</v>
      </c>
      <c r="W203" s="45">
        <f t="shared" si="289"/>
        <v>0</v>
      </c>
      <c r="X203" s="44">
        <v>0</v>
      </c>
      <c r="Y203" s="14">
        <v>0</v>
      </c>
      <c r="Z203" s="45">
        <f t="shared" si="290"/>
        <v>0</v>
      </c>
      <c r="AA203" s="44">
        <v>0</v>
      </c>
      <c r="AB203" s="14">
        <v>0</v>
      </c>
      <c r="AC203" s="45">
        <f t="shared" si="291"/>
        <v>0</v>
      </c>
      <c r="AD203" s="44">
        <v>0</v>
      </c>
      <c r="AE203" s="14">
        <v>0</v>
      </c>
      <c r="AF203" s="45">
        <f t="shared" si="292"/>
        <v>0</v>
      </c>
      <c r="AG203" s="44">
        <v>0</v>
      </c>
      <c r="AH203" s="14">
        <v>0</v>
      </c>
      <c r="AI203" s="45">
        <f t="shared" si="293"/>
        <v>0</v>
      </c>
      <c r="AJ203" s="44">
        <v>0</v>
      </c>
      <c r="AK203" s="14">
        <v>0</v>
      </c>
      <c r="AL203" s="45">
        <f t="shared" si="294"/>
        <v>0</v>
      </c>
      <c r="AM203" s="44">
        <v>0</v>
      </c>
      <c r="AN203" s="14">
        <v>0</v>
      </c>
      <c r="AO203" s="45">
        <f t="shared" si="295"/>
        <v>0</v>
      </c>
      <c r="AP203" s="44">
        <v>0</v>
      </c>
      <c r="AQ203" s="14">
        <v>0</v>
      </c>
      <c r="AR203" s="45">
        <f t="shared" si="296"/>
        <v>0</v>
      </c>
      <c r="AS203" s="44">
        <v>0</v>
      </c>
      <c r="AT203" s="14">
        <v>0</v>
      </c>
      <c r="AU203" s="45">
        <f t="shared" si="297"/>
        <v>0</v>
      </c>
      <c r="AV203" s="44">
        <v>0</v>
      </c>
      <c r="AW203" s="14">
        <v>0</v>
      </c>
      <c r="AX203" s="45">
        <f t="shared" si="298"/>
        <v>0</v>
      </c>
      <c r="AY203" s="77">
        <v>4.2999999999999997E-2</v>
      </c>
      <c r="AZ203" s="14">
        <v>1.4670000000000001</v>
      </c>
      <c r="BA203" s="45">
        <f t="shared" si="299"/>
        <v>34116.279069767443</v>
      </c>
      <c r="BB203" s="44">
        <v>0</v>
      </c>
      <c r="BC203" s="14">
        <v>0</v>
      </c>
      <c r="BD203" s="45">
        <f t="shared" si="300"/>
        <v>0</v>
      </c>
      <c r="BE203" s="44">
        <v>0</v>
      </c>
      <c r="BF203" s="14">
        <v>0</v>
      </c>
      <c r="BG203" s="45">
        <f t="shared" si="301"/>
        <v>0</v>
      </c>
      <c r="BH203" s="44">
        <v>0</v>
      </c>
      <c r="BI203" s="14">
        <v>0</v>
      </c>
      <c r="BJ203" s="45">
        <f t="shared" si="302"/>
        <v>0</v>
      </c>
      <c r="BK203" s="12">
        <f t="shared" si="303"/>
        <v>4.2999999999999997E-2</v>
      </c>
      <c r="BL203" s="17">
        <f t="shared" si="304"/>
        <v>1.4670000000000001</v>
      </c>
    </row>
    <row r="204" spans="1:64" x14ac:dyDescent="0.3">
      <c r="A204" s="54">
        <v>2021</v>
      </c>
      <c r="B204" s="55" t="s">
        <v>8</v>
      </c>
      <c r="C204" s="44">
        <v>0</v>
      </c>
      <c r="D204" s="14">
        <v>0</v>
      </c>
      <c r="E204" s="45">
        <f>IF(C204=0,0,D204/C204*1000)</f>
        <v>0</v>
      </c>
      <c r="F204" s="44">
        <v>0</v>
      </c>
      <c r="G204" s="14">
        <v>0</v>
      </c>
      <c r="H204" s="45">
        <f t="shared" si="284"/>
        <v>0</v>
      </c>
      <c r="I204" s="44">
        <v>0</v>
      </c>
      <c r="J204" s="14">
        <v>0</v>
      </c>
      <c r="K204" s="45">
        <f t="shared" si="285"/>
        <v>0</v>
      </c>
      <c r="L204" s="44">
        <v>0</v>
      </c>
      <c r="M204" s="14">
        <v>0</v>
      </c>
      <c r="N204" s="45">
        <f t="shared" si="286"/>
        <v>0</v>
      </c>
      <c r="O204" s="44">
        <v>0</v>
      </c>
      <c r="P204" s="14">
        <v>0</v>
      </c>
      <c r="Q204" s="45">
        <f t="shared" si="287"/>
        <v>0</v>
      </c>
      <c r="R204" s="44">
        <v>0</v>
      </c>
      <c r="S204" s="14">
        <v>0</v>
      </c>
      <c r="T204" s="45">
        <f t="shared" si="288"/>
        <v>0</v>
      </c>
      <c r="U204" s="44">
        <v>0</v>
      </c>
      <c r="V204" s="14">
        <v>0</v>
      </c>
      <c r="W204" s="45">
        <f t="shared" si="289"/>
        <v>0</v>
      </c>
      <c r="X204" s="44">
        <v>0</v>
      </c>
      <c r="Y204" s="14">
        <v>0</v>
      </c>
      <c r="Z204" s="45">
        <f t="shared" si="290"/>
        <v>0</v>
      </c>
      <c r="AA204" s="44">
        <v>0</v>
      </c>
      <c r="AB204" s="14">
        <v>0</v>
      </c>
      <c r="AC204" s="45">
        <f t="shared" si="291"/>
        <v>0</v>
      </c>
      <c r="AD204" s="44">
        <v>0</v>
      </c>
      <c r="AE204" s="14">
        <v>0</v>
      </c>
      <c r="AF204" s="45">
        <f t="shared" si="292"/>
        <v>0</v>
      </c>
      <c r="AG204" s="44">
        <v>0</v>
      </c>
      <c r="AH204" s="14">
        <v>0</v>
      </c>
      <c r="AI204" s="45">
        <f t="shared" si="293"/>
        <v>0</v>
      </c>
      <c r="AJ204" s="44">
        <v>0</v>
      </c>
      <c r="AK204" s="14">
        <v>0</v>
      </c>
      <c r="AL204" s="45">
        <f t="shared" si="294"/>
        <v>0</v>
      </c>
      <c r="AM204" s="44">
        <v>0</v>
      </c>
      <c r="AN204" s="14">
        <v>0</v>
      </c>
      <c r="AO204" s="45">
        <f t="shared" si="295"/>
        <v>0</v>
      </c>
      <c r="AP204" s="44">
        <v>0</v>
      </c>
      <c r="AQ204" s="14">
        <v>0</v>
      </c>
      <c r="AR204" s="45">
        <f t="shared" si="296"/>
        <v>0</v>
      </c>
      <c r="AS204" s="44">
        <v>0</v>
      </c>
      <c r="AT204" s="14">
        <v>0</v>
      </c>
      <c r="AU204" s="45">
        <f t="shared" si="297"/>
        <v>0</v>
      </c>
      <c r="AV204" s="44">
        <v>0</v>
      </c>
      <c r="AW204" s="14">
        <v>0</v>
      </c>
      <c r="AX204" s="45">
        <f t="shared" si="298"/>
        <v>0</v>
      </c>
      <c r="AY204" s="44">
        <v>0</v>
      </c>
      <c r="AZ204" s="14">
        <v>0</v>
      </c>
      <c r="BA204" s="45">
        <f t="shared" si="299"/>
        <v>0</v>
      </c>
      <c r="BB204" s="44">
        <v>0</v>
      </c>
      <c r="BC204" s="14">
        <v>0</v>
      </c>
      <c r="BD204" s="45">
        <f t="shared" si="300"/>
        <v>0</v>
      </c>
      <c r="BE204" s="44">
        <v>0</v>
      </c>
      <c r="BF204" s="14">
        <v>0</v>
      </c>
      <c r="BG204" s="45">
        <f t="shared" si="301"/>
        <v>0</v>
      </c>
      <c r="BH204" s="44">
        <v>0</v>
      </c>
      <c r="BI204" s="14">
        <v>0</v>
      </c>
      <c r="BJ204" s="45">
        <f t="shared" si="302"/>
        <v>0</v>
      </c>
      <c r="BK204" s="12">
        <f t="shared" si="303"/>
        <v>0</v>
      </c>
      <c r="BL204" s="17">
        <f t="shared" si="304"/>
        <v>0</v>
      </c>
    </row>
    <row r="205" spans="1:64" x14ac:dyDescent="0.3">
      <c r="A205" s="54">
        <v>2021</v>
      </c>
      <c r="B205" s="45" t="s">
        <v>9</v>
      </c>
      <c r="C205" s="44">
        <v>0</v>
      </c>
      <c r="D205" s="14">
        <v>0</v>
      </c>
      <c r="E205" s="45">
        <f t="shared" ref="E205:E212" si="306">IF(C205=0,0,D205/C205*1000)</f>
        <v>0</v>
      </c>
      <c r="F205" s="44">
        <v>0</v>
      </c>
      <c r="G205" s="14">
        <v>0</v>
      </c>
      <c r="H205" s="45">
        <f t="shared" si="284"/>
        <v>0</v>
      </c>
      <c r="I205" s="44">
        <v>0</v>
      </c>
      <c r="J205" s="14">
        <v>0</v>
      </c>
      <c r="K205" s="45">
        <f t="shared" si="285"/>
        <v>0</v>
      </c>
      <c r="L205" s="44">
        <v>0</v>
      </c>
      <c r="M205" s="14">
        <v>0</v>
      </c>
      <c r="N205" s="45">
        <f t="shared" si="286"/>
        <v>0</v>
      </c>
      <c r="O205" s="44">
        <v>0</v>
      </c>
      <c r="P205" s="14">
        <v>0</v>
      </c>
      <c r="Q205" s="45">
        <f t="shared" si="287"/>
        <v>0</v>
      </c>
      <c r="R205" s="44">
        <v>0</v>
      </c>
      <c r="S205" s="14">
        <v>0</v>
      </c>
      <c r="T205" s="45">
        <f t="shared" si="288"/>
        <v>0</v>
      </c>
      <c r="U205" s="44">
        <v>0</v>
      </c>
      <c r="V205" s="14">
        <v>0</v>
      </c>
      <c r="W205" s="45">
        <f t="shared" si="289"/>
        <v>0</v>
      </c>
      <c r="X205" s="44">
        <v>0</v>
      </c>
      <c r="Y205" s="14">
        <v>0</v>
      </c>
      <c r="Z205" s="45">
        <f t="shared" si="290"/>
        <v>0</v>
      </c>
      <c r="AA205" s="44">
        <v>0</v>
      </c>
      <c r="AB205" s="14">
        <v>0</v>
      </c>
      <c r="AC205" s="45">
        <f t="shared" si="291"/>
        <v>0</v>
      </c>
      <c r="AD205" s="44">
        <v>0</v>
      </c>
      <c r="AE205" s="14">
        <v>0</v>
      </c>
      <c r="AF205" s="45">
        <f t="shared" si="292"/>
        <v>0</v>
      </c>
      <c r="AG205" s="44">
        <v>0</v>
      </c>
      <c r="AH205" s="14">
        <v>0</v>
      </c>
      <c r="AI205" s="45">
        <f t="shared" si="293"/>
        <v>0</v>
      </c>
      <c r="AJ205" s="44">
        <v>0</v>
      </c>
      <c r="AK205" s="14">
        <v>0</v>
      </c>
      <c r="AL205" s="45">
        <f t="shared" si="294"/>
        <v>0</v>
      </c>
      <c r="AM205" s="44">
        <v>0</v>
      </c>
      <c r="AN205" s="14">
        <v>0</v>
      </c>
      <c r="AO205" s="45">
        <f t="shared" si="295"/>
        <v>0</v>
      </c>
      <c r="AP205" s="44">
        <v>0</v>
      </c>
      <c r="AQ205" s="14">
        <v>0</v>
      </c>
      <c r="AR205" s="45">
        <f t="shared" si="296"/>
        <v>0</v>
      </c>
      <c r="AS205" s="44">
        <v>0</v>
      </c>
      <c r="AT205" s="14">
        <v>0</v>
      </c>
      <c r="AU205" s="45">
        <f t="shared" si="297"/>
        <v>0</v>
      </c>
      <c r="AV205" s="44">
        <v>0</v>
      </c>
      <c r="AW205" s="14">
        <v>0</v>
      </c>
      <c r="AX205" s="45">
        <f t="shared" si="298"/>
        <v>0</v>
      </c>
      <c r="AY205" s="44">
        <v>0</v>
      </c>
      <c r="AZ205" s="14">
        <v>0</v>
      </c>
      <c r="BA205" s="45">
        <f t="shared" si="299"/>
        <v>0</v>
      </c>
      <c r="BB205" s="44">
        <v>0</v>
      </c>
      <c r="BC205" s="14">
        <v>0</v>
      </c>
      <c r="BD205" s="45">
        <f t="shared" si="300"/>
        <v>0</v>
      </c>
      <c r="BE205" s="44">
        <v>0</v>
      </c>
      <c r="BF205" s="14">
        <v>0</v>
      </c>
      <c r="BG205" s="45">
        <f t="shared" si="301"/>
        <v>0</v>
      </c>
      <c r="BH205" s="44">
        <v>0</v>
      </c>
      <c r="BI205" s="14">
        <v>0</v>
      </c>
      <c r="BJ205" s="45">
        <f t="shared" si="302"/>
        <v>0</v>
      </c>
      <c r="BK205" s="12">
        <f t="shared" si="303"/>
        <v>0</v>
      </c>
      <c r="BL205" s="17">
        <f t="shared" si="304"/>
        <v>0</v>
      </c>
    </row>
    <row r="206" spans="1:64" x14ac:dyDescent="0.3">
      <c r="A206" s="54">
        <v>2021</v>
      </c>
      <c r="B206" s="55" t="s">
        <v>10</v>
      </c>
      <c r="C206" s="44">
        <v>0</v>
      </c>
      <c r="D206" s="14">
        <v>0</v>
      </c>
      <c r="E206" s="45">
        <f t="shared" si="306"/>
        <v>0</v>
      </c>
      <c r="F206" s="44">
        <v>0</v>
      </c>
      <c r="G206" s="14">
        <v>0</v>
      </c>
      <c r="H206" s="45">
        <f t="shared" si="284"/>
        <v>0</v>
      </c>
      <c r="I206" s="44">
        <v>0</v>
      </c>
      <c r="J206" s="14">
        <v>0</v>
      </c>
      <c r="K206" s="45">
        <f t="shared" si="285"/>
        <v>0</v>
      </c>
      <c r="L206" s="44">
        <v>0</v>
      </c>
      <c r="M206" s="14">
        <v>0</v>
      </c>
      <c r="N206" s="45">
        <f t="shared" si="286"/>
        <v>0</v>
      </c>
      <c r="O206" s="44">
        <v>0</v>
      </c>
      <c r="P206" s="14">
        <v>0</v>
      </c>
      <c r="Q206" s="45">
        <f t="shared" si="287"/>
        <v>0</v>
      </c>
      <c r="R206" s="44">
        <v>0</v>
      </c>
      <c r="S206" s="14">
        <v>0</v>
      </c>
      <c r="T206" s="45">
        <f t="shared" si="288"/>
        <v>0</v>
      </c>
      <c r="U206" s="44">
        <v>0</v>
      </c>
      <c r="V206" s="14">
        <v>0</v>
      </c>
      <c r="W206" s="45">
        <f t="shared" si="289"/>
        <v>0</v>
      </c>
      <c r="X206" s="77">
        <v>3</v>
      </c>
      <c r="Y206" s="14">
        <v>7.5410000000000004</v>
      </c>
      <c r="Z206" s="45">
        <f t="shared" si="290"/>
        <v>2513.666666666667</v>
      </c>
      <c r="AA206" s="44">
        <v>0</v>
      </c>
      <c r="AB206" s="14">
        <v>0</v>
      </c>
      <c r="AC206" s="45">
        <f t="shared" si="291"/>
        <v>0</v>
      </c>
      <c r="AD206" s="44">
        <v>0</v>
      </c>
      <c r="AE206" s="14">
        <v>0</v>
      </c>
      <c r="AF206" s="45">
        <f t="shared" si="292"/>
        <v>0</v>
      </c>
      <c r="AG206" s="44">
        <v>0</v>
      </c>
      <c r="AH206" s="14">
        <v>0</v>
      </c>
      <c r="AI206" s="45">
        <f t="shared" si="293"/>
        <v>0</v>
      </c>
      <c r="AJ206" s="44">
        <v>0</v>
      </c>
      <c r="AK206" s="14">
        <v>0</v>
      </c>
      <c r="AL206" s="45">
        <f t="shared" si="294"/>
        <v>0</v>
      </c>
      <c r="AM206" s="44">
        <v>0</v>
      </c>
      <c r="AN206" s="14">
        <v>0</v>
      </c>
      <c r="AO206" s="45">
        <f t="shared" si="295"/>
        <v>0</v>
      </c>
      <c r="AP206" s="44">
        <v>0</v>
      </c>
      <c r="AQ206" s="14">
        <v>0</v>
      </c>
      <c r="AR206" s="45">
        <f t="shared" si="296"/>
        <v>0</v>
      </c>
      <c r="AS206" s="44">
        <v>0</v>
      </c>
      <c r="AT206" s="14">
        <v>0</v>
      </c>
      <c r="AU206" s="45">
        <f t="shared" si="297"/>
        <v>0</v>
      </c>
      <c r="AV206" s="44">
        <v>0</v>
      </c>
      <c r="AW206" s="14">
        <v>0</v>
      </c>
      <c r="AX206" s="45">
        <f t="shared" si="298"/>
        <v>0</v>
      </c>
      <c r="AY206" s="44">
        <v>0</v>
      </c>
      <c r="AZ206" s="14">
        <v>0</v>
      </c>
      <c r="BA206" s="45">
        <f t="shared" si="299"/>
        <v>0</v>
      </c>
      <c r="BB206" s="77">
        <v>0</v>
      </c>
      <c r="BC206" s="14">
        <v>0</v>
      </c>
      <c r="BD206" s="45">
        <f t="shared" si="300"/>
        <v>0</v>
      </c>
      <c r="BE206" s="77">
        <v>3.903</v>
      </c>
      <c r="BF206" s="14">
        <v>100.574</v>
      </c>
      <c r="BG206" s="45">
        <f t="shared" si="301"/>
        <v>25768.383294901359</v>
      </c>
      <c r="BH206" s="44">
        <v>0</v>
      </c>
      <c r="BI206" s="14">
        <v>0</v>
      </c>
      <c r="BJ206" s="45">
        <f t="shared" si="302"/>
        <v>0</v>
      </c>
      <c r="BK206" s="12">
        <f t="shared" si="303"/>
        <v>6.9030000000000005</v>
      </c>
      <c r="BL206" s="17">
        <f t="shared" si="304"/>
        <v>108.11499999999999</v>
      </c>
    </row>
    <row r="207" spans="1:64" x14ac:dyDescent="0.3">
      <c r="A207" s="54">
        <v>2021</v>
      </c>
      <c r="B207" s="55" t="s">
        <v>11</v>
      </c>
      <c r="C207" s="44">
        <v>0</v>
      </c>
      <c r="D207" s="14">
        <v>0</v>
      </c>
      <c r="E207" s="45">
        <f t="shared" si="306"/>
        <v>0</v>
      </c>
      <c r="F207" s="44">
        <v>0</v>
      </c>
      <c r="G207" s="14">
        <v>0</v>
      </c>
      <c r="H207" s="45">
        <f t="shared" si="284"/>
        <v>0</v>
      </c>
      <c r="I207" s="44">
        <v>0</v>
      </c>
      <c r="J207" s="14">
        <v>0</v>
      </c>
      <c r="K207" s="45">
        <f t="shared" si="285"/>
        <v>0</v>
      </c>
      <c r="L207" s="44">
        <v>0</v>
      </c>
      <c r="M207" s="14">
        <v>0</v>
      </c>
      <c r="N207" s="45">
        <f t="shared" si="286"/>
        <v>0</v>
      </c>
      <c r="O207" s="44">
        <v>0</v>
      </c>
      <c r="P207" s="14">
        <v>0</v>
      </c>
      <c r="Q207" s="65">
        <f t="shared" si="287"/>
        <v>0</v>
      </c>
      <c r="R207" s="44">
        <v>3.9E-2</v>
      </c>
      <c r="S207" s="14">
        <v>14.368</v>
      </c>
      <c r="T207" s="65">
        <f t="shared" si="288"/>
        <v>368410.25641025644</v>
      </c>
      <c r="U207" s="44">
        <v>0</v>
      </c>
      <c r="V207" s="14">
        <v>0</v>
      </c>
      <c r="W207" s="45">
        <f t="shared" si="289"/>
        <v>0</v>
      </c>
      <c r="X207" s="44">
        <v>0</v>
      </c>
      <c r="Y207" s="14">
        <v>0</v>
      </c>
      <c r="Z207" s="45">
        <f t="shared" si="290"/>
        <v>0</v>
      </c>
      <c r="AA207" s="44">
        <v>0</v>
      </c>
      <c r="AB207" s="14">
        <v>0</v>
      </c>
      <c r="AC207" s="45">
        <f t="shared" si="291"/>
        <v>0</v>
      </c>
      <c r="AD207" s="44">
        <v>0</v>
      </c>
      <c r="AE207" s="14">
        <v>0</v>
      </c>
      <c r="AF207" s="45">
        <f t="shared" si="292"/>
        <v>0</v>
      </c>
      <c r="AG207" s="44">
        <v>0</v>
      </c>
      <c r="AH207" s="14">
        <v>0</v>
      </c>
      <c r="AI207" s="45">
        <f t="shared" si="293"/>
        <v>0</v>
      </c>
      <c r="AJ207" s="44">
        <v>0</v>
      </c>
      <c r="AK207" s="14">
        <v>0</v>
      </c>
      <c r="AL207" s="45">
        <f t="shared" si="294"/>
        <v>0</v>
      </c>
      <c r="AM207" s="44">
        <v>0</v>
      </c>
      <c r="AN207" s="14">
        <v>0</v>
      </c>
      <c r="AO207" s="45">
        <f t="shared" si="295"/>
        <v>0</v>
      </c>
      <c r="AP207" s="44">
        <v>0</v>
      </c>
      <c r="AQ207" s="14">
        <v>0</v>
      </c>
      <c r="AR207" s="45">
        <f t="shared" si="296"/>
        <v>0</v>
      </c>
      <c r="AS207" s="44">
        <v>0</v>
      </c>
      <c r="AT207" s="14">
        <v>0</v>
      </c>
      <c r="AU207" s="45">
        <f t="shared" si="297"/>
        <v>0</v>
      </c>
      <c r="AV207" s="44">
        <v>0</v>
      </c>
      <c r="AW207" s="14">
        <v>0</v>
      </c>
      <c r="AX207" s="45">
        <f t="shared" si="298"/>
        <v>0</v>
      </c>
      <c r="AY207" s="44">
        <v>0</v>
      </c>
      <c r="AZ207" s="14">
        <v>0</v>
      </c>
      <c r="BA207" s="45">
        <f t="shared" si="299"/>
        <v>0</v>
      </c>
      <c r="BB207" s="44">
        <v>0</v>
      </c>
      <c r="BC207" s="14">
        <v>0</v>
      </c>
      <c r="BD207" s="45">
        <f t="shared" si="300"/>
        <v>0</v>
      </c>
      <c r="BE207" s="44">
        <v>0</v>
      </c>
      <c r="BF207" s="14">
        <v>0</v>
      </c>
      <c r="BG207" s="45">
        <f t="shared" si="301"/>
        <v>0</v>
      </c>
      <c r="BH207" s="44">
        <v>0</v>
      </c>
      <c r="BI207" s="14">
        <v>0</v>
      </c>
      <c r="BJ207" s="45">
        <f t="shared" si="302"/>
        <v>0</v>
      </c>
      <c r="BK207" s="12">
        <f>I207+L207+AA207+AD207+AG207+AJ207+AP207+AY207+BH207+X207+AS207+C207+BE207+AM207+F207+U207+AV207+R207</f>
        <v>3.9E-2</v>
      </c>
      <c r="BL207" s="17">
        <f>J207+M207+AB207+AE207+AH207+AK207+AQ207+AZ207+BI207+Y207+AT207+D207+BF207+AN207+G207+V207+AW207+S207</f>
        <v>14.368</v>
      </c>
    </row>
    <row r="208" spans="1:64" x14ac:dyDescent="0.3">
      <c r="A208" s="54">
        <v>2021</v>
      </c>
      <c r="B208" s="55" t="s">
        <v>12</v>
      </c>
      <c r="C208" s="44">
        <v>0</v>
      </c>
      <c r="D208" s="14">
        <v>0</v>
      </c>
      <c r="E208" s="45">
        <f t="shared" si="306"/>
        <v>0</v>
      </c>
      <c r="F208" s="44">
        <v>0</v>
      </c>
      <c r="G208" s="14">
        <v>0</v>
      </c>
      <c r="H208" s="45">
        <f t="shared" si="284"/>
        <v>0</v>
      </c>
      <c r="I208" s="44">
        <v>0</v>
      </c>
      <c r="J208" s="14">
        <v>0</v>
      </c>
      <c r="K208" s="45">
        <f t="shared" si="285"/>
        <v>0</v>
      </c>
      <c r="L208" s="44">
        <v>0</v>
      </c>
      <c r="M208" s="14">
        <v>0</v>
      </c>
      <c r="N208" s="45">
        <f t="shared" si="286"/>
        <v>0</v>
      </c>
      <c r="O208" s="44">
        <v>0</v>
      </c>
      <c r="P208" s="14">
        <v>0</v>
      </c>
      <c r="Q208" s="45">
        <f t="shared" si="287"/>
        <v>0</v>
      </c>
      <c r="R208" s="44">
        <v>0</v>
      </c>
      <c r="S208" s="14">
        <v>0</v>
      </c>
      <c r="T208" s="45">
        <f t="shared" si="288"/>
        <v>0</v>
      </c>
      <c r="U208" s="44">
        <v>0</v>
      </c>
      <c r="V208" s="14">
        <v>0</v>
      </c>
      <c r="W208" s="45">
        <f t="shared" si="289"/>
        <v>0</v>
      </c>
      <c r="X208" s="44">
        <v>0</v>
      </c>
      <c r="Y208" s="14">
        <v>0</v>
      </c>
      <c r="Z208" s="45">
        <f t="shared" si="290"/>
        <v>0</v>
      </c>
      <c r="AA208" s="44">
        <v>0</v>
      </c>
      <c r="AB208" s="14">
        <v>0</v>
      </c>
      <c r="AC208" s="45">
        <f t="shared" si="291"/>
        <v>0</v>
      </c>
      <c r="AD208" s="44">
        <v>0</v>
      </c>
      <c r="AE208" s="14">
        <v>0</v>
      </c>
      <c r="AF208" s="45">
        <f t="shared" si="292"/>
        <v>0</v>
      </c>
      <c r="AG208" s="44">
        <v>0</v>
      </c>
      <c r="AH208" s="14">
        <v>0</v>
      </c>
      <c r="AI208" s="45">
        <f t="shared" si="293"/>
        <v>0</v>
      </c>
      <c r="AJ208" s="44">
        <v>0</v>
      </c>
      <c r="AK208" s="14">
        <v>0</v>
      </c>
      <c r="AL208" s="45">
        <f t="shared" si="294"/>
        <v>0</v>
      </c>
      <c r="AM208" s="44">
        <v>0</v>
      </c>
      <c r="AN208" s="14">
        <v>0</v>
      </c>
      <c r="AO208" s="45">
        <f t="shared" si="295"/>
        <v>0</v>
      </c>
      <c r="AP208" s="44">
        <v>0</v>
      </c>
      <c r="AQ208" s="14">
        <v>0</v>
      </c>
      <c r="AR208" s="45">
        <f t="shared" si="296"/>
        <v>0</v>
      </c>
      <c r="AS208" s="44">
        <v>0</v>
      </c>
      <c r="AT208" s="14">
        <v>0</v>
      </c>
      <c r="AU208" s="45">
        <f t="shared" si="297"/>
        <v>0</v>
      </c>
      <c r="AV208" s="44">
        <v>0</v>
      </c>
      <c r="AW208" s="14">
        <v>0</v>
      </c>
      <c r="AX208" s="45">
        <f t="shared" si="298"/>
        <v>0</v>
      </c>
      <c r="AY208" s="44">
        <v>0</v>
      </c>
      <c r="AZ208" s="14">
        <v>0</v>
      </c>
      <c r="BA208" s="45">
        <f t="shared" si="299"/>
        <v>0</v>
      </c>
      <c r="BB208" s="44">
        <v>0</v>
      </c>
      <c r="BC208" s="14">
        <v>0</v>
      </c>
      <c r="BD208" s="45">
        <f t="shared" si="300"/>
        <v>0</v>
      </c>
      <c r="BE208" s="44">
        <v>0</v>
      </c>
      <c r="BF208" s="14">
        <v>0</v>
      </c>
      <c r="BG208" s="45">
        <f t="shared" si="301"/>
        <v>0</v>
      </c>
      <c r="BH208" s="44">
        <v>0</v>
      </c>
      <c r="BI208" s="14">
        <v>0</v>
      </c>
      <c r="BJ208" s="45">
        <f t="shared" si="302"/>
        <v>0</v>
      </c>
      <c r="BK208" s="12">
        <f t="shared" ref="BK208:BK213" si="307">I208+L208+AA208+AD208+AG208+AJ208+AP208+AY208+BH208+X208+AS208+C208+BE208+AM208+F208+U208+AV208+R208</f>
        <v>0</v>
      </c>
      <c r="BL208" s="17">
        <f t="shared" ref="BL208:BL213" si="308">J208+M208+AB208+AE208+AH208+AK208+AQ208+AZ208+BI208+Y208+AT208+D208+BF208+AN208+G208+V208+AW208+S208</f>
        <v>0</v>
      </c>
    </row>
    <row r="209" spans="1:64" x14ac:dyDescent="0.3">
      <c r="A209" s="54">
        <v>2021</v>
      </c>
      <c r="B209" s="55" t="s">
        <v>13</v>
      </c>
      <c r="C209" s="44">
        <v>0</v>
      </c>
      <c r="D209" s="14">
        <v>0</v>
      </c>
      <c r="E209" s="45">
        <f t="shared" si="306"/>
        <v>0</v>
      </c>
      <c r="F209" s="44">
        <v>0</v>
      </c>
      <c r="G209" s="14">
        <v>0</v>
      </c>
      <c r="H209" s="45">
        <f t="shared" si="284"/>
        <v>0</v>
      </c>
      <c r="I209" s="44">
        <v>0</v>
      </c>
      <c r="J209" s="14">
        <v>0</v>
      </c>
      <c r="K209" s="45">
        <f t="shared" si="285"/>
        <v>0</v>
      </c>
      <c r="L209" s="44">
        <v>0</v>
      </c>
      <c r="M209" s="14">
        <v>0</v>
      </c>
      <c r="N209" s="45">
        <f t="shared" si="286"/>
        <v>0</v>
      </c>
      <c r="O209" s="44">
        <v>0</v>
      </c>
      <c r="P209" s="14">
        <v>0</v>
      </c>
      <c r="Q209" s="45">
        <f t="shared" si="287"/>
        <v>0</v>
      </c>
      <c r="R209" s="44">
        <v>0</v>
      </c>
      <c r="S209" s="14">
        <v>0</v>
      </c>
      <c r="T209" s="45">
        <f t="shared" si="288"/>
        <v>0</v>
      </c>
      <c r="U209" s="44">
        <v>0</v>
      </c>
      <c r="V209" s="14">
        <v>0</v>
      </c>
      <c r="W209" s="45">
        <f t="shared" si="289"/>
        <v>0</v>
      </c>
      <c r="X209" s="44">
        <v>0</v>
      </c>
      <c r="Y209" s="14">
        <v>0</v>
      </c>
      <c r="Z209" s="45">
        <f t="shared" si="290"/>
        <v>0</v>
      </c>
      <c r="AA209" s="44">
        <v>0</v>
      </c>
      <c r="AB209" s="14">
        <v>0</v>
      </c>
      <c r="AC209" s="45">
        <f t="shared" si="291"/>
        <v>0</v>
      </c>
      <c r="AD209" s="44">
        <v>0</v>
      </c>
      <c r="AE209" s="14">
        <v>0</v>
      </c>
      <c r="AF209" s="45">
        <f t="shared" si="292"/>
        <v>0</v>
      </c>
      <c r="AG209" s="44">
        <v>0</v>
      </c>
      <c r="AH209" s="14">
        <v>0</v>
      </c>
      <c r="AI209" s="45">
        <f t="shared" si="293"/>
        <v>0</v>
      </c>
      <c r="AJ209" s="44">
        <v>0</v>
      </c>
      <c r="AK209" s="14">
        <v>0</v>
      </c>
      <c r="AL209" s="45">
        <f t="shared" si="294"/>
        <v>0</v>
      </c>
      <c r="AM209" s="44">
        <v>0</v>
      </c>
      <c r="AN209" s="14">
        <v>0</v>
      </c>
      <c r="AO209" s="45">
        <f t="shared" si="295"/>
        <v>0</v>
      </c>
      <c r="AP209" s="44">
        <v>0</v>
      </c>
      <c r="AQ209" s="14">
        <v>0</v>
      </c>
      <c r="AR209" s="45">
        <f t="shared" si="296"/>
        <v>0</v>
      </c>
      <c r="AS209" s="44">
        <v>0</v>
      </c>
      <c r="AT209" s="14">
        <v>0</v>
      </c>
      <c r="AU209" s="45">
        <f t="shared" si="297"/>
        <v>0</v>
      </c>
      <c r="AV209" s="44">
        <v>0</v>
      </c>
      <c r="AW209" s="14">
        <v>0</v>
      </c>
      <c r="AX209" s="45">
        <f t="shared" si="298"/>
        <v>0</v>
      </c>
      <c r="AY209" s="77">
        <v>4.4999999999999998E-2</v>
      </c>
      <c r="AZ209" s="14">
        <v>0.38200000000000001</v>
      </c>
      <c r="BA209" s="45">
        <f t="shared" si="299"/>
        <v>8488.8888888888887</v>
      </c>
      <c r="BB209" s="44">
        <v>0</v>
      </c>
      <c r="BC209" s="14">
        <v>0</v>
      </c>
      <c r="BD209" s="45">
        <f t="shared" si="300"/>
        <v>0</v>
      </c>
      <c r="BE209" s="44">
        <v>0</v>
      </c>
      <c r="BF209" s="14">
        <v>0</v>
      </c>
      <c r="BG209" s="45">
        <f t="shared" si="301"/>
        <v>0</v>
      </c>
      <c r="BH209" s="44">
        <v>0</v>
      </c>
      <c r="BI209" s="14">
        <v>0</v>
      </c>
      <c r="BJ209" s="45">
        <f t="shared" si="302"/>
        <v>0</v>
      </c>
      <c r="BK209" s="12">
        <f t="shared" si="307"/>
        <v>4.4999999999999998E-2</v>
      </c>
      <c r="BL209" s="17">
        <f t="shared" si="308"/>
        <v>0.38200000000000001</v>
      </c>
    </row>
    <row r="210" spans="1:64" x14ac:dyDescent="0.3">
      <c r="A210" s="54">
        <v>2021</v>
      </c>
      <c r="B210" s="55" t="s">
        <v>14</v>
      </c>
      <c r="C210" s="44">
        <v>0</v>
      </c>
      <c r="D210" s="14">
        <v>0</v>
      </c>
      <c r="E210" s="45">
        <f t="shared" si="306"/>
        <v>0</v>
      </c>
      <c r="F210" s="44">
        <v>0</v>
      </c>
      <c r="G210" s="14">
        <v>0</v>
      </c>
      <c r="H210" s="45">
        <f t="shared" si="284"/>
        <v>0</v>
      </c>
      <c r="I210" s="44">
        <v>0</v>
      </c>
      <c r="J210" s="14">
        <v>0</v>
      </c>
      <c r="K210" s="45">
        <f t="shared" si="285"/>
        <v>0</v>
      </c>
      <c r="L210" s="44">
        <v>0</v>
      </c>
      <c r="M210" s="14">
        <v>0</v>
      </c>
      <c r="N210" s="45">
        <f t="shared" si="286"/>
        <v>0</v>
      </c>
      <c r="O210" s="44">
        <v>0</v>
      </c>
      <c r="P210" s="14">
        <v>0</v>
      </c>
      <c r="Q210" s="45">
        <f t="shared" si="287"/>
        <v>0</v>
      </c>
      <c r="R210" s="44">
        <v>0</v>
      </c>
      <c r="S210" s="14">
        <v>0</v>
      </c>
      <c r="T210" s="45">
        <f t="shared" si="288"/>
        <v>0</v>
      </c>
      <c r="U210" s="44">
        <v>0</v>
      </c>
      <c r="V210" s="14">
        <v>0</v>
      </c>
      <c r="W210" s="45">
        <f t="shared" si="289"/>
        <v>0</v>
      </c>
      <c r="X210" s="44">
        <v>0</v>
      </c>
      <c r="Y210" s="14">
        <v>0</v>
      </c>
      <c r="Z210" s="45">
        <f t="shared" si="290"/>
        <v>0</v>
      </c>
      <c r="AA210" s="44">
        <v>0</v>
      </c>
      <c r="AB210" s="14">
        <v>0</v>
      </c>
      <c r="AC210" s="45">
        <f t="shared" si="291"/>
        <v>0</v>
      </c>
      <c r="AD210" s="44">
        <v>0</v>
      </c>
      <c r="AE210" s="14">
        <v>0</v>
      </c>
      <c r="AF210" s="45">
        <f t="shared" si="292"/>
        <v>0</v>
      </c>
      <c r="AG210" s="44">
        <v>0</v>
      </c>
      <c r="AH210" s="14">
        <v>0</v>
      </c>
      <c r="AI210" s="45">
        <f t="shared" si="293"/>
        <v>0</v>
      </c>
      <c r="AJ210" s="44">
        <v>0</v>
      </c>
      <c r="AK210" s="14">
        <v>0</v>
      </c>
      <c r="AL210" s="45">
        <f t="shared" si="294"/>
        <v>0</v>
      </c>
      <c r="AM210" s="44">
        <v>0</v>
      </c>
      <c r="AN210" s="14">
        <v>0</v>
      </c>
      <c r="AO210" s="45">
        <f t="shared" si="295"/>
        <v>0</v>
      </c>
      <c r="AP210" s="44">
        <v>0</v>
      </c>
      <c r="AQ210" s="14">
        <v>0</v>
      </c>
      <c r="AR210" s="45">
        <f t="shared" si="296"/>
        <v>0</v>
      </c>
      <c r="AS210" s="44">
        <v>0</v>
      </c>
      <c r="AT210" s="14">
        <v>0</v>
      </c>
      <c r="AU210" s="45">
        <f t="shared" si="297"/>
        <v>0</v>
      </c>
      <c r="AV210" s="44">
        <v>0</v>
      </c>
      <c r="AW210" s="14">
        <v>0</v>
      </c>
      <c r="AX210" s="45">
        <f t="shared" si="298"/>
        <v>0</v>
      </c>
      <c r="AY210" s="44">
        <v>0</v>
      </c>
      <c r="AZ210" s="14">
        <v>0</v>
      </c>
      <c r="BA210" s="45">
        <f t="shared" si="299"/>
        <v>0</v>
      </c>
      <c r="BB210" s="44">
        <v>0</v>
      </c>
      <c r="BC210" s="14">
        <v>0</v>
      </c>
      <c r="BD210" s="45">
        <f t="shared" si="300"/>
        <v>0</v>
      </c>
      <c r="BE210" s="44">
        <v>0</v>
      </c>
      <c r="BF210" s="14">
        <v>0</v>
      </c>
      <c r="BG210" s="45">
        <f t="shared" si="301"/>
        <v>0</v>
      </c>
      <c r="BH210" s="44">
        <v>0</v>
      </c>
      <c r="BI210" s="14">
        <v>0</v>
      </c>
      <c r="BJ210" s="45">
        <f t="shared" si="302"/>
        <v>0</v>
      </c>
      <c r="BK210" s="12">
        <f t="shared" si="307"/>
        <v>0</v>
      </c>
      <c r="BL210" s="17">
        <f t="shared" si="308"/>
        <v>0</v>
      </c>
    </row>
    <row r="211" spans="1:64" x14ac:dyDescent="0.3">
      <c r="A211" s="54">
        <v>2021</v>
      </c>
      <c r="B211" s="45" t="s">
        <v>15</v>
      </c>
      <c r="C211" s="44">
        <v>0</v>
      </c>
      <c r="D211" s="14">
        <v>0</v>
      </c>
      <c r="E211" s="45">
        <f t="shared" si="306"/>
        <v>0</v>
      </c>
      <c r="F211" s="44">
        <v>0</v>
      </c>
      <c r="G211" s="14">
        <v>0</v>
      </c>
      <c r="H211" s="45">
        <f t="shared" si="284"/>
        <v>0</v>
      </c>
      <c r="I211" s="44">
        <v>0</v>
      </c>
      <c r="J211" s="14">
        <v>0</v>
      </c>
      <c r="K211" s="45">
        <f t="shared" si="285"/>
        <v>0</v>
      </c>
      <c r="L211" s="44">
        <v>0</v>
      </c>
      <c r="M211" s="14">
        <v>0</v>
      </c>
      <c r="N211" s="45">
        <f t="shared" si="286"/>
        <v>0</v>
      </c>
      <c r="O211" s="44">
        <v>0</v>
      </c>
      <c r="P211" s="14">
        <v>0</v>
      </c>
      <c r="Q211" s="45">
        <f t="shared" si="287"/>
        <v>0</v>
      </c>
      <c r="R211" s="44">
        <v>0</v>
      </c>
      <c r="S211" s="14">
        <v>0</v>
      </c>
      <c r="T211" s="45">
        <f t="shared" si="288"/>
        <v>0</v>
      </c>
      <c r="U211" s="44">
        <v>0</v>
      </c>
      <c r="V211" s="14">
        <v>0</v>
      </c>
      <c r="W211" s="45">
        <f t="shared" si="289"/>
        <v>0</v>
      </c>
      <c r="X211" s="44">
        <v>0</v>
      </c>
      <c r="Y211" s="14">
        <v>0</v>
      </c>
      <c r="Z211" s="45">
        <f t="shared" si="290"/>
        <v>0</v>
      </c>
      <c r="AA211" s="44">
        <v>0</v>
      </c>
      <c r="AB211" s="14">
        <v>0</v>
      </c>
      <c r="AC211" s="45">
        <f t="shared" si="291"/>
        <v>0</v>
      </c>
      <c r="AD211" s="44">
        <v>0</v>
      </c>
      <c r="AE211" s="14">
        <v>0</v>
      </c>
      <c r="AF211" s="45">
        <f t="shared" si="292"/>
        <v>0</v>
      </c>
      <c r="AG211" s="44">
        <v>0</v>
      </c>
      <c r="AH211" s="14">
        <v>0</v>
      </c>
      <c r="AI211" s="45">
        <f t="shared" si="293"/>
        <v>0</v>
      </c>
      <c r="AJ211" s="44">
        <v>0</v>
      </c>
      <c r="AK211" s="14">
        <v>0</v>
      </c>
      <c r="AL211" s="45">
        <f t="shared" si="294"/>
        <v>0</v>
      </c>
      <c r="AM211" s="44">
        <v>0</v>
      </c>
      <c r="AN211" s="14">
        <v>0</v>
      </c>
      <c r="AO211" s="45">
        <f t="shared" si="295"/>
        <v>0</v>
      </c>
      <c r="AP211" s="44">
        <v>0</v>
      </c>
      <c r="AQ211" s="14">
        <v>0</v>
      </c>
      <c r="AR211" s="45">
        <f t="shared" si="296"/>
        <v>0</v>
      </c>
      <c r="AS211" s="44">
        <v>0</v>
      </c>
      <c r="AT211" s="14">
        <v>0</v>
      </c>
      <c r="AU211" s="45">
        <f t="shared" si="297"/>
        <v>0</v>
      </c>
      <c r="AV211" s="44">
        <v>0</v>
      </c>
      <c r="AW211" s="14">
        <v>0</v>
      </c>
      <c r="AX211" s="45">
        <f t="shared" si="298"/>
        <v>0</v>
      </c>
      <c r="AY211" s="44">
        <v>0</v>
      </c>
      <c r="AZ211" s="14">
        <v>0</v>
      </c>
      <c r="BA211" s="45">
        <f t="shared" si="299"/>
        <v>0</v>
      </c>
      <c r="BB211" s="44">
        <v>0</v>
      </c>
      <c r="BC211" s="14">
        <v>0</v>
      </c>
      <c r="BD211" s="45">
        <f t="shared" si="300"/>
        <v>0</v>
      </c>
      <c r="BE211" s="44">
        <v>0</v>
      </c>
      <c r="BF211" s="14">
        <v>0</v>
      </c>
      <c r="BG211" s="45">
        <f t="shared" si="301"/>
        <v>0</v>
      </c>
      <c r="BH211" s="44">
        <v>0</v>
      </c>
      <c r="BI211" s="14">
        <v>0</v>
      </c>
      <c r="BJ211" s="45">
        <f t="shared" si="302"/>
        <v>0</v>
      </c>
      <c r="BK211" s="12">
        <f t="shared" si="307"/>
        <v>0</v>
      </c>
      <c r="BL211" s="17">
        <f t="shared" si="308"/>
        <v>0</v>
      </c>
    </row>
    <row r="212" spans="1:64" x14ac:dyDescent="0.3">
      <c r="A212" s="54">
        <v>2021</v>
      </c>
      <c r="B212" s="55" t="s">
        <v>16</v>
      </c>
      <c r="C212" s="44">
        <v>0</v>
      </c>
      <c r="D212" s="14">
        <v>0</v>
      </c>
      <c r="E212" s="45">
        <f t="shared" si="306"/>
        <v>0</v>
      </c>
      <c r="F212" s="44">
        <v>0</v>
      </c>
      <c r="G212" s="14">
        <v>0</v>
      </c>
      <c r="H212" s="45">
        <f t="shared" si="284"/>
        <v>0</v>
      </c>
      <c r="I212" s="44">
        <v>0</v>
      </c>
      <c r="J212" s="14">
        <v>0</v>
      </c>
      <c r="K212" s="45">
        <f t="shared" si="285"/>
        <v>0</v>
      </c>
      <c r="L212" s="44">
        <v>0</v>
      </c>
      <c r="M212" s="14">
        <v>0</v>
      </c>
      <c r="N212" s="45">
        <f t="shared" si="286"/>
        <v>0</v>
      </c>
      <c r="O212" s="44">
        <v>0</v>
      </c>
      <c r="P212" s="14">
        <v>0</v>
      </c>
      <c r="Q212" s="45">
        <f t="shared" si="287"/>
        <v>0</v>
      </c>
      <c r="R212" s="44">
        <v>0</v>
      </c>
      <c r="S212" s="14">
        <v>0</v>
      </c>
      <c r="T212" s="45">
        <f t="shared" si="288"/>
        <v>0</v>
      </c>
      <c r="U212" s="44">
        <v>0</v>
      </c>
      <c r="V212" s="14">
        <v>0</v>
      </c>
      <c r="W212" s="45">
        <f t="shared" si="289"/>
        <v>0</v>
      </c>
      <c r="X212" s="44">
        <v>0</v>
      </c>
      <c r="Y212" s="14">
        <v>0</v>
      </c>
      <c r="Z212" s="45">
        <f t="shared" si="290"/>
        <v>0</v>
      </c>
      <c r="AA212" s="44">
        <v>0</v>
      </c>
      <c r="AB212" s="14">
        <v>0</v>
      </c>
      <c r="AC212" s="45">
        <f t="shared" si="291"/>
        <v>0</v>
      </c>
      <c r="AD212" s="44">
        <v>0</v>
      </c>
      <c r="AE212" s="14">
        <v>0</v>
      </c>
      <c r="AF212" s="45">
        <f t="shared" si="292"/>
        <v>0</v>
      </c>
      <c r="AG212" s="44">
        <v>0</v>
      </c>
      <c r="AH212" s="14">
        <v>0</v>
      </c>
      <c r="AI212" s="45">
        <f t="shared" si="293"/>
        <v>0</v>
      </c>
      <c r="AJ212" s="44">
        <v>0</v>
      </c>
      <c r="AK212" s="14">
        <v>0</v>
      </c>
      <c r="AL212" s="45">
        <f t="shared" si="294"/>
        <v>0</v>
      </c>
      <c r="AM212" s="44">
        <v>0</v>
      </c>
      <c r="AN212" s="14">
        <v>0</v>
      </c>
      <c r="AO212" s="45">
        <f t="shared" si="295"/>
        <v>0</v>
      </c>
      <c r="AP212" s="44">
        <v>0</v>
      </c>
      <c r="AQ212" s="14">
        <v>0</v>
      </c>
      <c r="AR212" s="45">
        <f t="shared" si="296"/>
        <v>0</v>
      </c>
      <c r="AS212" s="44">
        <v>0</v>
      </c>
      <c r="AT212" s="14">
        <v>0</v>
      </c>
      <c r="AU212" s="45">
        <f t="shared" si="297"/>
        <v>0</v>
      </c>
      <c r="AV212" s="44">
        <v>0</v>
      </c>
      <c r="AW212" s="14">
        <v>0</v>
      </c>
      <c r="AX212" s="45">
        <f t="shared" si="298"/>
        <v>0</v>
      </c>
      <c r="AY212" s="77">
        <v>0.67200000000000004</v>
      </c>
      <c r="AZ212" s="14">
        <v>12.893000000000001</v>
      </c>
      <c r="BA212" s="45">
        <f t="shared" si="299"/>
        <v>19186.011904761905</v>
      </c>
      <c r="BB212" s="44">
        <v>0</v>
      </c>
      <c r="BC212" s="14">
        <v>0</v>
      </c>
      <c r="BD212" s="45">
        <f t="shared" si="300"/>
        <v>0</v>
      </c>
      <c r="BE212" s="44">
        <v>0</v>
      </c>
      <c r="BF212" s="14">
        <v>0</v>
      </c>
      <c r="BG212" s="45">
        <f t="shared" si="301"/>
        <v>0</v>
      </c>
      <c r="BH212" s="44">
        <v>0</v>
      </c>
      <c r="BI212" s="14">
        <v>0</v>
      </c>
      <c r="BJ212" s="45">
        <f t="shared" si="302"/>
        <v>0</v>
      </c>
      <c r="BK212" s="12">
        <f t="shared" si="307"/>
        <v>0.67200000000000004</v>
      </c>
      <c r="BL212" s="17">
        <f t="shared" si="308"/>
        <v>12.893000000000001</v>
      </c>
    </row>
    <row r="213" spans="1:64" ht="15" thickBot="1" x14ac:dyDescent="0.35">
      <c r="A213" s="56"/>
      <c r="B213" s="66" t="s">
        <v>17</v>
      </c>
      <c r="C213" s="46">
        <f t="shared" ref="C213:D213" si="309">SUM(C201:C212)</f>
        <v>0</v>
      </c>
      <c r="D213" s="34">
        <f t="shared" si="309"/>
        <v>0</v>
      </c>
      <c r="E213" s="47"/>
      <c r="F213" s="46">
        <f t="shared" ref="F213:G213" si="310">SUM(F201:F212)</f>
        <v>0</v>
      </c>
      <c r="G213" s="34">
        <f t="shared" si="310"/>
        <v>0</v>
      </c>
      <c r="H213" s="47"/>
      <c r="I213" s="46">
        <f t="shared" ref="I213:J213" si="311">SUM(I201:I212)</f>
        <v>0</v>
      </c>
      <c r="J213" s="34">
        <f t="shared" si="311"/>
        <v>0</v>
      </c>
      <c r="K213" s="47"/>
      <c r="L213" s="46">
        <f t="shared" ref="L213:M213" si="312">SUM(L201:L212)</f>
        <v>0</v>
      </c>
      <c r="M213" s="34">
        <f t="shared" si="312"/>
        <v>0</v>
      </c>
      <c r="N213" s="47"/>
      <c r="O213" s="46">
        <f t="shared" ref="O213:P213" si="313">SUM(O201:O212)</f>
        <v>0</v>
      </c>
      <c r="P213" s="34">
        <f t="shared" si="313"/>
        <v>0</v>
      </c>
      <c r="Q213" s="47"/>
      <c r="R213" s="46">
        <f t="shared" ref="R213:S213" si="314">SUM(R201:R212)</f>
        <v>3.9E-2</v>
      </c>
      <c r="S213" s="34">
        <f t="shared" si="314"/>
        <v>14.368</v>
      </c>
      <c r="T213" s="47"/>
      <c r="U213" s="46">
        <f t="shared" ref="U213:V213" si="315">SUM(U201:U212)</f>
        <v>0</v>
      </c>
      <c r="V213" s="34">
        <f t="shared" si="315"/>
        <v>0</v>
      </c>
      <c r="W213" s="47"/>
      <c r="X213" s="46">
        <f t="shared" ref="X213:Y213" si="316">SUM(X201:X212)</f>
        <v>3</v>
      </c>
      <c r="Y213" s="34">
        <f t="shared" si="316"/>
        <v>7.5410000000000004</v>
      </c>
      <c r="Z213" s="47"/>
      <c r="AA213" s="46">
        <f t="shared" ref="AA213:AB213" si="317">SUM(AA201:AA212)</f>
        <v>0</v>
      </c>
      <c r="AB213" s="34">
        <f t="shared" si="317"/>
        <v>0</v>
      </c>
      <c r="AC213" s="47"/>
      <c r="AD213" s="46">
        <f t="shared" ref="AD213:AE213" si="318">SUM(AD201:AD212)</f>
        <v>0</v>
      </c>
      <c r="AE213" s="34">
        <f t="shared" si="318"/>
        <v>0</v>
      </c>
      <c r="AF213" s="47"/>
      <c r="AG213" s="46">
        <f t="shared" ref="AG213:AH213" si="319">SUM(AG201:AG212)</f>
        <v>0</v>
      </c>
      <c r="AH213" s="34">
        <f t="shared" si="319"/>
        <v>0</v>
      </c>
      <c r="AI213" s="47"/>
      <c r="AJ213" s="46">
        <f t="shared" ref="AJ213:AK213" si="320">SUM(AJ201:AJ212)</f>
        <v>0</v>
      </c>
      <c r="AK213" s="34">
        <f t="shared" si="320"/>
        <v>0</v>
      </c>
      <c r="AL213" s="47"/>
      <c r="AM213" s="46">
        <f t="shared" ref="AM213:AN213" si="321">SUM(AM201:AM212)</f>
        <v>0</v>
      </c>
      <c r="AN213" s="34">
        <f t="shared" si="321"/>
        <v>0</v>
      </c>
      <c r="AO213" s="47"/>
      <c r="AP213" s="46">
        <f t="shared" ref="AP213:AQ213" si="322">SUM(AP201:AP212)</f>
        <v>0</v>
      </c>
      <c r="AQ213" s="34">
        <f t="shared" si="322"/>
        <v>0</v>
      </c>
      <c r="AR213" s="47"/>
      <c r="AS213" s="46">
        <f t="shared" ref="AS213:AT213" si="323">SUM(AS201:AS212)</f>
        <v>0</v>
      </c>
      <c r="AT213" s="34">
        <f t="shared" si="323"/>
        <v>0</v>
      </c>
      <c r="AU213" s="47"/>
      <c r="AV213" s="46">
        <f t="shared" ref="AV213:AW213" si="324">SUM(AV201:AV212)</f>
        <v>0</v>
      </c>
      <c r="AW213" s="34">
        <f t="shared" si="324"/>
        <v>0</v>
      </c>
      <c r="AX213" s="47"/>
      <c r="AY213" s="46">
        <f t="shared" ref="AY213:AZ213" si="325">SUM(AY201:AY212)</f>
        <v>0.76</v>
      </c>
      <c r="AZ213" s="34">
        <f t="shared" si="325"/>
        <v>14.742000000000001</v>
      </c>
      <c r="BA213" s="47"/>
      <c r="BB213" s="46">
        <f t="shared" ref="BB213:BC213" si="326">SUM(BB201:BB212)</f>
        <v>0</v>
      </c>
      <c r="BC213" s="34">
        <f t="shared" si="326"/>
        <v>0</v>
      </c>
      <c r="BD213" s="47"/>
      <c r="BE213" s="46">
        <f t="shared" ref="BE213:BF213" si="327">SUM(BE201:BE212)</f>
        <v>3.903</v>
      </c>
      <c r="BF213" s="34">
        <f t="shared" si="327"/>
        <v>100.574</v>
      </c>
      <c r="BG213" s="47"/>
      <c r="BH213" s="46">
        <f t="shared" ref="BH213:BI213" si="328">SUM(BH201:BH212)</f>
        <v>0</v>
      </c>
      <c r="BI213" s="34">
        <f t="shared" si="328"/>
        <v>0</v>
      </c>
      <c r="BJ213" s="47"/>
      <c r="BK213" s="35">
        <f t="shared" si="307"/>
        <v>7.702</v>
      </c>
      <c r="BL213" s="36">
        <f t="shared" si="308"/>
        <v>137.22499999999999</v>
      </c>
    </row>
    <row r="214" spans="1:64" ht="18" customHeight="1" x14ac:dyDescent="0.3">
      <c r="A214" s="54">
        <v>2022</v>
      </c>
      <c r="B214" s="55" t="s">
        <v>5</v>
      </c>
      <c r="C214" s="44">
        <v>0</v>
      </c>
      <c r="D214" s="14">
        <v>0</v>
      </c>
      <c r="E214" s="45">
        <f>IF(C214=0,0,D214/C214*1000)</f>
        <v>0</v>
      </c>
      <c r="F214" s="44">
        <v>0</v>
      </c>
      <c r="G214" s="14">
        <v>0</v>
      </c>
      <c r="H214" s="45">
        <f t="shared" ref="H214:H225" si="329">IF(F214=0,0,G214/F214*1000)</f>
        <v>0</v>
      </c>
      <c r="I214" s="44">
        <v>0</v>
      </c>
      <c r="J214" s="14">
        <v>0</v>
      </c>
      <c r="K214" s="45">
        <f t="shared" ref="K214:K225" si="330">IF(I214=0,0,J214/I214*1000)</f>
        <v>0</v>
      </c>
      <c r="L214" s="44">
        <v>0</v>
      </c>
      <c r="M214" s="14">
        <v>0</v>
      </c>
      <c r="N214" s="45">
        <f t="shared" ref="N214:N225" si="331">IF(L214=0,0,M214/L214*1000)</f>
        <v>0</v>
      </c>
      <c r="O214" s="44">
        <v>0</v>
      </c>
      <c r="P214" s="14">
        <v>0</v>
      </c>
      <c r="Q214" s="45">
        <f t="shared" ref="Q214:Q225" si="332">IF(O214=0,0,P214/O214*1000)</f>
        <v>0</v>
      </c>
      <c r="R214" s="44">
        <v>0</v>
      </c>
      <c r="S214" s="14">
        <v>0</v>
      </c>
      <c r="T214" s="45">
        <f t="shared" ref="T214:T225" si="333">IF(R214=0,0,S214/R214*1000)</f>
        <v>0</v>
      </c>
      <c r="U214" s="44">
        <v>0</v>
      </c>
      <c r="V214" s="14">
        <v>0</v>
      </c>
      <c r="W214" s="45">
        <f t="shared" ref="W214:W225" si="334">IF(U214=0,0,V214/U214*1000)</f>
        <v>0</v>
      </c>
      <c r="X214" s="44">
        <v>0</v>
      </c>
      <c r="Y214" s="14">
        <v>0</v>
      </c>
      <c r="Z214" s="45">
        <f t="shared" ref="Z214:Z225" si="335">IF(X214=0,0,Y214/X214*1000)</f>
        <v>0</v>
      </c>
      <c r="AA214" s="44">
        <v>0</v>
      </c>
      <c r="AB214" s="14">
        <v>0</v>
      </c>
      <c r="AC214" s="45">
        <f t="shared" ref="AC214:AC225" si="336">IF(AA214=0,0,AB214/AA214*1000)</f>
        <v>0</v>
      </c>
      <c r="AD214" s="44">
        <v>0</v>
      </c>
      <c r="AE214" s="14">
        <v>0</v>
      </c>
      <c r="AF214" s="45">
        <f t="shared" ref="AF214:AF225" si="337">IF(AD214=0,0,AE214/AD214*1000)</f>
        <v>0</v>
      </c>
      <c r="AG214" s="44">
        <v>0</v>
      </c>
      <c r="AH214" s="14">
        <v>0</v>
      </c>
      <c r="AI214" s="45">
        <f t="shared" ref="AI214:AI225" si="338">IF(AG214=0,0,AH214/AG214*1000)</f>
        <v>0</v>
      </c>
      <c r="AJ214" s="44">
        <v>0</v>
      </c>
      <c r="AK214" s="14">
        <v>0</v>
      </c>
      <c r="AL214" s="45">
        <f t="shared" ref="AL214:AL225" si="339">IF(AJ214=0,0,AK214/AJ214*1000)</f>
        <v>0</v>
      </c>
      <c r="AM214" s="44">
        <v>0</v>
      </c>
      <c r="AN214" s="14">
        <v>0</v>
      </c>
      <c r="AO214" s="45">
        <f t="shared" ref="AO214:AO225" si="340">IF(AM214=0,0,AN214/AM214*1000)</f>
        <v>0</v>
      </c>
      <c r="AP214" s="44">
        <v>0</v>
      </c>
      <c r="AQ214" s="14">
        <v>0</v>
      </c>
      <c r="AR214" s="45">
        <f t="shared" ref="AR214:AR225" si="341">IF(AP214=0,0,AQ214/AP214*1000)</f>
        <v>0</v>
      </c>
      <c r="AS214" s="44">
        <v>0</v>
      </c>
      <c r="AT214" s="14">
        <v>0</v>
      </c>
      <c r="AU214" s="45">
        <f t="shared" ref="AU214:AU225" si="342">IF(AS214=0,0,AT214/AS214*1000)</f>
        <v>0</v>
      </c>
      <c r="AV214" s="44">
        <v>0</v>
      </c>
      <c r="AW214" s="14">
        <v>0</v>
      </c>
      <c r="AX214" s="45">
        <f t="shared" ref="AX214:AX225" si="343">IF(AV214=0,0,AW214/AV214*1000)</f>
        <v>0</v>
      </c>
      <c r="AY214" s="44">
        <v>0</v>
      </c>
      <c r="AZ214" s="14">
        <v>0</v>
      </c>
      <c r="BA214" s="45">
        <f t="shared" ref="BA214:BA225" si="344">IF(AY214=0,0,AZ214/AY214*1000)</f>
        <v>0</v>
      </c>
      <c r="BB214" s="44">
        <v>0</v>
      </c>
      <c r="BC214" s="14">
        <v>0</v>
      </c>
      <c r="BD214" s="45">
        <f t="shared" ref="BD214:BD225" si="345">IF(BB214=0,0,BC214/BB214*1000)</f>
        <v>0</v>
      </c>
      <c r="BE214" s="44">
        <v>0</v>
      </c>
      <c r="BF214" s="14">
        <v>0</v>
      </c>
      <c r="BG214" s="45">
        <f t="shared" ref="BG214:BG225" si="346">IF(BE214=0,0,BF214/BE214*1000)</f>
        <v>0</v>
      </c>
      <c r="BH214" s="44">
        <v>0</v>
      </c>
      <c r="BI214" s="14">
        <v>0</v>
      </c>
      <c r="BJ214" s="45">
        <f t="shared" ref="BJ214:BJ225" si="347">IF(BH214=0,0,BI214/BH214*1000)</f>
        <v>0</v>
      </c>
      <c r="BK214" s="12">
        <f>SUMIF($C$5:$BJ$5,"Ton",C214:BJ214)</f>
        <v>0</v>
      </c>
      <c r="BL214" s="17">
        <f>SUMIF($C$5:$BJ$5,"F*",C214:BJ214)</f>
        <v>0</v>
      </c>
    </row>
    <row r="215" spans="1:64" x14ac:dyDescent="0.3">
      <c r="A215" s="54">
        <v>2022</v>
      </c>
      <c r="B215" s="55" t="s">
        <v>6</v>
      </c>
      <c r="C215" s="44">
        <v>0</v>
      </c>
      <c r="D215" s="14">
        <v>0</v>
      </c>
      <c r="E215" s="45">
        <f t="shared" ref="E215:E216" si="348">IF(C215=0,0,D215/C215*1000)</f>
        <v>0</v>
      </c>
      <c r="F215" s="44">
        <v>0</v>
      </c>
      <c r="G215" s="14">
        <v>0</v>
      </c>
      <c r="H215" s="45">
        <f t="shared" si="329"/>
        <v>0</v>
      </c>
      <c r="I215" s="44">
        <v>0</v>
      </c>
      <c r="J215" s="14">
        <v>0</v>
      </c>
      <c r="K215" s="45">
        <f t="shared" si="330"/>
        <v>0</v>
      </c>
      <c r="L215" s="44">
        <v>0</v>
      </c>
      <c r="M215" s="14">
        <v>0</v>
      </c>
      <c r="N215" s="45">
        <f t="shared" si="331"/>
        <v>0</v>
      </c>
      <c r="O215" s="77">
        <v>0.15</v>
      </c>
      <c r="P215" s="14">
        <v>0.77800000000000002</v>
      </c>
      <c r="Q215" s="45">
        <f t="shared" si="332"/>
        <v>5186.6666666666679</v>
      </c>
      <c r="R215" s="44">
        <v>0</v>
      </c>
      <c r="S215" s="14">
        <v>0</v>
      </c>
      <c r="T215" s="45">
        <f t="shared" si="333"/>
        <v>0</v>
      </c>
      <c r="U215" s="44">
        <v>0</v>
      </c>
      <c r="V215" s="14">
        <v>0</v>
      </c>
      <c r="W215" s="45">
        <f t="shared" si="334"/>
        <v>0</v>
      </c>
      <c r="X215" s="44">
        <v>0</v>
      </c>
      <c r="Y215" s="14">
        <v>0</v>
      </c>
      <c r="Z215" s="45">
        <f t="shared" si="335"/>
        <v>0</v>
      </c>
      <c r="AA215" s="44">
        <v>0</v>
      </c>
      <c r="AB215" s="14">
        <v>0</v>
      </c>
      <c r="AC215" s="45">
        <f t="shared" si="336"/>
        <v>0</v>
      </c>
      <c r="AD215" s="44">
        <v>0</v>
      </c>
      <c r="AE215" s="14">
        <v>0</v>
      </c>
      <c r="AF215" s="45">
        <f t="shared" si="337"/>
        <v>0</v>
      </c>
      <c r="AG215" s="44">
        <v>0</v>
      </c>
      <c r="AH215" s="14">
        <v>0</v>
      </c>
      <c r="AI215" s="45">
        <f t="shared" si="338"/>
        <v>0</v>
      </c>
      <c r="AJ215" s="44">
        <v>0</v>
      </c>
      <c r="AK215" s="14">
        <v>0</v>
      </c>
      <c r="AL215" s="45">
        <f t="shared" si="339"/>
        <v>0</v>
      </c>
      <c r="AM215" s="44">
        <v>0</v>
      </c>
      <c r="AN215" s="14">
        <v>0</v>
      </c>
      <c r="AO215" s="45">
        <f t="shared" si="340"/>
        <v>0</v>
      </c>
      <c r="AP215" s="44">
        <v>0</v>
      </c>
      <c r="AQ215" s="14">
        <v>0</v>
      </c>
      <c r="AR215" s="45">
        <f t="shared" si="341"/>
        <v>0</v>
      </c>
      <c r="AS215" s="44">
        <v>0</v>
      </c>
      <c r="AT215" s="14">
        <v>0</v>
      </c>
      <c r="AU215" s="45">
        <f t="shared" si="342"/>
        <v>0</v>
      </c>
      <c r="AV215" s="44">
        <v>0</v>
      </c>
      <c r="AW215" s="14">
        <v>0</v>
      </c>
      <c r="AX215" s="45">
        <f t="shared" si="343"/>
        <v>0</v>
      </c>
      <c r="AY215" s="44">
        <v>0</v>
      </c>
      <c r="AZ215" s="14">
        <v>0</v>
      </c>
      <c r="BA215" s="45">
        <f t="shared" si="344"/>
        <v>0</v>
      </c>
      <c r="BB215" s="44">
        <v>0</v>
      </c>
      <c r="BC215" s="14">
        <v>0</v>
      </c>
      <c r="BD215" s="45">
        <f t="shared" si="345"/>
        <v>0</v>
      </c>
      <c r="BE215" s="44">
        <v>0</v>
      </c>
      <c r="BF215" s="14">
        <v>0</v>
      </c>
      <c r="BG215" s="45">
        <f t="shared" si="346"/>
        <v>0</v>
      </c>
      <c r="BH215" s="44">
        <v>0</v>
      </c>
      <c r="BI215" s="14">
        <v>0</v>
      </c>
      <c r="BJ215" s="45">
        <f t="shared" si="347"/>
        <v>0</v>
      </c>
      <c r="BK215" s="12">
        <f t="shared" ref="BK215:BK226" si="349">SUMIF($C$5:$BJ$5,"Ton",C215:BJ215)</f>
        <v>0.15</v>
      </c>
      <c r="BL215" s="17">
        <f t="shared" ref="BL215:BL226" si="350">SUMIF($C$5:$BJ$5,"F*",C215:BJ215)</f>
        <v>0.77800000000000002</v>
      </c>
    </row>
    <row r="216" spans="1:64" x14ac:dyDescent="0.3">
      <c r="A216" s="54">
        <v>2022</v>
      </c>
      <c r="B216" s="55" t="s">
        <v>7</v>
      </c>
      <c r="C216" s="44">
        <v>0</v>
      </c>
      <c r="D216" s="14">
        <v>0</v>
      </c>
      <c r="E216" s="45">
        <f t="shared" si="348"/>
        <v>0</v>
      </c>
      <c r="F216" s="44">
        <v>0</v>
      </c>
      <c r="G216" s="14">
        <v>0</v>
      </c>
      <c r="H216" s="45">
        <f t="shared" si="329"/>
        <v>0</v>
      </c>
      <c r="I216" s="44">
        <v>0</v>
      </c>
      <c r="J216" s="14">
        <v>0</v>
      </c>
      <c r="K216" s="45">
        <f t="shared" si="330"/>
        <v>0</v>
      </c>
      <c r="L216" s="44">
        <v>0</v>
      </c>
      <c r="M216" s="14">
        <v>0</v>
      </c>
      <c r="N216" s="45">
        <f t="shared" si="331"/>
        <v>0</v>
      </c>
      <c r="O216" s="44">
        <v>0</v>
      </c>
      <c r="P216" s="14">
        <v>0</v>
      </c>
      <c r="Q216" s="45">
        <f t="shared" si="332"/>
        <v>0</v>
      </c>
      <c r="R216" s="44">
        <v>0</v>
      </c>
      <c r="S216" s="14">
        <v>0</v>
      </c>
      <c r="T216" s="45">
        <f t="shared" si="333"/>
        <v>0</v>
      </c>
      <c r="U216" s="44">
        <v>0</v>
      </c>
      <c r="V216" s="14">
        <v>0</v>
      </c>
      <c r="W216" s="45">
        <f t="shared" si="334"/>
        <v>0</v>
      </c>
      <c r="X216" s="44">
        <v>0</v>
      </c>
      <c r="Y216" s="14">
        <v>0</v>
      </c>
      <c r="Z216" s="45">
        <f t="shared" si="335"/>
        <v>0</v>
      </c>
      <c r="AA216" s="44">
        <v>0</v>
      </c>
      <c r="AB216" s="14">
        <v>0</v>
      </c>
      <c r="AC216" s="45">
        <f t="shared" si="336"/>
        <v>0</v>
      </c>
      <c r="AD216" s="44">
        <v>0</v>
      </c>
      <c r="AE216" s="14">
        <v>0</v>
      </c>
      <c r="AF216" s="45">
        <f t="shared" si="337"/>
        <v>0</v>
      </c>
      <c r="AG216" s="44">
        <v>0</v>
      </c>
      <c r="AH216" s="14">
        <v>0</v>
      </c>
      <c r="AI216" s="45">
        <f t="shared" si="338"/>
        <v>0</v>
      </c>
      <c r="AJ216" s="44">
        <v>0</v>
      </c>
      <c r="AK216" s="14">
        <v>0</v>
      </c>
      <c r="AL216" s="45">
        <f t="shared" si="339"/>
        <v>0</v>
      </c>
      <c r="AM216" s="44">
        <v>0</v>
      </c>
      <c r="AN216" s="14">
        <v>0</v>
      </c>
      <c r="AO216" s="45">
        <f t="shared" si="340"/>
        <v>0</v>
      </c>
      <c r="AP216" s="44">
        <v>0</v>
      </c>
      <c r="AQ216" s="14">
        <v>0</v>
      </c>
      <c r="AR216" s="45">
        <f t="shared" si="341"/>
        <v>0</v>
      </c>
      <c r="AS216" s="44">
        <v>0</v>
      </c>
      <c r="AT216" s="14">
        <v>0</v>
      </c>
      <c r="AU216" s="45">
        <f t="shared" si="342"/>
        <v>0</v>
      </c>
      <c r="AV216" s="44">
        <v>0</v>
      </c>
      <c r="AW216" s="14">
        <v>0</v>
      </c>
      <c r="AX216" s="45">
        <f t="shared" si="343"/>
        <v>0</v>
      </c>
      <c r="AY216" s="77">
        <v>1.9850000000000001</v>
      </c>
      <c r="AZ216" s="14">
        <v>2.0230000000000001</v>
      </c>
      <c r="BA216" s="45">
        <f t="shared" si="344"/>
        <v>1019.1435768261965</v>
      </c>
      <c r="BB216" s="44">
        <v>0</v>
      </c>
      <c r="BC216" s="14">
        <v>0</v>
      </c>
      <c r="BD216" s="45">
        <f t="shared" si="345"/>
        <v>0</v>
      </c>
      <c r="BE216" s="44">
        <v>0</v>
      </c>
      <c r="BF216" s="14">
        <v>0</v>
      </c>
      <c r="BG216" s="45">
        <f t="shared" si="346"/>
        <v>0</v>
      </c>
      <c r="BH216" s="44">
        <v>0</v>
      </c>
      <c r="BI216" s="14">
        <v>0</v>
      </c>
      <c r="BJ216" s="45">
        <f t="shared" si="347"/>
        <v>0</v>
      </c>
      <c r="BK216" s="12">
        <f t="shared" si="349"/>
        <v>1.9850000000000001</v>
      </c>
      <c r="BL216" s="17">
        <f t="shared" si="350"/>
        <v>2.0230000000000001</v>
      </c>
    </row>
    <row r="217" spans="1:64" x14ac:dyDescent="0.3">
      <c r="A217" s="54">
        <v>2022</v>
      </c>
      <c r="B217" s="55" t="s">
        <v>8</v>
      </c>
      <c r="C217" s="44">
        <v>0</v>
      </c>
      <c r="D217" s="14">
        <v>0</v>
      </c>
      <c r="E217" s="45">
        <f>IF(C217=0,0,D217/C217*1000)</f>
        <v>0</v>
      </c>
      <c r="F217" s="44">
        <v>0</v>
      </c>
      <c r="G217" s="14">
        <v>0</v>
      </c>
      <c r="H217" s="45">
        <f t="shared" si="329"/>
        <v>0</v>
      </c>
      <c r="I217" s="44">
        <v>0</v>
      </c>
      <c r="J217" s="14">
        <v>0</v>
      </c>
      <c r="K217" s="45">
        <f t="shared" si="330"/>
        <v>0</v>
      </c>
      <c r="L217" s="44">
        <v>0</v>
      </c>
      <c r="M217" s="14">
        <v>0</v>
      </c>
      <c r="N217" s="45">
        <f t="shared" si="331"/>
        <v>0</v>
      </c>
      <c r="O217" s="44">
        <v>0</v>
      </c>
      <c r="P217" s="14">
        <v>0</v>
      </c>
      <c r="Q217" s="45">
        <f t="shared" si="332"/>
        <v>0</v>
      </c>
      <c r="R217" s="44">
        <v>0</v>
      </c>
      <c r="S217" s="14">
        <v>0</v>
      </c>
      <c r="T217" s="45">
        <f t="shared" si="333"/>
        <v>0</v>
      </c>
      <c r="U217" s="44">
        <v>0</v>
      </c>
      <c r="V217" s="14">
        <v>0</v>
      </c>
      <c r="W217" s="45">
        <f t="shared" si="334"/>
        <v>0</v>
      </c>
      <c r="X217" s="44">
        <v>0</v>
      </c>
      <c r="Y217" s="14">
        <v>0</v>
      </c>
      <c r="Z217" s="45">
        <f t="shared" si="335"/>
        <v>0</v>
      </c>
      <c r="AA217" s="44">
        <v>0</v>
      </c>
      <c r="AB217" s="14">
        <v>0</v>
      </c>
      <c r="AC217" s="45">
        <f t="shared" si="336"/>
        <v>0</v>
      </c>
      <c r="AD217" s="44">
        <v>0</v>
      </c>
      <c r="AE217" s="14">
        <v>0</v>
      </c>
      <c r="AF217" s="45">
        <f t="shared" si="337"/>
        <v>0</v>
      </c>
      <c r="AG217" s="44">
        <v>0</v>
      </c>
      <c r="AH217" s="14">
        <v>0</v>
      </c>
      <c r="AI217" s="45">
        <f t="shared" si="338"/>
        <v>0</v>
      </c>
      <c r="AJ217" s="44">
        <v>0</v>
      </c>
      <c r="AK217" s="14">
        <v>0</v>
      </c>
      <c r="AL217" s="45">
        <f t="shared" si="339"/>
        <v>0</v>
      </c>
      <c r="AM217" s="44">
        <v>0</v>
      </c>
      <c r="AN217" s="14">
        <v>0</v>
      </c>
      <c r="AO217" s="45">
        <f t="shared" si="340"/>
        <v>0</v>
      </c>
      <c r="AP217" s="44">
        <v>0</v>
      </c>
      <c r="AQ217" s="14">
        <v>0</v>
      </c>
      <c r="AR217" s="45">
        <f t="shared" si="341"/>
        <v>0</v>
      </c>
      <c r="AS217" s="44">
        <v>0</v>
      </c>
      <c r="AT217" s="14">
        <v>0</v>
      </c>
      <c r="AU217" s="45">
        <f t="shared" si="342"/>
        <v>0</v>
      </c>
      <c r="AV217" s="44">
        <v>0</v>
      </c>
      <c r="AW217" s="14">
        <v>0</v>
      </c>
      <c r="AX217" s="45">
        <f t="shared" si="343"/>
        <v>0</v>
      </c>
      <c r="AY217" s="44">
        <v>0</v>
      </c>
      <c r="AZ217" s="14">
        <v>0</v>
      </c>
      <c r="BA217" s="45">
        <f t="shared" si="344"/>
        <v>0</v>
      </c>
      <c r="BB217" s="44">
        <v>0</v>
      </c>
      <c r="BC217" s="14">
        <v>0</v>
      </c>
      <c r="BD217" s="45">
        <f t="shared" si="345"/>
        <v>0</v>
      </c>
      <c r="BE217" s="44">
        <v>0</v>
      </c>
      <c r="BF217" s="14">
        <v>0</v>
      </c>
      <c r="BG217" s="45">
        <f t="shared" si="346"/>
        <v>0</v>
      </c>
      <c r="BH217" s="44">
        <v>0</v>
      </c>
      <c r="BI217" s="14">
        <v>0</v>
      </c>
      <c r="BJ217" s="45">
        <f t="shared" si="347"/>
        <v>0</v>
      </c>
      <c r="BK217" s="12">
        <f t="shared" si="349"/>
        <v>0</v>
      </c>
      <c r="BL217" s="17">
        <f t="shared" si="350"/>
        <v>0</v>
      </c>
    </row>
    <row r="218" spans="1:64" x14ac:dyDescent="0.3">
      <c r="A218" s="54">
        <v>2022</v>
      </c>
      <c r="B218" s="45" t="s">
        <v>9</v>
      </c>
      <c r="C218" s="44">
        <v>0</v>
      </c>
      <c r="D218" s="14">
        <v>0</v>
      </c>
      <c r="E218" s="45">
        <f t="shared" ref="E218:E225" si="351">IF(C218=0,0,D218/C218*1000)</f>
        <v>0</v>
      </c>
      <c r="F218" s="44">
        <v>0</v>
      </c>
      <c r="G218" s="14">
        <v>0</v>
      </c>
      <c r="H218" s="45">
        <f t="shared" si="329"/>
        <v>0</v>
      </c>
      <c r="I218" s="44">
        <v>0</v>
      </c>
      <c r="J218" s="14">
        <v>0</v>
      </c>
      <c r="K218" s="45">
        <f t="shared" si="330"/>
        <v>0</v>
      </c>
      <c r="L218" s="44">
        <v>0</v>
      </c>
      <c r="M218" s="14">
        <v>0</v>
      </c>
      <c r="N218" s="45">
        <f t="shared" si="331"/>
        <v>0</v>
      </c>
      <c r="O218" s="44">
        <v>0</v>
      </c>
      <c r="P218" s="14">
        <v>0</v>
      </c>
      <c r="Q218" s="45">
        <f t="shared" si="332"/>
        <v>0</v>
      </c>
      <c r="R218" s="44">
        <v>0</v>
      </c>
      <c r="S218" s="14">
        <v>0</v>
      </c>
      <c r="T218" s="45">
        <f t="shared" si="333"/>
        <v>0</v>
      </c>
      <c r="U218" s="44">
        <v>0</v>
      </c>
      <c r="V218" s="14">
        <v>0</v>
      </c>
      <c r="W218" s="45">
        <f t="shared" si="334"/>
        <v>0</v>
      </c>
      <c r="X218" s="44">
        <v>0</v>
      </c>
      <c r="Y218" s="14">
        <v>0</v>
      </c>
      <c r="Z218" s="45">
        <f t="shared" si="335"/>
        <v>0</v>
      </c>
      <c r="AA218" s="44">
        <v>0</v>
      </c>
      <c r="AB218" s="14">
        <v>0</v>
      </c>
      <c r="AC218" s="45">
        <f t="shared" si="336"/>
        <v>0</v>
      </c>
      <c r="AD218" s="44">
        <v>0</v>
      </c>
      <c r="AE218" s="14">
        <v>0</v>
      </c>
      <c r="AF218" s="45">
        <f t="shared" si="337"/>
        <v>0</v>
      </c>
      <c r="AG218" s="44">
        <v>0</v>
      </c>
      <c r="AH218" s="14">
        <v>0</v>
      </c>
      <c r="AI218" s="45">
        <f t="shared" si="338"/>
        <v>0</v>
      </c>
      <c r="AJ218" s="44">
        <v>0</v>
      </c>
      <c r="AK218" s="14">
        <v>0</v>
      </c>
      <c r="AL218" s="45">
        <f t="shared" si="339"/>
        <v>0</v>
      </c>
      <c r="AM218" s="44">
        <v>0</v>
      </c>
      <c r="AN218" s="14">
        <v>0</v>
      </c>
      <c r="AO218" s="45">
        <f t="shared" si="340"/>
        <v>0</v>
      </c>
      <c r="AP218" s="44">
        <v>0</v>
      </c>
      <c r="AQ218" s="14">
        <v>0</v>
      </c>
      <c r="AR218" s="45">
        <f t="shared" si="341"/>
        <v>0</v>
      </c>
      <c r="AS218" s="44">
        <v>0</v>
      </c>
      <c r="AT218" s="14">
        <v>0</v>
      </c>
      <c r="AU218" s="45">
        <f t="shared" si="342"/>
        <v>0</v>
      </c>
      <c r="AV218" s="44">
        <v>0</v>
      </c>
      <c r="AW218" s="14">
        <v>0</v>
      </c>
      <c r="AX218" s="45">
        <f t="shared" si="343"/>
        <v>0</v>
      </c>
      <c r="AY218" s="77">
        <v>0.52500000000000002</v>
      </c>
      <c r="AZ218" s="14">
        <v>0.7</v>
      </c>
      <c r="BA218" s="45">
        <f t="shared" si="344"/>
        <v>1333.3333333333333</v>
      </c>
      <c r="BB218" s="44">
        <v>0</v>
      </c>
      <c r="BC218" s="14">
        <v>0</v>
      </c>
      <c r="BD218" s="45">
        <f t="shared" si="345"/>
        <v>0</v>
      </c>
      <c r="BE218" s="44">
        <v>0</v>
      </c>
      <c r="BF218" s="14">
        <v>0</v>
      </c>
      <c r="BG218" s="45">
        <f t="shared" si="346"/>
        <v>0</v>
      </c>
      <c r="BH218" s="44">
        <v>0</v>
      </c>
      <c r="BI218" s="14">
        <v>0</v>
      </c>
      <c r="BJ218" s="45">
        <f t="shared" si="347"/>
        <v>0</v>
      </c>
      <c r="BK218" s="12">
        <f t="shared" si="349"/>
        <v>0.52500000000000002</v>
      </c>
      <c r="BL218" s="17">
        <f t="shared" si="350"/>
        <v>0.7</v>
      </c>
    </row>
    <row r="219" spans="1:64" x14ac:dyDescent="0.3">
      <c r="A219" s="54">
        <v>2022</v>
      </c>
      <c r="B219" s="55" t="s">
        <v>10</v>
      </c>
      <c r="C219" s="44">
        <v>0</v>
      </c>
      <c r="D219" s="14">
        <v>0</v>
      </c>
      <c r="E219" s="45">
        <f t="shared" si="351"/>
        <v>0</v>
      </c>
      <c r="F219" s="44">
        <v>0</v>
      </c>
      <c r="G219" s="14">
        <v>0</v>
      </c>
      <c r="H219" s="45">
        <f t="shared" si="329"/>
        <v>0</v>
      </c>
      <c r="I219" s="44">
        <v>0</v>
      </c>
      <c r="J219" s="14">
        <v>0</v>
      </c>
      <c r="K219" s="45">
        <f t="shared" si="330"/>
        <v>0</v>
      </c>
      <c r="L219" s="44">
        <v>0</v>
      </c>
      <c r="M219" s="14">
        <v>0</v>
      </c>
      <c r="N219" s="45">
        <f t="shared" si="331"/>
        <v>0</v>
      </c>
      <c r="O219" s="44">
        <v>0</v>
      </c>
      <c r="P219" s="14">
        <v>0</v>
      </c>
      <c r="Q219" s="45">
        <f t="shared" si="332"/>
        <v>0</v>
      </c>
      <c r="R219" s="44">
        <v>0</v>
      </c>
      <c r="S219" s="14">
        <v>0</v>
      </c>
      <c r="T219" s="45">
        <f t="shared" si="333"/>
        <v>0</v>
      </c>
      <c r="U219" s="44">
        <v>0</v>
      </c>
      <c r="V219" s="14">
        <v>0</v>
      </c>
      <c r="W219" s="45">
        <f t="shared" si="334"/>
        <v>0</v>
      </c>
      <c r="X219" s="44">
        <v>0</v>
      </c>
      <c r="Y219" s="14">
        <v>0</v>
      </c>
      <c r="Z219" s="45">
        <f t="shared" si="335"/>
        <v>0</v>
      </c>
      <c r="AA219" s="44">
        <v>0</v>
      </c>
      <c r="AB219" s="14">
        <v>0</v>
      </c>
      <c r="AC219" s="45">
        <f t="shared" si="336"/>
        <v>0</v>
      </c>
      <c r="AD219" s="44">
        <v>0</v>
      </c>
      <c r="AE219" s="14">
        <v>0</v>
      </c>
      <c r="AF219" s="45">
        <f t="shared" si="337"/>
        <v>0</v>
      </c>
      <c r="AG219" s="44">
        <v>0</v>
      </c>
      <c r="AH219" s="14">
        <v>0</v>
      </c>
      <c r="AI219" s="45">
        <f t="shared" si="338"/>
        <v>0</v>
      </c>
      <c r="AJ219" s="44">
        <v>0</v>
      </c>
      <c r="AK219" s="14">
        <v>0</v>
      </c>
      <c r="AL219" s="45">
        <f t="shared" si="339"/>
        <v>0</v>
      </c>
      <c r="AM219" s="44">
        <v>0</v>
      </c>
      <c r="AN219" s="14">
        <v>0</v>
      </c>
      <c r="AO219" s="45">
        <f t="shared" si="340"/>
        <v>0</v>
      </c>
      <c r="AP219" s="44">
        <v>0</v>
      </c>
      <c r="AQ219" s="14">
        <v>0</v>
      </c>
      <c r="AR219" s="45">
        <f t="shared" si="341"/>
        <v>0</v>
      </c>
      <c r="AS219" s="44">
        <v>0</v>
      </c>
      <c r="AT219" s="14">
        <v>0</v>
      </c>
      <c r="AU219" s="45">
        <f t="shared" si="342"/>
        <v>0</v>
      </c>
      <c r="AV219" s="44">
        <v>0</v>
      </c>
      <c r="AW219" s="14">
        <v>0</v>
      </c>
      <c r="AX219" s="45">
        <f t="shared" si="343"/>
        <v>0</v>
      </c>
      <c r="AY219" s="44">
        <v>0</v>
      </c>
      <c r="AZ219" s="14">
        <v>0</v>
      </c>
      <c r="BA219" s="45">
        <f t="shared" si="344"/>
        <v>0</v>
      </c>
      <c r="BB219" s="44">
        <v>0</v>
      </c>
      <c r="BC219" s="14">
        <v>0</v>
      </c>
      <c r="BD219" s="45">
        <f t="shared" si="345"/>
        <v>0</v>
      </c>
      <c r="BE219" s="44">
        <v>0</v>
      </c>
      <c r="BF219" s="14">
        <v>0</v>
      </c>
      <c r="BG219" s="45">
        <f t="shared" si="346"/>
        <v>0</v>
      </c>
      <c r="BH219" s="44">
        <v>0</v>
      </c>
      <c r="BI219" s="14">
        <v>0</v>
      </c>
      <c r="BJ219" s="45">
        <f t="shared" si="347"/>
        <v>0</v>
      </c>
      <c r="BK219" s="12">
        <f t="shared" si="349"/>
        <v>0</v>
      </c>
      <c r="BL219" s="17">
        <f t="shared" si="350"/>
        <v>0</v>
      </c>
    </row>
    <row r="220" spans="1:64" x14ac:dyDescent="0.3">
      <c r="A220" s="54">
        <v>2022</v>
      </c>
      <c r="B220" s="55" t="s">
        <v>11</v>
      </c>
      <c r="C220" s="44">
        <v>0</v>
      </c>
      <c r="D220" s="14">
        <v>0</v>
      </c>
      <c r="E220" s="45">
        <f t="shared" si="351"/>
        <v>0</v>
      </c>
      <c r="F220" s="44">
        <v>0</v>
      </c>
      <c r="G220" s="14">
        <v>0</v>
      </c>
      <c r="H220" s="45">
        <f t="shared" si="329"/>
        <v>0</v>
      </c>
      <c r="I220" s="44">
        <v>0</v>
      </c>
      <c r="J220" s="14">
        <v>0</v>
      </c>
      <c r="K220" s="45">
        <f t="shared" si="330"/>
        <v>0</v>
      </c>
      <c r="L220" s="44">
        <v>0</v>
      </c>
      <c r="M220" s="14">
        <v>0</v>
      </c>
      <c r="N220" s="45">
        <f t="shared" si="331"/>
        <v>0</v>
      </c>
      <c r="O220" s="44">
        <v>0</v>
      </c>
      <c r="P220" s="14">
        <v>0</v>
      </c>
      <c r="Q220" s="45">
        <f t="shared" si="332"/>
        <v>0</v>
      </c>
      <c r="R220" s="44">
        <v>0</v>
      </c>
      <c r="S220" s="14">
        <v>0</v>
      </c>
      <c r="T220" s="45">
        <f t="shared" si="333"/>
        <v>0</v>
      </c>
      <c r="U220" s="44">
        <v>0</v>
      </c>
      <c r="V220" s="14">
        <v>0</v>
      </c>
      <c r="W220" s="45">
        <f t="shared" si="334"/>
        <v>0</v>
      </c>
      <c r="X220" s="44">
        <v>0</v>
      </c>
      <c r="Y220" s="14">
        <v>0</v>
      </c>
      <c r="Z220" s="45">
        <f t="shared" si="335"/>
        <v>0</v>
      </c>
      <c r="AA220" s="44">
        <v>0</v>
      </c>
      <c r="AB220" s="14">
        <v>0</v>
      </c>
      <c r="AC220" s="45">
        <f t="shared" si="336"/>
        <v>0</v>
      </c>
      <c r="AD220" s="44">
        <v>0</v>
      </c>
      <c r="AE220" s="14">
        <v>0</v>
      </c>
      <c r="AF220" s="45">
        <f t="shared" si="337"/>
        <v>0</v>
      </c>
      <c r="AG220" s="44">
        <v>0</v>
      </c>
      <c r="AH220" s="14">
        <v>0</v>
      </c>
      <c r="AI220" s="45">
        <f t="shared" si="338"/>
        <v>0</v>
      </c>
      <c r="AJ220" s="44">
        <v>0</v>
      </c>
      <c r="AK220" s="14">
        <v>0</v>
      </c>
      <c r="AL220" s="45">
        <f t="shared" si="339"/>
        <v>0</v>
      </c>
      <c r="AM220" s="44">
        <v>0</v>
      </c>
      <c r="AN220" s="14">
        <v>0</v>
      </c>
      <c r="AO220" s="45">
        <f t="shared" si="340"/>
        <v>0</v>
      </c>
      <c r="AP220" s="44">
        <v>0</v>
      </c>
      <c r="AQ220" s="14">
        <v>0</v>
      </c>
      <c r="AR220" s="45">
        <f t="shared" si="341"/>
        <v>0</v>
      </c>
      <c r="AS220" s="44">
        <v>0</v>
      </c>
      <c r="AT220" s="14">
        <v>0</v>
      </c>
      <c r="AU220" s="45">
        <f t="shared" si="342"/>
        <v>0</v>
      </c>
      <c r="AV220" s="44">
        <v>0</v>
      </c>
      <c r="AW220" s="14">
        <v>0</v>
      </c>
      <c r="AX220" s="45">
        <f t="shared" si="343"/>
        <v>0</v>
      </c>
      <c r="AY220" s="44">
        <v>0</v>
      </c>
      <c r="AZ220" s="14">
        <v>0</v>
      </c>
      <c r="BA220" s="45">
        <f t="shared" si="344"/>
        <v>0</v>
      </c>
      <c r="BB220" s="44">
        <v>0</v>
      </c>
      <c r="BC220" s="14">
        <v>0</v>
      </c>
      <c r="BD220" s="45">
        <f t="shared" si="345"/>
        <v>0</v>
      </c>
      <c r="BE220" s="44">
        <v>0</v>
      </c>
      <c r="BF220" s="14">
        <v>0</v>
      </c>
      <c r="BG220" s="45">
        <f t="shared" si="346"/>
        <v>0</v>
      </c>
      <c r="BH220" s="44">
        <v>0</v>
      </c>
      <c r="BI220" s="14">
        <v>0</v>
      </c>
      <c r="BJ220" s="45">
        <f t="shared" si="347"/>
        <v>0</v>
      </c>
      <c r="BK220" s="12">
        <f t="shared" si="349"/>
        <v>0</v>
      </c>
      <c r="BL220" s="17">
        <f t="shared" si="350"/>
        <v>0</v>
      </c>
    </row>
    <row r="221" spans="1:64" x14ac:dyDescent="0.3">
      <c r="A221" s="54">
        <v>2022</v>
      </c>
      <c r="B221" s="55" t="s">
        <v>12</v>
      </c>
      <c r="C221" s="44">
        <v>0</v>
      </c>
      <c r="D221" s="14">
        <v>0</v>
      </c>
      <c r="E221" s="45">
        <f t="shared" si="351"/>
        <v>0</v>
      </c>
      <c r="F221" s="44">
        <v>0</v>
      </c>
      <c r="G221" s="14">
        <v>0</v>
      </c>
      <c r="H221" s="45">
        <f t="shared" si="329"/>
        <v>0</v>
      </c>
      <c r="I221" s="44">
        <v>0</v>
      </c>
      <c r="J221" s="14">
        <v>0</v>
      </c>
      <c r="K221" s="45">
        <f t="shared" si="330"/>
        <v>0</v>
      </c>
      <c r="L221" s="44">
        <v>0</v>
      </c>
      <c r="M221" s="14">
        <v>0</v>
      </c>
      <c r="N221" s="45">
        <f t="shared" si="331"/>
        <v>0</v>
      </c>
      <c r="O221" s="44">
        <v>0</v>
      </c>
      <c r="P221" s="14">
        <v>0</v>
      </c>
      <c r="Q221" s="45">
        <f t="shared" si="332"/>
        <v>0</v>
      </c>
      <c r="R221" s="44">
        <v>0</v>
      </c>
      <c r="S221" s="14">
        <v>0</v>
      </c>
      <c r="T221" s="45">
        <f t="shared" si="333"/>
        <v>0</v>
      </c>
      <c r="U221" s="44">
        <v>0</v>
      </c>
      <c r="V221" s="14">
        <v>0</v>
      </c>
      <c r="W221" s="45">
        <f t="shared" si="334"/>
        <v>0</v>
      </c>
      <c r="X221" s="44">
        <v>0</v>
      </c>
      <c r="Y221" s="14">
        <v>0</v>
      </c>
      <c r="Z221" s="45">
        <f t="shared" si="335"/>
        <v>0</v>
      </c>
      <c r="AA221" s="44">
        <v>0</v>
      </c>
      <c r="AB221" s="14">
        <v>0</v>
      </c>
      <c r="AC221" s="45">
        <f t="shared" si="336"/>
        <v>0</v>
      </c>
      <c r="AD221" s="44">
        <v>0</v>
      </c>
      <c r="AE221" s="14">
        <v>0</v>
      </c>
      <c r="AF221" s="45">
        <f t="shared" si="337"/>
        <v>0</v>
      </c>
      <c r="AG221" s="44">
        <v>0</v>
      </c>
      <c r="AH221" s="14">
        <v>0</v>
      </c>
      <c r="AI221" s="45">
        <f t="shared" si="338"/>
        <v>0</v>
      </c>
      <c r="AJ221" s="44">
        <v>0</v>
      </c>
      <c r="AK221" s="14">
        <v>0</v>
      </c>
      <c r="AL221" s="45">
        <f t="shared" si="339"/>
        <v>0</v>
      </c>
      <c r="AM221" s="44">
        <v>0</v>
      </c>
      <c r="AN221" s="14">
        <v>0</v>
      </c>
      <c r="AO221" s="45">
        <f t="shared" si="340"/>
        <v>0</v>
      </c>
      <c r="AP221" s="44">
        <v>0</v>
      </c>
      <c r="AQ221" s="14">
        <v>0</v>
      </c>
      <c r="AR221" s="45">
        <f t="shared" si="341"/>
        <v>0</v>
      </c>
      <c r="AS221" s="44">
        <v>0</v>
      </c>
      <c r="AT221" s="14">
        <v>0</v>
      </c>
      <c r="AU221" s="45">
        <f t="shared" si="342"/>
        <v>0</v>
      </c>
      <c r="AV221" s="44">
        <v>0</v>
      </c>
      <c r="AW221" s="14">
        <v>0</v>
      </c>
      <c r="AX221" s="45">
        <f t="shared" si="343"/>
        <v>0</v>
      </c>
      <c r="AY221" s="44">
        <v>0</v>
      </c>
      <c r="AZ221" s="14">
        <v>0</v>
      </c>
      <c r="BA221" s="45">
        <f t="shared" si="344"/>
        <v>0</v>
      </c>
      <c r="BB221" s="44">
        <v>0</v>
      </c>
      <c r="BC221" s="14">
        <v>0</v>
      </c>
      <c r="BD221" s="45">
        <f t="shared" si="345"/>
        <v>0</v>
      </c>
      <c r="BE221" s="44">
        <v>0</v>
      </c>
      <c r="BF221" s="14">
        <v>0</v>
      </c>
      <c r="BG221" s="45">
        <f t="shared" si="346"/>
        <v>0</v>
      </c>
      <c r="BH221" s="44">
        <v>0</v>
      </c>
      <c r="BI221" s="14">
        <v>0</v>
      </c>
      <c r="BJ221" s="45">
        <f t="shared" si="347"/>
        <v>0</v>
      </c>
      <c r="BK221" s="12">
        <f t="shared" si="349"/>
        <v>0</v>
      </c>
      <c r="BL221" s="17">
        <f t="shared" si="350"/>
        <v>0</v>
      </c>
    </row>
    <row r="222" spans="1:64" x14ac:dyDescent="0.3">
      <c r="A222" s="54">
        <v>2022</v>
      </c>
      <c r="B222" s="55" t="s">
        <v>13</v>
      </c>
      <c r="C222" s="44">
        <v>0</v>
      </c>
      <c r="D222" s="14">
        <v>0</v>
      </c>
      <c r="E222" s="45">
        <f t="shared" si="351"/>
        <v>0</v>
      </c>
      <c r="F222" s="44">
        <v>0</v>
      </c>
      <c r="G222" s="14">
        <v>0</v>
      </c>
      <c r="H222" s="45">
        <f t="shared" si="329"/>
        <v>0</v>
      </c>
      <c r="I222" s="44">
        <v>0</v>
      </c>
      <c r="J222" s="14">
        <v>0</v>
      </c>
      <c r="K222" s="45">
        <f t="shared" si="330"/>
        <v>0</v>
      </c>
      <c r="L222" s="44">
        <v>0</v>
      </c>
      <c r="M222" s="14">
        <v>0</v>
      </c>
      <c r="N222" s="45">
        <f t="shared" si="331"/>
        <v>0</v>
      </c>
      <c r="O222" s="44">
        <v>0</v>
      </c>
      <c r="P222" s="14">
        <v>0</v>
      </c>
      <c r="Q222" s="45">
        <f t="shared" si="332"/>
        <v>0</v>
      </c>
      <c r="R222" s="44">
        <v>0</v>
      </c>
      <c r="S222" s="14">
        <v>0</v>
      </c>
      <c r="T222" s="45">
        <f t="shared" si="333"/>
        <v>0</v>
      </c>
      <c r="U222" s="44">
        <v>0</v>
      </c>
      <c r="V222" s="14">
        <v>0</v>
      </c>
      <c r="W222" s="45">
        <f t="shared" si="334"/>
        <v>0</v>
      </c>
      <c r="X222" s="44">
        <v>0</v>
      </c>
      <c r="Y222" s="14">
        <v>0</v>
      </c>
      <c r="Z222" s="45">
        <f t="shared" si="335"/>
        <v>0</v>
      </c>
      <c r="AA222" s="44">
        <v>0</v>
      </c>
      <c r="AB222" s="14">
        <v>0</v>
      </c>
      <c r="AC222" s="45">
        <f t="shared" si="336"/>
        <v>0</v>
      </c>
      <c r="AD222" s="44">
        <v>0</v>
      </c>
      <c r="AE222" s="14">
        <v>0</v>
      </c>
      <c r="AF222" s="45">
        <f t="shared" si="337"/>
        <v>0</v>
      </c>
      <c r="AG222" s="44">
        <v>0</v>
      </c>
      <c r="AH222" s="14">
        <v>0</v>
      </c>
      <c r="AI222" s="45">
        <f t="shared" si="338"/>
        <v>0</v>
      </c>
      <c r="AJ222" s="44">
        <v>0</v>
      </c>
      <c r="AK222" s="14">
        <v>0</v>
      </c>
      <c r="AL222" s="45">
        <f t="shared" si="339"/>
        <v>0</v>
      </c>
      <c r="AM222" s="44">
        <v>0</v>
      </c>
      <c r="AN222" s="14">
        <v>0</v>
      </c>
      <c r="AO222" s="45">
        <f t="shared" si="340"/>
        <v>0</v>
      </c>
      <c r="AP222" s="44">
        <v>0</v>
      </c>
      <c r="AQ222" s="14">
        <v>0</v>
      </c>
      <c r="AR222" s="45">
        <f t="shared" si="341"/>
        <v>0</v>
      </c>
      <c r="AS222" s="44">
        <v>0</v>
      </c>
      <c r="AT222" s="14">
        <v>0</v>
      </c>
      <c r="AU222" s="45">
        <f t="shared" si="342"/>
        <v>0</v>
      </c>
      <c r="AV222" s="44">
        <v>0</v>
      </c>
      <c r="AW222" s="14">
        <v>0</v>
      </c>
      <c r="AX222" s="45">
        <f t="shared" si="343"/>
        <v>0</v>
      </c>
      <c r="AY222" s="44">
        <v>0</v>
      </c>
      <c r="AZ222" s="14">
        <v>0</v>
      </c>
      <c r="BA222" s="45">
        <f t="shared" si="344"/>
        <v>0</v>
      </c>
      <c r="BB222" s="44">
        <v>0</v>
      </c>
      <c r="BC222" s="14">
        <v>0</v>
      </c>
      <c r="BD222" s="45">
        <f t="shared" si="345"/>
        <v>0</v>
      </c>
      <c r="BE222" s="44">
        <v>0</v>
      </c>
      <c r="BF222" s="14">
        <v>0</v>
      </c>
      <c r="BG222" s="45">
        <f t="shared" si="346"/>
        <v>0</v>
      </c>
      <c r="BH222" s="44">
        <v>0</v>
      </c>
      <c r="BI222" s="14">
        <v>0</v>
      </c>
      <c r="BJ222" s="45">
        <f t="shared" si="347"/>
        <v>0</v>
      </c>
      <c r="BK222" s="12">
        <f t="shared" si="349"/>
        <v>0</v>
      </c>
      <c r="BL222" s="17">
        <f t="shared" si="350"/>
        <v>0</v>
      </c>
    </row>
    <row r="223" spans="1:64" x14ac:dyDescent="0.3">
      <c r="A223" s="54">
        <v>2022</v>
      </c>
      <c r="B223" s="55" t="s">
        <v>14</v>
      </c>
      <c r="C223" s="44">
        <v>0</v>
      </c>
      <c r="D223" s="14">
        <v>0</v>
      </c>
      <c r="E223" s="45">
        <f t="shared" si="351"/>
        <v>0</v>
      </c>
      <c r="F223" s="44">
        <v>0</v>
      </c>
      <c r="G223" s="14">
        <v>0</v>
      </c>
      <c r="H223" s="45">
        <f t="shared" si="329"/>
        <v>0</v>
      </c>
      <c r="I223" s="44">
        <v>0</v>
      </c>
      <c r="J223" s="14">
        <v>0</v>
      </c>
      <c r="K223" s="45">
        <f t="shared" si="330"/>
        <v>0</v>
      </c>
      <c r="L223" s="44">
        <v>0</v>
      </c>
      <c r="M223" s="14">
        <v>0</v>
      </c>
      <c r="N223" s="45">
        <f t="shared" si="331"/>
        <v>0</v>
      </c>
      <c r="O223" s="44">
        <v>0</v>
      </c>
      <c r="P223" s="14">
        <v>0</v>
      </c>
      <c r="Q223" s="45">
        <f t="shared" si="332"/>
        <v>0</v>
      </c>
      <c r="R223" s="44">
        <v>0</v>
      </c>
      <c r="S223" s="14">
        <v>0</v>
      </c>
      <c r="T223" s="45">
        <f t="shared" si="333"/>
        <v>0</v>
      </c>
      <c r="U223" s="44">
        <v>0</v>
      </c>
      <c r="V223" s="14">
        <v>0</v>
      </c>
      <c r="W223" s="45">
        <f t="shared" si="334"/>
        <v>0</v>
      </c>
      <c r="X223" s="44">
        <v>0</v>
      </c>
      <c r="Y223" s="14">
        <v>0</v>
      </c>
      <c r="Z223" s="45">
        <f t="shared" si="335"/>
        <v>0</v>
      </c>
      <c r="AA223" s="44">
        <v>0</v>
      </c>
      <c r="AB223" s="14">
        <v>0</v>
      </c>
      <c r="AC223" s="45">
        <f t="shared" si="336"/>
        <v>0</v>
      </c>
      <c r="AD223" s="44">
        <v>0</v>
      </c>
      <c r="AE223" s="14">
        <v>0</v>
      </c>
      <c r="AF223" s="45">
        <f t="shared" si="337"/>
        <v>0</v>
      </c>
      <c r="AG223" s="44">
        <v>0</v>
      </c>
      <c r="AH223" s="14">
        <v>0</v>
      </c>
      <c r="AI223" s="45">
        <f t="shared" si="338"/>
        <v>0</v>
      </c>
      <c r="AJ223" s="44">
        <v>0</v>
      </c>
      <c r="AK223" s="14">
        <v>0</v>
      </c>
      <c r="AL223" s="45">
        <f t="shared" si="339"/>
        <v>0</v>
      </c>
      <c r="AM223" s="44">
        <v>0</v>
      </c>
      <c r="AN223" s="14">
        <v>0</v>
      </c>
      <c r="AO223" s="45">
        <f t="shared" si="340"/>
        <v>0</v>
      </c>
      <c r="AP223" s="44">
        <v>0</v>
      </c>
      <c r="AQ223" s="14">
        <v>0</v>
      </c>
      <c r="AR223" s="45">
        <f t="shared" si="341"/>
        <v>0</v>
      </c>
      <c r="AS223" s="44">
        <v>0</v>
      </c>
      <c r="AT223" s="14">
        <v>0</v>
      </c>
      <c r="AU223" s="45">
        <f t="shared" si="342"/>
        <v>0</v>
      </c>
      <c r="AV223" s="44">
        <v>0</v>
      </c>
      <c r="AW223" s="14">
        <v>0</v>
      </c>
      <c r="AX223" s="45">
        <f t="shared" si="343"/>
        <v>0</v>
      </c>
      <c r="AY223" s="44">
        <v>0</v>
      </c>
      <c r="AZ223" s="14">
        <v>0</v>
      </c>
      <c r="BA223" s="45">
        <f t="shared" si="344"/>
        <v>0</v>
      </c>
      <c r="BB223" s="44">
        <v>0</v>
      </c>
      <c r="BC223" s="14">
        <v>0</v>
      </c>
      <c r="BD223" s="45">
        <f t="shared" si="345"/>
        <v>0</v>
      </c>
      <c r="BE223" s="44">
        <v>0</v>
      </c>
      <c r="BF223" s="14">
        <v>0</v>
      </c>
      <c r="BG223" s="45">
        <f t="shared" si="346"/>
        <v>0</v>
      </c>
      <c r="BH223" s="44">
        <v>0</v>
      </c>
      <c r="BI223" s="14">
        <v>0</v>
      </c>
      <c r="BJ223" s="45">
        <f t="shared" si="347"/>
        <v>0</v>
      </c>
      <c r="BK223" s="12">
        <f t="shared" si="349"/>
        <v>0</v>
      </c>
      <c r="BL223" s="17">
        <f t="shared" si="350"/>
        <v>0</v>
      </c>
    </row>
    <row r="224" spans="1:64" x14ac:dyDescent="0.3">
      <c r="A224" s="54">
        <v>2022</v>
      </c>
      <c r="B224" s="45" t="s">
        <v>15</v>
      </c>
      <c r="C224" s="44">
        <v>0</v>
      </c>
      <c r="D224" s="14">
        <v>0</v>
      </c>
      <c r="E224" s="45">
        <f t="shared" si="351"/>
        <v>0</v>
      </c>
      <c r="F224" s="44">
        <v>0</v>
      </c>
      <c r="G224" s="14">
        <v>0</v>
      </c>
      <c r="H224" s="45">
        <f t="shared" si="329"/>
        <v>0</v>
      </c>
      <c r="I224" s="44">
        <v>0</v>
      </c>
      <c r="J224" s="14">
        <v>0</v>
      </c>
      <c r="K224" s="45">
        <f t="shared" si="330"/>
        <v>0</v>
      </c>
      <c r="L224" s="44">
        <v>0</v>
      </c>
      <c r="M224" s="14">
        <v>0</v>
      </c>
      <c r="N224" s="45">
        <f t="shared" si="331"/>
        <v>0</v>
      </c>
      <c r="O224" s="44">
        <v>0</v>
      </c>
      <c r="P224" s="14">
        <v>0</v>
      </c>
      <c r="Q224" s="45">
        <f t="shared" si="332"/>
        <v>0</v>
      </c>
      <c r="R224" s="44">
        <v>0</v>
      </c>
      <c r="S224" s="14">
        <v>0</v>
      </c>
      <c r="T224" s="45">
        <f t="shared" si="333"/>
        <v>0</v>
      </c>
      <c r="U224" s="44">
        <v>0</v>
      </c>
      <c r="V224" s="14">
        <v>0</v>
      </c>
      <c r="W224" s="45">
        <f t="shared" si="334"/>
        <v>0</v>
      </c>
      <c r="X224" s="44">
        <v>0</v>
      </c>
      <c r="Y224" s="14">
        <v>0</v>
      </c>
      <c r="Z224" s="45">
        <f t="shared" si="335"/>
        <v>0</v>
      </c>
      <c r="AA224" s="44">
        <v>0</v>
      </c>
      <c r="AB224" s="14">
        <v>0</v>
      </c>
      <c r="AC224" s="45">
        <f t="shared" si="336"/>
        <v>0</v>
      </c>
      <c r="AD224" s="44">
        <v>0</v>
      </c>
      <c r="AE224" s="14">
        <v>0</v>
      </c>
      <c r="AF224" s="45">
        <f t="shared" si="337"/>
        <v>0</v>
      </c>
      <c r="AG224" s="44">
        <v>0</v>
      </c>
      <c r="AH224" s="14">
        <v>0</v>
      </c>
      <c r="AI224" s="45">
        <f t="shared" si="338"/>
        <v>0</v>
      </c>
      <c r="AJ224" s="44">
        <v>0</v>
      </c>
      <c r="AK224" s="14">
        <v>0</v>
      </c>
      <c r="AL224" s="45">
        <f t="shared" si="339"/>
        <v>0</v>
      </c>
      <c r="AM224" s="44">
        <v>0</v>
      </c>
      <c r="AN224" s="14">
        <v>0</v>
      </c>
      <c r="AO224" s="45">
        <f t="shared" si="340"/>
        <v>0</v>
      </c>
      <c r="AP224" s="44">
        <v>0</v>
      </c>
      <c r="AQ224" s="14">
        <v>0</v>
      </c>
      <c r="AR224" s="45">
        <f t="shared" si="341"/>
        <v>0</v>
      </c>
      <c r="AS224" s="44">
        <v>0</v>
      </c>
      <c r="AT224" s="14">
        <v>0</v>
      </c>
      <c r="AU224" s="45">
        <f t="shared" si="342"/>
        <v>0</v>
      </c>
      <c r="AV224" s="44">
        <v>0</v>
      </c>
      <c r="AW224" s="14">
        <v>0</v>
      </c>
      <c r="AX224" s="45">
        <f t="shared" si="343"/>
        <v>0</v>
      </c>
      <c r="AY224" s="44">
        <v>0</v>
      </c>
      <c r="AZ224" s="14">
        <v>0</v>
      </c>
      <c r="BA224" s="45">
        <f t="shared" si="344"/>
        <v>0</v>
      </c>
      <c r="BB224" s="44">
        <v>0</v>
      </c>
      <c r="BC224" s="14">
        <v>0</v>
      </c>
      <c r="BD224" s="45">
        <f t="shared" si="345"/>
        <v>0</v>
      </c>
      <c r="BE224" s="44">
        <v>0</v>
      </c>
      <c r="BF224" s="14">
        <v>0</v>
      </c>
      <c r="BG224" s="45">
        <f t="shared" si="346"/>
        <v>0</v>
      </c>
      <c r="BH224" s="44">
        <v>0</v>
      </c>
      <c r="BI224" s="14">
        <v>0</v>
      </c>
      <c r="BJ224" s="45">
        <f t="shared" si="347"/>
        <v>0</v>
      </c>
      <c r="BK224" s="12">
        <f t="shared" si="349"/>
        <v>0</v>
      </c>
      <c r="BL224" s="17">
        <f t="shared" si="350"/>
        <v>0</v>
      </c>
    </row>
    <row r="225" spans="1:64" x14ac:dyDescent="0.3">
      <c r="A225" s="54">
        <v>2022</v>
      </c>
      <c r="B225" s="55" t="s">
        <v>16</v>
      </c>
      <c r="C225" s="44">
        <v>0</v>
      </c>
      <c r="D225" s="14">
        <v>0</v>
      </c>
      <c r="E225" s="45">
        <f t="shared" si="351"/>
        <v>0</v>
      </c>
      <c r="F225" s="44">
        <v>0</v>
      </c>
      <c r="G225" s="14">
        <v>0</v>
      </c>
      <c r="H225" s="45">
        <f t="shared" si="329"/>
        <v>0</v>
      </c>
      <c r="I225" s="44">
        <v>0</v>
      </c>
      <c r="J225" s="14">
        <v>0</v>
      </c>
      <c r="K225" s="45">
        <f t="shared" si="330"/>
        <v>0</v>
      </c>
      <c r="L225" s="44">
        <v>0</v>
      </c>
      <c r="M225" s="14">
        <v>0</v>
      </c>
      <c r="N225" s="45">
        <f t="shared" si="331"/>
        <v>0</v>
      </c>
      <c r="O225" s="44">
        <v>0</v>
      </c>
      <c r="P225" s="14">
        <v>0</v>
      </c>
      <c r="Q225" s="45">
        <f t="shared" si="332"/>
        <v>0</v>
      </c>
      <c r="R225" s="44">
        <v>0</v>
      </c>
      <c r="S225" s="14">
        <v>0</v>
      </c>
      <c r="T225" s="45">
        <f t="shared" si="333"/>
        <v>0</v>
      </c>
      <c r="U225" s="44">
        <v>0</v>
      </c>
      <c r="V225" s="14">
        <v>0</v>
      </c>
      <c r="W225" s="45">
        <f t="shared" si="334"/>
        <v>0</v>
      </c>
      <c r="X225" s="44">
        <v>0</v>
      </c>
      <c r="Y225" s="14">
        <v>0</v>
      </c>
      <c r="Z225" s="45">
        <f t="shared" si="335"/>
        <v>0</v>
      </c>
      <c r="AA225" s="44">
        <v>0</v>
      </c>
      <c r="AB225" s="14">
        <v>0</v>
      </c>
      <c r="AC225" s="45">
        <f t="shared" si="336"/>
        <v>0</v>
      </c>
      <c r="AD225" s="44">
        <v>0</v>
      </c>
      <c r="AE225" s="14">
        <v>0</v>
      </c>
      <c r="AF225" s="45">
        <f t="shared" si="337"/>
        <v>0</v>
      </c>
      <c r="AG225" s="44">
        <v>0</v>
      </c>
      <c r="AH225" s="14">
        <v>0</v>
      </c>
      <c r="AI225" s="45">
        <f t="shared" si="338"/>
        <v>0</v>
      </c>
      <c r="AJ225" s="44">
        <v>0</v>
      </c>
      <c r="AK225" s="14">
        <v>0</v>
      </c>
      <c r="AL225" s="45">
        <f t="shared" si="339"/>
        <v>0</v>
      </c>
      <c r="AM225" s="44">
        <v>0</v>
      </c>
      <c r="AN225" s="14">
        <v>0</v>
      </c>
      <c r="AO225" s="45">
        <f t="shared" si="340"/>
        <v>0</v>
      </c>
      <c r="AP225" s="44">
        <v>0</v>
      </c>
      <c r="AQ225" s="14">
        <v>0</v>
      </c>
      <c r="AR225" s="45">
        <f t="shared" si="341"/>
        <v>0</v>
      </c>
      <c r="AS225" s="44">
        <v>0</v>
      </c>
      <c r="AT225" s="14">
        <v>0</v>
      </c>
      <c r="AU225" s="45">
        <f t="shared" si="342"/>
        <v>0</v>
      </c>
      <c r="AV225" s="44">
        <v>0</v>
      </c>
      <c r="AW225" s="14">
        <v>0</v>
      </c>
      <c r="AX225" s="45">
        <f t="shared" si="343"/>
        <v>0</v>
      </c>
      <c r="AY225" s="44">
        <v>0</v>
      </c>
      <c r="AZ225" s="14">
        <v>0</v>
      </c>
      <c r="BA225" s="45">
        <f t="shared" si="344"/>
        <v>0</v>
      </c>
      <c r="BB225" s="44">
        <v>0</v>
      </c>
      <c r="BC225" s="14">
        <v>0</v>
      </c>
      <c r="BD225" s="45">
        <f t="shared" si="345"/>
        <v>0</v>
      </c>
      <c r="BE225" s="44">
        <v>0</v>
      </c>
      <c r="BF225" s="14">
        <v>0</v>
      </c>
      <c r="BG225" s="45">
        <f t="shared" si="346"/>
        <v>0</v>
      </c>
      <c r="BH225" s="44">
        <v>0</v>
      </c>
      <c r="BI225" s="14">
        <v>0</v>
      </c>
      <c r="BJ225" s="45">
        <f t="shared" si="347"/>
        <v>0</v>
      </c>
      <c r="BK225" s="12">
        <f t="shared" si="349"/>
        <v>0</v>
      </c>
      <c r="BL225" s="17">
        <f t="shared" si="350"/>
        <v>0</v>
      </c>
    </row>
    <row r="226" spans="1:64" ht="15" thickBot="1" x14ac:dyDescent="0.35">
      <c r="A226" s="56"/>
      <c r="B226" s="66" t="s">
        <v>17</v>
      </c>
      <c r="C226" s="46">
        <f t="shared" ref="C226:D226" si="352">SUM(C214:C225)</f>
        <v>0</v>
      </c>
      <c r="D226" s="34">
        <f t="shared" si="352"/>
        <v>0</v>
      </c>
      <c r="E226" s="47"/>
      <c r="F226" s="46">
        <f t="shared" ref="F226:G226" si="353">SUM(F214:F225)</f>
        <v>0</v>
      </c>
      <c r="G226" s="34">
        <f t="shared" si="353"/>
        <v>0</v>
      </c>
      <c r="H226" s="47"/>
      <c r="I226" s="46">
        <f t="shared" ref="I226:J226" si="354">SUM(I214:I225)</f>
        <v>0</v>
      </c>
      <c r="J226" s="34">
        <f t="shared" si="354"/>
        <v>0</v>
      </c>
      <c r="K226" s="47"/>
      <c r="L226" s="46">
        <f t="shared" ref="L226:M226" si="355">SUM(L214:L225)</f>
        <v>0</v>
      </c>
      <c r="M226" s="34">
        <f t="shared" si="355"/>
        <v>0</v>
      </c>
      <c r="N226" s="47"/>
      <c r="O226" s="46">
        <f t="shared" ref="O226:P226" si="356">SUM(O214:O225)</f>
        <v>0.15</v>
      </c>
      <c r="P226" s="34">
        <f t="shared" si="356"/>
        <v>0.77800000000000002</v>
      </c>
      <c r="Q226" s="47"/>
      <c r="R226" s="46">
        <f t="shared" ref="R226:S226" si="357">SUM(R214:R225)</f>
        <v>0</v>
      </c>
      <c r="S226" s="34">
        <f t="shared" si="357"/>
        <v>0</v>
      </c>
      <c r="T226" s="47"/>
      <c r="U226" s="46">
        <f t="shared" ref="U226:V226" si="358">SUM(U214:U225)</f>
        <v>0</v>
      </c>
      <c r="V226" s="34">
        <f t="shared" si="358"/>
        <v>0</v>
      </c>
      <c r="W226" s="47"/>
      <c r="X226" s="46">
        <f t="shared" ref="X226:Y226" si="359">SUM(X214:X225)</f>
        <v>0</v>
      </c>
      <c r="Y226" s="34">
        <f t="shared" si="359"/>
        <v>0</v>
      </c>
      <c r="Z226" s="47"/>
      <c r="AA226" s="46">
        <f t="shared" ref="AA226:AB226" si="360">SUM(AA214:AA225)</f>
        <v>0</v>
      </c>
      <c r="AB226" s="34">
        <f t="shared" si="360"/>
        <v>0</v>
      </c>
      <c r="AC226" s="47"/>
      <c r="AD226" s="46">
        <f t="shared" ref="AD226:AE226" si="361">SUM(AD214:AD225)</f>
        <v>0</v>
      </c>
      <c r="AE226" s="34">
        <f t="shared" si="361"/>
        <v>0</v>
      </c>
      <c r="AF226" s="47"/>
      <c r="AG226" s="46">
        <f t="shared" ref="AG226:AH226" si="362">SUM(AG214:AG225)</f>
        <v>0</v>
      </c>
      <c r="AH226" s="34">
        <f t="shared" si="362"/>
        <v>0</v>
      </c>
      <c r="AI226" s="47"/>
      <c r="AJ226" s="46">
        <f t="shared" ref="AJ226:AK226" si="363">SUM(AJ214:AJ225)</f>
        <v>0</v>
      </c>
      <c r="AK226" s="34">
        <f t="shared" si="363"/>
        <v>0</v>
      </c>
      <c r="AL226" s="47"/>
      <c r="AM226" s="46">
        <f t="shared" ref="AM226:AN226" si="364">SUM(AM214:AM225)</f>
        <v>0</v>
      </c>
      <c r="AN226" s="34">
        <f t="shared" si="364"/>
        <v>0</v>
      </c>
      <c r="AO226" s="47"/>
      <c r="AP226" s="46">
        <f t="shared" ref="AP226:AQ226" si="365">SUM(AP214:AP225)</f>
        <v>0</v>
      </c>
      <c r="AQ226" s="34">
        <f t="shared" si="365"/>
        <v>0</v>
      </c>
      <c r="AR226" s="47"/>
      <c r="AS226" s="46">
        <f t="shared" ref="AS226:AT226" si="366">SUM(AS214:AS225)</f>
        <v>0</v>
      </c>
      <c r="AT226" s="34">
        <f t="shared" si="366"/>
        <v>0</v>
      </c>
      <c r="AU226" s="47"/>
      <c r="AV226" s="46">
        <f t="shared" ref="AV226:AW226" si="367">SUM(AV214:AV225)</f>
        <v>0</v>
      </c>
      <c r="AW226" s="34">
        <f t="shared" si="367"/>
        <v>0</v>
      </c>
      <c r="AX226" s="47"/>
      <c r="AY226" s="46">
        <f t="shared" ref="AY226:AZ226" si="368">SUM(AY214:AY225)</f>
        <v>2.5100000000000002</v>
      </c>
      <c r="AZ226" s="34">
        <f t="shared" si="368"/>
        <v>2.7229999999999999</v>
      </c>
      <c r="BA226" s="47"/>
      <c r="BB226" s="46">
        <f t="shared" ref="BB226:BC226" si="369">SUM(BB214:BB225)</f>
        <v>0</v>
      </c>
      <c r="BC226" s="34">
        <f t="shared" si="369"/>
        <v>0</v>
      </c>
      <c r="BD226" s="47"/>
      <c r="BE226" s="46">
        <f t="shared" ref="BE226:BF226" si="370">SUM(BE214:BE225)</f>
        <v>0</v>
      </c>
      <c r="BF226" s="34">
        <f t="shared" si="370"/>
        <v>0</v>
      </c>
      <c r="BG226" s="47"/>
      <c r="BH226" s="46">
        <f t="shared" ref="BH226:BI226" si="371">SUM(BH214:BH225)</f>
        <v>0</v>
      </c>
      <c r="BI226" s="34">
        <f t="shared" si="371"/>
        <v>0</v>
      </c>
      <c r="BJ226" s="47"/>
      <c r="BK226" s="35">
        <f t="shared" si="349"/>
        <v>2.66</v>
      </c>
      <c r="BL226" s="36">
        <f t="shared" si="350"/>
        <v>3.5009999999999999</v>
      </c>
    </row>
    <row r="227" spans="1:64" x14ac:dyDescent="0.3">
      <c r="A227" s="54">
        <v>2023</v>
      </c>
      <c r="B227" s="55" t="s">
        <v>5</v>
      </c>
      <c r="C227" s="44">
        <v>0</v>
      </c>
      <c r="D227" s="14">
        <v>0</v>
      </c>
      <c r="E227" s="45">
        <f>IF(C227=0,0,D227/C227*1000)</f>
        <v>0</v>
      </c>
      <c r="F227" s="44">
        <v>0</v>
      </c>
      <c r="G227" s="14">
        <v>0</v>
      </c>
      <c r="H227" s="45">
        <f t="shared" ref="H227:H238" si="372">IF(F227=0,0,G227/F227*1000)</f>
        <v>0</v>
      </c>
      <c r="I227" s="44">
        <v>0</v>
      </c>
      <c r="J227" s="14">
        <v>0</v>
      </c>
      <c r="K227" s="45">
        <f t="shared" ref="K227:K238" si="373">IF(I227=0,0,J227/I227*1000)</f>
        <v>0</v>
      </c>
      <c r="L227" s="44">
        <v>0</v>
      </c>
      <c r="M227" s="14">
        <v>0</v>
      </c>
      <c r="N227" s="45">
        <f t="shared" ref="N227:N238" si="374">IF(L227=0,0,M227/L227*1000)</f>
        <v>0</v>
      </c>
      <c r="O227" s="44">
        <v>0</v>
      </c>
      <c r="P227" s="14">
        <v>0</v>
      </c>
      <c r="Q227" s="45">
        <f t="shared" ref="Q227:Q238" si="375">IF(O227=0,0,P227/O227*1000)</f>
        <v>0</v>
      </c>
      <c r="R227" s="44">
        <v>0</v>
      </c>
      <c r="S227" s="14">
        <v>0</v>
      </c>
      <c r="T227" s="45">
        <f t="shared" ref="T227:T238" si="376">IF(R227=0,0,S227/R227*1000)</f>
        <v>0</v>
      </c>
      <c r="U227" s="44">
        <v>0</v>
      </c>
      <c r="V227" s="14">
        <v>0</v>
      </c>
      <c r="W227" s="45">
        <f t="shared" ref="W227:W238" si="377">IF(U227=0,0,V227/U227*1000)</f>
        <v>0</v>
      </c>
      <c r="X227" s="44">
        <v>0</v>
      </c>
      <c r="Y227" s="14">
        <v>0</v>
      </c>
      <c r="Z227" s="45">
        <f t="shared" ref="Z227:Z238" si="378">IF(X227=0,0,Y227/X227*1000)</f>
        <v>0</v>
      </c>
      <c r="AA227" s="44">
        <v>0</v>
      </c>
      <c r="AB227" s="14">
        <v>0</v>
      </c>
      <c r="AC227" s="45">
        <f t="shared" ref="AC227:AC238" si="379">IF(AA227=0,0,AB227/AA227*1000)</f>
        <v>0</v>
      </c>
      <c r="AD227" s="44">
        <v>0</v>
      </c>
      <c r="AE227" s="14">
        <v>0</v>
      </c>
      <c r="AF227" s="45">
        <f t="shared" ref="AF227:AF238" si="380">IF(AD227=0,0,AE227/AD227*1000)</f>
        <v>0</v>
      </c>
      <c r="AG227" s="44">
        <v>0</v>
      </c>
      <c r="AH227" s="14">
        <v>0</v>
      </c>
      <c r="AI227" s="45">
        <f t="shared" ref="AI227:AI238" si="381">IF(AG227=0,0,AH227/AG227*1000)</f>
        <v>0</v>
      </c>
      <c r="AJ227" s="44">
        <v>0</v>
      </c>
      <c r="AK227" s="14">
        <v>0</v>
      </c>
      <c r="AL227" s="45">
        <f t="shared" ref="AL227:AL238" si="382">IF(AJ227=0,0,AK227/AJ227*1000)</f>
        <v>0</v>
      </c>
      <c r="AM227" s="44">
        <v>0</v>
      </c>
      <c r="AN227" s="14">
        <v>0</v>
      </c>
      <c r="AO227" s="45">
        <f t="shared" ref="AO227:AO238" si="383">IF(AM227=0,0,AN227/AM227*1000)</f>
        <v>0</v>
      </c>
      <c r="AP227" s="44">
        <v>0</v>
      </c>
      <c r="AQ227" s="14">
        <v>0</v>
      </c>
      <c r="AR227" s="45">
        <f t="shared" ref="AR227:AR238" si="384">IF(AP227=0,0,AQ227/AP227*1000)</f>
        <v>0</v>
      </c>
      <c r="AS227" s="44">
        <v>0</v>
      </c>
      <c r="AT227" s="14">
        <v>0</v>
      </c>
      <c r="AU227" s="45">
        <f t="shared" ref="AU227:AU238" si="385">IF(AS227=0,0,AT227/AS227*1000)</f>
        <v>0</v>
      </c>
      <c r="AV227" s="44">
        <v>0</v>
      </c>
      <c r="AW227" s="14">
        <v>0</v>
      </c>
      <c r="AX227" s="45">
        <f t="shared" ref="AX227:AX238" si="386">IF(AV227=0,0,AW227/AV227*1000)</f>
        <v>0</v>
      </c>
      <c r="AY227" s="77">
        <v>0.74</v>
      </c>
      <c r="AZ227" s="14">
        <v>1.889</v>
      </c>
      <c r="BA227" s="45">
        <f t="shared" ref="BA227:BA238" si="387">IF(AY227=0,0,AZ227/AY227*1000)</f>
        <v>2552.7027027027029</v>
      </c>
      <c r="BB227" s="44">
        <v>0</v>
      </c>
      <c r="BC227" s="14">
        <v>0</v>
      </c>
      <c r="BD227" s="45">
        <f t="shared" ref="BD227:BD238" si="388">IF(BB227=0,0,BC227/BB227*1000)</f>
        <v>0</v>
      </c>
      <c r="BE227" s="44">
        <v>0</v>
      </c>
      <c r="BF227" s="14">
        <v>0</v>
      </c>
      <c r="BG227" s="45">
        <f t="shared" ref="BG227:BG238" si="389">IF(BE227=0,0,BF227/BE227*1000)</f>
        <v>0</v>
      </c>
      <c r="BH227" s="44">
        <v>0</v>
      </c>
      <c r="BI227" s="14">
        <v>0</v>
      </c>
      <c r="BJ227" s="45">
        <f t="shared" ref="BJ227:BJ238" si="390">IF(BH227=0,0,BI227/BH227*1000)</f>
        <v>0</v>
      </c>
      <c r="BK227" s="12">
        <f>SUMIF($C$5:$BJ$5,"Ton",C227:BJ227)</f>
        <v>0.74</v>
      </c>
      <c r="BL227" s="17">
        <f>SUMIF($C$5:$BJ$5,"F*",C227:BJ227)</f>
        <v>1.889</v>
      </c>
    </row>
    <row r="228" spans="1:64" x14ac:dyDescent="0.3">
      <c r="A228" s="54">
        <v>2023</v>
      </c>
      <c r="B228" s="55" t="s">
        <v>6</v>
      </c>
      <c r="C228" s="44">
        <v>0</v>
      </c>
      <c r="D228" s="14">
        <v>0</v>
      </c>
      <c r="E228" s="45">
        <f t="shared" ref="E228:E229" si="391">IF(C228=0,0,D228/C228*1000)</f>
        <v>0</v>
      </c>
      <c r="F228" s="44">
        <v>0</v>
      </c>
      <c r="G228" s="14">
        <v>0</v>
      </c>
      <c r="H228" s="45">
        <f t="shared" si="372"/>
        <v>0</v>
      </c>
      <c r="I228" s="44">
        <v>0</v>
      </c>
      <c r="J228" s="14">
        <v>0</v>
      </c>
      <c r="K228" s="45">
        <f t="shared" si="373"/>
        <v>0</v>
      </c>
      <c r="L228" s="44">
        <v>0</v>
      </c>
      <c r="M228" s="14">
        <v>0</v>
      </c>
      <c r="N228" s="45">
        <f t="shared" si="374"/>
        <v>0</v>
      </c>
      <c r="O228" s="77">
        <v>0.15</v>
      </c>
      <c r="P228" s="14">
        <v>0.3</v>
      </c>
      <c r="Q228" s="45">
        <f t="shared" si="375"/>
        <v>2000</v>
      </c>
      <c r="R228" s="44">
        <v>0</v>
      </c>
      <c r="S228" s="14">
        <v>0</v>
      </c>
      <c r="T228" s="45">
        <f t="shared" si="376"/>
        <v>0</v>
      </c>
      <c r="U228" s="44">
        <v>0</v>
      </c>
      <c r="V228" s="14">
        <v>0</v>
      </c>
      <c r="W228" s="45">
        <f t="shared" si="377"/>
        <v>0</v>
      </c>
      <c r="X228" s="44">
        <v>0</v>
      </c>
      <c r="Y228" s="14">
        <v>0</v>
      </c>
      <c r="Z228" s="45">
        <f t="shared" si="378"/>
        <v>0</v>
      </c>
      <c r="AA228" s="44">
        <v>0</v>
      </c>
      <c r="AB228" s="14">
        <v>0</v>
      </c>
      <c r="AC228" s="45">
        <f t="shared" si="379"/>
        <v>0</v>
      </c>
      <c r="AD228" s="44">
        <v>0</v>
      </c>
      <c r="AE228" s="14">
        <v>0</v>
      </c>
      <c r="AF228" s="45">
        <f t="shared" si="380"/>
        <v>0</v>
      </c>
      <c r="AG228" s="44">
        <v>0</v>
      </c>
      <c r="AH228" s="14">
        <v>0</v>
      </c>
      <c r="AI228" s="45">
        <f t="shared" si="381"/>
        <v>0</v>
      </c>
      <c r="AJ228" s="44">
        <v>0</v>
      </c>
      <c r="AK228" s="14">
        <v>0</v>
      </c>
      <c r="AL228" s="45">
        <f t="shared" si="382"/>
        <v>0</v>
      </c>
      <c r="AM228" s="44">
        <v>0</v>
      </c>
      <c r="AN228" s="14">
        <v>0</v>
      </c>
      <c r="AO228" s="45">
        <f t="shared" si="383"/>
        <v>0</v>
      </c>
      <c r="AP228" s="44">
        <v>0</v>
      </c>
      <c r="AQ228" s="14">
        <v>0</v>
      </c>
      <c r="AR228" s="45">
        <f t="shared" si="384"/>
        <v>0</v>
      </c>
      <c r="AS228" s="44">
        <v>0</v>
      </c>
      <c r="AT228" s="14">
        <v>0</v>
      </c>
      <c r="AU228" s="45">
        <f t="shared" si="385"/>
        <v>0</v>
      </c>
      <c r="AV228" s="44">
        <v>0</v>
      </c>
      <c r="AW228" s="14">
        <v>0</v>
      </c>
      <c r="AX228" s="45">
        <f t="shared" si="386"/>
        <v>0</v>
      </c>
      <c r="AY228" s="44">
        <v>0</v>
      </c>
      <c r="AZ228" s="14">
        <v>0</v>
      </c>
      <c r="BA228" s="45">
        <f t="shared" si="387"/>
        <v>0</v>
      </c>
      <c r="BB228" s="77">
        <v>0.16459000000000001</v>
      </c>
      <c r="BC228" s="14">
        <v>1.103</v>
      </c>
      <c r="BD228" s="45">
        <f t="shared" si="388"/>
        <v>6701.500698705875</v>
      </c>
      <c r="BE228" s="44">
        <v>0</v>
      </c>
      <c r="BF228" s="14">
        <v>0</v>
      </c>
      <c r="BG228" s="45">
        <f t="shared" si="389"/>
        <v>0</v>
      </c>
      <c r="BH228" s="44">
        <v>0</v>
      </c>
      <c r="BI228" s="14">
        <v>0</v>
      </c>
      <c r="BJ228" s="45">
        <f t="shared" si="390"/>
        <v>0</v>
      </c>
      <c r="BK228" s="12">
        <f t="shared" ref="BK228:BK239" si="392">SUMIF($C$5:$BJ$5,"Ton",C228:BJ228)</f>
        <v>0.31459000000000004</v>
      </c>
      <c r="BL228" s="17">
        <f t="shared" ref="BL228:BL239" si="393">SUMIF($C$5:$BJ$5,"F*",C228:BJ228)</f>
        <v>1.403</v>
      </c>
    </row>
    <row r="229" spans="1:64" x14ac:dyDescent="0.3">
      <c r="A229" s="54">
        <v>2023</v>
      </c>
      <c r="B229" s="55" t="s">
        <v>7</v>
      </c>
      <c r="C229" s="44">
        <v>0</v>
      </c>
      <c r="D229" s="14">
        <v>0</v>
      </c>
      <c r="E229" s="45">
        <f t="shared" si="391"/>
        <v>0</v>
      </c>
      <c r="F229" s="44">
        <v>0</v>
      </c>
      <c r="G229" s="14">
        <v>0</v>
      </c>
      <c r="H229" s="45">
        <f t="shared" si="372"/>
        <v>0</v>
      </c>
      <c r="I229" s="44">
        <v>0</v>
      </c>
      <c r="J229" s="14">
        <v>0</v>
      </c>
      <c r="K229" s="45">
        <f t="shared" si="373"/>
        <v>0</v>
      </c>
      <c r="L229" s="44">
        <v>0</v>
      </c>
      <c r="M229" s="14">
        <v>0</v>
      </c>
      <c r="N229" s="45">
        <f t="shared" si="374"/>
        <v>0</v>
      </c>
      <c r="O229" s="77">
        <v>0.04</v>
      </c>
      <c r="P229" s="14">
        <v>0.08</v>
      </c>
      <c r="Q229" s="45">
        <f t="shared" si="375"/>
        <v>2000</v>
      </c>
      <c r="R229" s="44">
        <v>0</v>
      </c>
      <c r="S229" s="14">
        <v>0</v>
      </c>
      <c r="T229" s="45">
        <f t="shared" si="376"/>
        <v>0</v>
      </c>
      <c r="U229" s="44">
        <v>0</v>
      </c>
      <c r="V229" s="14">
        <v>0</v>
      </c>
      <c r="W229" s="45">
        <f t="shared" si="377"/>
        <v>0</v>
      </c>
      <c r="X229" s="44">
        <v>0</v>
      </c>
      <c r="Y229" s="14">
        <v>0</v>
      </c>
      <c r="Z229" s="45">
        <f t="shared" si="378"/>
        <v>0</v>
      </c>
      <c r="AA229" s="44">
        <v>0</v>
      </c>
      <c r="AB229" s="14">
        <v>0</v>
      </c>
      <c r="AC229" s="45">
        <f t="shared" si="379"/>
        <v>0</v>
      </c>
      <c r="AD229" s="44">
        <v>0</v>
      </c>
      <c r="AE229" s="14">
        <v>0</v>
      </c>
      <c r="AF229" s="45">
        <f t="shared" si="380"/>
        <v>0</v>
      </c>
      <c r="AG229" s="44">
        <v>0</v>
      </c>
      <c r="AH229" s="14">
        <v>0</v>
      </c>
      <c r="AI229" s="45">
        <f t="shared" si="381"/>
        <v>0</v>
      </c>
      <c r="AJ229" s="44">
        <v>0</v>
      </c>
      <c r="AK229" s="14">
        <v>0</v>
      </c>
      <c r="AL229" s="45">
        <f t="shared" si="382"/>
        <v>0</v>
      </c>
      <c r="AM229" s="44">
        <v>0</v>
      </c>
      <c r="AN229" s="14">
        <v>0</v>
      </c>
      <c r="AO229" s="45">
        <f t="shared" si="383"/>
        <v>0</v>
      </c>
      <c r="AP229" s="44">
        <v>0</v>
      </c>
      <c r="AQ229" s="14">
        <v>0</v>
      </c>
      <c r="AR229" s="45">
        <f t="shared" si="384"/>
        <v>0</v>
      </c>
      <c r="AS229" s="44">
        <v>0</v>
      </c>
      <c r="AT229" s="14">
        <v>0</v>
      </c>
      <c r="AU229" s="45">
        <f t="shared" si="385"/>
        <v>0</v>
      </c>
      <c r="AV229" s="44">
        <v>0</v>
      </c>
      <c r="AW229" s="14">
        <v>0</v>
      </c>
      <c r="AX229" s="45">
        <f t="shared" si="386"/>
        <v>0</v>
      </c>
      <c r="AY229" s="77">
        <v>0.14799999999999999</v>
      </c>
      <c r="AZ229" s="14">
        <v>0.67800000000000005</v>
      </c>
      <c r="BA229" s="45">
        <f t="shared" si="387"/>
        <v>4581.0810810810817</v>
      </c>
      <c r="BB229" s="44">
        <v>0</v>
      </c>
      <c r="BC229" s="14">
        <v>0</v>
      </c>
      <c r="BD229" s="45">
        <f t="shared" si="388"/>
        <v>0</v>
      </c>
      <c r="BE229" s="44">
        <v>0</v>
      </c>
      <c r="BF229" s="14">
        <v>0</v>
      </c>
      <c r="BG229" s="45">
        <f t="shared" si="389"/>
        <v>0</v>
      </c>
      <c r="BH229" s="44">
        <v>0</v>
      </c>
      <c r="BI229" s="14">
        <v>0</v>
      </c>
      <c r="BJ229" s="45">
        <f t="shared" si="390"/>
        <v>0</v>
      </c>
      <c r="BK229" s="12">
        <f t="shared" si="392"/>
        <v>0.188</v>
      </c>
      <c r="BL229" s="17">
        <f t="shared" si="393"/>
        <v>0.75800000000000001</v>
      </c>
    </row>
    <row r="230" spans="1:64" x14ac:dyDescent="0.3">
      <c r="A230" s="54">
        <v>2023</v>
      </c>
      <c r="B230" s="55" t="s">
        <v>8</v>
      </c>
      <c r="C230" s="44">
        <v>0</v>
      </c>
      <c r="D230" s="14">
        <v>0</v>
      </c>
      <c r="E230" s="45">
        <f>IF(C230=0,0,D230/C230*1000)</f>
        <v>0</v>
      </c>
      <c r="F230" s="44">
        <v>0</v>
      </c>
      <c r="G230" s="14">
        <v>0</v>
      </c>
      <c r="H230" s="45">
        <f t="shared" si="372"/>
        <v>0</v>
      </c>
      <c r="I230" s="44">
        <v>0</v>
      </c>
      <c r="J230" s="14">
        <v>0</v>
      </c>
      <c r="K230" s="45">
        <f t="shared" si="373"/>
        <v>0</v>
      </c>
      <c r="L230" s="44">
        <v>0</v>
      </c>
      <c r="M230" s="14">
        <v>0</v>
      </c>
      <c r="N230" s="45">
        <f t="shared" si="374"/>
        <v>0</v>
      </c>
      <c r="O230" s="77">
        <v>0.03</v>
      </c>
      <c r="P230" s="14">
        <v>0.25</v>
      </c>
      <c r="Q230" s="45">
        <f t="shared" si="375"/>
        <v>8333.3333333333339</v>
      </c>
      <c r="R230" s="44">
        <v>0</v>
      </c>
      <c r="S230" s="14">
        <v>0</v>
      </c>
      <c r="T230" s="45">
        <f t="shared" si="376"/>
        <v>0</v>
      </c>
      <c r="U230" s="44">
        <v>0</v>
      </c>
      <c r="V230" s="14">
        <v>0</v>
      </c>
      <c r="W230" s="45">
        <f t="shared" si="377"/>
        <v>0</v>
      </c>
      <c r="X230" s="44">
        <v>0</v>
      </c>
      <c r="Y230" s="14">
        <v>0</v>
      </c>
      <c r="Z230" s="45">
        <f t="shared" si="378"/>
        <v>0</v>
      </c>
      <c r="AA230" s="44">
        <v>0</v>
      </c>
      <c r="AB230" s="14">
        <v>0</v>
      </c>
      <c r="AC230" s="45">
        <f t="shared" si="379"/>
        <v>0</v>
      </c>
      <c r="AD230" s="44">
        <v>0</v>
      </c>
      <c r="AE230" s="14">
        <v>0</v>
      </c>
      <c r="AF230" s="45">
        <f t="shared" si="380"/>
        <v>0</v>
      </c>
      <c r="AG230" s="44">
        <v>0</v>
      </c>
      <c r="AH230" s="14">
        <v>0</v>
      </c>
      <c r="AI230" s="45">
        <f t="shared" si="381"/>
        <v>0</v>
      </c>
      <c r="AJ230" s="44">
        <v>0</v>
      </c>
      <c r="AK230" s="14">
        <v>0</v>
      </c>
      <c r="AL230" s="45">
        <f t="shared" si="382"/>
        <v>0</v>
      </c>
      <c r="AM230" s="44">
        <v>0</v>
      </c>
      <c r="AN230" s="14">
        <v>0</v>
      </c>
      <c r="AO230" s="45">
        <f t="shared" si="383"/>
        <v>0</v>
      </c>
      <c r="AP230" s="44">
        <v>0</v>
      </c>
      <c r="AQ230" s="14">
        <v>0</v>
      </c>
      <c r="AR230" s="45">
        <f t="shared" si="384"/>
        <v>0</v>
      </c>
      <c r="AS230" s="44">
        <v>0</v>
      </c>
      <c r="AT230" s="14">
        <v>0</v>
      </c>
      <c r="AU230" s="45">
        <f t="shared" si="385"/>
        <v>0</v>
      </c>
      <c r="AV230" s="44">
        <v>0</v>
      </c>
      <c r="AW230" s="14">
        <v>0</v>
      </c>
      <c r="AX230" s="45">
        <f t="shared" si="386"/>
        <v>0</v>
      </c>
      <c r="AY230" s="77">
        <v>1.7999999999999999E-2</v>
      </c>
      <c r="AZ230" s="14">
        <v>0.70799999999999996</v>
      </c>
      <c r="BA230" s="45">
        <f t="shared" si="387"/>
        <v>39333.333333333336</v>
      </c>
      <c r="BB230" s="44">
        <v>0</v>
      </c>
      <c r="BC230" s="14">
        <v>0</v>
      </c>
      <c r="BD230" s="45">
        <f t="shared" si="388"/>
        <v>0</v>
      </c>
      <c r="BE230" s="44">
        <v>0</v>
      </c>
      <c r="BF230" s="14">
        <v>0</v>
      </c>
      <c r="BG230" s="45">
        <f t="shared" si="389"/>
        <v>0</v>
      </c>
      <c r="BH230" s="44">
        <v>0</v>
      </c>
      <c r="BI230" s="14">
        <v>0</v>
      </c>
      <c r="BJ230" s="45">
        <f t="shared" si="390"/>
        <v>0</v>
      </c>
      <c r="BK230" s="12">
        <f t="shared" si="392"/>
        <v>4.8000000000000001E-2</v>
      </c>
      <c r="BL230" s="17">
        <f t="shared" si="393"/>
        <v>0.95799999999999996</v>
      </c>
    </row>
    <row r="231" spans="1:64" x14ac:dyDescent="0.3">
      <c r="A231" s="54">
        <v>2023</v>
      </c>
      <c r="B231" s="45" t="s">
        <v>9</v>
      </c>
      <c r="C231" s="44">
        <v>0</v>
      </c>
      <c r="D231" s="14">
        <v>0</v>
      </c>
      <c r="E231" s="45">
        <f t="shared" ref="E231:E238" si="394">IF(C231=0,0,D231/C231*1000)</f>
        <v>0</v>
      </c>
      <c r="F231" s="44">
        <v>0</v>
      </c>
      <c r="G231" s="14">
        <v>0</v>
      </c>
      <c r="H231" s="45">
        <f t="shared" si="372"/>
        <v>0</v>
      </c>
      <c r="I231" s="44">
        <v>0</v>
      </c>
      <c r="J231" s="14">
        <v>0</v>
      </c>
      <c r="K231" s="45">
        <f t="shared" si="373"/>
        <v>0</v>
      </c>
      <c r="L231" s="44">
        <v>0</v>
      </c>
      <c r="M231" s="14">
        <v>0</v>
      </c>
      <c r="N231" s="45">
        <f t="shared" si="374"/>
        <v>0</v>
      </c>
      <c r="O231" s="44">
        <v>0</v>
      </c>
      <c r="P231" s="14">
        <v>0</v>
      </c>
      <c r="Q231" s="45">
        <f t="shared" si="375"/>
        <v>0</v>
      </c>
      <c r="R231" s="44">
        <v>0</v>
      </c>
      <c r="S231" s="14">
        <v>0</v>
      </c>
      <c r="T231" s="45">
        <f t="shared" si="376"/>
        <v>0</v>
      </c>
      <c r="U231" s="44">
        <v>0</v>
      </c>
      <c r="V231" s="14">
        <v>0</v>
      </c>
      <c r="W231" s="45">
        <f t="shared" si="377"/>
        <v>0</v>
      </c>
      <c r="X231" s="44">
        <v>0</v>
      </c>
      <c r="Y231" s="14">
        <v>0</v>
      </c>
      <c r="Z231" s="45">
        <f t="shared" si="378"/>
        <v>0</v>
      </c>
      <c r="AA231" s="44">
        <v>0</v>
      </c>
      <c r="AB231" s="14">
        <v>0</v>
      </c>
      <c r="AC231" s="45">
        <f t="shared" si="379"/>
        <v>0</v>
      </c>
      <c r="AD231" s="44">
        <v>0</v>
      </c>
      <c r="AE231" s="14">
        <v>0</v>
      </c>
      <c r="AF231" s="45">
        <f t="shared" si="380"/>
        <v>0</v>
      </c>
      <c r="AG231" s="44">
        <v>0</v>
      </c>
      <c r="AH231" s="14">
        <v>0</v>
      </c>
      <c r="AI231" s="45">
        <f t="shared" si="381"/>
        <v>0</v>
      </c>
      <c r="AJ231" s="44">
        <v>0</v>
      </c>
      <c r="AK231" s="14">
        <v>0</v>
      </c>
      <c r="AL231" s="45">
        <f t="shared" si="382"/>
        <v>0</v>
      </c>
      <c r="AM231" s="44">
        <v>0</v>
      </c>
      <c r="AN231" s="14">
        <v>0</v>
      </c>
      <c r="AO231" s="45">
        <f t="shared" si="383"/>
        <v>0</v>
      </c>
      <c r="AP231" s="44">
        <v>0</v>
      </c>
      <c r="AQ231" s="14">
        <v>0</v>
      </c>
      <c r="AR231" s="45">
        <f t="shared" si="384"/>
        <v>0</v>
      </c>
      <c r="AS231" s="44">
        <v>0</v>
      </c>
      <c r="AT231" s="14">
        <v>0</v>
      </c>
      <c r="AU231" s="45">
        <f t="shared" si="385"/>
        <v>0</v>
      </c>
      <c r="AV231" s="44">
        <v>0</v>
      </c>
      <c r="AW231" s="14">
        <v>0</v>
      </c>
      <c r="AX231" s="45">
        <f t="shared" si="386"/>
        <v>0</v>
      </c>
      <c r="AY231" s="77">
        <v>0.08</v>
      </c>
      <c r="AZ231" s="14">
        <v>1.851</v>
      </c>
      <c r="BA231" s="45">
        <f t="shared" si="387"/>
        <v>23137.5</v>
      </c>
      <c r="BB231" s="44">
        <v>0</v>
      </c>
      <c r="BC231" s="14">
        <v>0</v>
      </c>
      <c r="BD231" s="45">
        <f t="shared" si="388"/>
        <v>0</v>
      </c>
      <c r="BE231" s="44">
        <v>0</v>
      </c>
      <c r="BF231" s="14">
        <v>0</v>
      </c>
      <c r="BG231" s="45">
        <f t="shared" si="389"/>
        <v>0</v>
      </c>
      <c r="BH231" s="44">
        <v>0</v>
      </c>
      <c r="BI231" s="14">
        <v>0</v>
      </c>
      <c r="BJ231" s="45">
        <f t="shared" si="390"/>
        <v>0</v>
      </c>
      <c r="BK231" s="12">
        <f t="shared" si="392"/>
        <v>0.08</v>
      </c>
      <c r="BL231" s="17">
        <f t="shared" si="393"/>
        <v>1.851</v>
      </c>
    </row>
    <row r="232" spans="1:64" x14ac:dyDescent="0.3">
      <c r="A232" s="54">
        <v>2023</v>
      </c>
      <c r="B232" s="55" t="s">
        <v>10</v>
      </c>
      <c r="C232" s="44">
        <v>0</v>
      </c>
      <c r="D232" s="14">
        <v>0</v>
      </c>
      <c r="E232" s="45">
        <f t="shared" si="394"/>
        <v>0</v>
      </c>
      <c r="F232" s="44">
        <v>0</v>
      </c>
      <c r="G232" s="14">
        <v>0</v>
      </c>
      <c r="H232" s="45">
        <f t="shared" si="372"/>
        <v>0</v>
      </c>
      <c r="I232" s="44">
        <v>0</v>
      </c>
      <c r="J232" s="14">
        <v>0</v>
      </c>
      <c r="K232" s="45">
        <f t="shared" si="373"/>
        <v>0</v>
      </c>
      <c r="L232" s="44">
        <v>0</v>
      </c>
      <c r="M232" s="14">
        <v>0</v>
      </c>
      <c r="N232" s="45">
        <f t="shared" si="374"/>
        <v>0</v>
      </c>
      <c r="O232" s="77">
        <v>0.22</v>
      </c>
      <c r="P232" s="14">
        <v>0.4</v>
      </c>
      <c r="Q232" s="45">
        <f t="shared" si="375"/>
        <v>1818.1818181818182</v>
      </c>
      <c r="R232" s="44">
        <v>0</v>
      </c>
      <c r="S232" s="14">
        <v>0</v>
      </c>
      <c r="T232" s="45">
        <f t="shared" si="376"/>
        <v>0</v>
      </c>
      <c r="U232" s="44">
        <v>0</v>
      </c>
      <c r="V232" s="14">
        <v>0</v>
      </c>
      <c r="W232" s="45">
        <f t="shared" si="377"/>
        <v>0</v>
      </c>
      <c r="X232" s="44">
        <v>0</v>
      </c>
      <c r="Y232" s="14">
        <v>0</v>
      </c>
      <c r="Z232" s="45">
        <f t="shared" si="378"/>
        <v>0</v>
      </c>
      <c r="AA232" s="44">
        <v>0</v>
      </c>
      <c r="AB232" s="14">
        <v>0</v>
      </c>
      <c r="AC232" s="45">
        <f t="shared" si="379"/>
        <v>0</v>
      </c>
      <c r="AD232" s="44">
        <v>0</v>
      </c>
      <c r="AE232" s="14">
        <v>0</v>
      </c>
      <c r="AF232" s="45">
        <f t="shared" si="380"/>
        <v>0</v>
      </c>
      <c r="AG232" s="44">
        <v>0</v>
      </c>
      <c r="AH232" s="14">
        <v>0</v>
      </c>
      <c r="AI232" s="45">
        <f t="shared" si="381"/>
        <v>0</v>
      </c>
      <c r="AJ232" s="44">
        <v>0</v>
      </c>
      <c r="AK232" s="14">
        <v>0</v>
      </c>
      <c r="AL232" s="45">
        <f t="shared" si="382"/>
        <v>0</v>
      </c>
      <c r="AM232" s="44">
        <v>0</v>
      </c>
      <c r="AN232" s="14">
        <v>0</v>
      </c>
      <c r="AO232" s="45">
        <f t="shared" si="383"/>
        <v>0</v>
      </c>
      <c r="AP232" s="44">
        <v>0</v>
      </c>
      <c r="AQ232" s="14">
        <v>0</v>
      </c>
      <c r="AR232" s="45">
        <f t="shared" si="384"/>
        <v>0</v>
      </c>
      <c r="AS232" s="44">
        <v>0</v>
      </c>
      <c r="AT232" s="14">
        <v>0</v>
      </c>
      <c r="AU232" s="45">
        <f t="shared" si="385"/>
        <v>0</v>
      </c>
      <c r="AV232" s="44">
        <v>0</v>
      </c>
      <c r="AW232" s="14">
        <v>0</v>
      </c>
      <c r="AX232" s="45">
        <f t="shared" si="386"/>
        <v>0</v>
      </c>
      <c r="AY232" s="44">
        <v>0</v>
      </c>
      <c r="AZ232" s="14">
        <v>0</v>
      </c>
      <c r="BA232" s="45">
        <f t="shared" si="387"/>
        <v>0</v>
      </c>
      <c r="BB232" s="44">
        <v>0</v>
      </c>
      <c r="BC232" s="14">
        <v>0</v>
      </c>
      <c r="BD232" s="45">
        <f t="shared" si="388"/>
        <v>0</v>
      </c>
      <c r="BE232" s="44">
        <v>0</v>
      </c>
      <c r="BF232" s="14">
        <v>0</v>
      </c>
      <c r="BG232" s="45">
        <f t="shared" si="389"/>
        <v>0</v>
      </c>
      <c r="BH232" s="44">
        <v>0</v>
      </c>
      <c r="BI232" s="14">
        <v>0</v>
      </c>
      <c r="BJ232" s="45">
        <f t="shared" si="390"/>
        <v>0</v>
      </c>
      <c r="BK232" s="12">
        <f t="shared" si="392"/>
        <v>0.22</v>
      </c>
      <c r="BL232" s="17">
        <f t="shared" si="393"/>
        <v>0.4</v>
      </c>
    </row>
    <row r="233" spans="1:64" x14ac:dyDescent="0.3">
      <c r="A233" s="54">
        <v>2023</v>
      </c>
      <c r="B233" s="55" t="s">
        <v>11</v>
      </c>
      <c r="C233" s="44">
        <v>0</v>
      </c>
      <c r="D233" s="14">
        <v>0</v>
      </c>
      <c r="E233" s="45">
        <f t="shared" si="394"/>
        <v>0</v>
      </c>
      <c r="F233" s="44">
        <v>0</v>
      </c>
      <c r="G233" s="14">
        <v>0</v>
      </c>
      <c r="H233" s="45">
        <f t="shared" si="372"/>
        <v>0</v>
      </c>
      <c r="I233" s="44">
        <v>0</v>
      </c>
      <c r="J233" s="14">
        <v>0</v>
      </c>
      <c r="K233" s="45">
        <f t="shared" si="373"/>
        <v>0</v>
      </c>
      <c r="L233" s="44">
        <v>0</v>
      </c>
      <c r="M233" s="14">
        <v>0</v>
      </c>
      <c r="N233" s="45">
        <f t="shared" si="374"/>
        <v>0</v>
      </c>
      <c r="O233" s="44">
        <v>0</v>
      </c>
      <c r="P233" s="14">
        <v>0</v>
      </c>
      <c r="Q233" s="45">
        <f t="shared" si="375"/>
        <v>0</v>
      </c>
      <c r="R233" s="44">
        <v>0</v>
      </c>
      <c r="S233" s="14">
        <v>0</v>
      </c>
      <c r="T233" s="45">
        <f t="shared" si="376"/>
        <v>0</v>
      </c>
      <c r="U233" s="44">
        <v>0</v>
      </c>
      <c r="V233" s="14">
        <v>0</v>
      </c>
      <c r="W233" s="45">
        <f t="shared" si="377"/>
        <v>0</v>
      </c>
      <c r="X233" s="44">
        <v>0</v>
      </c>
      <c r="Y233" s="14">
        <v>0</v>
      </c>
      <c r="Z233" s="45">
        <f t="shared" si="378"/>
        <v>0</v>
      </c>
      <c r="AA233" s="44">
        <v>0</v>
      </c>
      <c r="AB233" s="14">
        <v>0</v>
      </c>
      <c r="AC233" s="45">
        <f t="shared" si="379"/>
        <v>0</v>
      </c>
      <c r="AD233" s="44">
        <v>0</v>
      </c>
      <c r="AE233" s="14">
        <v>0</v>
      </c>
      <c r="AF233" s="45">
        <f t="shared" si="380"/>
        <v>0</v>
      </c>
      <c r="AG233" s="44">
        <v>0</v>
      </c>
      <c r="AH233" s="14">
        <v>0</v>
      </c>
      <c r="AI233" s="45">
        <f t="shared" si="381"/>
        <v>0</v>
      </c>
      <c r="AJ233" s="44">
        <v>0</v>
      </c>
      <c r="AK233" s="14">
        <v>0</v>
      </c>
      <c r="AL233" s="45">
        <f t="shared" si="382"/>
        <v>0</v>
      </c>
      <c r="AM233" s="44">
        <v>0</v>
      </c>
      <c r="AN233" s="14">
        <v>0</v>
      </c>
      <c r="AO233" s="45">
        <f t="shared" si="383"/>
        <v>0</v>
      </c>
      <c r="AP233" s="44">
        <v>0</v>
      </c>
      <c r="AQ233" s="14">
        <v>0</v>
      </c>
      <c r="AR233" s="45">
        <f t="shared" si="384"/>
        <v>0</v>
      </c>
      <c r="AS233" s="44">
        <v>0</v>
      </c>
      <c r="AT233" s="14">
        <v>0</v>
      </c>
      <c r="AU233" s="45">
        <f t="shared" si="385"/>
        <v>0</v>
      </c>
      <c r="AV233" s="44">
        <v>0</v>
      </c>
      <c r="AW233" s="14">
        <v>0</v>
      </c>
      <c r="AX233" s="45">
        <f t="shared" si="386"/>
        <v>0</v>
      </c>
      <c r="AY233" s="77">
        <v>0.154</v>
      </c>
      <c r="AZ233" s="14">
        <v>0.41099999999999998</v>
      </c>
      <c r="BA233" s="45">
        <f t="shared" si="387"/>
        <v>2668.8311688311687</v>
      </c>
      <c r="BB233" s="44">
        <v>0</v>
      </c>
      <c r="BC233" s="14">
        <v>0</v>
      </c>
      <c r="BD233" s="45">
        <f t="shared" si="388"/>
        <v>0</v>
      </c>
      <c r="BE233" s="44">
        <v>0</v>
      </c>
      <c r="BF233" s="14">
        <v>0</v>
      </c>
      <c r="BG233" s="45">
        <f t="shared" si="389"/>
        <v>0</v>
      </c>
      <c r="BH233" s="44">
        <v>0</v>
      </c>
      <c r="BI233" s="14">
        <v>0</v>
      </c>
      <c r="BJ233" s="45">
        <f t="shared" si="390"/>
        <v>0</v>
      </c>
      <c r="BK233" s="12">
        <f t="shared" si="392"/>
        <v>0.154</v>
      </c>
      <c r="BL233" s="17">
        <f t="shared" si="393"/>
        <v>0.41099999999999998</v>
      </c>
    </row>
    <row r="234" spans="1:64" x14ac:dyDescent="0.3">
      <c r="A234" s="54">
        <v>2023</v>
      </c>
      <c r="B234" s="55" t="s">
        <v>12</v>
      </c>
      <c r="C234" s="44">
        <v>0</v>
      </c>
      <c r="D234" s="14">
        <v>0</v>
      </c>
      <c r="E234" s="45">
        <f t="shared" si="394"/>
        <v>0</v>
      </c>
      <c r="F234" s="44">
        <v>0</v>
      </c>
      <c r="G234" s="14">
        <v>0</v>
      </c>
      <c r="H234" s="45">
        <f t="shared" si="372"/>
        <v>0</v>
      </c>
      <c r="I234" s="44">
        <v>0</v>
      </c>
      <c r="J234" s="14">
        <v>0</v>
      </c>
      <c r="K234" s="45">
        <f t="shared" si="373"/>
        <v>0</v>
      </c>
      <c r="L234" s="44">
        <v>0</v>
      </c>
      <c r="M234" s="14">
        <v>0</v>
      </c>
      <c r="N234" s="45">
        <f t="shared" si="374"/>
        <v>0</v>
      </c>
      <c r="O234" s="44">
        <v>0</v>
      </c>
      <c r="P234" s="14">
        <v>0</v>
      </c>
      <c r="Q234" s="45">
        <f t="shared" si="375"/>
        <v>0</v>
      </c>
      <c r="R234" s="44">
        <v>0</v>
      </c>
      <c r="S234" s="14">
        <v>0</v>
      </c>
      <c r="T234" s="45">
        <f t="shared" si="376"/>
        <v>0</v>
      </c>
      <c r="U234" s="44">
        <v>0</v>
      </c>
      <c r="V234" s="14">
        <v>0</v>
      </c>
      <c r="W234" s="45">
        <f t="shared" si="377"/>
        <v>0</v>
      </c>
      <c r="X234" s="44">
        <v>0</v>
      </c>
      <c r="Y234" s="14">
        <v>0</v>
      </c>
      <c r="Z234" s="45">
        <f t="shared" si="378"/>
        <v>0</v>
      </c>
      <c r="AA234" s="44">
        <v>0</v>
      </c>
      <c r="AB234" s="14">
        <v>0</v>
      </c>
      <c r="AC234" s="45">
        <f t="shared" si="379"/>
        <v>0</v>
      </c>
      <c r="AD234" s="44">
        <v>0</v>
      </c>
      <c r="AE234" s="14">
        <v>0</v>
      </c>
      <c r="AF234" s="45">
        <f t="shared" si="380"/>
        <v>0</v>
      </c>
      <c r="AG234" s="44">
        <v>0</v>
      </c>
      <c r="AH234" s="14">
        <v>0</v>
      </c>
      <c r="AI234" s="45">
        <f t="shared" si="381"/>
        <v>0</v>
      </c>
      <c r="AJ234" s="44">
        <v>0</v>
      </c>
      <c r="AK234" s="14">
        <v>0</v>
      </c>
      <c r="AL234" s="45">
        <f t="shared" si="382"/>
        <v>0</v>
      </c>
      <c r="AM234" s="44">
        <v>0</v>
      </c>
      <c r="AN234" s="14">
        <v>0</v>
      </c>
      <c r="AO234" s="45">
        <f t="shared" si="383"/>
        <v>0</v>
      </c>
      <c r="AP234" s="44">
        <v>0</v>
      </c>
      <c r="AQ234" s="14">
        <v>0</v>
      </c>
      <c r="AR234" s="45">
        <f t="shared" si="384"/>
        <v>0</v>
      </c>
      <c r="AS234" s="44">
        <v>0</v>
      </c>
      <c r="AT234" s="14">
        <v>0</v>
      </c>
      <c r="AU234" s="45">
        <f t="shared" si="385"/>
        <v>0</v>
      </c>
      <c r="AV234" s="44">
        <v>0</v>
      </c>
      <c r="AW234" s="14">
        <v>0</v>
      </c>
      <c r="AX234" s="45">
        <f t="shared" si="386"/>
        <v>0</v>
      </c>
      <c r="AY234" s="77">
        <v>3.0000000000000001E-3</v>
      </c>
      <c r="AZ234" s="14">
        <v>7.8E-2</v>
      </c>
      <c r="BA234" s="45">
        <f t="shared" si="387"/>
        <v>26000</v>
      </c>
      <c r="BB234" s="44">
        <v>0</v>
      </c>
      <c r="BC234" s="14">
        <v>0</v>
      </c>
      <c r="BD234" s="45">
        <f t="shared" si="388"/>
        <v>0</v>
      </c>
      <c r="BE234" s="44">
        <v>0</v>
      </c>
      <c r="BF234" s="14">
        <v>0</v>
      </c>
      <c r="BG234" s="45">
        <f t="shared" si="389"/>
        <v>0</v>
      </c>
      <c r="BH234" s="44">
        <v>0</v>
      </c>
      <c r="BI234" s="14">
        <v>0</v>
      </c>
      <c r="BJ234" s="45">
        <f t="shared" si="390"/>
        <v>0</v>
      </c>
      <c r="BK234" s="12">
        <f t="shared" si="392"/>
        <v>3.0000000000000001E-3</v>
      </c>
      <c r="BL234" s="17">
        <f t="shared" si="393"/>
        <v>7.8E-2</v>
      </c>
    </row>
    <row r="235" spans="1:64" x14ac:dyDescent="0.3">
      <c r="A235" s="54">
        <v>2023</v>
      </c>
      <c r="B235" s="55" t="s">
        <v>13</v>
      </c>
      <c r="C235" s="44">
        <v>0</v>
      </c>
      <c r="D235" s="14">
        <v>0</v>
      </c>
      <c r="E235" s="45">
        <f t="shared" si="394"/>
        <v>0</v>
      </c>
      <c r="F235" s="44">
        <v>0</v>
      </c>
      <c r="G235" s="14">
        <v>0</v>
      </c>
      <c r="H235" s="45">
        <f t="shared" si="372"/>
        <v>0</v>
      </c>
      <c r="I235" s="44">
        <v>0</v>
      </c>
      <c r="J235" s="14">
        <v>0</v>
      </c>
      <c r="K235" s="45">
        <f t="shared" si="373"/>
        <v>0</v>
      </c>
      <c r="L235" s="44">
        <v>0</v>
      </c>
      <c r="M235" s="14">
        <v>0</v>
      </c>
      <c r="N235" s="45">
        <f t="shared" si="374"/>
        <v>0</v>
      </c>
      <c r="O235" s="44">
        <v>0</v>
      </c>
      <c r="P235" s="14">
        <v>0</v>
      </c>
      <c r="Q235" s="45">
        <f t="shared" si="375"/>
        <v>0</v>
      </c>
      <c r="R235" s="44">
        <v>0</v>
      </c>
      <c r="S235" s="14">
        <v>0</v>
      </c>
      <c r="T235" s="45">
        <f t="shared" si="376"/>
        <v>0</v>
      </c>
      <c r="U235" s="44">
        <v>0</v>
      </c>
      <c r="V235" s="14">
        <v>0</v>
      </c>
      <c r="W235" s="45">
        <f t="shared" si="377"/>
        <v>0</v>
      </c>
      <c r="X235" s="44">
        <v>0</v>
      </c>
      <c r="Y235" s="14">
        <v>0</v>
      </c>
      <c r="Z235" s="45">
        <f t="shared" si="378"/>
        <v>0</v>
      </c>
      <c r="AA235" s="44">
        <v>0</v>
      </c>
      <c r="AB235" s="14">
        <v>0</v>
      </c>
      <c r="AC235" s="45">
        <f t="shared" si="379"/>
        <v>0</v>
      </c>
      <c r="AD235" s="44">
        <v>0</v>
      </c>
      <c r="AE235" s="14">
        <v>0</v>
      </c>
      <c r="AF235" s="45">
        <f t="shared" si="380"/>
        <v>0</v>
      </c>
      <c r="AG235" s="44">
        <v>0</v>
      </c>
      <c r="AH235" s="14">
        <v>0</v>
      </c>
      <c r="AI235" s="45">
        <f t="shared" si="381"/>
        <v>0</v>
      </c>
      <c r="AJ235" s="44">
        <v>0</v>
      </c>
      <c r="AK235" s="14">
        <v>0</v>
      </c>
      <c r="AL235" s="45">
        <f t="shared" si="382"/>
        <v>0</v>
      </c>
      <c r="AM235" s="44">
        <v>0</v>
      </c>
      <c r="AN235" s="14">
        <v>0</v>
      </c>
      <c r="AO235" s="45">
        <f t="shared" si="383"/>
        <v>0</v>
      </c>
      <c r="AP235" s="44">
        <v>0</v>
      </c>
      <c r="AQ235" s="14">
        <v>0</v>
      </c>
      <c r="AR235" s="45">
        <f t="shared" si="384"/>
        <v>0</v>
      </c>
      <c r="AS235" s="44">
        <v>0</v>
      </c>
      <c r="AT235" s="14">
        <v>0</v>
      </c>
      <c r="AU235" s="45">
        <f t="shared" si="385"/>
        <v>0</v>
      </c>
      <c r="AV235" s="44">
        <v>0</v>
      </c>
      <c r="AW235" s="14">
        <v>0</v>
      </c>
      <c r="AX235" s="45">
        <f t="shared" si="386"/>
        <v>0</v>
      </c>
      <c r="AY235" s="77">
        <v>1</v>
      </c>
      <c r="AZ235" s="14">
        <v>0.91500000000000004</v>
      </c>
      <c r="BA235" s="45">
        <f t="shared" si="387"/>
        <v>915</v>
      </c>
      <c r="BB235" s="44">
        <v>0</v>
      </c>
      <c r="BC235" s="14">
        <v>0</v>
      </c>
      <c r="BD235" s="45">
        <f t="shared" si="388"/>
        <v>0</v>
      </c>
      <c r="BE235" s="44">
        <v>0</v>
      </c>
      <c r="BF235" s="14">
        <v>0</v>
      </c>
      <c r="BG235" s="45">
        <f t="shared" si="389"/>
        <v>0</v>
      </c>
      <c r="BH235" s="44">
        <v>0</v>
      </c>
      <c r="BI235" s="14">
        <v>0</v>
      </c>
      <c r="BJ235" s="45">
        <f t="shared" si="390"/>
        <v>0</v>
      </c>
      <c r="BK235" s="12">
        <f t="shared" si="392"/>
        <v>1</v>
      </c>
      <c r="BL235" s="17">
        <f t="shared" si="393"/>
        <v>0.91500000000000004</v>
      </c>
    </row>
    <row r="236" spans="1:64" x14ac:dyDescent="0.3">
      <c r="A236" s="54">
        <v>2023</v>
      </c>
      <c r="B236" s="55" t="s">
        <v>14</v>
      </c>
      <c r="C236" s="44">
        <v>0</v>
      </c>
      <c r="D236" s="14">
        <v>0</v>
      </c>
      <c r="E236" s="45">
        <f t="shared" si="394"/>
        <v>0</v>
      </c>
      <c r="F236" s="44">
        <v>0</v>
      </c>
      <c r="G236" s="14">
        <v>0</v>
      </c>
      <c r="H236" s="45">
        <f t="shared" si="372"/>
        <v>0</v>
      </c>
      <c r="I236" s="44">
        <v>0</v>
      </c>
      <c r="J236" s="14">
        <v>0</v>
      </c>
      <c r="K236" s="45">
        <f t="shared" si="373"/>
        <v>0</v>
      </c>
      <c r="L236" s="44">
        <v>0</v>
      </c>
      <c r="M236" s="14">
        <v>0</v>
      </c>
      <c r="N236" s="45">
        <f t="shared" si="374"/>
        <v>0</v>
      </c>
      <c r="O236" s="44">
        <v>0</v>
      </c>
      <c r="P236" s="14">
        <v>0</v>
      </c>
      <c r="Q236" s="45">
        <f t="shared" si="375"/>
        <v>0</v>
      </c>
      <c r="R236" s="44">
        <v>0</v>
      </c>
      <c r="S236" s="14">
        <v>0</v>
      </c>
      <c r="T236" s="45">
        <f t="shared" si="376"/>
        <v>0</v>
      </c>
      <c r="U236" s="44">
        <v>0</v>
      </c>
      <c r="V236" s="14">
        <v>0</v>
      </c>
      <c r="W236" s="45">
        <f t="shared" si="377"/>
        <v>0</v>
      </c>
      <c r="X236" s="44">
        <v>0</v>
      </c>
      <c r="Y236" s="14">
        <v>0</v>
      </c>
      <c r="Z236" s="45">
        <f t="shared" si="378"/>
        <v>0</v>
      </c>
      <c r="AA236" s="44">
        <v>0</v>
      </c>
      <c r="AB236" s="14">
        <v>0</v>
      </c>
      <c r="AC236" s="45">
        <f t="shared" si="379"/>
        <v>0</v>
      </c>
      <c r="AD236" s="44">
        <v>0</v>
      </c>
      <c r="AE236" s="14">
        <v>0</v>
      </c>
      <c r="AF236" s="45">
        <f t="shared" si="380"/>
        <v>0</v>
      </c>
      <c r="AG236" s="44">
        <v>0</v>
      </c>
      <c r="AH236" s="14">
        <v>0</v>
      </c>
      <c r="AI236" s="45">
        <f t="shared" si="381"/>
        <v>0</v>
      </c>
      <c r="AJ236" s="44">
        <v>0</v>
      </c>
      <c r="AK236" s="14">
        <v>0</v>
      </c>
      <c r="AL236" s="45">
        <f t="shared" si="382"/>
        <v>0</v>
      </c>
      <c r="AM236" s="44">
        <v>0</v>
      </c>
      <c r="AN236" s="14">
        <v>0</v>
      </c>
      <c r="AO236" s="45">
        <f t="shared" si="383"/>
        <v>0</v>
      </c>
      <c r="AP236" s="44">
        <v>0</v>
      </c>
      <c r="AQ236" s="14">
        <v>0</v>
      </c>
      <c r="AR236" s="45">
        <f t="shared" si="384"/>
        <v>0</v>
      </c>
      <c r="AS236" s="44">
        <v>0</v>
      </c>
      <c r="AT236" s="14">
        <v>0</v>
      </c>
      <c r="AU236" s="45">
        <f t="shared" si="385"/>
        <v>0</v>
      </c>
      <c r="AV236" s="44">
        <v>0</v>
      </c>
      <c r="AW236" s="14">
        <v>0</v>
      </c>
      <c r="AX236" s="45">
        <f t="shared" si="386"/>
        <v>0</v>
      </c>
      <c r="AY236" s="77">
        <v>0.215</v>
      </c>
      <c r="AZ236" s="14">
        <v>0.26100000000000001</v>
      </c>
      <c r="BA236" s="45">
        <f t="shared" si="387"/>
        <v>1213.953488372093</v>
      </c>
      <c r="BB236" s="44">
        <v>0</v>
      </c>
      <c r="BC236" s="14">
        <v>0</v>
      </c>
      <c r="BD236" s="45">
        <f t="shared" si="388"/>
        <v>0</v>
      </c>
      <c r="BE236" s="44">
        <v>0</v>
      </c>
      <c r="BF236" s="14">
        <v>0</v>
      </c>
      <c r="BG236" s="45">
        <f t="shared" si="389"/>
        <v>0</v>
      </c>
      <c r="BH236" s="44">
        <v>0</v>
      </c>
      <c r="BI236" s="14">
        <v>0</v>
      </c>
      <c r="BJ236" s="45">
        <f t="shared" si="390"/>
        <v>0</v>
      </c>
      <c r="BK236" s="12">
        <f t="shared" si="392"/>
        <v>0.215</v>
      </c>
      <c r="BL236" s="17">
        <f t="shared" si="393"/>
        <v>0.26100000000000001</v>
      </c>
    </row>
    <row r="237" spans="1:64" x14ac:dyDescent="0.3">
      <c r="A237" s="54">
        <v>2023</v>
      </c>
      <c r="B237" s="45" t="s">
        <v>15</v>
      </c>
      <c r="C237" s="44">
        <v>0</v>
      </c>
      <c r="D237" s="14">
        <v>0</v>
      </c>
      <c r="E237" s="45">
        <f t="shared" si="394"/>
        <v>0</v>
      </c>
      <c r="F237" s="44">
        <v>0</v>
      </c>
      <c r="G237" s="14">
        <v>0</v>
      </c>
      <c r="H237" s="45">
        <f t="shared" si="372"/>
        <v>0</v>
      </c>
      <c r="I237" s="44">
        <v>0</v>
      </c>
      <c r="J237" s="14">
        <v>0</v>
      </c>
      <c r="K237" s="45">
        <f t="shared" si="373"/>
        <v>0</v>
      </c>
      <c r="L237" s="44">
        <v>0</v>
      </c>
      <c r="M237" s="14">
        <v>0</v>
      </c>
      <c r="N237" s="45">
        <f t="shared" si="374"/>
        <v>0</v>
      </c>
      <c r="O237" s="44">
        <v>0</v>
      </c>
      <c r="P237" s="14">
        <v>0</v>
      </c>
      <c r="Q237" s="45">
        <f t="shared" si="375"/>
        <v>0</v>
      </c>
      <c r="R237" s="44">
        <v>0</v>
      </c>
      <c r="S237" s="14">
        <v>0</v>
      </c>
      <c r="T237" s="45">
        <f t="shared" si="376"/>
        <v>0</v>
      </c>
      <c r="U237" s="44">
        <v>0</v>
      </c>
      <c r="V237" s="14">
        <v>0</v>
      </c>
      <c r="W237" s="45">
        <f t="shared" si="377"/>
        <v>0</v>
      </c>
      <c r="X237" s="44">
        <v>0</v>
      </c>
      <c r="Y237" s="14">
        <v>0</v>
      </c>
      <c r="Z237" s="45">
        <f t="shared" si="378"/>
        <v>0</v>
      </c>
      <c r="AA237" s="44">
        <v>0</v>
      </c>
      <c r="AB237" s="14">
        <v>0</v>
      </c>
      <c r="AC237" s="45">
        <f t="shared" si="379"/>
        <v>0</v>
      </c>
      <c r="AD237" s="44">
        <v>0</v>
      </c>
      <c r="AE237" s="14">
        <v>0</v>
      </c>
      <c r="AF237" s="45">
        <f t="shared" si="380"/>
        <v>0</v>
      </c>
      <c r="AG237" s="44">
        <v>0</v>
      </c>
      <c r="AH237" s="14">
        <v>0</v>
      </c>
      <c r="AI237" s="45">
        <f t="shared" si="381"/>
        <v>0</v>
      </c>
      <c r="AJ237" s="44">
        <v>0</v>
      </c>
      <c r="AK237" s="14">
        <v>0</v>
      </c>
      <c r="AL237" s="45">
        <f t="shared" si="382"/>
        <v>0</v>
      </c>
      <c r="AM237" s="44">
        <v>0</v>
      </c>
      <c r="AN237" s="14">
        <v>0</v>
      </c>
      <c r="AO237" s="45">
        <f t="shared" si="383"/>
        <v>0</v>
      </c>
      <c r="AP237" s="44">
        <v>0</v>
      </c>
      <c r="AQ237" s="14">
        <v>0</v>
      </c>
      <c r="AR237" s="45">
        <f t="shared" si="384"/>
        <v>0</v>
      </c>
      <c r="AS237" s="44">
        <v>0</v>
      </c>
      <c r="AT237" s="14">
        <v>0</v>
      </c>
      <c r="AU237" s="45">
        <f t="shared" si="385"/>
        <v>0</v>
      </c>
      <c r="AV237" s="44">
        <v>0</v>
      </c>
      <c r="AW237" s="14">
        <v>0</v>
      </c>
      <c r="AX237" s="45">
        <f t="shared" si="386"/>
        <v>0</v>
      </c>
      <c r="AY237" s="44">
        <v>0</v>
      </c>
      <c r="AZ237" s="14">
        <v>0</v>
      </c>
      <c r="BA237" s="45">
        <f t="shared" si="387"/>
        <v>0</v>
      </c>
      <c r="BB237" s="44">
        <v>0</v>
      </c>
      <c r="BC237" s="14">
        <v>0</v>
      </c>
      <c r="BD237" s="45">
        <f t="shared" si="388"/>
        <v>0</v>
      </c>
      <c r="BE237" s="44">
        <v>0</v>
      </c>
      <c r="BF237" s="14">
        <v>0</v>
      </c>
      <c r="BG237" s="45">
        <f t="shared" si="389"/>
        <v>0</v>
      </c>
      <c r="BH237" s="44">
        <v>0</v>
      </c>
      <c r="BI237" s="14">
        <v>0</v>
      </c>
      <c r="BJ237" s="45">
        <f t="shared" si="390"/>
        <v>0</v>
      </c>
      <c r="BK237" s="12">
        <f t="shared" si="392"/>
        <v>0</v>
      </c>
      <c r="BL237" s="17">
        <f t="shared" si="393"/>
        <v>0</v>
      </c>
    </row>
    <row r="238" spans="1:64" x14ac:dyDescent="0.3">
      <c r="A238" s="54">
        <v>2023</v>
      </c>
      <c r="B238" s="55" t="s">
        <v>16</v>
      </c>
      <c r="C238" s="44">
        <v>0</v>
      </c>
      <c r="D238" s="14">
        <v>0</v>
      </c>
      <c r="E238" s="45">
        <f t="shared" si="394"/>
        <v>0</v>
      </c>
      <c r="F238" s="44">
        <v>0</v>
      </c>
      <c r="G238" s="14">
        <v>0</v>
      </c>
      <c r="H238" s="45">
        <f t="shared" si="372"/>
        <v>0</v>
      </c>
      <c r="I238" s="44">
        <v>0</v>
      </c>
      <c r="J238" s="14">
        <v>0</v>
      </c>
      <c r="K238" s="45">
        <f t="shared" si="373"/>
        <v>0</v>
      </c>
      <c r="L238" s="44">
        <v>0</v>
      </c>
      <c r="M238" s="14">
        <v>0</v>
      </c>
      <c r="N238" s="45">
        <f t="shared" si="374"/>
        <v>0</v>
      </c>
      <c r="O238" s="44">
        <v>0</v>
      </c>
      <c r="P238" s="14">
        <v>0</v>
      </c>
      <c r="Q238" s="45">
        <f t="shared" si="375"/>
        <v>0</v>
      </c>
      <c r="R238" s="44">
        <v>0</v>
      </c>
      <c r="S238" s="14">
        <v>0</v>
      </c>
      <c r="T238" s="45">
        <f t="shared" si="376"/>
        <v>0</v>
      </c>
      <c r="U238" s="44">
        <v>0</v>
      </c>
      <c r="V238" s="14">
        <v>0</v>
      </c>
      <c r="W238" s="45">
        <f t="shared" si="377"/>
        <v>0</v>
      </c>
      <c r="X238" s="44">
        <v>0</v>
      </c>
      <c r="Y238" s="14">
        <v>0</v>
      </c>
      <c r="Z238" s="45">
        <f t="shared" si="378"/>
        <v>0</v>
      </c>
      <c r="AA238" s="44">
        <v>0</v>
      </c>
      <c r="AB238" s="14">
        <v>0</v>
      </c>
      <c r="AC238" s="45">
        <f t="shared" si="379"/>
        <v>0</v>
      </c>
      <c r="AD238" s="44">
        <v>0</v>
      </c>
      <c r="AE238" s="14">
        <v>0</v>
      </c>
      <c r="AF238" s="45">
        <f t="shared" si="380"/>
        <v>0</v>
      </c>
      <c r="AG238" s="44">
        <v>0</v>
      </c>
      <c r="AH238" s="14">
        <v>0</v>
      </c>
      <c r="AI238" s="45">
        <f t="shared" si="381"/>
        <v>0</v>
      </c>
      <c r="AJ238" s="44">
        <v>0</v>
      </c>
      <c r="AK238" s="14">
        <v>0</v>
      </c>
      <c r="AL238" s="45">
        <f t="shared" si="382"/>
        <v>0</v>
      </c>
      <c r="AM238" s="44">
        <v>0</v>
      </c>
      <c r="AN238" s="14">
        <v>0</v>
      </c>
      <c r="AO238" s="45">
        <f t="shared" si="383"/>
        <v>0</v>
      </c>
      <c r="AP238" s="44">
        <v>0</v>
      </c>
      <c r="AQ238" s="14">
        <v>0</v>
      </c>
      <c r="AR238" s="45">
        <f t="shared" si="384"/>
        <v>0</v>
      </c>
      <c r="AS238" s="44">
        <v>0</v>
      </c>
      <c r="AT238" s="14">
        <v>0</v>
      </c>
      <c r="AU238" s="45">
        <f t="shared" si="385"/>
        <v>0</v>
      </c>
      <c r="AV238" s="44">
        <v>0</v>
      </c>
      <c r="AW238" s="14">
        <v>0</v>
      </c>
      <c r="AX238" s="45">
        <f t="shared" si="386"/>
        <v>0</v>
      </c>
      <c r="AY238" s="44">
        <v>0</v>
      </c>
      <c r="AZ238" s="14">
        <v>0</v>
      </c>
      <c r="BA238" s="45">
        <f t="shared" si="387"/>
        <v>0</v>
      </c>
      <c r="BB238" s="44">
        <v>0</v>
      </c>
      <c r="BC238" s="14">
        <v>0</v>
      </c>
      <c r="BD238" s="45">
        <f t="shared" si="388"/>
        <v>0</v>
      </c>
      <c r="BE238" s="44">
        <v>0</v>
      </c>
      <c r="BF238" s="14">
        <v>0</v>
      </c>
      <c r="BG238" s="45">
        <f t="shared" si="389"/>
        <v>0</v>
      </c>
      <c r="BH238" s="44">
        <v>0</v>
      </c>
      <c r="BI238" s="14">
        <v>0</v>
      </c>
      <c r="BJ238" s="45">
        <f t="shared" si="390"/>
        <v>0</v>
      </c>
      <c r="BK238" s="12">
        <f t="shared" si="392"/>
        <v>0</v>
      </c>
      <c r="BL238" s="17">
        <f t="shared" si="393"/>
        <v>0</v>
      </c>
    </row>
    <row r="239" spans="1:64" ht="15" thickBot="1" x14ac:dyDescent="0.35">
      <c r="A239" s="56"/>
      <c r="B239" s="66" t="s">
        <v>17</v>
      </c>
      <c r="C239" s="46">
        <f t="shared" ref="C239:D239" si="395">SUM(C227:C238)</f>
        <v>0</v>
      </c>
      <c r="D239" s="34">
        <f t="shared" si="395"/>
        <v>0</v>
      </c>
      <c r="E239" s="47"/>
      <c r="F239" s="46">
        <f t="shared" ref="F239:G239" si="396">SUM(F227:F238)</f>
        <v>0</v>
      </c>
      <c r="G239" s="34">
        <f t="shared" si="396"/>
        <v>0</v>
      </c>
      <c r="H239" s="47"/>
      <c r="I239" s="46">
        <f t="shared" ref="I239:J239" si="397">SUM(I227:I238)</f>
        <v>0</v>
      </c>
      <c r="J239" s="34">
        <f t="shared" si="397"/>
        <v>0</v>
      </c>
      <c r="K239" s="47"/>
      <c r="L239" s="46">
        <f t="shared" ref="L239:M239" si="398">SUM(L227:L238)</f>
        <v>0</v>
      </c>
      <c r="M239" s="34">
        <f t="shared" si="398"/>
        <v>0</v>
      </c>
      <c r="N239" s="47"/>
      <c r="O239" s="46">
        <f t="shared" ref="O239:P239" si="399">SUM(O227:O238)</f>
        <v>0.44</v>
      </c>
      <c r="P239" s="34">
        <f t="shared" si="399"/>
        <v>1.03</v>
      </c>
      <c r="Q239" s="47"/>
      <c r="R239" s="46">
        <f t="shared" ref="R239:S239" si="400">SUM(R227:R238)</f>
        <v>0</v>
      </c>
      <c r="S239" s="34">
        <f t="shared" si="400"/>
        <v>0</v>
      </c>
      <c r="T239" s="47"/>
      <c r="U239" s="46">
        <f t="shared" ref="U239:V239" si="401">SUM(U227:U238)</f>
        <v>0</v>
      </c>
      <c r="V239" s="34">
        <f t="shared" si="401"/>
        <v>0</v>
      </c>
      <c r="W239" s="47"/>
      <c r="X239" s="46">
        <f t="shared" ref="X239:Y239" si="402">SUM(X227:X238)</f>
        <v>0</v>
      </c>
      <c r="Y239" s="34">
        <f t="shared" si="402"/>
        <v>0</v>
      </c>
      <c r="Z239" s="47"/>
      <c r="AA239" s="46">
        <f t="shared" ref="AA239:AB239" si="403">SUM(AA227:AA238)</f>
        <v>0</v>
      </c>
      <c r="AB239" s="34">
        <f t="shared" si="403"/>
        <v>0</v>
      </c>
      <c r="AC239" s="47"/>
      <c r="AD239" s="46">
        <f t="shared" ref="AD239:AE239" si="404">SUM(AD227:AD238)</f>
        <v>0</v>
      </c>
      <c r="AE239" s="34">
        <f t="shared" si="404"/>
        <v>0</v>
      </c>
      <c r="AF239" s="47"/>
      <c r="AG239" s="46">
        <f t="shared" ref="AG239:AH239" si="405">SUM(AG227:AG238)</f>
        <v>0</v>
      </c>
      <c r="AH239" s="34">
        <f t="shared" si="405"/>
        <v>0</v>
      </c>
      <c r="AI239" s="47"/>
      <c r="AJ239" s="46">
        <f t="shared" ref="AJ239:AK239" si="406">SUM(AJ227:AJ238)</f>
        <v>0</v>
      </c>
      <c r="AK239" s="34">
        <f t="shared" si="406"/>
        <v>0</v>
      </c>
      <c r="AL239" s="47"/>
      <c r="AM239" s="46">
        <f t="shared" ref="AM239:AN239" si="407">SUM(AM227:AM238)</f>
        <v>0</v>
      </c>
      <c r="AN239" s="34">
        <f t="shared" si="407"/>
        <v>0</v>
      </c>
      <c r="AO239" s="47"/>
      <c r="AP239" s="46">
        <f t="shared" ref="AP239:AQ239" si="408">SUM(AP227:AP238)</f>
        <v>0</v>
      </c>
      <c r="AQ239" s="34">
        <f t="shared" si="408"/>
        <v>0</v>
      </c>
      <c r="AR239" s="47"/>
      <c r="AS239" s="46">
        <f t="shared" ref="AS239:AT239" si="409">SUM(AS227:AS238)</f>
        <v>0</v>
      </c>
      <c r="AT239" s="34">
        <f t="shared" si="409"/>
        <v>0</v>
      </c>
      <c r="AU239" s="47"/>
      <c r="AV239" s="46">
        <f t="shared" ref="AV239:AW239" si="410">SUM(AV227:AV238)</f>
        <v>0</v>
      </c>
      <c r="AW239" s="34">
        <f t="shared" si="410"/>
        <v>0</v>
      </c>
      <c r="AX239" s="47"/>
      <c r="AY239" s="46">
        <f t="shared" ref="AY239:AZ239" si="411">SUM(AY227:AY238)</f>
        <v>2.3579999999999997</v>
      </c>
      <c r="AZ239" s="34">
        <f t="shared" si="411"/>
        <v>6.7910000000000004</v>
      </c>
      <c r="BA239" s="47"/>
      <c r="BB239" s="46">
        <f t="shared" ref="BB239:BC239" si="412">SUM(BB227:BB238)</f>
        <v>0.16459000000000001</v>
      </c>
      <c r="BC239" s="34">
        <f t="shared" si="412"/>
        <v>1.103</v>
      </c>
      <c r="BD239" s="47"/>
      <c r="BE239" s="46">
        <f t="shared" ref="BE239:BF239" si="413">SUM(BE227:BE238)</f>
        <v>0</v>
      </c>
      <c r="BF239" s="34">
        <f t="shared" si="413"/>
        <v>0</v>
      </c>
      <c r="BG239" s="47"/>
      <c r="BH239" s="46">
        <f t="shared" ref="BH239:BI239" si="414">SUM(BH227:BH238)</f>
        <v>0</v>
      </c>
      <c r="BI239" s="34">
        <f t="shared" si="414"/>
        <v>0</v>
      </c>
      <c r="BJ239" s="47"/>
      <c r="BK239" s="35">
        <f t="shared" si="392"/>
        <v>2.9625899999999996</v>
      </c>
      <c r="BL239" s="36">
        <f t="shared" si="393"/>
        <v>8.9240000000000013</v>
      </c>
    </row>
    <row r="240" spans="1:64" x14ac:dyDescent="0.3">
      <c r="A240" s="54">
        <v>2024</v>
      </c>
      <c r="B240" s="55" t="s">
        <v>5</v>
      </c>
      <c r="C240" s="44">
        <v>0</v>
      </c>
      <c r="D240" s="14">
        <v>0</v>
      </c>
      <c r="E240" s="45">
        <f>IF(C240=0,0,D240/C240*1000)</f>
        <v>0</v>
      </c>
      <c r="F240" s="44">
        <v>0</v>
      </c>
      <c r="G240" s="14">
        <v>0</v>
      </c>
      <c r="H240" s="45">
        <f t="shared" ref="H240:H251" si="415">IF(F240=0,0,G240/F240*1000)</f>
        <v>0</v>
      </c>
      <c r="I240" s="44">
        <v>0</v>
      </c>
      <c r="J240" s="14">
        <v>0</v>
      </c>
      <c r="K240" s="45">
        <f t="shared" ref="K240:K251" si="416">IF(I240=0,0,J240/I240*1000)</f>
        <v>0</v>
      </c>
      <c r="L240" s="44">
        <v>0</v>
      </c>
      <c r="M240" s="14">
        <v>0</v>
      </c>
      <c r="N240" s="45">
        <f t="shared" ref="N240:N251" si="417">IF(L240=0,0,M240/L240*1000)</f>
        <v>0</v>
      </c>
      <c r="O240" s="80">
        <v>0.2</v>
      </c>
      <c r="P240" s="81">
        <v>0.4</v>
      </c>
      <c r="Q240" s="45">
        <f t="shared" ref="Q240:Q251" si="418">IF(O240=0,0,P240/O240*1000)</f>
        <v>2000</v>
      </c>
      <c r="R240" s="44">
        <v>0</v>
      </c>
      <c r="S240" s="14">
        <v>0</v>
      </c>
      <c r="T240" s="45">
        <f t="shared" ref="T240:T251" si="419">IF(R240=0,0,S240/R240*1000)</f>
        <v>0</v>
      </c>
      <c r="U240" s="44">
        <v>0</v>
      </c>
      <c r="V240" s="14">
        <v>0</v>
      </c>
      <c r="W240" s="45">
        <f t="shared" ref="W240:W251" si="420">IF(U240=0,0,V240/U240*1000)</f>
        <v>0</v>
      </c>
      <c r="X240" s="44">
        <v>0</v>
      </c>
      <c r="Y240" s="14">
        <v>0</v>
      </c>
      <c r="Z240" s="45">
        <f t="shared" ref="Z240:Z251" si="421">IF(X240=0,0,Y240/X240*1000)</f>
        <v>0</v>
      </c>
      <c r="AA240" s="44">
        <v>0</v>
      </c>
      <c r="AB240" s="14">
        <v>0</v>
      </c>
      <c r="AC240" s="45">
        <f t="shared" ref="AC240:AC251" si="422">IF(AA240=0,0,AB240/AA240*1000)</f>
        <v>0</v>
      </c>
      <c r="AD240" s="44">
        <v>0</v>
      </c>
      <c r="AE240" s="14">
        <v>0</v>
      </c>
      <c r="AF240" s="45">
        <f t="shared" ref="AF240:AF251" si="423">IF(AD240=0,0,AE240/AD240*1000)</f>
        <v>0</v>
      </c>
      <c r="AG240" s="44">
        <v>0</v>
      </c>
      <c r="AH240" s="14">
        <v>0</v>
      </c>
      <c r="AI240" s="45">
        <f t="shared" ref="AI240:AI251" si="424">IF(AG240=0,0,AH240/AG240*1000)</f>
        <v>0</v>
      </c>
      <c r="AJ240" s="44">
        <v>0</v>
      </c>
      <c r="AK240" s="14">
        <v>0</v>
      </c>
      <c r="AL240" s="45">
        <f t="shared" ref="AL240:AL251" si="425">IF(AJ240=0,0,AK240/AJ240*1000)</f>
        <v>0</v>
      </c>
      <c r="AM240" s="44">
        <v>0</v>
      </c>
      <c r="AN240" s="14">
        <v>0</v>
      </c>
      <c r="AO240" s="45">
        <f t="shared" ref="AO240:AO251" si="426">IF(AM240=0,0,AN240/AM240*1000)</f>
        <v>0</v>
      </c>
      <c r="AP240" s="44">
        <v>0</v>
      </c>
      <c r="AQ240" s="14">
        <v>0</v>
      </c>
      <c r="AR240" s="45">
        <f t="shared" ref="AR240:AR251" si="427">IF(AP240=0,0,AQ240/AP240*1000)</f>
        <v>0</v>
      </c>
      <c r="AS240" s="44">
        <v>0</v>
      </c>
      <c r="AT240" s="14">
        <v>0</v>
      </c>
      <c r="AU240" s="45">
        <f t="shared" ref="AU240:AU251" si="428">IF(AS240=0,0,AT240/AS240*1000)</f>
        <v>0</v>
      </c>
      <c r="AV240" s="44">
        <v>0</v>
      </c>
      <c r="AW240" s="14">
        <v>0</v>
      </c>
      <c r="AX240" s="45">
        <f t="shared" ref="AX240:AX251" si="429">IF(AV240=0,0,AW240/AV240*1000)</f>
        <v>0</v>
      </c>
      <c r="AY240" s="44">
        <v>0</v>
      </c>
      <c r="AZ240" s="14">
        <v>0</v>
      </c>
      <c r="BA240" s="45">
        <f t="shared" ref="BA240:BA251" si="430">IF(AY240=0,0,AZ240/AY240*1000)</f>
        <v>0</v>
      </c>
      <c r="BB240" s="44">
        <v>0</v>
      </c>
      <c r="BC240" s="14">
        <v>0</v>
      </c>
      <c r="BD240" s="45">
        <f t="shared" ref="BD240:BD251" si="431">IF(BB240=0,0,BC240/BB240*1000)</f>
        <v>0</v>
      </c>
      <c r="BE240" s="44">
        <v>0</v>
      </c>
      <c r="BF240" s="14">
        <v>0</v>
      </c>
      <c r="BG240" s="45">
        <f t="shared" ref="BG240:BG251" si="432">IF(BE240=0,0,BF240/BE240*1000)</f>
        <v>0</v>
      </c>
      <c r="BH240" s="44">
        <v>0</v>
      </c>
      <c r="BI240" s="14">
        <v>0</v>
      </c>
      <c r="BJ240" s="45">
        <f t="shared" ref="BJ240:BJ251" si="433">IF(BH240=0,0,BI240/BH240*1000)</f>
        <v>0</v>
      </c>
      <c r="BK240" s="12">
        <f>SUMIF($C$5:$BJ$5,"Ton",C240:BJ240)</f>
        <v>0.2</v>
      </c>
      <c r="BL240" s="17">
        <f>SUMIF($C$5:$BJ$5,"F*",C240:BJ240)</f>
        <v>0.4</v>
      </c>
    </row>
    <row r="241" spans="1:64" x14ac:dyDescent="0.3">
      <c r="A241" s="54">
        <v>2024</v>
      </c>
      <c r="B241" s="55" t="s">
        <v>6</v>
      </c>
      <c r="C241" s="44">
        <v>0</v>
      </c>
      <c r="D241" s="14">
        <v>0</v>
      </c>
      <c r="E241" s="45">
        <f t="shared" ref="E241:E242" si="434">IF(C241=0,0,D241/C241*1000)</f>
        <v>0</v>
      </c>
      <c r="F241" s="44">
        <v>0</v>
      </c>
      <c r="G241" s="14">
        <v>0</v>
      </c>
      <c r="H241" s="45">
        <f t="shared" si="415"/>
        <v>0</v>
      </c>
      <c r="I241" s="77">
        <v>1.74</v>
      </c>
      <c r="J241" s="14">
        <v>27.056999999999999</v>
      </c>
      <c r="K241" s="45">
        <f t="shared" si="416"/>
        <v>15549.999999999998</v>
      </c>
      <c r="L241" s="44">
        <v>0</v>
      </c>
      <c r="M241" s="14">
        <v>0</v>
      </c>
      <c r="N241" s="45">
        <f t="shared" si="417"/>
        <v>0</v>
      </c>
      <c r="O241" s="77">
        <v>0.75</v>
      </c>
      <c r="P241" s="14">
        <v>1.5</v>
      </c>
      <c r="Q241" s="45">
        <f t="shared" si="418"/>
        <v>2000</v>
      </c>
      <c r="R241" s="44">
        <v>0</v>
      </c>
      <c r="S241" s="14">
        <v>0</v>
      </c>
      <c r="T241" s="45">
        <f t="shared" si="419"/>
        <v>0</v>
      </c>
      <c r="U241" s="44">
        <v>0</v>
      </c>
      <c r="V241" s="14">
        <v>0</v>
      </c>
      <c r="W241" s="45">
        <f t="shared" si="420"/>
        <v>0</v>
      </c>
      <c r="X241" s="44">
        <v>0</v>
      </c>
      <c r="Y241" s="14">
        <v>0</v>
      </c>
      <c r="Z241" s="45">
        <f t="shared" si="421"/>
        <v>0</v>
      </c>
      <c r="AA241" s="44">
        <v>0</v>
      </c>
      <c r="AB241" s="14">
        <v>0</v>
      </c>
      <c r="AC241" s="45">
        <f t="shared" si="422"/>
        <v>0</v>
      </c>
      <c r="AD241" s="44">
        <v>0</v>
      </c>
      <c r="AE241" s="14">
        <v>0</v>
      </c>
      <c r="AF241" s="45">
        <f t="shared" si="423"/>
        <v>0</v>
      </c>
      <c r="AG241" s="44">
        <v>0</v>
      </c>
      <c r="AH241" s="14">
        <v>0</v>
      </c>
      <c r="AI241" s="45">
        <f t="shared" si="424"/>
        <v>0</v>
      </c>
      <c r="AJ241" s="44">
        <v>0</v>
      </c>
      <c r="AK241" s="14">
        <v>0</v>
      </c>
      <c r="AL241" s="45">
        <f t="shared" si="425"/>
        <v>0</v>
      </c>
      <c r="AM241" s="44">
        <v>0</v>
      </c>
      <c r="AN241" s="14">
        <v>0</v>
      </c>
      <c r="AO241" s="45">
        <f t="shared" si="426"/>
        <v>0</v>
      </c>
      <c r="AP241" s="44">
        <v>0</v>
      </c>
      <c r="AQ241" s="14">
        <v>0</v>
      </c>
      <c r="AR241" s="45">
        <f t="shared" si="427"/>
        <v>0</v>
      </c>
      <c r="AS241" s="44">
        <v>0</v>
      </c>
      <c r="AT241" s="14">
        <v>0</v>
      </c>
      <c r="AU241" s="45">
        <f t="shared" si="428"/>
        <v>0</v>
      </c>
      <c r="AV241" s="44">
        <v>0</v>
      </c>
      <c r="AW241" s="14">
        <v>0</v>
      </c>
      <c r="AX241" s="45">
        <f t="shared" si="429"/>
        <v>0</v>
      </c>
      <c r="AY241" s="44">
        <v>0</v>
      </c>
      <c r="AZ241" s="14">
        <v>0</v>
      </c>
      <c r="BA241" s="45">
        <f t="shared" si="430"/>
        <v>0</v>
      </c>
      <c r="BB241" s="44">
        <v>0</v>
      </c>
      <c r="BC241" s="14">
        <v>0</v>
      </c>
      <c r="BD241" s="45">
        <f t="shared" si="431"/>
        <v>0</v>
      </c>
      <c r="BE241" s="44">
        <v>0</v>
      </c>
      <c r="BF241" s="14">
        <v>0</v>
      </c>
      <c r="BG241" s="45">
        <f t="shared" si="432"/>
        <v>0</v>
      </c>
      <c r="BH241" s="44">
        <v>0</v>
      </c>
      <c r="BI241" s="14">
        <v>0</v>
      </c>
      <c r="BJ241" s="45">
        <f t="shared" si="433"/>
        <v>0</v>
      </c>
      <c r="BK241" s="12">
        <f t="shared" ref="BK241:BK252" si="435">SUMIF($C$5:$BJ$5,"Ton",C241:BJ241)</f>
        <v>2.4900000000000002</v>
      </c>
      <c r="BL241" s="17">
        <f t="shared" ref="BL241:BL252" si="436">SUMIF($C$5:$BJ$5,"F*",C241:BJ241)</f>
        <v>28.556999999999999</v>
      </c>
    </row>
    <row r="242" spans="1:64" x14ac:dyDescent="0.3">
      <c r="A242" s="54">
        <v>2024</v>
      </c>
      <c r="B242" s="55" t="s">
        <v>7</v>
      </c>
      <c r="C242" s="44">
        <v>0</v>
      </c>
      <c r="D242" s="14">
        <v>0</v>
      </c>
      <c r="E242" s="45">
        <f t="shared" si="434"/>
        <v>0</v>
      </c>
      <c r="F242" s="44">
        <v>0</v>
      </c>
      <c r="G242" s="14">
        <v>0</v>
      </c>
      <c r="H242" s="45">
        <f t="shared" si="415"/>
        <v>0</v>
      </c>
      <c r="I242" s="44">
        <v>0</v>
      </c>
      <c r="J242" s="14">
        <v>0</v>
      </c>
      <c r="K242" s="45">
        <f t="shared" si="416"/>
        <v>0</v>
      </c>
      <c r="L242" s="44">
        <v>0</v>
      </c>
      <c r="M242" s="14">
        <v>0</v>
      </c>
      <c r="N242" s="45">
        <f t="shared" si="417"/>
        <v>0</v>
      </c>
      <c r="O242" s="44">
        <v>0</v>
      </c>
      <c r="P242" s="14">
        <v>0</v>
      </c>
      <c r="Q242" s="45">
        <f t="shared" si="418"/>
        <v>0</v>
      </c>
      <c r="R242" s="44">
        <v>0</v>
      </c>
      <c r="S242" s="14">
        <v>0</v>
      </c>
      <c r="T242" s="45">
        <f t="shared" si="419"/>
        <v>0</v>
      </c>
      <c r="U242" s="44">
        <v>0</v>
      </c>
      <c r="V242" s="14">
        <v>0</v>
      </c>
      <c r="W242" s="45">
        <f t="shared" si="420"/>
        <v>0</v>
      </c>
      <c r="X242" s="44">
        <v>0</v>
      </c>
      <c r="Y242" s="14">
        <v>0</v>
      </c>
      <c r="Z242" s="45">
        <f t="shared" si="421"/>
        <v>0</v>
      </c>
      <c r="AA242" s="44">
        <v>0</v>
      </c>
      <c r="AB242" s="14">
        <v>0</v>
      </c>
      <c r="AC242" s="45">
        <f t="shared" si="422"/>
        <v>0</v>
      </c>
      <c r="AD242" s="44">
        <v>0</v>
      </c>
      <c r="AE242" s="14">
        <v>0</v>
      </c>
      <c r="AF242" s="45">
        <f t="shared" si="423"/>
        <v>0</v>
      </c>
      <c r="AG242" s="44">
        <v>0</v>
      </c>
      <c r="AH242" s="14">
        <v>0</v>
      </c>
      <c r="AI242" s="45">
        <f t="shared" si="424"/>
        <v>0</v>
      </c>
      <c r="AJ242" s="44">
        <v>0</v>
      </c>
      <c r="AK242" s="14">
        <v>0</v>
      </c>
      <c r="AL242" s="45">
        <f t="shared" si="425"/>
        <v>0</v>
      </c>
      <c r="AM242" s="44">
        <v>0</v>
      </c>
      <c r="AN242" s="14">
        <v>0</v>
      </c>
      <c r="AO242" s="45">
        <f t="shared" si="426"/>
        <v>0</v>
      </c>
      <c r="AP242" s="44">
        <v>0</v>
      </c>
      <c r="AQ242" s="14">
        <v>0</v>
      </c>
      <c r="AR242" s="45">
        <f t="shared" si="427"/>
        <v>0</v>
      </c>
      <c r="AS242" s="44">
        <v>0</v>
      </c>
      <c r="AT242" s="14">
        <v>0</v>
      </c>
      <c r="AU242" s="45">
        <f t="shared" si="428"/>
        <v>0</v>
      </c>
      <c r="AV242" s="44">
        <v>0</v>
      </c>
      <c r="AW242" s="14">
        <v>0</v>
      </c>
      <c r="AX242" s="45">
        <f t="shared" si="429"/>
        <v>0</v>
      </c>
      <c r="AY242" s="44">
        <v>0</v>
      </c>
      <c r="AZ242" s="14">
        <v>0</v>
      </c>
      <c r="BA242" s="45">
        <f t="shared" si="430"/>
        <v>0</v>
      </c>
      <c r="BB242" s="44">
        <v>0</v>
      </c>
      <c r="BC242" s="14">
        <v>0</v>
      </c>
      <c r="BD242" s="45">
        <f t="shared" si="431"/>
        <v>0</v>
      </c>
      <c r="BE242" s="44">
        <v>0</v>
      </c>
      <c r="BF242" s="14">
        <v>0</v>
      </c>
      <c r="BG242" s="45">
        <f t="shared" si="432"/>
        <v>0</v>
      </c>
      <c r="BH242" s="44">
        <v>0</v>
      </c>
      <c r="BI242" s="14">
        <v>0</v>
      </c>
      <c r="BJ242" s="45">
        <f t="shared" si="433"/>
        <v>0</v>
      </c>
      <c r="BK242" s="12">
        <f t="shared" si="435"/>
        <v>0</v>
      </c>
      <c r="BL242" s="17">
        <f t="shared" si="436"/>
        <v>0</v>
      </c>
    </row>
    <row r="243" spans="1:64" x14ac:dyDescent="0.3">
      <c r="A243" s="54">
        <v>2024</v>
      </c>
      <c r="B243" s="55" t="s">
        <v>8</v>
      </c>
      <c r="C243" s="44">
        <v>0</v>
      </c>
      <c r="D243" s="14">
        <v>0</v>
      </c>
      <c r="E243" s="45">
        <f>IF(C243=0,0,D243/C243*1000)</f>
        <v>0</v>
      </c>
      <c r="F243" s="44">
        <v>0</v>
      </c>
      <c r="G243" s="14">
        <v>0</v>
      </c>
      <c r="H243" s="45">
        <f t="shared" si="415"/>
        <v>0</v>
      </c>
      <c r="I243" s="44">
        <v>0</v>
      </c>
      <c r="J243" s="14">
        <v>0</v>
      </c>
      <c r="K243" s="45">
        <f t="shared" si="416"/>
        <v>0</v>
      </c>
      <c r="L243" s="44">
        <v>0</v>
      </c>
      <c r="M243" s="14">
        <v>0</v>
      </c>
      <c r="N243" s="45">
        <f t="shared" si="417"/>
        <v>0</v>
      </c>
      <c r="O243" s="44">
        <v>0</v>
      </c>
      <c r="P243" s="14">
        <v>0</v>
      </c>
      <c r="Q243" s="45">
        <f t="shared" si="418"/>
        <v>0</v>
      </c>
      <c r="R243" s="44">
        <v>0</v>
      </c>
      <c r="S243" s="14">
        <v>0</v>
      </c>
      <c r="T243" s="45">
        <f t="shared" si="419"/>
        <v>0</v>
      </c>
      <c r="U243" s="44">
        <v>0</v>
      </c>
      <c r="V243" s="14">
        <v>0</v>
      </c>
      <c r="W243" s="45">
        <f t="shared" si="420"/>
        <v>0</v>
      </c>
      <c r="X243" s="44">
        <v>0</v>
      </c>
      <c r="Y243" s="14">
        <v>0</v>
      </c>
      <c r="Z243" s="45">
        <f t="shared" si="421"/>
        <v>0</v>
      </c>
      <c r="AA243" s="44">
        <v>0</v>
      </c>
      <c r="AB243" s="14">
        <v>0</v>
      </c>
      <c r="AC243" s="45">
        <f t="shared" si="422"/>
        <v>0</v>
      </c>
      <c r="AD243" s="44">
        <v>0</v>
      </c>
      <c r="AE243" s="14">
        <v>0</v>
      </c>
      <c r="AF243" s="45">
        <f t="shared" si="423"/>
        <v>0</v>
      </c>
      <c r="AG243" s="44">
        <v>0</v>
      </c>
      <c r="AH243" s="14">
        <v>0</v>
      </c>
      <c r="AI243" s="45">
        <f t="shared" si="424"/>
        <v>0</v>
      </c>
      <c r="AJ243" s="44">
        <v>0</v>
      </c>
      <c r="AK243" s="14">
        <v>0</v>
      </c>
      <c r="AL243" s="45">
        <f t="shared" si="425"/>
        <v>0</v>
      </c>
      <c r="AM243" s="44">
        <v>0</v>
      </c>
      <c r="AN243" s="14">
        <v>0</v>
      </c>
      <c r="AO243" s="45">
        <f t="shared" si="426"/>
        <v>0</v>
      </c>
      <c r="AP243" s="44">
        <v>0</v>
      </c>
      <c r="AQ243" s="14">
        <v>0</v>
      </c>
      <c r="AR243" s="45">
        <f t="shared" si="427"/>
        <v>0</v>
      </c>
      <c r="AS243" s="44">
        <v>0</v>
      </c>
      <c r="AT243" s="14">
        <v>0</v>
      </c>
      <c r="AU243" s="45">
        <f t="shared" si="428"/>
        <v>0</v>
      </c>
      <c r="AV243" s="44">
        <v>0</v>
      </c>
      <c r="AW243" s="14">
        <v>0</v>
      </c>
      <c r="AX243" s="45">
        <f t="shared" si="429"/>
        <v>0</v>
      </c>
      <c r="AY243" s="44">
        <v>0</v>
      </c>
      <c r="AZ243" s="14">
        <v>0</v>
      </c>
      <c r="BA243" s="45">
        <f t="shared" si="430"/>
        <v>0</v>
      </c>
      <c r="BB243" s="44">
        <v>0</v>
      </c>
      <c r="BC243" s="14">
        <v>0</v>
      </c>
      <c r="BD243" s="45">
        <f t="shared" si="431"/>
        <v>0</v>
      </c>
      <c r="BE243" s="44">
        <v>0</v>
      </c>
      <c r="BF243" s="14">
        <v>0</v>
      </c>
      <c r="BG243" s="45">
        <f t="shared" si="432"/>
        <v>0</v>
      </c>
      <c r="BH243" s="44">
        <v>0</v>
      </c>
      <c r="BI243" s="14">
        <v>0</v>
      </c>
      <c r="BJ243" s="45">
        <f t="shared" si="433"/>
        <v>0</v>
      </c>
      <c r="BK243" s="12">
        <f t="shared" si="435"/>
        <v>0</v>
      </c>
      <c r="BL243" s="17">
        <f t="shared" si="436"/>
        <v>0</v>
      </c>
    </row>
    <row r="244" spans="1:64" x14ac:dyDescent="0.3">
      <c r="A244" s="54">
        <v>2024</v>
      </c>
      <c r="B244" s="45" t="s">
        <v>9</v>
      </c>
      <c r="C244" s="44">
        <v>0</v>
      </c>
      <c r="D244" s="14">
        <v>0</v>
      </c>
      <c r="E244" s="45">
        <f t="shared" ref="E244:E251" si="437">IF(C244=0,0,D244/C244*1000)</f>
        <v>0</v>
      </c>
      <c r="F244" s="44">
        <v>0</v>
      </c>
      <c r="G244" s="14">
        <v>0</v>
      </c>
      <c r="H244" s="45">
        <f t="shared" si="415"/>
        <v>0</v>
      </c>
      <c r="I244" s="44">
        <v>0</v>
      </c>
      <c r="J244" s="14">
        <v>0</v>
      </c>
      <c r="K244" s="45">
        <f t="shared" si="416"/>
        <v>0</v>
      </c>
      <c r="L244" s="44">
        <v>0</v>
      </c>
      <c r="M244" s="14">
        <v>0</v>
      </c>
      <c r="N244" s="45">
        <f t="shared" si="417"/>
        <v>0</v>
      </c>
      <c r="O244" s="44">
        <v>0</v>
      </c>
      <c r="P244" s="14">
        <v>0</v>
      </c>
      <c r="Q244" s="45">
        <f t="shared" si="418"/>
        <v>0</v>
      </c>
      <c r="R244" s="44">
        <v>0</v>
      </c>
      <c r="S244" s="14">
        <v>0</v>
      </c>
      <c r="T244" s="45">
        <f t="shared" si="419"/>
        <v>0</v>
      </c>
      <c r="U244" s="44">
        <v>0</v>
      </c>
      <c r="V244" s="14">
        <v>0</v>
      </c>
      <c r="W244" s="45">
        <f t="shared" si="420"/>
        <v>0</v>
      </c>
      <c r="X244" s="44">
        <v>0</v>
      </c>
      <c r="Y244" s="14">
        <v>0</v>
      </c>
      <c r="Z244" s="45">
        <f t="shared" si="421"/>
        <v>0</v>
      </c>
      <c r="AA244" s="44">
        <v>0</v>
      </c>
      <c r="AB244" s="14">
        <v>0</v>
      </c>
      <c r="AC244" s="45">
        <f t="shared" si="422"/>
        <v>0</v>
      </c>
      <c r="AD244" s="44">
        <v>0</v>
      </c>
      <c r="AE244" s="14">
        <v>0</v>
      </c>
      <c r="AF244" s="45">
        <f t="shared" si="423"/>
        <v>0</v>
      </c>
      <c r="AG244" s="44">
        <v>0</v>
      </c>
      <c r="AH244" s="14">
        <v>0</v>
      </c>
      <c r="AI244" s="45">
        <f t="shared" si="424"/>
        <v>0</v>
      </c>
      <c r="AJ244" s="44">
        <v>0</v>
      </c>
      <c r="AK244" s="14">
        <v>0</v>
      </c>
      <c r="AL244" s="45">
        <f t="shared" si="425"/>
        <v>0</v>
      </c>
      <c r="AM244" s="44">
        <v>0</v>
      </c>
      <c r="AN244" s="14">
        <v>0</v>
      </c>
      <c r="AO244" s="45">
        <f t="shared" si="426"/>
        <v>0</v>
      </c>
      <c r="AP244" s="44">
        <v>0</v>
      </c>
      <c r="AQ244" s="14">
        <v>0</v>
      </c>
      <c r="AR244" s="45">
        <f t="shared" si="427"/>
        <v>0</v>
      </c>
      <c r="AS244" s="44">
        <v>0</v>
      </c>
      <c r="AT244" s="14">
        <v>0</v>
      </c>
      <c r="AU244" s="45">
        <f t="shared" si="428"/>
        <v>0</v>
      </c>
      <c r="AV244" s="44">
        <v>0</v>
      </c>
      <c r="AW244" s="14">
        <v>0</v>
      </c>
      <c r="AX244" s="45">
        <f t="shared" si="429"/>
        <v>0</v>
      </c>
      <c r="AY244" s="44">
        <v>0</v>
      </c>
      <c r="AZ244" s="14">
        <v>0</v>
      </c>
      <c r="BA244" s="45">
        <f t="shared" si="430"/>
        <v>0</v>
      </c>
      <c r="BB244" s="44">
        <v>0</v>
      </c>
      <c r="BC244" s="14">
        <v>0</v>
      </c>
      <c r="BD244" s="45">
        <f t="shared" si="431"/>
        <v>0</v>
      </c>
      <c r="BE244" s="44">
        <v>0</v>
      </c>
      <c r="BF244" s="14">
        <v>0</v>
      </c>
      <c r="BG244" s="45">
        <f t="shared" si="432"/>
        <v>0</v>
      </c>
      <c r="BH244" s="44">
        <v>0</v>
      </c>
      <c r="BI244" s="14">
        <v>0</v>
      </c>
      <c r="BJ244" s="45">
        <f t="shared" si="433"/>
        <v>0</v>
      </c>
      <c r="BK244" s="12">
        <f t="shared" si="435"/>
        <v>0</v>
      </c>
      <c r="BL244" s="17">
        <f t="shared" si="436"/>
        <v>0</v>
      </c>
    </row>
    <row r="245" spans="1:64" x14ac:dyDescent="0.3">
      <c r="A245" s="54">
        <v>2024</v>
      </c>
      <c r="B245" s="55" t="s">
        <v>10</v>
      </c>
      <c r="C245" s="44">
        <v>0</v>
      </c>
      <c r="D245" s="14">
        <v>0</v>
      </c>
      <c r="E245" s="45">
        <f t="shared" si="437"/>
        <v>0</v>
      </c>
      <c r="F245" s="44">
        <v>0</v>
      </c>
      <c r="G245" s="14">
        <v>0</v>
      </c>
      <c r="H245" s="45">
        <f t="shared" si="415"/>
        <v>0</v>
      </c>
      <c r="I245" s="44">
        <v>0</v>
      </c>
      <c r="J245" s="14">
        <v>0</v>
      </c>
      <c r="K245" s="45">
        <f t="shared" si="416"/>
        <v>0</v>
      </c>
      <c r="L245" s="44">
        <v>0</v>
      </c>
      <c r="M245" s="14">
        <v>0</v>
      </c>
      <c r="N245" s="45">
        <f t="shared" si="417"/>
        <v>0</v>
      </c>
      <c r="O245" s="77">
        <v>0.12</v>
      </c>
      <c r="P245" s="14">
        <v>0.3</v>
      </c>
      <c r="Q245" s="45">
        <f t="shared" si="418"/>
        <v>2500</v>
      </c>
      <c r="R245" s="44">
        <v>0</v>
      </c>
      <c r="S245" s="14">
        <v>0</v>
      </c>
      <c r="T245" s="45">
        <f t="shared" si="419"/>
        <v>0</v>
      </c>
      <c r="U245" s="44">
        <v>0</v>
      </c>
      <c r="V245" s="14">
        <v>0</v>
      </c>
      <c r="W245" s="45">
        <f t="shared" si="420"/>
        <v>0</v>
      </c>
      <c r="X245" s="44">
        <v>0</v>
      </c>
      <c r="Y245" s="14">
        <v>0</v>
      </c>
      <c r="Z245" s="45">
        <f t="shared" si="421"/>
        <v>0</v>
      </c>
      <c r="AA245" s="44">
        <v>0</v>
      </c>
      <c r="AB245" s="14">
        <v>0</v>
      </c>
      <c r="AC245" s="45">
        <f t="shared" si="422"/>
        <v>0</v>
      </c>
      <c r="AD245" s="44">
        <v>0</v>
      </c>
      <c r="AE245" s="14">
        <v>0</v>
      </c>
      <c r="AF245" s="45">
        <f t="shared" si="423"/>
        <v>0</v>
      </c>
      <c r="AG245" s="44">
        <v>0</v>
      </c>
      <c r="AH245" s="14">
        <v>0</v>
      </c>
      <c r="AI245" s="45">
        <f t="shared" si="424"/>
        <v>0</v>
      </c>
      <c r="AJ245" s="44">
        <v>0</v>
      </c>
      <c r="AK245" s="14">
        <v>0</v>
      </c>
      <c r="AL245" s="45">
        <f t="shared" si="425"/>
        <v>0</v>
      </c>
      <c r="AM245" s="44">
        <v>0</v>
      </c>
      <c r="AN245" s="14">
        <v>0</v>
      </c>
      <c r="AO245" s="45">
        <f t="shared" si="426"/>
        <v>0</v>
      </c>
      <c r="AP245" s="44">
        <v>0</v>
      </c>
      <c r="AQ245" s="14">
        <v>0</v>
      </c>
      <c r="AR245" s="45">
        <f t="shared" si="427"/>
        <v>0</v>
      </c>
      <c r="AS245" s="44">
        <v>0</v>
      </c>
      <c r="AT245" s="14">
        <v>0</v>
      </c>
      <c r="AU245" s="45">
        <f t="shared" si="428"/>
        <v>0</v>
      </c>
      <c r="AV245" s="44">
        <v>0</v>
      </c>
      <c r="AW245" s="14">
        <v>0</v>
      </c>
      <c r="AX245" s="45">
        <f t="shared" si="429"/>
        <v>0</v>
      </c>
      <c r="AY245" s="77">
        <v>0.25</v>
      </c>
      <c r="AZ245" s="14">
        <v>1.7170000000000001</v>
      </c>
      <c r="BA245" s="45">
        <f t="shared" si="430"/>
        <v>6868</v>
      </c>
      <c r="BB245" s="44">
        <v>0</v>
      </c>
      <c r="BC245" s="14">
        <v>0</v>
      </c>
      <c r="BD245" s="45">
        <f t="shared" si="431"/>
        <v>0</v>
      </c>
      <c r="BE245" s="44">
        <v>0</v>
      </c>
      <c r="BF245" s="14">
        <v>0</v>
      </c>
      <c r="BG245" s="45">
        <f t="shared" si="432"/>
        <v>0</v>
      </c>
      <c r="BH245" s="44">
        <v>0</v>
      </c>
      <c r="BI245" s="14">
        <v>0</v>
      </c>
      <c r="BJ245" s="45">
        <f t="shared" si="433"/>
        <v>0</v>
      </c>
      <c r="BK245" s="12">
        <f t="shared" si="435"/>
        <v>0.37</v>
      </c>
      <c r="BL245" s="17">
        <f t="shared" si="436"/>
        <v>2.0169999999999999</v>
      </c>
    </row>
    <row r="246" spans="1:64" x14ac:dyDescent="0.3">
      <c r="A246" s="54">
        <v>2024</v>
      </c>
      <c r="B246" s="55" t="s">
        <v>11</v>
      </c>
      <c r="C246" s="44">
        <v>0</v>
      </c>
      <c r="D246" s="14">
        <v>0</v>
      </c>
      <c r="E246" s="45">
        <f t="shared" si="437"/>
        <v>0</v>
      </c>
      <c r="F246" s="44">
        <v>0</v>
      </c>
      <c r="G246" s="14">
        <v>0</v>
      </c>
      <c r="H246" s="45">
        <f t="shared" si="415"/>
        <v>0</v>
      </c>
      <c r="I246" s="44">
        <v>0</v>
      </c>
      <c r="J246" s="14">
        <v>0</v>
      </c>
      <c r="K246" s="45">
        <f t="shared" si="416"/>
        <v>0</v>
      </c>
      <c r="L246" s="44">
        <v>0</v>
      </c>
      <c r="M246" s="14">
        <v>0</v>
      </c>
      <c r="N246" s="45">
        <f t="shared" si="417"/>
        <v>0</v>
      </c>
      <c r="O246" s="44">
        <v>0</v>
      </c>
      <c r="P246" s="14">
        <v>0</v>
      </c>
      <c r="Q246" s="45">
        <f t="shared" si="418"/>
        <v>0</v>
      </c>
      <c r="R246" s="44">
        <v>0</v>
      </c>
      <c r="S246" s="14">
        <v>0</v>
      </c>
      <c r="T246" s="45">
        <f t="shared" si="419"/>
        <v>0</v>
      </c>
      <c r="U246" s="44">
        <v>0</v>
      </c>
      <c r="V246" s="14">
        <v>0</v>
      </c>
      <c r="W246" s="45">
        <f t="shared" si="420"/>
        <v>0</v>
      </c>
      <c r="X246" s="77">
        <v>0.2</v>
      </c>
      <c r="Y246" s="94">
        <v>6.9290000000000003</v>
      </c>
      <c r="Z246" s="45">
        <f t="shared" si="421"/>
        <v>34644.999999999993</v>
      </c>
      <c r="AA246" s="44">
        <v>0</v>
      </c>
      <c r="AB246" s="14">
        <v>0</v>
      </c>
      <c r="AC246" s="45">
        <f t="shared" si="422"/>
        <v>0</v>
      </c>
      <c r="AD246" s="77">
        <v>0.21</v>
      </c>
      <c r="AE246" s="94">
        <v>4.617</v>
      </c>
      <c r="AF246" s="45">
        <f t="shared" si="423"/>
        <v>21985.714285714286</v>
      </c>
      <c r="AG246" s="44">
        <v>0</v>
      </c>
      <c r="AH246" s="14">
        <v>0</v>
      </c>
      <c r="AI246" s="45">
        <f t="shared" si="424"/>
        <v>0</v>
      </c>
      <c r="AJ246" s="44">
        <v>0</v>
      </c>
      <c r="AK246" s="14">
        <v>0</v>
      </c>
      <c r="AL246" s="45">
        <f t="shared" si="425"/>
        <v>0</v>
      </c>
      <c r="AM246" s="44">
        <v>0</v>
      </c>
      <c r="AN246" s="14">
        <v>0</v>
      </c>
      <c r="AO246" s="45">
        <f t="shared" si="426"/>
        <v>0</v>
      </c>
      <c r="AP246" s="44">
        <v>0</v>
      </c>
      <c r="AQ246" s="14">
        <v>0</v>
      </c>
      <c r="AR246" s="45">
        <f t="shared" si="427"/>
        <v>0</v>
      </c>
      <c r="AS246" s="44">
        <v>0</v>
      </c>
      <c r="AT246" s="14">
        <v>0</v>
      </c>
      <c r="AU246" s="45">
        <f t="shared" si="428"/>
        <v>0</v>
      </c>
      <c r="AV246" s="44">
        <v>0</v>
      </c>
      <c r="AW246" s="14">
        <v>0</v>
      </c>
      <c r="AX246" s="45">
        <f t="shared" si="429"/>
        <v>0</v>
      </c>
      <c r="AY246" s="77">
        <v>3.3879999999999999</v>
      </c>
      <c r="AZ246" s="94">
        <v>8.8040000000000003</v>
      </c>
      <c r="BA246" s="45">
        <f t="shared" si="430"/>
        <v>2598.5832349468715</v>
      </c>
      <c r="BB246" s="44">
        <v>0</v>
      </c>
      <c r="BC246" s="14">
        <v>0</v>
      </c>
      <c r="BD246" s="45">
        <f t="shared" si="431"/>
        <v>0</v>
      </c>
      <c r="BE246" s="44">
        <v>0</v>
      </c>
      <c r="BF246" s="14">
        <v>0</v>
      </c>
      <c r="BG246" s="45">
        <f t="shared" si="432"/>
        <v>0</v>
      </c>
      <c r="BH246" s="44">
        <v>0</v>
      </c>
      <c r="BI246" s="14">
        <v>0</v>
      </c>
      <c r="BJ246" s="45">
        <f t="shared" si="433"/>
        <v>0</v>
      </c>
      <c r="BK246" s="12">
        <f t="shared" si="435"/>
        <v>3.798</v>
      </c>
      <c r="BL246" s="17">
        <f t="shared" si="436"/>
        <v>20.350000000000001</v>
      </c>
    </row>
    <row r="247" spans="1:64" x14ac:dyDescent="0.3">
      <c r="A247" s="54">
        <v>2024</v>
      </c>
      <c r="B247" s="55" t="s">
        <v>12</v>
      </c>
      <c r="C247" s="44">
        <v>0</v>
      </c>
      <c r="D247" s="14">
        <v>0</v>
      </c>
      <c r="E247" s="45">
        <f t="shared" si="437"/>
        <v>0</v>
      </c>
      <c r="F247" s="44">
        <v>0</v>
      </c>
      <c r="G247" s="14">
        <v>0</v>
      </c>
      <c r="H247" s="45">
        <f t="shared" si="415"/>
        <v>0</v>
      </c>
      <c r="I247" s="44">
        <v>0</v>
      </c>
      <c r="J247" s="14">
        <v>0</v>
      </c>
      <c r="K247" s="45">
        <f t="shared" si="416"/>
        <v>0</v>
      </c>
      <c r="L247" s="44">
        <v>0</v>
      </c>
      <c r="M247" s="14">
        <v>0</v>
      </c>
      <c r="N247" s="45">
        <f t="shared" si="417"/>
        <v>0</v>
      </c>
      <c r="O247" s="44">
        <v>0</v>
      </c>
      <c r="P247" s="14">
        <v>0</v>
      </c>
      <c r="Q247" s="45">
        <f t="shared" si="418"/>
        <v>0</v>
      </c>
      <c r="R247" s="44">
        <v>0</v>
      </c>
      <c r="S247" s="14">
        <v>0</v>
      </c>
      <c r="T247" s="45">
        <f t="shared" si="419"/>
        <v>0</v>
      </c>
      <c r="U247" s="44">
        <v>0</v>
      </c>
      <c r="V247" s="14">
        <v>0</v>
      </c>
      <c r="W247" s="45">
        <f t="shared" si="420"/>
        <v>0</v>
      </c>
      <c r="X247" s="44">
        <v>0</v>
      </c>
      <c r="Y247" s="14">
        <v>0</v>
      </c>
      <c r="Z247" s="45">
        <f t="shared" si="421"/>
        <v>0</v>
      </c>
      <c r="AA247" s="44">
        <v>0</v>
      </c>
      <c r="AB247" s="14">
        <v>0</v>
      </c>
      <c r="AC247" s="45">
        <f t="shared" si="422"/>
        <v>0</v>
      </c>
      <c r="AD247" s="44">
        <v>0</v>
      </c>
      <c r="AE247" s="14">
        <v>0</v>
      </c>
      <c r="AF247" s="45">
        <f t="shared" si="423"/>
        <v>0</v>
      </c>
      <c r="AG247" s="44">
        <v>0</v>
      </c>
      <c r="AH247" s="14">
        <v>0</v>
      </c>
      <c r="AI247" s="45">
        <f t="shared" si="424"/>
        <v>0</v>
      </c>
      <c r="AJ247" s="44">
        <v>0</v>
      </c>
      <c r="AK247" s="14">
        <v>0</v>
      </c>
      <c r="AL247" s="45">
        <f t="shared" si="425"/>
        <v>0</v>
      </c>
      <c r="AM247" s="44">
        <v>0</v>
      </c>
      <c r="AN247" s="14">
        <v>0</v>
      </c>
      <c r="AO247" s="45">
        <f t="shared" si="426"/>
        <v>0</v>
      </c>
      <c r="AP247" s="44">
        <v>0</v>
      </c>
      <c r="AQ247" s="14">
        <v>0</v>
      </c>
      <c r="AR247" s="45">
        <f t="shared" si="427"/>
        <v>0</v>
      </c>
      <c r="AS247" s="44">
        <v>0</v>
      </c>
      <c r="AT247" s="14">
        <v>0</v>
      </c>
      <c r="AU247" s="45">
        <f t="shared" si="428"/>
        <v>0</v>
      </c>
      <c r="AV247" s="44">
        <v>0</v>
      </c>
      <c r="AW247" s="14">
        <v>0</v>
      </c>
      <c r="AX247" s="45">
        <f t="shared" si="429"/>
        <v>0</v>
      </c>
      <c r="AY247" s="44">
        <v>0</v>
      </c>
      <c r="AZ247" s="14">
        <v>0</v>
      </c>
      <c r="BA247" s="45">
        <f t="shared" si="430"/>
        <v>0</v>
      </c>
      <c r="BB247" s="44">
        <v>0</v>
      </c>
      <c r="BC247" s="14">
        <v>0</v>
      </c>
      <c r="BD247" s="45">
        <f t="shared" si="431"/>
        <v>0</v>
      </c>
      <c r="BE247" s="44">
        <v>0</v>
      </c>
      <c r="BF247" s="14">
        <v>0</v>
      </c>
      <c r="BG247" s="45">
        <f t="shared" si="432"/>
        <v>0</v>
      </c>
      <c r="BH247" s="44">
        <v>0</v>
      </c>
      <c r="BI247" s="14">
        <v>0</v>
      </c>
      <c r="BJ247" s="45">
        <f t="shared" si="433"/>
        <v>0</v>
      </c>
      <c r="BK247" s="12">
        <f t="shared" si="435"/>
        <v>0</v>
      </c>
      <c r="BL247" s="17">
        <f t="shared" si="436"/>
        <v>0</v>
      </c>
    </row>
    <row r="248" spans="1:64" x14ac:dyDescent="0.3">
      <c r="A248" s="54">
        <v>2024</v>
      </c>
      <c r="B248" s="55" t="s">
        <v>13</v>
      </c>
      <c r="C248" s="44">
        <v>0</v>
      </c>
      <c r="D248" s="14">
        <v>0</v>
      </c>
      <c r="E248" s="45">
        <f t="shared" si="437"/>
        <v>0</v>
      </c>
      <c r="F248" s="44">
        <v>0</v>
      </c>
      <c r="G248" s="14">
        <v>0</v>
      </c>
      <c r="H248" s="45">
        <f t="shared" si="415"/>
        <v>0</v>
      </c>
      <c r="I248" s="44">
        <v>0</v>
      </c>
      <c r="J248" s="14">
        <v>0</v>
      </c>
      <c r="K248" s="45">
        <f t="shared" si="416"/>
        <v>0</v>
      </c>
      <c r="L248" s="44">
        <v>0</v>
      </c>
      <c r="M248" s="14">
        <v>0</v>
      </c>
      <c r="N248" s="45">
        <f t="shared" si="417"/>
        <v>0</v>
      </c>
      <c r="O248" s="44">
        <v>0</v>
      </c>
      <c r="P248" s="14">
        <v>0</v>
      </c>
      <c r="Q248" s="45">
        <f t="shared" si="418"/>
        <v>0</v>
      </c>
      <c r="R248" s="44">
        <v>0</v>
      </c>
      <c r="S248" s="14">
        <v>0</v>
      </c>
      <c r="T248" s="45">
        <f t="shared" si="419"/>
        <v>0</v>
      </c>
      <c r="U248" s="44">
        <v>0</v>
      </c>
      <c r="V248" s="14">
        <v>0</v>
      </c>
      <c r="W248" s="45">
        <f t="shared" si="420"/>
        <v>0</v>
      </c>
      <c r="X248" s="44">
        <v>0</v>
      </c>
      <c r="Y248" s="14">
        <v>0</v>
      </c>
      <c r="Z248" s="45">
        <f t="shared" si="421"/>
        <v>0</v>
      </c>
      <c r="AA248" s="44">
        <v>0</v>
      </c>
      <c r="AB248" s="14">
        <v>0</v>
      </c>
      <c r="AC248" s="45">
        <f t="shared" si="422"/>
        <v>0</v>
      </c>
      <c r="AD248" s="44">
        <v>0</v>
      </c>
      <c r="AE248" s="14">
        <v>0</v>
      </c>
      <c r="AF248" s="45">
        <f t="shared" si="423"/>
        <v>0</v>
      </c>
      <c r="AG248" s="44">
        <v>0</v>
      </c>
      <c r="AH248" s="14">
        <v>0</v>
      </c>
      <c r="AI248" s="45">
        <f t="shared" si="424"/>
        <v>0</v>
      </c>
      <c r="AJ248" s="44">
        <v>0</v>
      </c>
      <c r="AK248" s="14">
        <v>0</v>
      </c>
      <c r="AL248" s="45">
        <f t="shared" si="425"/>
        <v>0</v>
      </c>
      <c r="AM248" s="44">
        <v>0</v>
      </c>
      <c r="AN248" s="14">
        <v>0</v>
      </c>
      <c r="AO248" s="45">
        <f t="shared" si="426"/>
        <v>0</v>
      </c>
      <c r="AP248" s="44">
        <v>0</v>
      </c>
      <c r="AQ248" s="14">
        <v>0</v>
      </c>
      <c r="AR248" s="45">
        <f t="shared" si="427"/>
        <v>0</v>
      </c>
      <c r="AS248" s="44">
        <v>0</v>
      </c>
      <c r="AT248" s="14">
        <v>0</v>
      </c>
      <c r="AU248" s="45">
        <f t="shared" si="428"/>
        <v>0</v>
      </c>
      <c r="AV248" s="44">
        <v>0</v>
      </c>
      <c r="AW248" s="14">
        <v>0</v>
      </c>
      <c r="AX248" s="45">
        <f t="shared" si="429"/>
        <v>0</v>
      </c>
      <c r="AY248" s="44">
        <v>0</v>
      </c>
      <c r="AZ248" s="14">
        <v>0</v>
      </c>
      <c r="BA248" s="45">
        <f t="shared" si="430"/>
        <v>0</v>
      </c>
      <c r="BB248" s="44">
        <v>0</v>
      </c>
      <c r="BC248" s="14">
        <v>0</v>
      </c>
      <c r="BD248" s="45">
        <f t="shared" si="431"/>
        <v>0</v>
      </c>
      <c r="BE248" s="44">
        <v>0</v>
      </c>
      <c r="BF248" s="14">
        <v>0</v>
      </c>
      <c r="BG248" s="45">
        <f t="shared" si="432"/>
        <v>0</v>
      </c>
      <c r="BH248" s="44">
        <v>0</v>
      </c>
      <c r="BI248" s="14">
        <v>0</v>
      </c>
      <c r="BJ248" s="45">
        <f t="shared" si="433"/>
        <v>0</v>
      </c>
      <c r="BK248" s="12">
        <f t="shared" si="435"/>
        <v>0</v>
      </c>
      <c r="BL248" s="17">
        <f t="shared" si="436"/>
        <v>0</v>
      </c>
    </row>
    <row r="249" spans="1:64" x14ac:dyDescent="0.3">
      <c r="A249" s="54">
        <v>2024</v>
      </c>
      <c r="B249" s="55" t="s">
        <v>14</v>
      </c>
      <c r="C249" s="44">
        <v>0</v>
      </c>
      <c r="D249" s="14">
        <v>0</v>
      </c>
      <c r="E249" s="45">
        <f t="shared" si="437"/>
        <v>0</v>
      </c>
      <c r="F249" s="44">
        <v>0</v>
      </c>
      <c r="G249" s="14">
        <v>0</v>
      </c>
      <c r="H249" s="45">
        <f t="shared" si="415"/>
        <v>0</v>
      </c>
      <c r="I249" s="44">
        <v>0</v>
      </c>
      <c r="J249" s="14">
        <v>0</v>
      </c>
      <c r="K249" s="45">
        <f t="shared" si="416"/>
        <v>0</v>
      </c>
      <c r="L249" s="44">
        <v>0</v>
      </c>
      <c r="M249" s="14">
        <v>0</v>
      </c>
      <c r="N249" s="45">
        <f t="shared" si="417"/>
        <v>0</v>
      </c>
      <c r="O249" s="44">
        <v>0</v>
      </c>
      <c r="P249" s="14">
        <v>0</v>
      </c>
      <c r="Q249" s="45">
        <f t="shared" si="418"/>
        <v>0</v>
      </c>
      <c r="R249" s="44">
        <v>0</v>
      </c>
      <c r="S249" s="14">
        <v>0</v>
      </c>
      <c r="T249" s="45">
        <f t="shared" si="419"/>
        <v>0</v>
      </c>
      <c r="U249" s="44">
        <v>0</v>
      </c>
      <c r="V249" s="14">
        <v>0</v>
      </c>
      <c r="W249" s="45">
        <f t="shared" si="420"/>
        <v>0</v>
      </c>
      <c r="X249" s="44">
        <v>0</v>
      </c>
      <c r="Y249" s="14">
        <v>0</v>
      </c>
      <c r="Z249" s="45">
        <f t="shared" si="421"/>
        <v>0</v>
      </c>
      <c r="AA249" s="44">
        <v>0</v>
      </c>
      <c r="AB249" s="14">
        <v>0</v>
      </c>
      <c r="AC249" s="45">
        <f t="shared" si="422"/>
        <v>0</v>
      </c>
      <c r="AD249" s="44">
        <v>0</v>
      </c>
      <c r="AE249" s="14">
        <v>0</v>
      </c>
      <c r="AF249" s="45">
        <f t="shared" si="423"/>
        <v>0</v>
      </c>
      <c r="AG249" s="44">
        <v>0</v>
      </c>
      <c r="AH249" s="14">
        <v>0</v>
      </c>
      <c r="AI249" s="45">
        <f t="shared" si="424"/>
        <v>0</v>
      </c>
      <c r="AJ249" s="44">
        <v>0</v>
      </c>
      <c r="AK249" s="14">
        <v>0</v>
      </c>
      <c r="AL249" s="45">
        <f t="shared" si="425"/>
        <v>0</v>
      </c>
      <c r="AM249" s="44">
        <v>0</v>
      </c>
      <c r="AN249" s="14">
        <v>0</v>
      </c>
      <c r="AO249" s="45">
        <f t="shared" si="426"/>
        <v>0</v>
      </c>
      <c r="AP249" s="44">
        <v>0</v>
      </c>
      <c r="AQ249" s="14">
        <v>0</v>
      </c>
      <c r="AR249" s="45">
        <f t="shared" si="427"/>
        <v>0</v>
      </c>
      <c r="AS249" s="44">
        <v>0</v>
      </c>
      <c r="AT249" s="14">
        <v>0</v>
      </c>
      <c r="AU249" s="45">
        <f t="shared" si="428"/>
        <v>0</v>
      </c>
      <c r="AV249" s="44">
        <v>0</v>
      </c>
      <c r="AW249" s="14">
        <v>0</v>
      </c>
      <c r="AX249" s="45">
        <f t="shared" si="429"/>
        <v>0</v>
      </c>
      <c r="AY249" s="44">
        <v>0</v>
      </c>
      <c r="AZ249" s="14">
        <v>0</v>
      </c>
      <c r="BA249" s="45">
        <f t="shared" si="430"/>
        <v>0</v>
      </c>
      <c r="BB249" s="44">
        <v>0</v>
      </c>
      <c r="BC249" s="14">
        <v>0</v>
      </c>
      <c r="BD249" s="45">
        <f t="shared" si="431"/>
        <v>0</v>
      </c>
      <c r="BE249" s="44">
        <v>0</v>
      </c>
      <c r="BF249" s="14">
        <v>0</v>
      </c>
      <c r="BG249" s="45">
        <f t="shared" si="432"/>
        <v>0</v>
      </c>
      <c r="BH249" s="44">
        <v>0</v>
      </c>
      <c r="BI249" s="14">
        <v>0</v>
      </c>
      <c r="BJ249" s="45">
        <f t="shared" si="433"/>
        <v>0</v>
      </c>
      <c r="BK249" s="12">
        <f t="shared" si="435"/>
        <v>0</v>
      </c>
      <c r="BL249" s="17">
        <f t="shared" si="436"/>
        <v>0</v>
      </c>
    </row>
    <row r="250" spans="1:64" x14ac:dyDescent="0.3">
      <c r="A250" s="54">
        <v>2024</v>
      </c>
      <c r="B250" s="45" t="s">
        <v>15</v>
      </c>
      <c r="C250" s="44">
        <v>0</v>
      </c>
      <c r="D250" s="14">
        <v>0</v>
      </c>
      <c r="E250" s="45">
        <f t="shared" si="437"/>
        <v>0</v>
      </c>
      <c r="F250" s="44">
        <v>0</v>
      </c>
      <c r="G250" s="14">
        <v>0</v>
      </c>
      <c r="H250" s="45">
        <f t="shared" si="415"/>
        <v>0</v>
      </c>
      <c r="I250" s="44">
        <v>0</v>
      </c>
      <c r="J250" s="14">
        <v>0</v>
      </c>
      <c r="K250" s="45">
        <f t="shared" si="416"/>
        <v>0</v>
      </c>
      <c r="L250" s="44">
        <v>0</v>
      </c>
      <c r="M250" s="14">
        <v>0</v>
      </c>
      <c r="N250" s="45">
        <f t="shared" si="417"/>
        <v>0</v>
      </c>
      <c r="O250" s="44">
        <v>0</v>
      </c>
      <c r="P250" s="14">
        <v>0</v>
      </c>
      <c r="Q250" s="45">
        <f t="shared" si="418"/>
        <v>0</v>
      </c>
      <c r="R250" s="44">
        <v>0</v>
      </c>
      <c r="S250" s="14">
        <v>0</v>
      </c>
      <c r="T250" s="45">
        <f t="shared" si="419"/>
        <v>0</v>
      </c>
      <c r="U250" s="44">
        <v>0</v>
      </c>
      <c r="V250" s="14">
        <v>0</v>
      </c>
      <c r="W250" s="45">
        <f t="shared" si="420"/>
        <v>0</v>
      </c>
      <c r="X250" s="44">
        <v>0</v>
      </c>
      <c r="Y250" s="14">
        <v>0</v>
      </c>
      <c r="Z250" s="45">
        <f t="shared" si="421"/>
        <v>0</v>
      </c>
      <c r="AA250" s="44">
        <v>0</v>
      </c>
      <c r="AB250" s="14">
        <v>0</v>
      </c>
      <c r="AC250" s="45">
        <f t="shared" si="422"/>
        <v>0</v>
      </c>
      <c r="AD250" s="44">
        <v>0</v>
      </c>
      <c r="AE250" s="14">
        <v>0</v>
      </c>
      <c r="AF250" s="45">
        <f t="shared" si="423"/>
        <v>0</v>
      </c>
      <c r="AG250" s="44">
        <v>0</v>
      </c>
      <c r="AH250" s="14">
        <v>0</v>
      </c>
      <c r="AI250" s="45">
        <f t="shared" si="424"/>
        <v>0</v>
      </c>
      <c r="AJ250" s="44">
        <v>0</v>
      </c>
      <c r="AK250" s="14">
        <v>0</v>
      </c>
      <c r="AL250" s="45">
        <f t="shared" si="425"/>
        <v>0</v>
      </c>
      <c r="AM250" s="44">
        <v>0</v>
      </c>
      <c r="AN250" s="14">
        <v>0</v>
      </c>
      <c r="AO250" s="45">
        <f t="shared" si="426"/>
        <v>0</v>
      </c>
      <c r="AP250" s="44">
        <v>0</v>
      </c>
      <c r="AQ250" s="14">
        <v>0</v>
      </c>
      <c r="AR250" s="45">
        <f t="shared" si="427"/>
        <v>0</v>
      </c>
      <c r="AS250" s="44">
        <v>0</v>
      </c>
      <c r="AT250" s="14">
        <v>0</v>
      </c>
      <c r="AU250" s="45">
        <f t="shared" si="428"/>
        <v>0</v>
      </c>
      <c r="AV250" s="44">
        <v>0</v>
      </c>
      <c r="AW250" s="14">
        <v>0</v>
      </c>
      <c r="AX250" s="45">
        <f t="shared" si="429"/>
        <v>0</v>
      </c>
      <c r="AY250" s="44">
        <v>0</v>
      </c>
      <c r="AZ250" s="14">
        <v>0</v>
      </c>
      <c r="BA250" s="45">
        <f t="shared" si="430"/>
        <v>0</v>
      </c>
      <c r="BB250" s="44">
        <v>0</v>
      </c>
      <c r="BC250" s="14">
        <v>0</v>
      </c>
      <c r="BD250" s="45">
        <f t="shared" si="431"/>
        <v>0</v>
      </c>
      <c r="BE250" s="44">
        <v>0</v>
      </c>
      <c r="BF250" s="14">
        <v>0</v>
      </c>
      <c r="BG250" s="45">
        <f t="shared" si="432"/>
        <v>0</v>
      </c>
      <c r="BH250" s="44">
        <v>0</v>
      </c>
      <c r="BI250" s="14">
        <v>0</v>
      </c>
      <c r="BJ250" s="45">
        <f t="shared" si="433"/>
        <v>0</v>
      </c>
      <c r="BK250" s="12">
        <f t="shared" si="435"/>
        <v>0</v>
      </c>
      <c r="BL250" s="17">
        <f t="shared" si="436"/>
        <v>0</v>
      </c>
    </row>
    <row r="251" spans="1:64" x14ac:dyDescent="0.3">
      <c r="A251" s="54">
        <v>2024</v>
      </c>
      <c r="B251" s="55" t="s">
        <v>16</v>
      </c>
      <c r="C251" s="44">
        <v>0</v>
      </c>
      <c r="D251" s="14">
        <v>0</v>
      </c>
      <c r="E251" s="45">
        <f t="shared" si="437"/>
        <v>0</v>
      </c>
      <c r="F251" s="44">
        <v>0</v>
      </c>
      <c r="G251" s="14">
        <v>0</v>
      </c>
      <c r="H251" s="45">
        <f t="shared" si="415"/>
        <v>0</v>
      </c>
      <c r="I251" s="44">
        <v>0</v>
      </c>
      <c r="J251" s="14">
        <v>0</v>
      </c>
      <c r="K251" s="45">
        <f t="shared" si="416"/>
        <v>0</v>
      </c>
      <c r="L251" s="44">
        <v>0</v>
      </c>
      <c r="M251" s="14">
        <v>0</v>
      </c>
      <c r="N251" s="45">
        <f t="shared" si="417"/>
        <v>0</v>
      </c>
      <c r="O251" s="44">
        <v>0</v>
      </c>
      <c r="P251" s="14">
        <v>0</v>
      </c>
      <c r="Q251" s="45">
        <f t="shared" si="418"/>
        <v>0</v>
      </c>
      <c r="R251" s="44">
        <v>0</v>
      </c>
      <c r="S251" s="14">
        <v>0</v>
      </c>
      <c r="T251" s="45">
        <f t="shared" si="419"/>
        <v>0</v>
      </c>
      <c r="U251" s="44">
        <v>0</v>
      </c>
      <c r="V251" s="14">
        <v>0</v>
      </c>
      <c r="W251" s="45">
        <f t="shared" si="420"/>
        <v>0</v>
      </c>
      <c r="X251" s="44">
        <v>0</v>
      </c>
      <c r="Y251" s="14">
        <v>0</v>
      </c>
      <c r="Z251" s="45">
        <f t="shared" si="421"/>
        <v>0</v>
      </c>
      <c r="AA251" s="44">
        <v>0</v>
      </c>
      <c r="AB251" s="14">
        <v>0</v>
      </c>
      <c r="AC251" s="45">
        <f t="shared" si="422"/>
        <v>0</v>
      </c>
      <c r="AD251" s="44">
        <v>0</v>
      </c>
      <c r="AE251" s="14">
        <v>0</v>
      </c>
      <c r="AF251" s="45">
        <f t="shared" si="423"/>
        <v>0</v>
      </c>
      <c r="AG251" s="44">
        <v>0</v>
      </c>
      <c r="AH251" s="14">
        <v>0</v>
      </c>
      <c r="AI251" s="45">
        <f t="shared" si="424"/>
        <v>0</v>
      </c>
      <c r="AJ251" s="44">
        <v>0</v>
      </c>
      <c r="AK251" s="14">
        <v>0</v>
      </c>
      <c r="AL251" s="45">
        <f t="shared" si="425"/>
        <v>0</v>
      </c>
      <c r="AM251" s="44">
        <v>0</v>
      </c>
      <c r="AN251" s="14">
        <v>0</v>
      </c>
      <c r="AO251" s="45">
        <f t="shared" si="426"/>
        <v>0</v>
      </c>
      <c r="AP251" s="44">
        <v>0</v>
      </c>
      <c r="AQ251" s="14">
        <v>0</v>
      </c>
      <c r="AR251" s="45">
        <f t="shared" si="427"/>
        <v>0</v>
      </c>
      <c r="AS251" s="44">
        <v>0</v>
      </c>
      <c r="AT251" s="14">
        <v>0</v>
      </c>
      <c r="AU251" s="45">
        <f t="shared" si="428"/>
        <v>0</v>
      </c>
      <c r="AV251" s="44">
        <v>0</v>
      </c>
      <c r="AW251" s="14">
        <v>0</v>
      </c>
      <c r="AX251" s="45">
        <f t="shared" si="429"/>
        <v>0</v>
      </c>
      <c r="AY251" s="44">
        <v>0</v>
      </c>
      <c r="AZ251" s="14">
        <v>0</v>
      </c>
      <c r="BA251" s="45">
        <f t="shared" si="430"/>
        <v>0</v>
      </c>
      <c r="BB251" s="44">
        <v>0</v>
      </c>
      <c r="BC251" s="14">
        <v>0</v>
      </c>
      <c r="BD251" s="45">
        <f t="shared" si="431"/>
        <v>0</v>
      </c>
      <c r="BE251" s="44">
        <v>0</v>
      </c>
      <c r="BF251" s="14">
        <v>0</v>
      </c>
      <c r="BG251" s="45">
        <f t="shared" si="432"/>
        <v>0</v>
      </c>
      <c r="BH251" s="44">
        <v>0</v>
      </c>
      <c r="BI251" s="14">
        <v>0</v>
      </c>
      <c r="BJ251" s="45">
        <f t="shared" si="433"/>
        <v>0</v>
      </c>
      <c r="BK251" s="12">
        <f t="shared" si="435"/>
        <v>0</v>
      </c>
      <c r="BL251" s="17">
        <f t="shared" si="436"/>
        <v>0</v>
      </c>
    </row>
    <row r="252" spans="1:64" ht="15" thickBot="1" x14ac:dyDescent="0.35">
      <c r="A252" s="56"/>
      <c r="B252" s="66" t="s">
        <v>17</v>
      </c>
      <c r="C252" s="46">
        <f t="shared" ref="C252:D252" si="438">SUM(C240:C251)</f>
        <v>0</v>
      </c>
      <c r="D252" s="34">
        <f t="shared" si="438"/>
        <v>0</v>
      </c>
      <c r="E252" s="47"/>
      <c r="F252" s="46">
        <f t="shared" ref="F252:G252" si="439">SUM(F240:F251)</f>
        <v>0</v>
      </c>
      <c r="G252" s="34">
        <f t="shared" si="439"/>
        <v>0</v>
      </c>
      <c r="H252" s="47"/>
      <c r="I252" s="46">
        <f t="shared" ref="I252:J252" si="440">SUM(I240:I251)</f>
        <v>1.74</v>
      </c>
      <c r="J252" s="34">
        <f t="shared" si="440"/>
        <v>27.056999999999999</v>
      </c>
      <c r="K252" s="47"/>
      <c r="L252" s="46">
        <f t="shared" ref="L252:M252" si="441">SUM(L240:L251)</f>
        <v>0</v>
      </c>
      <c r="M252" s="34">
        <f t="shared" si="441"/>
        <v>0</v>
      </c>
      <c r="N252" s="47"/>
      <c r="O252" s="46">
        <f t="shared" ref="O252:P252" si="442">SUM(O240:O251)</f>
        <v>1.0699999999999998</v>
      </c>
      <c r="P252" s="34">
        <f t="shared" si="442"/>
        <v>2.1999999999999997</v>
      </c>
      <c r="Q252" s="47"/>
      <c r="R252" s="46">
        <f t="shared" ref="R252:S252" si="443">SUM(R240:R251)</f>
        <v>0</v>
      </c>
      <c r="S252" s="34">
        <f t="shared" si="443"/>
        <v>0</v>
      </c>
      <c r="T252" s="47"/>
      <c r="U252" s="46">
        <f t="shared" ref="U252:V252" si="444">SUM(U240:U251)</f>
        <v>0</v>
      </c>
      <c r="V252" s="34">
        <f t="shared" si="444"/>
        <v>0</v>
      </c>
      <c r="W252" s="47"/>
      <c r="X252" s="46">
        <f t="shared" ref="X252:Y252" si="445">SUM(X240:X251)</f>
        <v>0.2</v>
      </c>
      <c r="Y252" s="34">
        <f t="shared" si="445"/>
        <v>6.9290000000000003</v>
      </c>
      <c r="Z252" s="47"/>
      <c r="AA252" s="46">
        <f t="shared" ref="AA252:AB252" si="446">SUM(AA240:AA251)</f>
        <v>0</v>
      </c>
      <c r="AB252" s="34">
        <f t="shared" si="446"/>
        <v>0</v>
      </c>
      <c r="AC252" s="47"/>
      <c r="AD252" s="46">
        <f t="shared" ref="AD252:AE252" si="447">SUM(AD240:AD251)</f>
        <v>0.21</v>
      </c>
      <c r="AE252" s="34">
        <f t="shared" si="447"/>
        <v>4.617</v>
      </c>
      <c r="AF252" s="47"/>
      <c r="AG252" s="46">
        <f t="shared" ref="AG252:AH252" si="448">SUM(AG240:AG251)</f>
        <v>0</v>
      </c>
      <c r="AH252" s="34">
        <f t="shared" si="448"/>
        <v>0</v>
      </c>
      <c r="AI252" s="47"/>
      <c r="AJ252" s="46">
        <f t="shared" ref="AJ252:AK252" si="449">SUM(AJ240:AJ251)</f>
        <v>0</v>
      </c>
      <c r="AK252" s="34">
        <f t="shared" si="449"/>
        <v>0</v>
      </c>
      <c r="AL252" s="47"/>
      <c r="AM252" s="46">
        <f t="shared" ref="AM252:AN252" si="450">SUM(AM240:AM251)</f>
        <v>0</v>
      </c>
      <c r="AN252" s="34">
        <f t="shared" si="450"/>
        <v>0</v>
      </c>
      <c r="AO252" s="47"/>
      <c r="AP252" s="46">
        <f t="shared" ref="AP252:AQ252" si="451">SUM(AP240:AP251)</f>
        <v>0</v>
      </c>
      <c r="AQ252" s="34">
        <f t="shared" si="451"/>
        <v>0</v>
      </c>
      <c r="AR252" s="47"/>
      <c r="AS252" s="46">
        <f t="shared" ref="AS252:AT252" si="452">SUM(AS240:AS251)</f>
        <v>0</v>
      </c>
      <c r="AT252" s="34">
        <f t="shared" si="452"/>
        <v>0</v>
      </c>
      <c r="AU252" s="47"/>
      <c r="AV252" s="46">
        <f t="shared" ref="AV252:AW252" si="453">SUM(AV240:AV251)</f>
        <v>0</v>
      </c>
      <c r="AW252" s="34">
        <f t="shared" si="453"/>
        <v>0</v>
      </c>
      <c r="AX252" s="47"/>
      <c r="AY252" s="46">
        <f t="shared" ref="AY252:AZ252" si="454">SUM(AY240:AY251)</f>
        <v>3.6379999999999999</v>
      </c>
      <c r="AZ252" s="34">
        <f t="shared" si="454"/>
        <v>10.521000000000001</v>
      </c>
      <c r="BA252" s="47"/>
      <c r="BB252" s="46">
        <f t="shared" ref="BB252:BC252" si="455">SUM(BB240:BB251)</f>
        <v>0</v>
      </c>
      <c r="BC252" s="34">
        <f t="shared" si="455"/>
        <v>0</v>
      </c>
      <c r="BD252" s="47"/>
      <c r="BE252" s="46">
        <f t="shared" ref="BE252:BF252" si="456">SUM(BE240:BE251)</f>
        <v>0</v>
      </c>
      <c r="BF252" s="34">
        <f t="shared" si="456"/>
        <v>0</v>
      </c>
      <c r="BG252" s="47"/>
      <c r="BH252" s="46">
        <f t="shared" ref="BH252:BI252" si="457">SUM(BH240:BH251)</f>
        <v>0</v>
      </c>
      <c r="BI252" s="34">
        <f t="shared" si="457"/>
        <v>0</v>
      </c>
      <c r="BJ252" s="47"/>
      <c r="BK252" s="35">
        <f t="shared" si="435"/>
        <v>6.8579999999999997</v>
      </c>
      <c r="BL252" s="36">
        <f t="shared" si="436"/>
        <v>51.323999999999998</v>
      </c>
    </row>
  </sheetData>
  <mergeCells count="23">
    <mergeCell ref="BB4:BD4"/>
    <mergeCell ref="F4:H4"/>
    <mergeCell ref="A4:B4"/>
    <mergeCell ref="C3:K3"/>
    <mergeCell ref="C2:X2"/>
    <mergeCell ref="C4:E4"/>
    <mergeCell ref="O4:Q4"/>
    <mergeCell ref="BH4:BJ4"/>
    <mergeCell ref="I4:K4"/>
    <mergeCell ref="AG4:AI4"/>
    <mergeCell ref="AP4:AR4"/>
    <mergeCell ref="AA4:AC4"/>
    <mergeCell ref="L4:N4"/>
    <mergeCell ref="AY4:BA4"/>
    <mergeCell ref="AJ4:AL4"/>
    <mergeCell ref="AD4:AF4"/>
    <mergeCell ref="X4:Z4"/>
    <mergeCell ref="AS4:AU4"/>
    <mergeCell ref="BE4:BG4"/>
    <mergeCell ref="AM4:AO4"/>
    <mergeCell ref="U4:W4"/>
    <mergeCell ref="AV4:AX4"/>
    <mergeCell ref="R4:T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Y252"/>
  <sheetViews>
    <sheetView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RowHeight="14.4" x14ac:dyDescent="0.3"/>
  <cols>
    <col min="2" max="2" width="11" bestFit="1" customWidth="1"/>
    <col min="3" max="3" width="9.109375" style="11" customWidth="1"/>
    <col min="4" max="4" width="10.33203125" style="10" bestFit="1" customWidth="1"/>
    <col min="5" max="5" width="9.88671875" style="10" bestFit="1" customWidth="1"/>
    <col min="6" max="6" width="9.109375" style="11" customWidth="1"/>
    <col min="7" max="7" width="10.33203125" style="10" bestFit="1" customWidth="1"/>
    <col min="8" max="8" width="10.109375" style="10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10.88671875" style="10" bestFit="1" customWidth="1"/>
    <col min="15" max="15" width="9.109375" style="11" customWidth="1"/>
    <col min="16" max="16" width="10.33203125" style="10" bestFit="1" customWidth="1"/>
    <col min="17" max="17" width="9.44140625" style="10" bestFit="1" customWidth="1"/>
    <col min="18" max="18" width="9.109375" style="1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9.88671875" style="10" bestFit="1" customWidth="1"/>
    <col min="24" max="24" width="9.109375" style="11" customWidth="1"/>
    <col min="25" max="25" width="10.33203125" style="10" customWidth="1"/>
    <col min="26" max="26" width="10.6640625" style="10" customWidth="1"/>
    <col min="27" max="27" width="9.109375" style="11" customWidth="1"/>
    <col min="28" max="28" width="10.33203125" style="10" customWidth="1"/>
    <col min="29" max="29" width="9.88671875" style="10" bestFit="1" customWidth="1"/>
    <col min="30" max="30" width="9.109375" style="11" customWidth="1"/>
    <col min="31" max="31" width="10.33203125" style="10" bestFit="1" customWidth="1"/>
    <col min="32" max="32" width="12.88671875" style="10" customWidth="1"/>
    <col min="33" max="33" width="9.109375" style="11" customWidth="1"/>
    <col min="34" max="34" width="10.33203125" style="10" bestFit="1" customWidth="1"/>
    <col min="35" max="35" width="10.88671875" style="10" bestFit="1" customWidth="1"/>
    <col min="36" max="36" width="9.109375" style="11" customWidth="1"/>
    <col min="37" max="37" width="10.33203125" style="10" bestFit="1" customWidth="1"/>
    <col min="38" max="38" width="9.44140625" style="10" bestFit="1" customWidth="1"/>
    <col min="39" max="39" width="9.109375" style="11" customWidth="1"/>
    <col min="40" max="40" width="10.33203125" style="10" bestFit="1" customWidth="1"/>
    <col min="41" max="41" width="9.44140625" style="10" bestFit="1" customWidth="1"/>
    <col min="42" max="42" width="9.88671875" style="11" bestFit="1" customWidth="1"/>
    <col min="43" max="43" width="10.33203125" style="10" bestFit="1" customWidth="1"/>
    <col min="44" max="44" width="9.88671875" style="10" bestFit="1" customWidth="1"/>
    <col min="45" max="45" width="9.88671875" style="11" bestFit="1" customWidth="1"/>
    <col min="46" max="46" width="10.33203125" style="10" bestFit="1" customWidth="1"/>
    <col min="47" max="47" width="9.88671875" style="10" bestFit="1" customWidth="1"/>
    <col min="48" max="48" width="12.109375" style="11" bestFit="1" customWidth="1"/>
    <col min="49" max="49" width="12.109375" style="10" bestFit="1" customWidth="1"/>
    <col min="50" max="50" width="9.109375" style="10"/>
    <col min="51" max="51" width="1.6640625" style="10" customWidth="1"/>
    <col min="52" max="54" width="9.109375" style="10"/>
    <col min="55" max="55" width="1.6640625" style="10" customWidth="1"/>
    <col min="56" max="58" width="9.109375" style="10"/>
    <col min="59" max="59" width="1.6640625" style="10" customWidth="1"/>
    <col min="60" max="61" width="9.109375" style="10"/>
    <col min="63" max="63" width="1.6640625" customWidth="1"/>
    <col min="67" max="67" width="1.6640625" customWidth="1"/>
    <col min="71" max="71" width="1.6640625" customWidth="1"/>
    <col min="75" max="75" width="1.6640625" customWidth="1"/>
    <col min="79" max="79" width="1.6640625" customWidth="1"/>
    <col min="83" max="83" width="1.6640625" customWidth="1"/>
    <col min="84" max="84" width="12.109375" customWidth="1"/>
    <col min="87" max="87" width="1.6640625" customWidth="1"/>
    <col min="91" max="91" width="1.6640625" customWidth="1"/>
    <col min="95" max="95" width="1.6640625" customWidth="1"/>
    <col min="99" max="99" width="1.6640625" customWidth="1"/>
  </cols>
  <sheetData>
    <row r="1" spans="1:181" s="18" customFormat="1" ht="9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</row>
    <row r="2" spans="1:181" s="21" customFormat="1" ht="21" customHeight="1" x14ac:dyDescent="0.4">
      <c r="B2" s="22" t="s">
        <v>19</v>
      </c>
      <c r="C2" s="88" t="s">
        <v>44</v>
      </c>
      <c r="D2" s="88"/>
      <c r="E2" s="88"/>
      <c r="F2" s="88"/>
      <c r="G2" s="88"/>
      <c r="H2" s="88"/>
      <c r="I2" s="88"/>
      <c r="J2" s="88"/>
      <c r="K2" s="88"/>
      <c r="L2" s="26"/>
      <c r="M2" s="25"/>
      <c r="N2" s="25"/>
      <c r="O2" s="24"/>
      <c r="P2" s="23"/>
      <c r="Q2" s="23"/>
      <c r="R2" s="24"/>
      <c r="S2" s="23"/>
      <c r="T2" s="23"/>
      <c r="U2" s="24"/>
      <c r="V2" s="23"/>
      <c r="W2" s="25"/>
      <c r="X2" s="26"/>
      <c r="Y2" s="25"/>
      <c r="Z2" s="25"/>
      <c r="AA2" s="26"/>
      <c r="AB2" s="25"/>
      <c r="AC2" s="25"/>
      <c r="AD2" s="26"/>
      <c r="AE2" s="25"/>
      <c r="AF2" s="25"/>
      <c r="AG2" s="26"/>
      <c r="AH2" s="25"/>
      <c r="AI2" s="25"/>
      <c r="AJ2" s="26"/>
      <c r="AK2" s="25"/>
      <c r="AL2" s="25"/>
      <c r="AM2" s="26"/>
      <c r="AN2" s="25"/>
      <c r="AO2" s="25"/>
      <c r="AP2" s="26"/>
      <c r="AQ2" s="25"/>
      <c r="AR2" s="25"/>
      <c r="AS2" s="26"/>
      <c r="AT2" s="25"/>
      <c r="AU2" s="25"/>
      <c r="AV2" s="26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</row>
    <row r="3" spans="1:181" s="21" customFormat="1" ht="21" customHeight="1" thickBot="1" x14ac:dyDescent="0.45">
      <c r="C3" s="87" t="s">
        <v>43</v>
      </c>
      <c r="D3" s="87"/>
      <c r="E3" s="87"/>
      <c r="F3" s="87"/>
      <c r="G3" s="87"/>
      <c r="H3" s="87"/>
      <c r="I3" s="26"/>
      <c r="J3" s="25"/>
      <c r="K3" s="25"/>
      <c r="L3" s="26"/>
      <c r="M3" s="25"/>
      <c r="N3" s="25"/>
      <c r="O3" s="26"/>
      <c r="P3" s="25"/>
      <c r="Q3" s="25"/>
      <c r="R3" s="26"/>
      <c r="S3" s="25"/>
      <c r="T3" s="25"/>
      <c r="U3" s="26"/>
      <c r="V3" s="25"/>
      <c r="W3" s="25"/>
      <c r="X3" s="26"/>
      <c r="Y3" s="25"/>
      <c r="Z3" s="25"/>
      <c r="AA3" s="26"/>
      <c r="AB3" s="25"/>
      <c r="AC3" s="25"/>
      <c r="AD3" s="26"/>
      <c r="AE3" s="25"/>
      <c r="AF3" s="25"/>
      <c r="AG3" s="26"/>
      <c r="AH3" s="25"/>
      <c r="AI3" s="25"/>
      <c r="AJ3" s="26"/>
      <c r="AK3" s="25"/>
      <c r="AL3" s="25"/>
      <c r="AM3" s="26"/>
      <c r="AN3" s="25"/>
      <c r="AO3" s="25"/>
      <c r="AP3" s="26"/>
      <c r="AQ3" s="25"/>
      <c r="AR3" s="25"/>
      <c r="AS3" s="26"/>
      <c r="AT3" s="25"/>
      <c r="AU3" s="25"/>
      <c r="AV3" s="26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</row>
    <row r="4" spans="1:181" s="5" customFormat="1" ht="45" customHeight="1" x14ac:dyDescent="0.3">
      <c r="A4" s="89" t="s">
        <v>0</v>
      </c>
      <c r="B4" s="90"/>
      <c r="C4" s="91" t="s">
        <v>27</v>
      </c>
      <c r="D4" s="92"/>
      <c r="E4" s="93"/>
      <c r="F4" s="91" t="s">
        <v>38</v>
      </c>
      <c r="G4" s="92"/>
      <c r="H4" s="93"/>
      <c r="I4" s="91" t="s">
        <v>34</v>
      </c>
      <c r="J4" s="92"/>
      <c r="K4" s="93"/>
      <c r="L4" s="91" t="s">
        <v>51</v>
      </c>
      <c r="M4" s="92"/>
      <c r="N4" s="93"/>
      <c r="O4" s="91" t="s">
        <v>39</v>
      </c>
      <c r="P4" s="92"/>
      <c r="Q4" s="93"/>
      <c r="R4" s="91" t="s">
        <v>33</v>
      </c>
      <c r="S4" s="92"/>
      <c r="T4" s="93"/>
      <c r="U4" s="91" t="s">
        <v>28</v>
      </c>
      <c r="V4" s="92"/>
      <c r="W4" s="93"/>
      <c r="X4" s="91" t="s">
        <v>40</v>
      </c>
      <c r="Y4" s="92"/>
      <c r="Z4" s="93"/>
      <c r="AA4" s="91" t="s">
        <v>37</v>
      </c>
      <c r="AB4" s="92"/>
      <c r="AC4" s="93"/>
      <c r="AD4" s="91" t="s">
        <v>29</v>
      </c>
      <c r="AE4" s="92"/>
      <c r="AF4" s="93"/>
      <c r="AG4" s="91" t="s">
        <v>41</v>
      </c>
      <c r="AH4" s="92"/>
      <c r="AI4" s="93"/>
      <c r="AJ4" s="91" t="s">
        <v>35</v>
      </c>
      <c r="AK4" s="92"/>
      <c r="AL4" s="93"/>
      <c r="AM4" s="91" t="s">
        <v>54</v>
      </c>
      <c r="AN4" s="92"/>
      <c r="AO4" s="93"/>
      <c r="AP4" s="91" t="s">
        <v>30</v>
      </c>
      <c r="AQ4" s="92"/>
      <c r="AR4" s="93"/>
      <c r="AS4" s="91" t="s">
        <v>31</v>
      </c>
      <c r="AT4" s="92"/>
      <c r="AU4" s="93"/>
      <c r="AV4" s="58" t="s">
        <v>24</v>
      </c>
      <c r="AW4" s="59" t="s">
        <v>24</v>
      </c>
      <c r="AX4" s="7"/>
      <c r="AY4" s="8"/>
      <c r="AZ4" s="7"/>
      <c r="BA4" s="7"/>
      <c r="BB4" s="7"/>
      <c r="BC4" s="8"/>
      <c r="BD4" s="7"/>
      <c r="BE4" s="7"/>
      <c r="BF4" s="7"/>
      <c r="BG4" s="8"/>
      <c r="BH4" s="7"/>
      <c r="BI4" s="7"/>
      <c r="BJ4" s="4"/>
      <c r="BL4" s="4"/>
      <c r="BM4" s="4"/>
      <c r="BN4" s="4"/>
      <c r="BP4" s="4"/>
      <c r="BQ4" s="4"/>
      <c r="BR4" s="4"/>
      <c r="BT4" s="4"/>
      <c r="BU4" s="4"/>
      <c r="BV4" s="4"/>
      <c r="BX4" s="4"/>
      <c r="BY4" s="4"/>
      <c r="BZ4" s="4"/>
      <c r="CB4" s="4"/>
      <c r="CC4" s="4"/>
      <c r="CD4" s="4"/>
      <c r="CF4" s="4"/>
      <c r="CG4" s="4"/>
      <c r="CH4" s="4"/>
      <c r="CJ4" s="4"/>
      <c r="CK4" s="4"/>
      <c r="CL4" s="4"/>
      <c r="CN4" s="4"/>
      <c r="CO4" s="4"/>
      <c r="CP4" s="4"/>
      <c r="CR4" s="4"/>
      <c r="CS4" s="4"/>
      <c r="CT4" s="4"/>
      <c r="CV4" s="4"/>
      <c r="CW4" s="4"/>
      <c r="CX4" s="4"/>
    </row>
    <row r="5" spans="1:181" ht="45" customHeight="1" thickBot="1" x14ac:dyDescent="0.35">
      <c r="A5" s="50" t="s">
        <v>1</v>
      </c>
      <c r="B5" s="51" t="s">
        <v>45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25</v>
      </c>
      <c r="AW5" s="32" t="s">
        <v>26</v>
      </c>
      <c r="AX5" s="6"/>
      <c r="AY5" s="9"/>
      <c r="AZ5" s="6"/>
      <c r="BA5" s="6"/>
      <c r="BB5" s="6"/>
      <c r="BC5" s="9"/>
      <c r="BD5" s="6"/>
      <c r="BE5" s="6"/>
      <c r="BF5" s="6"/>
      <c r="BG5" s="9"/>
      <c r="BH5" s="6"/>
      <c r="BI5" s="6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2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</row>
    <row r="6" spans="1:181" x14ac:dyDescent="0.3">
      <c r="A6" s="54">
        <v>2006</v>
      </c>
      <c r="B6" s="55" t="s">
        <v>5</v>
      </c>
      <c r="C6" s="44">
        <v>0</v>
      </c>
      <c r="D6" s="14">
        <v>0</v>
      </c>
      <c r="E6" s="45">
        <v>0</v>
      </c>
      <c r="F6" s="44">
        <v>0</v>
      </c>
      <c r="G6" s="14">
        <v>0</v>
      </c>
      <c r="H6" s="45">
        <v>0</v>
      </c>
      <c r="I6" s="44">
        <v>0</v>
      </c>
      <c r="J6" s="14">
        <v>0</v>
      </c>
      <c r="K6" s="45">
        <v>0</v>
      </c>
      <c r="L6" s="44">
        <v>0</v>
      </c>
      <c r="M6" s="14">
        <v>0</v>
      </c>
      <c r="N6" s="45">
        <v>0</v>
      </c>
      <c r="O6" s="44">
        <v>0</v>
      </c>
      <c r="P6" s="14">
        <v>0</v>
      </c>
      <c r="Q6" s="45">
        <v>0</v>
      </c>
      <c r="R6" s="44">
        <v>0</v>
      </c>
      <c r="S6" s="14">
        <v>0</v>
      </c>
      <c r="T6" s="45">
        <v>0</v>
      </c>
      <c r="U6" s="44">
        <v>0</v>
      </c>
      <c r="V6" s="14">
        <v>0</v>
      </c>
      <c r="W6" s="45">
        <v>0</v>
      </c>
      <c r="X6" s="44">
        <v>0</v>
      </c>
      <c r="Y6" s="14">
        <v>0</v>
      </c>
      <c r="Z6" s="45">
        <v>0</v>
      </c>
      <c r="AA6" s="44">
        <v>0</v>
      </c>
      <c r="AB6" s="14">
        <v>0</v>
      </c>
      <c r="AC6" s="45">
        <v>0</v>
      </c>
      <c r="AD6" s="44">
        <v>0</v>
      </c>
      <c r="AE6" s="14">
        <v>0</v>
      </c>
      <c r="AF6" s="45">
        <v>0</v>
      </c>
      <c r="AG6" s="44">
        <v>0</v>
      </c>
      <c r="AH6" s="14">
        <v>0</v>
      </c>
      <c r="AI6" s="45">
        <v>0</v>
      </c>
      <c r="AJ6" s="44">
        <v>0</v>
      </c>
      <c r="AK6" s="14">
        <v>0</v>
      </c>
      <c r="AL6" s="45">
        <v>0</v>
      </c>
      <c r="AM6" s="44">
        <v>0</v>
      </c>
      <c r="AN6" s="14">
        <v>0</v>
      </c>
      <c r="AO6" s="45">
        <f t="shared" ref="AO6:AO17" si="0">IF(AM6=0,0,AN6/AM6*1000)</f>
        <v>0</v>
      </c>
      <c r="AP6" s="44">
        <v>0</v>
      </c>
      <c r="AQ6" s="14">
        <v>0</v>
      </c>
      <c r="AR6" s="45">
        <v>0</v>
      </c>
      <c r="AS6" s="44">
        <v>0</v>
      </c>
      <c r="AT6" s="14">
        <v>0</v>
      </c>
      <c r="AU6" s="45">
        <v>0</v>
      </c>
      <c r="AV6" s="12">
        <f t="shared" ref="AV6:AV37" si="1">SUM(AS6,AP6,AD6,U6,C6)</f>
        <v>0</v>
      </c>
      <c r="AW6" s="17">
        <f t="shared" ref="AW6:AW37" si="2">SUM(AT6,AQ6,AE6,V6,D6)</f>
        <v>0</v>
      </c>
      <c r="AX6" s="6"/>
      <c r="AY6" s="9"/>
      <c r="AZ6" s="6"/>
      <c r="BA6" s="6"/>
      <c r="BB6" s="6"/>
      <c r="BC6" s="9"/>
      <c r="BD6" s="6"/>
      <c r="BE6" s="6"/>
      <c r="BF6" s="6"/>
      <c r="BG6" s="9"/>
      <c r="BH6" s="6"/>
      <c r="BI6" s="6"/>
      <c r="BJ6" s="1"/>
      <c r="BK6" s="2"/>
      <c r="BL6" s="1"/>
      <c r="BM6" s="1"/>
      <c r="BN6" s="1"/>
      <c r="BO6" s="2"/>
      <c r="BP6" s="1"/>
      <c r="BQ6" s="1"/>
      <c r="BR6" s="1"/>
      <c r="BS6" s="2"/>
      <c r="BT6" s="1"/>
      <c r="BU6" s="1"/>
      <c r="BV6" s="1"/>
      <c r="BW6" s="2"/>
      <c r="BX6" s="1"/>
      <c r="BY6" s="1"/>
      <c r="BZ6" s="1"/>
      <c r="CA6" s="2"/>
      <c r="CB6" s="1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  <c r="CU6" s="2"/>
      <c r="CV6" s="1"/>
      <c r="CW6" s="1"/>
      <c r="CX6" s="1"/>
    </row>
    <row r="7" spans="1:181" x14ac:dyDescent="0.3">
      <c r="A7" s="54">
        <v>2006</v>
      </c>
      <c r="B7" s="55" t="s">
        <v>6</v>
      </c>
      <c r="C7" s="44">
        <v>0</v>
      </c>
      <c r="D7" s="14">
        <v>0</v>
      </c>
      <c r="E7" s="45">
        <v>0</v>
      </c>
      <c r="F7" s="44">
        <v>0</v>
      </c>
      <c r="G7" s="14">
        <v>0</v>
      </c>
      <c r="H7" s="45">
        <v>0</v>
      </c>
      <c r="I7" s="44">
        <v>0</v>
      </c>
      <c r="J7" s="14">
        <v>0</v>
      </c>
      <c r="K7" s="45">
        <v>0</v>
      </c>
      <c r="L7" s="44">
        <v>0</v>
      </c>
      <c r="M7" s="14">
        <v>0</v>
      </c>
      <c r="N7" s="45">
        <v>0</v>
      </c>
      <c r="O7" s="44">
        <v>0</v>
      </c>
      <c r="P7" s="14">
        <v>0</v>
      </c>
      <c r="Q7" s="45">
        <v>0</v>
      </c>
      <c r="R7" s="44">
        <v>0</v>
      </c>
      <c r="S7" s="14">
        <v>0</v>
      </c>
      <c r="T7" s="45">
        <v>0</v>
      </c>
      <c r="U7" s="44">
        <v>0</v>
      </c>
      <c r="V7" s="14">
        <v>0</v>
      </c>
      <c r="W7" s="45">
        <v>0</v>
      </c>
      <c r="X7" s="44">
        <v>0</v>
      </c>
      <c r="Y7" s="14">
        <v>0</v>
      </c>
      <c r="Z7" s="45">
        <v>0</v>
      </c>
      <c r="AA7" s="44">
        <v>0</v>
      </c>
      <c r="AB7" s="14">
        <v>0</v>
      </c>
      <c r="AC7" s="45">
        <v>0</v>
      </c>
      <c r="AD7" s="44">
        <v>0</v>
      </c>
      <c r="AE7" s="14">
        <v>0</v>
      </c>
      <c r="AF7" s="45">
        <v>0</v>
      </c>
      <c r="AG7" s="44">
        <v>0</v>
      </c>
      <c r="AH7" s="14">
        <v>0</v>
      </c>
      <c r="AI7" s="45">
        <v>0</v>
      </c>
      <c r="AJ7" s="44">
        <v>0</v>
      </c>
      <c r="AK7" s="14">
        <v>0</v>
      </c>
      <c r="AL7" s="45">
        <v>0</v>
      </c>
      <c r="AM7" s="44">
        <v>0</v>
      </c>
      <c r="AN7" s="14">
        <v>0</v>
      </c>
      <c r="AO7" s="45">
        <f t="shared" si="0"/>
        <v>0</v>
      </c>
      <c r="AP7" s="44">
        <v>0</v>
      </c>
      <c r="AQ7" s="14">
        <v>0</v>
      </c>
      <c r="AR7" s="45">
        <v>0</v>
      </c>
      <c r="AS7" s="44">
        <v>0</v>
      </c>
      <c r="AT7" s="14">
        <v>0</v>
      </c>
      <c r="AU7" s="45">
        <v>0</v>
      </c>
      <c r="AV7" s="12">
        <f t="shared" si="1"/>
        <v>0</v>
      </c>
      <c r="AW7" s="17">
        <f t="shared" si="2"/>
        <v>0</v>
      </c>
      <c r="AX7" s="6"/>
      <c r="AY7" s="9"/>
      <c r="AZ7" s="6"/>
      <c r="BA7" s="6"/>
      <c r="BB7" s="6"/>
      <c r="BC7" s="9"/>
      <c r="BD7" s="6"/>
      <c r="BE7" s="6"/>
      <c r="BF7" s="6"/>
      <c r="BG7" s="9"/>
      <c r="BH7" s="6"/>
      <c r="BI7" s="6"/>
      <c r="BJ7" s="1"/>
      <c r="BK7" s="2"/>
      <c r="BL7" s="1"/>
      <c r="BM7" s="1"/>
      <c r="BN7" s="1"/>
      <c r="BO7" s="2"/>
      <c r="BP7" s="1"/>
      <c r="BQ7" s="1"/>
      <c r="BR7" s="1"/>
      <c r="BS7" s="2"/>
      <c r="BT7" s="1"/>
      <c r="BU7" s="1"/>
      <c r="BV7" s="1"/>
      <c r="BW7" s="2"/>
      <c r="BX7" s="1"/>
      <c r="BY7" s="1"/>
      <c r="BZ7" s="1"/>
      <c r="CA7" s="2"/>
      <c r="CB7" s="1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  <c r="CU7" s="2"/>
      <c r="CV7" s="1"/>
      <c r="CW7" s="1"/>
      <c r="CX7" s="1"/>
    </row>
    <row r="8" spans="1:181" x14ac:dyDescent="0.3">
      <c r="A8" s="54">
        <v>2006</v>
      </c>
      <c r="B8" s="55" t="s">
        <v>7</v>
      </c>
      <c r="C8" s="44">
        <v>0</v>
      </c>
      <c r="D8" s="14">
        <v>0</v>
      </c>
      <c r="E8" s="45">
        <v>0</v>
      </c>
      <c r="F8" s="44">
        <v>0</v>
      </c>
      <c r="G8" s="14">
        <v>0</v>
      </c>
      <c r="H8" s="45">
        <v>0</v>
      </c>
      <c r="I8" s="44">
        <v>0</v>
      </c>
      <c r="J8" s="14">
        <v>0</v>
      </c>
      <c r="K8" s="45">
        <v>0</v>
      </c>
      <c r="L8" s="44">
        <v>0</v>
      </c>
      <c r="M8" s="14">
        <v>0</v>
      </c>
      <c r="N8" s="45">
        <v>0</v>
      </c>
      <c r="O8" s="44">
        <v>0</v>
      </c>
      <c r="P8" s="14">
        <v>0</v>
      </c>
      <c r="Q8" s="45">
        <v>0</v>
      </c>
      <c r="R8" s="44">
        <v>0</v>
      </c>
      <c r="S8" s="14">
        <v>0</v>
      </c>
      <c r="T8" s="45">
        <v>0</v>
      </c>
      <c r="U8" s="44">
        <v>0</v>
      </c>
      <c r="V8" s="14">
        <v>0</v>
      </c>
      <c r="W8" s="45">
        <v>0</v>
      </c>
      <c r="X8" s="44">
        <v>0</v>
      </c>
      <c r="Y8" s="14">
        <v>0</v>
      </c>
      <c r="Z8" s="45">
        <v>0</v>
      </c>
      <c r="AA8" s="44">
        <v>0</v>
      </c>
      <c r="AB8" s="14">
        <v>0</v>
      </c>
      <c r="AC8" s="45">
        <v>0</v>
      </c>
      <c r="AD8" s="44">
        <v>0</v>
      </c>
      <c r="AE8" s="14">
        <v>0</v>
      </c>
      <c r="AF8" s="45">
        <v>0</v>
      </c>
      <c r="AG8" s="44">
        <v>0</v>
      </c>
      <c r="AH8" s="14">
        <v>0</v>
      </c>
      <c r="AI8" s="45">
        <v>0</v>
      </c>
      <c r="AJ8" s="44">
        <v>0</v>
      </c>
      <c r="AK8" s="14">
        <v>0</v>
      </c>
      <c r="AL8" s="45">
        <v>0</v>
      </c>
      <c r="AM8" s="44">
        <v>0</v>
      </c>
      <c r="AN8" s="14">
        <v>0</v>
      </c>
      <c r="AO8" s="45">
        <f t="shared" si="0"/>
        <v>0</v>
      </c>
      <c r="AP8" s="44">
        <v>0</v>
      </c>
      <c r="AQ8" s="14">
        <v>0</v>
      </c>
      <c r="AR8" s="45">
        <v>0</v>
      </c>
      <c r="AS8" s="44">
        <v>0</v>
      </c>
      <c r="AT8" s="14">
        <v>0</v>
      </c>
      <c r="AU8" s="45">
        <v>0</v>
      </c>
      <c r="AV8" s="12">
        <f t="shared" si="1"/>
        <v>0</v>
      </c>
      <c r="AW8" s="17">
        <f t="shared" si="2"/>
        <v>0</v>
      </c>
      <c r="AX8" s="6"/>
      <c r="AY8" s="9"/>
      <c r="AZ8" s="6"/>
      <c r="BA8" s="6"/>
      <c r="BB8" s="6"/>
      <c r="BC8" s="9"/>
      <c r="BD8" s="6"/>
      <c r="BE8" s="6"/>
      <c r="BF8" s="6"/>
      <c r="BG8" s="9"/>
      <c r="BH8" s="6"/>
      <c r="BI8" s="6"/>
      <c r="BJ8" s="1"/>
      <c r="BK8" s="2"/>
      <c r="BL8" s="1"/>
      <c r="BM8" s="1"/>
      <c r="BN8" s="1"/>
      <c r="BO8" s="2"/>
      <c r="BP8" s="1"/>
      <c r="BQ8" s="1"/>
      <c r="BR8" s="1"/>
      <c r="BS8" s="2"/>
      <c r="BT8" s="1"/>
      <c r="BU8" s="1"/>
      <c r="BV8" s="1"/>
      <c r="BW8" s="2"/>
      <c r="BX8" s="1"/>
      <c r="BY8" s="1"/>
      <c r="BZ8" s="1"/>
      <c r="CA8" s="2"/>
      <c r="CB8" s="1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  <c r="CU8" s="2"/>
      <c r="CV8" s="1"/>
      <c r="CW8" s="1"/>
      <c r="CX8" s="1"/>
    </row>
    <row r="9" spans="1:181" x14ac:dyDescent="0.3">
      <c r="A9" s="54">
        <v>2006</v>
      </c>
      <c r="B9" s="55" t="s">
        <v>8</v>
      </c>
      <c r="C9" s="44">
        <v>0</v>
      </c>
      <c r="D9" s="14">
        <v>0</v>
      </c>
      <c r="E9" s="45">
        <v>0</v>
      </c>
      <c r="F9" s="44">
        <v>0</v>
      </c>
      <c r="G9" s="14">
        <v>0</v>
      </c>
      <c r="H9" s="45">
        <v>0</v>
      </c>
      <c r="I9" s="44">
        <v>0</v>
      </c>
      <c r="J9" s="14">
        <v>0</v>
      </c>
      <c r="K9" s="45">
        <v>0</v>
      </c>
      <c r="L9" s="44">
        <v>0</v>
      </c>
      <c r="M9" s="14">
        <v>0</v>
      </c>
      <c r="N9" s="45">
        <v>0</v>
      </c>
      <c r="O9" s="44">
        <v>0</v>
      </c>
      <c r="P9" s="14">
        <v>0</v>
      </c>
      <c r="Q9" s="45">
        <v>0</v>
      </c>
      <c r="R9" s="44">
        <v>0</v>
      </c>
      <c r="S9" s="14">
        <v>0</v>
      </c>
      <c r="T9" s="45">
        <v>0</v>
      </c>
      <c r="U9" s="44">
        <v>0</v>
      </c>
      <c r="V9" s="14">
        <v>0</v>
      </c>
      <c r="W9" s="45">
        <v>0</v>
      </c>
      <c r="X9" s="44">
        <v>0</v>
      </c>
      <c r="Y9" s="14">
        <v>0</v>
      </c>
      <c r="Z9" s="45">
        <v>0</v>
      </c>
      <c r="AA9" s="44">
        <v>0</v>
      </c>
      <c r="AB9" s="14">
        <v>0</v>
      </c>
      <c r="AC9" s="45">
        <v>0</v>
      </c>
      <c r="AD9" s="44">
        <v>0</v>
      </c>
      <c r="AE9" s="14">
        <v>0</v>
      </c>
      <c r="AF9" s="45">
        <v>0</v>
      </c>
      <c r="AG9" s="44">
        <v>0</v>
      </c>
      <c r="AH9" s="14">
        <v>0</v>
      </c>
      <c r="AI9" s="45">
        <v>0</v>
      </c>
      <c r="AJ9" s="44">
        <v>0</v>
      </c>
      <c r="AK9" s="14">
        <v>0</v>
      </c>
      <c r="AL9" s="45">
        <v>0</v>
      </c>
      <c r="AM9" s="44">
        <v>0</v>
      </c>
      <c r="AN9" s="14">
        <v>0</v>
      </c>
      <c r="AO9" s="45">
        <f t="shared" si="0"/>
        <v>0</v>
      </c>
      <c r="AP9" s="44">
        <v>0</v>
      </c>
      <c r="AQ9" s="14">
        <v>0</v>
      </c>
      <c r="AR9" s="45">
        <v>0</v>
      </c>
      <c r="AS9" s="44">
        <v>0</v>
      </c>
      <c r="AT9" s="14">
        <v>0</v>
      </c>
      <c r="AU9" s="45">
        <v>0</v>
      </c>
      <c r="AV9" s="12">
        <f t="shared" si="1"/>
        <v>0</v>
      </c>
      <c r="AW9" s="17">
        <f t="shared" si="2"/>
        <v>0</v>
      </c>
      <c r="AX9" s="6"/>
      <c r="AY9" s="9"/>
      <c r="AZ9" s="6"/>
      <c r="BA9" s="6"/>
      <c r="BB9" s="6"/>
      <c r="BC9" s="9"/>
      <c r="BD9" s="6"/>
      <c r="BE9" s="6"/>
      <c r="BF9" s="6"/>
      <c r="BG9" s="9"/>
      <c r="BH9" s="6"/>
      <c r="BI9" s="6"/>
      <c r="BJ9" s="1"/>
      <c r="BK9" s="2"/>
      <c r="BL9" s="1"/>
      <c r="BM9" s="1"/>
      <c r="BN9" s="1"/>
      <c r="BO9" s="2"/>
      <c r="BP9" s="1"/>
      <c r="BQ9" s="1"/>
      <c r="BR9" s="1"/>
      <c r="BS9" s="2"/>
      <c r="BT9" s="1"/>
      <c r="BU9" s="1"/>
      <c r="BV9" s="1"/>
      <c r="BW9" s="2"/>
      <c r="BX9" s="1"/>
      <c r="BY9" s="1"/>
      <c r="BZ9" s="1"/>
      <c r="CA9" s="2"/>
      <c r="CB9" s="1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  <c r="CU9" s="2"/>
      <c r="CV9" s="1"/>
      <c r="CW9" s="1"/>
      <c r="CX9" s="1"/>
    </row>
    <row r="10" spans="1:181" x14ac:dyDescent="0.3">
      <c r="A10" s="54">
        <v>2006</v>
      </c>
      <c r="B10" s="55" t="s">
        <v>9</v>
      </c>
      <c r="C10" s="44">
        <v>0</v>
      </c>
      <c r="D10" s="14">
        <v>0</v>
      </c>
      <c r="E10" s="45">
        <v>0</v>
      </c>
      <c r="F10" s="44">
        <v>0</v>
      </c>
      <c r="G10" s="14">
        <v>0</v>
      </c>
      <c r="H10" s="45">
        <v>0</v>
      </c>
      <c r="I10" s="44">
        <v>0</v>
      </c>
      <c r="J10" s="14">
        <v>0</v>
      </c>
      <c r="K10" s="45">
        <v>0</v>
      </c>
      <c r="L10" s="44">
        <v>0</v>
      </c>
      <c r="M10" s="14">
        <v>0</v>
      </c>
      <c r="N10" s="45">
        <v>0</v>
      </c>
      <c r="O10" s="44">
        <v>0</v>
      </c>
      <c r="P10" s="14">
        <v>0</v>
      </c>
      <c r="Q10" s="45">
        <v>0</v>
      </c>
      <c r="R10" s="44">
        <v>0</v>
      </c>
      <c r="S10" s="14">
        <v>0</v>
      </c>
      <c r="T10" s="45">
        <v>0</v>
      </c>
      <c r="U10" s="44">
        <v>0</v>
      </c>
      <c r="V10" s="14">
        <v>0</v>
      </c>
      <c r="W10" s="45">
        <v>0</v>
      </c>
      <c r="X10" s="44">
        <v>0</v>
      </c>
      <c r="Y10" s="14">
        <v>0</v>
      </c>
      <c r="Z10" s="45">
        <v>0</v>
      </c>
      <c r="AA10" s="44">
        <v>0</v>
      </c>
      <c r="AB10" s="14">
        <v>0</v>
      </c>
      <c r="AC10" s="45">
        <v>0</v>
      </c>
      <c r="AD10" s="44">
        <v>0</v>
      </c>
      <c r="AE10" s="14">
        <v>0</v>
      </c>
      <c r="AF10" s="45">
        <v>0</v>
      </c>
      <c r="AG10" s="44">
        <v>0</v>
      </c>
      <c r="AH10" s="14">
        <v>0</v>
      </c>
      <c r="AI10" s="45">
        <v>0</v>
      </c>
      <c r="AJ10" s="44">
        <v>0</v>
      </c>
      <c r="AK10" s="14">
        <v>0</v>
      </c>
      <c r="AL10" s="45">
        <v>0</v>
      </c>
      <c r="AM10" s="44">
        <v>0</v>
      </c>
      <c r="AN10" s="14">
        <v>0</v>
      </c>
      <c r="AO10" s="45">
        <f t="shared" si="0"/>
        <v>0</v>
      </c>
      <c r="AP10" s="44">
        <v>0</v>
      </c>
      <c r="AQ10" s="14">
        <v>0</v>
      </c>
      <c r="AR10" s="45">
        <v>0</v>
      </c>
      <c r="AS10" s="44">
        <v>0</v>
      </c>
      <c r="AT10" s="14">
        <v>0</v>
      </c>
      <c r="AU10" s="45">
        <v>0</v>
      </c>
      <c r="AV10" s="12">
        <f t="shared" si="1"/>
        <v>0</v>
      </c>
      <c r="AW10" s="17">
        <f t="shared" si="2"/>
        <v>0</v>
      </c>
      <c r="AX10" s="6"/>
      <c r="AY10" s="9"/>
      <c r="AZ10" s="6"/>
      <c r="BA10" s="6"/>
      <c r="BB10" s="6"/>
      <c r="BC10" s="9"/>
      <c r="BD10" s="6"/>
      <c r="BE10" s="6"/>
      <c r="BF10" s="6"/>
      <c r="BG10" s="9"/>
      <c r="BH10" s="6"/>
      <c r="BI10" s="6"/>
      <c r="BJ10" s="1"/>
      <c r="BK10" s="2"/>
      <c r="BL10" s="1"/>
      <c r="BM10" s="1"/>
      <c r="BN10" s="1"/>
      <c r="BO10" s="2"/>
      <c r="BP10" s="1"/>
      <c r="BQ10" s="1"/>
      <c r="BR10" s="1"/>
      <c r="BS10" s="2"/>
      <c r="BT10" s="1"/>
      <c r="BU10" s="1"/>
      <c r="BV10" s="1"/>
      <c r="BW10" s="2"/>
      <c r="BX10" s="1"/>
      <c r="BY10" s="1"/>
      <c r="BZ10" s="1"/>
      <c r="CA10" s="2"/>
      <c r="CB10" s="1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  <c r="CU10" s="2"/>
      <c r="CV10" s="1"/>
      <c r="CW10" s="1"/>
      <c r="CX10" s="1"/>
    </row>
    <row r="11" spans="1:181" x14ac:dyDescent="0.3">
      <c r="A11" s="54">
        <v>2006</v>
      </c>
      <c r="B11" s="55" t="s">
        <v>10</v>
      </c>
      <c r="C11" s="44">
        <v>0</v>
      </c>
      <c r="D11" s="14">
        <v>0</v>
      </c>
      <c r="E11" s="45">
        <v>0</v>
      </c>
      <c r="F11" s="44">
        <v>0</v>
      </c>
      <c r="G11" s="14">
        <v>0</v>
      </c>
      <c r="H11" s="45">
        <v>0</v>
      </c>
      <c r="I11" s="44">
        <v>0</v>
      </c>
      <c r="J11" s="14">
        <v>0</v>
      </c>
      <c r="K11" s="45">
        <v>0</v>
      </c>
      <c r="L11" s="44">
        <v>0</v>
      </c>
      <c r="M11" s="14">
        <v>0</v>
      </c>
      <c r="N11" s="45">
        <v>0</v>
      </c>
      <c r="O11" s="44">
        <v>0</v>
      </c>
      <c r="P11" s="14">
        <v>0</v>
      </c>
      <c r="Q11" s="45">
        <v>0</v>
      </c>
      <c r="R11" s="44">
        <v>0</v>
      </c>
      <c r="S11" s="14">
        <v>0</v>
      </c>
      <c r="T11" s="45">
        <v>0</v>
      </c>
      <c r="U11" s="44">
        <v>0</v>
      </c>
      <c r="V11" s="14">
        <v>0</v>
      </c>
      <c r="W11" s="45">
        <v>0</v>
      </c>
      <c r="X11" s="44">
        <v>0</v>
      </c>
      <c r="Y11" s="14">
        <v>0</v>
      </c>
      <c r="Z11" s="45">
        <v>0</v>
      </c>
      <c r="AA11" s="44">
        <v>0</v>
      </c>
      <c r="AB11" s="14">
        <v>0</v>
      </c>
      <c r="AC11" s="45">
        <v>0</v>
      </c>
      <c r="AD11" s="44">
        <v>0</v>
      </c>
      <c r="AE11" s="14">
        <v>0</v>
      </c>
      <c r="AF11" s="45">
        <v>0</v>
      </c>
      <c r="AG11" s="44">
        <v>0</v>
      </c>
      <c r="AH11" s="14">
        <v>0</v>
      </c>
      <c r="AI11" s="45">
        <v>0</v>
      </c>
      <c r="AJ11" s="44">
        <v>0</v>
      </c>
      <c r="AK11" s="14">
        <v>0</v>
      </c>
      <c r="AL11" s="45">
        <v>0</v>
      </c>
      <c r="AM11" s="44">
        <v>0</v>
      </c>
      <c r="AN11" s="14">
        <v>0</v>
      </c>
      <c r="AO11" s="45">
        <f t="shared" si="0"/>
        <v>0</v>
      </c>
      <c r="AP11" s="44">
        <v>0</v>
      </c>
      <c r="AQ11" s="14">
        <v>0</v>
      </c>
      <c r="AR11" s="45">
        <v>0</v>
      </c>
      <c r="AS11" s="44">
        <v>0</v>
      </c>
      <c r="AT11" s="14">
        <v>0</v>
      </c>
      <c r="AU11" s="45">
        <v>0</v>
      </c>
      <c r="AV11" s="12">
        <f t="shared" si="1"/>
        <v>0</v>
      </c>
      <c r="AW11" s="17">
        <f t="shared" si="2"/>
        <v>0</v>
      </c>
      <c r="AX11" s="6"/>
      <c r="AY11" s="9"/>
      <c r="AZ11" s="6"/>
      <c r="BA11" s="6"/>
      <c r="BB11" s="6"/>
      <c r="BC11" s="9"/>
      <c r="BD11" s="6"/>
      <c r="BE11" s="6"/>
      <c r="BF11" s="6"/>
      <c r="BG11" s="9"/>
      <c r="BH11" s="6"/>
      <c r="BI11" s="6"/>
      <c r="BJ11" s="1"/>
      <c r="BK11" s="2"/>
      <c r="BL11" s="1"/>
      <c r="BM11" s="1"/>
      <c r="BN11" s="1"/>
      <c r="BO11" s="2"/>
      <c r="BP11" s="1"/>
      <c r="BQ11" s="1"/>
      <c r="BR11" s="1"/>
      <c r="BS11" s="2"/>
      <c r="BT11" s="1"/>
      <c r="BU11" s="1"/>
      <c r="BV11" s="1"/>
      <c r="BW11" s="2"/>
      <c r="BX11" s="1"/>
      <c r="BY11" s="1"/>
      <c r="BZ11" s="1"/>
      <c r="CA11" s="2"/>
      <c r="CB11" s="1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  <c r="CU11" s="2"/>
      <c r="CV11" s="1"/>
      <c r="CW11" s="1"/>
      <c r="CX11" s="1"/>
    </row>
    <row r="12" spans="1:181" x14ac:dyDescent="0.3">
      <c r="A12" s="54">
        <v>2006</v>
      </c>
      <c r="B12" s="55" t="s">
        <v>11</v>
      </c>
      <c r="C12" s="44">
        <v>0</v>
      </c>
      <c r="D12" s="14">
        <v>0</v>
      </c>
      <c r="E12" s="45">
        <v>0</v>
      </c>
      <c r="F12" s="44">
        <v>0</v>
      </c>
      <c r="G12" s="14">
        <v>0</v>
      </c>
      <c r="H12" s="45">
        <v>0</v>
      </c>
      <c r="I12" s="44">
        <v>0</v>
      </c>
      <c r="J12" s="14">
        <v>0</v>
      </c>
      <c r="K12" s="45">
        <v>0</v>
      </c>
      <c r="L12" s="44">
        <v>0</v>
      </c>
      <c r="M12" s="14">
        <v>0</v>
      </c>
      <c r="N12" s="45">
        <v>0</v>
      </c>
      <c r="O12" s="44">
        <v>0</v>
      </c>
      <c r="P12" s="14">
        <v>0</v>
      </c>
      <c r="Q12" s="45">
        <v>0</v>
      </c>
      <c r="R12" s="44">
        <v>0</v>
      </c>
      <c r="S12" s="14">
        <v>0</v>
      </c>
      <c r="T12" s="45">
        <v>0</v>
      </c>
      <c r="U12" s="44">
        <v>0</v>
      </c>
      <c r="V12" s="14">
        <v>0</v>
      </c>
      <c r="W12" s="45">
        <v>0</v>
      </c>
      <c r="X12" s="48">
        <v>0</v>
      </c>
      <c r="Y12" s="16">
        <v>0</v>
      </c>
      <c r="Z12" s="45">
        <v>0</v>
      </c>
      <c r="AA12" s="48">
        <v>6</v>
      </c>
      <c r="AB12" s="16">
        <v>15</v>
      </c>
      <c r="AC12" s="45">
        <f>AB12/AA12*1000</f>
        <v>2500</v>
      </c>
      <c r="AD12" s="48">
        <v>6</v>
      </c>
      <c r="AE12" s="16">
        <v>15</v>
      </c>
      <c r="AF12" s="45">
        <f>AE12/AD12*1000</f>
        <v>2500</v>
      </c>
      <c r="AG12" s="44">
        <v>0</v>
      </c>
      <c r="AH12" s="14">
        <v>0</v>
      </c>
      <c r="AI12" s="45">
        <v>0</v>
      </c>
      <c r="AJ12" s="44">
        <v>0</v>
      </c>
      <c r="AK12" s="14">
        <v>0</v>
      </c>
      <c r="AL12" s="45">
        <v>0</v>
      </c>
      <c r="AM12" s="44">
        <v>0</v>
      </c>
      <c r="AN12" s="14">
        <v>0</v>
      </c>
      <c r="AO12" s="45">
        <f t="shared" si="0"/>
        <v>0</v>
      </c>
      <c r="AP12" s="44">
        <v>0</v>
      </c>
      <c r="AQ12" s="14">
        <v>0</v>
      </c>
      <c r="AR12" s="45">
        <v>0</v>
      </c>
      <c r="AS12" s="44">
        <v>0</v>
      </c>
      <c r="AT12" s="14">
        <v>0</v>
      </c>
      <c r="AU12" s="45">
        <v>0</v>
      </c>
      <c r="AV12" s="12">
        <f t="shared" si="1"/>
        <v>6</v>
      </c>
      <c r="AW12" s="17">
        <f t="shared" si="2"/>
        <v>15</v>
      </c>
      <c r="AX12" s="6"/>
      <c r="AY12" s="9"/>
      <c r="AZ12" s="6"/>
      <c r="BA12" s="6"/>
      <c r="BB12" s="6"/>
      <c r="BC12" s="9"/>
      <c r="BD12" s="6"/>
      <c r="BE12" s="6"/>
      <c r="BF12" s="6"/>
      <c r="BG12" s="9"/>
      <c r="BH12" s="6"/>
      <c r="BI12" s="6"/>
      <c r="BJ12" s="1"/>
      <c r="BK12" s="2"/>
      <c r="BL12" s="1"/>
      <c r="BM12" s="1"/>
      <c r="BN12" s="1"/>
      <c r="BO12" s="2"/>
      <c r="BP12" s="1"/>
      <c r="BQ12" s="1"/>
      <c r="BR12" s="1"/>
      <c r="BS12" s="2"/>
      <c r="BT12" s="1"/>
      <c r="BU12" s="1"/>
      <c r="BV12" s="1"/>
      <c r="BW12" s="2"/>
      <c r="BX12" s="1"/>
      <c r="BY12" s="1"/>
      <c r="BZ12" s="1"/>
      <c r="CA12" s="2"/>
      <c r="CB12" s="1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  <c r="CU12" s="2"/>
      <c r="CV12" s="1"/>
      <c r="CW12" s="1"/>
      <c r="CX12" s="1"/>
    </row>
    <row r="13" spans="1:181" x14ac:dyDescent="0.3">
      <c r="A13" s="54">
        <v>2006</v>
      </c>
      <c r="B13" s="55" t="s">
        <v>12</v>
      </c>
      <c r="C13" s="44">
        <v>0</v>
      </c>
      <c r="D13" s="14">
        <v>0</v>
      </c>
      <c r="E13" s="45">
        <v>0</v>
      </c>
      <c r="F13" s="44">
        <v>0</v>
      </c>
      <c r="G13" s="14">
        <v>0</v>
      </c>
      <c r="H13" s="45">
        <v>0</v>
      </c>
      <c r="I13" s="44">
        <v>0</v>
      </c>
      <c r="J13" s="14">
        <v>0</v>
      </c>
      <c r="K13" s="45">
        <v>0</v>
      </c>
      <c r="L13" s="44">
        <v>0</v>
      </c>
      <c r="M13" s="14">
        <v>0</v>
      </c>
      <c r="N13" s="45">
        <v>0</v>
      </c>
      <c r="O13" s="44">
        <v>0</v>
      </c>
      <c r="P13" s="14">
        <v>0</v>
      </c>
      <c r="Q13" s="45">
        <v>0</v>
      </c>
      <c r="R13" s="44">
        <v>0</v>
      </c>
      <c r="S13" s="14">
        <v>0</v>
      </c>
      <c r="T13" s="45">
        <v>0</v>
      </c>
      <c r="U13" s="44">
        <v>0</v>
      </c>
      <c r="V13" s="14">
        <v>0</v>
      </c>
      <c r="W13" s="45">
        <v>0</v>
      </c>
      <c r="X13" s="48">
        <v>0</v>
      </c>
      <c r="Y13" s="16">
        <v>0</v>
      </c>
      <c r="Z13" s="45">
        <v>0</v>
      </c>
      <c r="AA13" s="48">
        <v>8</v>
      </c>
      <c r="AB13" s="16">
        <v>20</v>
      </c>
      <c r="AC13" s="45">
        <f>AB13/AA13*1000</f>
        <v>2500</v>
      </c>
      <c r="AD13" s="48">
        <v>8</v>
      </c>
      <c r="AE13" s="16">
        <v>20</v>
      </c>
      <c r="AF13" s="45">
        <f>AE13/AD13*1000</f>
        <v>2500</v>
      </c>
      <c r="AG13" s="44">
        <v>0</v>
      </c>
      <c r="AH13" s="14">
        <v>0</v>
      </c>
      <c r="AI13" s="45">
        <v>0</v>
      </c>
      <c r="AJ13" s="44">
        <v>0</v>
      </c>
      <c r="AK13" s="14">
        <v>0</v>
      </c>
      <c r="AL13" s="45">
        <v>0</v>
      </c>
      <c r="AM13" s="44">
        <v>0</v>
      </c>
      <c r="AN13" s="14">
        <v>0</v>
      </c>
      <c r="AO13" s="45">
        <f t="shared" si="0"/>
        <v>0</v>
      </c>
      <c r="AP13" s="44">
        <v>0</v>
      </c>
      <c r="AQ13" s="14">
        <v>0</v>
      </c>
      <c r="AR13" s="45">
        <v>0</v>
      </c>
      <c r="AS13" s="44">
        <v>0</v>
      </c>
      <c r="AT13" s="14">
        <v>0</v>
      </c>
      <c r="AU13" s="45">
        <v>0</v>
      </c>
      <c r="AV13" s="12">
        <f t="shared" si="1"/>
        <v>8</v>
      </c>
      <c r="AW13" s="17">
        <f t="shared" si="2"/>
        <v>20</v>
      </c>
      <c r="AX13" s="6"/>
      <c r="AY13" s="9"/>
      <c r="AZ13" s="6"/>
      <c r="BA13" s="6"/>
      <c r="BB13" s="6"/>
      <c r="BC13" s="9"/>
      <c r="BD13" s="6"/>
      <c r="BE13" s="6"/>
      <c r="BF13" s="6"/>
      <c r="BG13" s="9"/>
      <c r="BH13" s="6"/>
      <c r="BI13" s="6"/>
      <c r="BJ13" s="1"/>
      <c r="BK13" s="2"/>
      <c r="BL13" s="1"/>
      <c r="BM13" s="1"/>
      <c r="BN13" s="1"/>
      <c r="BO13" s="2"/>
      <c r="BP13" s="1"/>
      <c r="BQ13" s="1"/>
      <c r="BR13" s="1"/>
      <c r="BS13" s="2"/>
      <c r="BT13" s="1"/>
      <c r="BU13" s="1"/>
      <c r="BV13" s="1"/>
      <c r="BW13" s="2"/>
      <c r="BX13" s="1"/>
      <c r="BY13" s="1"/>
      <c r="BZ13" s="1"/>
      <c r="CA13" s="2"/>
      <c r="CB13" s="1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  <c r="CU13" s="2"/>
      <c r="CV13" s="1"/>
      <c r="CW13" s="1"/>
      <c r="CX13" s="1"/>
    </row>
    <row r="14" spans="1:181" x14ac:dyDescent="0.3">
      <c r="A14" s="54">
        <v>2006</v>
      </c>
      <c r="B14" s="55" t="s">
        <v>13</v>
      </c>
      <c r="C14" s="44">
        <v>0</v>
      </c>
      <c r="D14" s="14">
        <v>0</v>
      </c>
      <c r="E14" s="45">
        <v>0</v>
      </c>
      <c r="F14" s="44">
        <v>0</v>
      </c>
      <c r="G14" s="14">
        <v>0</v>
      </c>
      <c r="H14" s="45">
        <v>0</v>
      </c>
      <c r="I14" s="44">
        <v>0</v>
      </c>
      <c r="J14" s="14">
        <v>0</v>
      </c>
      <c r="K14" s="45">
        <v>0</v>
      </c>
      <c r="L14" s="44">
        <v>0</v>
      </c>
      <c r="M14" s="14">
        <v>0</v>
      </c>
      <c r="N14" s="45">
        <v>0</v>
      </c>
      <c r="O14" s="44">
        <v>0</v>
      </c>
      <c r="P14" s="14">
        <v>0</v>
      </c>
      <c r="Q14" s="45">
        <v>0</v>
      </c>
      <c r="R14" s="44">
        <v>0</v>
      </c>
      <c r="S14" s="14">
        <v>0</v>
      </c>
      <c r="T14" s="45">
        <v>0</v>
      </c>
      <c r="U14" s="44">
        <v>0</v>
      </c>
      <c r="V14" s="14">
        <v>0</v>
      </c>
      <c r="W14" s="45">
        <v>0</v>
      </c>
      <c r="X14" s="44">
        <v>0</v>
      </c>
      <c r="Y14" s="14">
        <v>0</v>
      </c>
      <c r="Z14" s="45">
        <v>0</v>
      </c>
      <c r="AA14" s="44">
        <v>0</v>
      </c>
      <c r="AB14" s="14">
        <v>0</v>
      </c>
      <c r="AC14" s="45">
        <v>0</v>
      </c>
      <c r="AD14" s="44">
        <v>0</v>
      </c>
      <c r="AE14" s="14">
        <v>0</v>
      </c>
      <c r="AF14" s="45">
        <v>0</v>
      </c>
      <c r="AG14" s="44">
        <v>0</v>
      </c>
      <c r="AH14" s="14">
        <v>0</v>
      </c>
      <c r="AI14" s="45">
        <v>0</v>
      </c>
      <c r="AJ14" s="44">
        <v>0</v>
      </c>
      <c r="AK14" s="14">
        <v>0</v>
      </c>
      <c r="AL14" s="45">
        <v>0</v>
      </c>
      <c r="AM14" s="44">
        <v>0</v>
      </c>
      <c r="AN14" s="14">
        <v>0</v>
      </c>
      <c r="AO14" s="45">
        <f t="shared" si="0"/>
        <v>0</v>
      </c>
      <c r="AP14" s="44">
        <v>0</v>
      </c>
      <c r="AQ14" s="14">
        <v>0</v>
      </c>
      <c r="AR14" s="45">
        <v>0</v>
      </c>
      <c r="AS14" s="48">
        <v>15</v>
      </c>
      <c r="AT14" s="16">
        <v>102</v>
      </c>
      <c r="AU14" s="45">
        <f>AT14/AS14*1000</f>
        <v>6800</v>
      </c>
      <c r="AV14" s="12">
        <f t="shared" si="1"/>
        <v>15</v>
      </c>
      <c r="AW14" s="17">
        <f t="shared" si="2"/>
        <v>102</v>
      </c>
      <c r="AX14" s="6"/>
      <c r="AY14" s="9"/>
      <c r="AZ14" s="6"/>
      <c r="BA14" s="6"/>
      <c r="BB14" s="6"/>
      <c r="BC14" s="9"/>
      <c r="BD14" s="6"/>
      <c r="BE14" s="6"/>
      <c r="BF14" s="6"/>
      <c r="BG14" s="9"/>
      <c r="BH14" s="6"/>
      <c r="BI14" s="6"/>
      <c r="BJ14" s="1"/>
      <c r="BK14" s="2"/>
      <c r="BL14" s="1"/>
      <c r="BM14" s="1"/>
      <c r="BN14" s="1"/>
      <c r="BO14" s="2"/>
      <c r="BP14" s="1"/>
      <c r="BQ14" s="1"/>
      <c r="BR14" s="1"/>
      <c r="BS14" s="2"/>
      <c r="BT14" s="1"/>
      <c r="BU14" s="1"/>
      <c r="BV14" s="1"/>
      <c r="BW14" s="2"/>
      <c r="BX14" s="1"/>
      <c r="BY14" s="1"/>
      <c r="BZ14" s="1"/>
      <c r="CA14" s="2"/>
      <c r="CB14" s="1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  <c r="CU14" s="2"/>
      <c r="CV14" s="1"/>
      <c r="CW14" s="1"/>
      <c r="CX14" s="1"/>
    </row>
    <row r="15" spans="1:181" x14ac:dyDescent="0.3">
      <c r="A15" s="54">
        <v>2006</v>
      </c>
      <c r="B15" s="55" t="s">
        <v>14</v>
      </c>
      <c r="C15" s="44">
        <v>0</v>
      </c>
      <c r="D15" s="14">
        <v>0</v>
      </c>
      <c r="E15" s="45">
        <v>0</v>
      </c>
      <c r="F15" s="44">
        <v>0</v>
      </c>
      <c r="G15" s="14">
        <v>0</v>
      </c>
      <c r="H15" s="45">
        <v>0</v>
      </c>
      <c r="I15" s="44">
        <v>0</v>
      </c>
      <c r="J15" s="14">
        <v>0</v>
      </c>
      <c r="K15" s="45">
        <v>0</v>
      </c>
      <c r="L15" s="44">
        <v>0</v>
      </c>
      <c r="M15" s="14">
        <v>0</v>
      </c>
      <c r="N15" s="45">
        <v>0</v>
      </c>
      <c r="O15" s="44">
        <v>0</v>
      </c>
      <c r="P15" s="14">
        <v>0</v>
      </c>
      <c r="Q15" s="45">
        <v>0</v>
      </c>
      <c r="R15" s="44">
        <v>0</v>
      </c>
      <c r="S15" s="14">
        <v>0</v>
      </c>
      <c r="T15" s="45">
        <v>0</v>
      </c>
      <c r="U15" s="44">
        <v>0</v>
      </c>
      <c r="V15" s="14">
        <v>0</v>
      </c>
      <c r="W15" s="45">
        <v>0</v>
      </c>
      <c r="X15" s="44">
        <v>0</v>
      </c>
      <c r="Y15" s="14">
        <v>0</v>
      </c>
      <c r="Z15" s="45">
        <v>0</v>
      </c>
      <c r="AA15" s="44">
        <v>0</v>
      </c>
      <c r="AB15" s="14">
        <v>0</v>
      </c>
      <c r="AC15" s="45">
        <v>0</v>
      </c>
      <c r="AD15" s="44">
        <v>0</v>
      </c>
      <c r="AE15" s="14">
        <v>0</v>
      </c>
      <c r="AF15" s="45">
        <v>0</v>
      </c>
      <c r="AG15" s="44">
        <v>0</v>
      </c>
      <c r="AH15" s="14">
        <v>0</v>
      </c>
      <c r="AI15" s="45">
        <v>0</v>
      </c>
      <c r="AJ15" s="44">
        <v>0</v>
      </c>
      <c r="AK15" s="14">
        <v>0</v>
      </c>
      <c r="AL15" s="45">
        <v>0</v>
      </c>
      <c r="AM15" s="44">
        <v>0</v>
      </c>
      <c r="AN15" s="14">
        <v>0</v>
      </c>
      <c r="AO15" s="45">
        <f t="shared" si="0"/>
        <v>0</v>
      </c>
      <c r="AP15" s="44">
        <v>0</v>
      </c>
      <c r="AQ15" s="14">
        <v>0</v>
      </c>
      <c r="AR15" s="45">
        <v>0</v>
      </c>
      <c r="AS15" s="44">
        <v>0</v>
      </c>
      <c r="AT15" s="14">
        <v>0</v>
      </c>
      <c r="AU15" s="45">
        <v>0</v>
      </c>
      <c r="AV15" s="12">
        <f t="shared" si="1"/>
        <v>0</v>
      </c>
      <c r="AW15" s="17">
        <f t="shared" si="2"/>
        <v>0</v>
      </c>
      <c r="AX15" s="6"/>
      <c r="AY15" s="9"/>
      <c r="AZ15" s="6"/>
      <c r="BA15" s="6"/>
      <c r="BB15" s="6"/>
      <c r="BC15" s="9"/>
      <c r="BD15" s="6"/>
      <c r="BE15" s="6"/>
      <c r="BF15" s="6"/>
      <c r="BG15" s="9"/>
      <c r="BH15" s="6"/>
      <c r="BI15" s="6"/>
      <c r="BJ15" s="1"/>
      <c r="BK15" s="2"/>
      <c r="BL15" s="1"/>
      <c r="BM15" s="1"/>
      <c r="BN15" s="1"/>
      <c r="BO15" s="2"/>
      <c r="BP15" s="1"/>
      <c r="BQ15" s="1"/>
      <c r="BR15" s="1"/>
      <c r="BS15" s="2"/>
      <c r="BT15" s="1"/>
      <c r="BU15" s="1"/>
      <c r="BV15" s="1"/>
      <c r="BW15" s="2"/>
      <c r="BX15" s="1"/>
      <c r="BY15" s="1"/>
      <c r="BZ15" s="1"/>
      <c r="CA15" s="2"/>
      <c r="CB15" s="1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  <c r="CU15" s="2"/>
      <c r="CV15" s="1"/>
      <c r="CW15" s="1"/>
      <c r="CX15" s="1"/>
    </row>
    <row r="16" spans="1:181" x14ac:dyDescent="0.3">
      <c r="A16" s="54">
        <v>2006</v>
      </c>
      <c r="B16" s="55" t="s">
        <v>15</v>
      </c>
      <c r="C16" s="44">
        <v>0</v>
      </c>
      <c r="D16" s="14">
        <v>0</v>
      </c>
      <c r="E16" s="45">
        <v>0</v>
      </c>
      <c r="F16" s="44">
        <v>0</v>
      </c>
      <c r="G16" s="14">
        <v>0</v>
      </c>
      <c r="H16" s="45">
        <v>0</v>
      </c>
      <c r="I16" s="44">
        <v>0</v>
      </c>
      <c r="J16" s="14">
        <v>0</v>
      </c>
      <c r="K16" s="45">
        <v>0</v>
      </c>
      <c r="L16" s="44">
        <v>0</v>
      </c>
      <c r="M16" s="14">
        <v>0</v>
      </c>
      <c r="N16" s="45">
        <v>0</v>
      </c>
      <c r="O16" s="44">
        <v>0</v>
      </c>
      <c r="P16" s="14">
        <v>0</v>
      </c>
      <c r="Q16" s="45">
        <v>0</v>
      </c>
      <c r="R16" s="44">
        <v>0</v>
      </c>
      <c r="S16" s="14">
        <v>0</v>
      </c>
      <c r="T16" s="45">
        <v>0</v>
      </c>
      <c r="U16" s="44">
        <v>0</v>
      </c>
      <c r="V16" s="14">
        <v>0</v>
      </c>
      <c r="W16" s="45">
        <v>0</v>
      </c>
      <c r="X16" s="44">
        <v>0</v>
      </c>
      <c r="Y16" s="14">
        <v>0</v>
      </c>
      <c r="Z16" s="45">
        <v>0</v>
      </c>
      <c r="AA16" s="44">
        <v>0</v>
      </c>
      <c r="AB16" s="14">
        <v>0</v>
      </c>
      <c r="AC16" s="45">
        <v>0</v>
      </c>
      <c r="AD16" s="44">
        <v>0</v>
      </c>
      <c r="AE16" s="14">
        <v>0</v>
      </c>
      <c r="AF16" s="45">
        <v>0</v>
      </c>
      <c r="AG16" s="44">
        <v>0</v>
      </c>
      <c r="AH16" s="14">
        <v>0</v>
      </c>
      <c r="AI16" s="45">
        <v>0</v>
      </c>
      <c r="AJ16" s="44">
        <v>0</v>
      </c>
      <c r="AK16" s="14">
        <v>0</v>
      </c>
      <c r="AL16" s="45">
        <v>0</v>
      </c>
      <c r="AM16" s="44">
        <v>0</v>
      </c>
      <c r="AN16" s="14">
        <v>0</v>
      </c>
      <c r="AO16" s="45">
        <f t="shared" si="0"/>
        <v>0</v>
      </c>
      <c r="AP16" s="44">
        <v>0</v>
      </c>
      <c r="AQ16" s="14">
        <v>0</v>
      </c>
      <c r="AR16" s="45">
        <v>0</v>
      </c>
      <c r="AS16" s="44">
        <v>0</v>
      </c>
      <c r="AT16" s="14">
        <v>0</v>
      </c>
      <c r="AU16" s="45">
        <v>0</v>
      </c>
      <c r="AV16" s="12">
        <f t="shared" si="1"/>
        <v>0</v>
      </c>
      <c r="AW16" s="17">
        <f t="shared" si="2"/>
        <v>0</v>
      </c>
      <c r="AX16" s="6"/>
      <c r="AY16" s="9"/>
      <c r="AZ16" s="6"/>
      <c r="BA16" s="6"/>
      <c r="BB16" s="6"/>
      <c r="BC16" s="9"/>
      <c r="BD16" s="6"/>
      <c r="BE16" s="6"/>
      <c r="BF16" s="6"/>
      <c r="BG16" s="9"/>
      <c r="BH16" s="6"/>
      <c r="BI16" s="6"/>
      <c r="BJ16" s="1"/>
      <c r="BK16" s="2"/>
      <c r="BL16" s="1"/>
      <c r="BM16" s="1"/>
      <c r="BN16" s="1"/>
      <c r="BO16" s="2"/>
      <c r="BP16" s="1"/>
      <c r="BQ16" s="1"/>
      <c r="BR16" s="1"/>
      <c r="BS16" s="2"/>
      <c r="BT16" s="1"/>
      <c r="BU16" s="1"/>
      <c r="BV16" s="1"/>
      <c r="BW16" s="2"/>
      <c r="BX16" s="1"/>
      <c r="BY16" s="1"/>
      <c r="BZ16" s="1"/>
      <c r="CA16" s="2"/>
      <c r="CB16" s="1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  <c r="CU16" s="2"/>
      <c r="CV16" s="1"/>
      <c r="CW16" s="1"/>
      <c r="CX16" s="1"/>
    </row>
    <row r="17" spans="1:177" x14ac:dyDescent="0.3">
      <c r="A17" s="54">
        <v>2006</v>
      </c>
      <c r="B17" s="55" t="s">
        <v>16</v>
      </c>
      <c r="C17" s="44">
        <v>0</v>
      </c>
      <c r="D17" s="14">
        <v>0</v>
      </c>
      <c r="E17" s="45">
        <v>0</v>
      </c>
      <c r="F17" s="44">
        <v>0</v>
      </c>
      <c r="G17" s="14">
        <v>0</v>
      </c>
      <c r="H17" s="45">
        <v>0</v>
      </c>
      <c r="I17" s="44">
        <v>0</v>
      </c>
      <c r="J17" s="14">
        <v>0</v>
      </c>
      <c r="K17" s="45">
        <v>0</v>
      </c>
      <c r="L17" s="44">
        <v>0</v>
      </c>
      <c r="M17" s="14">
        <v>0</v>
      </c>
      <c r="N17" s="45">
        <v>0</v>
      </c>
      <c r="O17" s="44">
        <v>0</v>
      </c>
      <c r="P17" s="14">
        <v>0</v>
      </c>
      <c r="Q17" s="45">
        <v>0</v>
      </c>
      <c r="R17" s="44">
        <v>0</v>
      </c>
      <c r="S17" s="14">
        <v>0</v>
      </c>
      <c r="T17" s="45">
        <v>0</v>
      </c>
      <c r="U17" s="44">
        <v>0</v>
      </c>
      <c r="V17" s="14">
        <v>0</v>
      </c>
      <c r="W17" s="45">
        <v>0</v>
      </c>
      <c r="X17" s="44">
        <v>0</v>
      </c>
      <c r="Y17" s="14">
        <v>0</v>
      </c>
      <c r="Z17" s="45">
        <v>0</v>
      </c>
      <c r="AA17" s="44">
        <v>0</v>
      </c>
      <c r="AB17" s="14">
        <v>0</v>
      </c>
      <c r="AC17" s="45">
        <v>0</v>
      </c>
      <c r="AD17" s="44">
        <v>0</v>
      </c>
      <c r="AE17" s="14">
        <v>0</v>
      </c>
      <c r="AF17" s="45">
        <v>0</v>
      </c>
      <c r="AG17" s="44">
        <v>0</v>
      </c>
      <c r="AH17" s="14">
        <v>0</v>
      </c>
      <c r="AI17" s="45">
        <v>0</v>
      </c>
      <c r="AJ17" s="44">
        <v>0</v>
      </c>
      <c r="AK17" s="14">
        <v>0</v>
      </c>
      <c r="AL17" s="45">
        <v>0</v>
      </c>
      <c r="AM17" s="44">
        <v>0</v>
      </c>
      <c r="AN17" s="14">
        <v>0</v>
      </c>
      <c r="AO17" s="45">
        <f t="shared" si="0"/>
        <v>0</v>
      </c>
      <c r="AP17" s="44">
        <v>0</v>
      </c>
      <c r="AQ17" s="14">
        <v>0</v>
      </c>
      <c r="AR17" s="45">
        <v>0</v>
      </c>
      <c r="AS17" s="44">
        <v>0</v>
      </c>
      <c r="AT17" s="14">
        <v>0</v>
      </c>
      <c r="AU17" s="45">
        <v>0</v>
      </c>
      <c r="AV17" s="12">
        <f t="shared" si="1"/>
        <v>0</v>
      </c>
      <c r="AW17" s="17">
        <f t="shared" si="2"/>
        <v>0</v>
      </c>
      <c r="AX17" s="6"/>
      <c r="AY17" s="9"/>
      <c r="AZ17" s="6"/>
      <c r="BA17" s="6"/>
      <c r="BB17" s="6"/>
      <c r="BC17" s="9"/>
      <c r="BD17" s="6"/>
      <c r="BE17" s="6"/>
      <c r="BF17" s="6"/>
      <c r="BG17" s="9"/>
      <c r="BH17" s="6"/>
      <c r="BI17" s="6"/>
      <c r="BJ17" s="1"/>
      <c r="BK17" s="2"/>
      <c r="BL17" s="1"/>
      <c r="BM17" s="1"/>
      <c r="BN17" s="1"/>
      <c r="BO17" s="2"/>
      <c r="BP17" s="1"/>
      <c r="BQ17" s="1"/>
      <c r="BR17" s="1"/>
      <c r="BS17" s="2"/>
      <c r="BT17" s="1"/>
      <c r="BU17" s="1"/>
      <c r="BV17" s="1"/>
      <c r="BW17" s="2"/>
      <c r="BX17" s="1"/>
      <c r="BY17" s="1"/>
      <c r="BZ17" s="1"/>
      <c r="CA17" s="2"/>
      <c r="CB17" s="1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  <c r="CU17" s="2"/>
      <c r="CV17" s="1"/>
      <c r="CW17" s="1"/>
      <c r="CX17" s="1"/>
    </row>
    <row r="18" spans="1:177" ht="15" thickBot="1" x14ac:dyDescent="0.35">
      <c r="A18" s="63"/>
      <c r="B18" s="64" t="s">
        <v>17</v>
      </c>
      <c r="C18" s="61">
        <f>SUM(C6:C17)</f>
        <v>0</v>
      </c>
      <c r="D18" s="37">
        <f>SUM(D6:D17)</f>
        <v>0</v>
      </c>
      <c r="E18" s="62"/>
      <c r="F18" s="61">
        <f>SUM(F6:F17)</f>
        <v>0</v>
      </c>
      <c r="G18" s="37">
        <f>SUM(G6:G17)</f>
        <v>0</v>
      </c>
      <c r="H18" s="62"/>
      <c r="I18" s="61">
        <f>SUM(I6:I17)</f>
        <v>0</v>
      </c>
      <c r="J18" s="37">
        <f>SUM(J6:J17)</f>
        <v>0</v>
      </c>
      <c r="K18" s="62"/>
      <c r="L18" s="61">
        <f>SUM(L6:L17)</f>
        <v>0</v>
      </c>
      <c r="M18" s="37">
        <f>SUM(M6:M17)</f>
        <v>0</v>
      </c>
      <c r="N18" s="62"/>
      <c r="O18" s="61">
        <f>SUM(O6:O17)</f>
        <v>0</v>
      </c>
      <c r="P18" s="37">
        <f>SUM(P6:P17)</f>
        <v>0</v>
      </c>
      <c r="Q18" s="62"/>
      <c r="R18" s="61">
        <f>SUM(R6:R17)</f>
        <v>0</v>
      </c>
      <c r="S18" s="37">
        <f>SUM(S6:S17)</f>
        <v>0</v>
      </c>
      <c r="T18" s="62"/>
      <c r="U18" s="61">
        <f>SUM(U6:U17)</f>
        <v>0</v>
      </c>
      <c r="V18" s="37">
        <f>SUM(V6:V17)</f>
        <v>0</v>
      </c>
      <c r="W18" s="62"/>
      <c r="X18" s="61">
        <f>SUM(X6:X17)</f>
        <v>0</v>
      </c>
      <c r="Y18" s="37">
        <f>SUM(Y6:Y17)</f>
        <v>0</v>
      </c>
      <c r="Z18" s="62"/>
      <c r="AA18" s="61">
        <f>SUM(AA6:AA17)</f>
        <v>14</v>
      </c>
      <c r="AB18" s="37">
        <f>SUM(AB6:AB17)</f>
        <v>35</v>
      </c>
      <c r="AC18" s="62"/>
      <c r="AD18" s="61">
        <f>SUM(AD6:AD17)</f>
        <v>14</v>
      </c>
      <c r="AE18" s="37">
        <f>SUM(AE6:AE17)</f>
        <v>35</v>
      </c>
      <c r="AF18" s="62"/>
      <c r="AG18" s="61">
        <f>SUM(AG6:AG17)</f>
        <v>0</v>
      </c>
      <c r="AH18" s="37">
        <f>SUM(AH6:AH17)</f>
        <v>0</v>
      </c>
      <c r="AI18" s="62"/>
      <c r="AJ18" s="61">
        <f>SUM(AJ6:AJ17)</f>
        <v>0</v>
      </c>
      <c r="AK18" s="37">
        <f>SUM(AK6:AK17)</f>
        <v>0</v>
      </c>
      <c r="AL18" s="62"/>
      <c r="AM18" s="61">
        <f t="shared" ref="AM18:AN18" si="3">SUM(AM6:AM17)</f>
        <v>0</v>
      </c>
      <c r="AN18" s="37">
        <f t="shared" si="3"/>
        <v>0</v>
      </c>
      <c r="AO18" s="62"/>
      <c r="AP18" s="61">
        <f>SUM(AP6:AP17)</f>
        <v>0</v>
      </c>
      <c r="AQ18" s="37">
        <f>SUM(AQ6:AQ17)</f>
        <v>0</v>
      </c>
      <c r="AR18" s="62"/>
      <c r="AS18" s="61">
        <f>SUM(AS6:AS17)</f>
        <v>15</v>
      </c>
      <c r="AT18" s="37">
        <f>SUM(AT6:AT17)</f>
        <v>102</v>
      </c>
      <c r="AU18" s="62"/>
      <c r="AV18" s="38">
        <f t="shared" si="1"/>
        <v>29</v>
      </c>
      <c r="AW18" s="39">
        <f t="shared" si="2"/>
        <v>137</v>
      </c>
      <c r="AX18" s="6"/>
      <c r="AY18" s="9"/>
      <c r="AZ18" s="6"/>
      <c r="BA18" s="6"/>
      <c r="BB18" s="6"/>
      <c r="BC18" s="9"/>
      <c r="BD18" s="6"/>
      <c r="BE18" s="6"/>
      <c r="BF18" s="6"/>
      <c r="BG18" s="9"/>
      <c r="BH18" s="6"/>
      <c r="BI18" s="6"/>
      <c r="BJ18" s="1"/>
      <c r="BK18" s="2"/>
      <c r="BL18" s="1"/>
      <c r="BM18" s="1"/>
      <c r="BN18" s="1"/>
      <c r="BO18" s="2"/>
      <c r="BP18" s="1"/>
      <c r="BQ18" s="1"/>
      <c r="BR18" s="1"/>
      <c r="BS18" s="2"/>
      <c r="BT18" s="1"/>
      <c r="BU18" s="1"/>
      <c r="BV18" s="1"/>
      <c r="BW18" s="2"/>
      <c r="BX18" s="1"/>
      <c r="BY18" s="1"/>
      <c r="BZ18" s="1"/>
      <c r="CA18" s="2"/>
      <c r="CB18" s="1"/>
      <c r="CC18" s="1"/>
      <c r="CD18" s="1"/>
      <c r="CE18" s="2"/>
      <c r="CF18" s="1"/>
      <c r="CG18" s="1"/>
      <c r="CH18" s="1"/>
      <c r="CI18" s="2"/>
      <c r="CJ18" s="1"/>
      <c r="CK18" s="1"/>
      <c r="CL18" s="1"/>
      <c r="CM18" s="2"/>
      <c r="CN18" s="1"/>
      <c r="CO18" s="1"/>
      <c r="CP18" s="1"/>
      <c r="CQ18" s="2"/>
      <c r="CR18" s="1"/>
      <c r="CS18" s="1"/>
      <c r="CT18" s="1"/>
      <c r="CU18" s="2"/>
      <c r="CV18" s="1"/>
      <c r="CW18" s="1"/>
      <c r="CX18" s="1"/>
      <c r="DC18" s="3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  <c r="FU18" s="3"/>
    </row>
    <row r="19" spans="1:177" x14ac:dyDescent="0.3">
      <c r="A19" s="52">
        <v>2007</v>
      </c>
      <c r="B19" s="53" t="s">
        <v>5</v>
      </c>
      <c r="C19" s="42">
        <v>0</v>
      </c>
      <c r="D19" s="27">
        <v>0</v>
      </c>
      <c r="E19" s="43">
        <v>0</v>
      </c>
      <c r="F19" s="42">
        <v>0</v>
      </c>
      <c r="G19" s="27">
        <v>0</v>
      </c>
      <c r="H19" s="43">
        <v>0</v>
      </c>
      <c r="I19" s="42">
        <v>0</v>
      </c>
      <c r="J19" s="27">
        <v>0</v>
      </c>
      <c r="K19" s="43">
        <v>0</v>
      </c>
      <c r="L19" s="42">
        <v>0</v>
      </c>
      <c r="M19" s="27">
        <v>0</v>
      </c>
      <c r="N19" s="43">
        <v>0</v>
      </c>
      <c r="O19" s="42">
        <v>0</v>
      </c>
      <c r="P19" s="27">
        <v>0</v>
      </c>
      <c r="Q19" s="43">
        <v>0</v>
      </c>
      <c r="R19" s="42">
        <v>0</v>
      </c>
      <c r="S19" s="27">
        <v>0</v>
      </c>
      <c r="T19" s="43">
        <v>0</v>
      </c>
      <c r="U19" s="42">
        <v>0</v>
      </c>
      <c r="V19" s="27">
        <v>0</v>
      </c>
      <c r="W19" s="43">
        <v>0</v>
      </c>
      <c r="X19" s="42">
        <v>0</v>
      </c>
      <c r="Y19" s="27">
        <v>0</v>
      </c>
      <c r="Z19" s="43">
        <v>0</v>
      </c>
      <c r="AA19" s="42">
        <v>0</v>
      </c>
      <c r="AB19" s="27">
        <v>0</v>
      </c>
      <c r="AC19" s="43">
        <v>0</v>
      </c>
      <c r="AD19" s="42">
        <v>0</v>
      </c>
      <c r="AE19" s="27">
        <v>0</v>
      </c>
      <c r="AF19" s="43">
        <v>0</v>
      </c>
      <c r="AG19" s="42">
        <v>0</v>
      </c>
      <c r="AH19" s="27">
        <v>0</v>
      </c>
      <c r="AI19" s="43">
        <v>0</v>
      </c>
      <c r="AJ19" s="42">
        <v>0</v>
      </c>
      <c r="AK19" s="27">
        <v>0</v>
      </c>
      <c r="AL19" s="43">
        <v>0</v>
      </c>
      <c r="AM19" s="42">
        <v>0</v>
      </c>
      <c r="AN19" s="27">
        <v>0</v>
      </c>
      <c r="AO19" s="43">
        <f t="shared" ref="AO19:AO30" si="4">IF(AM19=0,0,AN19/AM19*1000)</f>
        <v>0</v>
      </c>
      <c r="AP19" s="42">
        <v>0</v>
      </c>
      <c r="AQ19" s="27">
        <v>0</v>
      </c>
      <c r="AR19" s="43">
        <v>0</v>
      </c>
      <c r="AS19" s="42">
        <v>0</v>
      </c>
      <c r="AT19" s="27">
        <v>0</v>
      </c>
      <c r="AU19" s="43">
        <v>0</v>
      </c>
      <c r="AV19" s="33">
        <f t="shared" si="1"/>
        <v>0</v>
      </c>
      <c r="AW19" s="29">
        <f t="shared" si="2"/>
        <v>0</v>
      </c>
      <c r="AX19" s="6"/>
      <c r="AY19" s="9"/>
      <c r="AZ19" s="6"/>
      <c r="BA19" s="6"/>
      <c r="BB19" s="6"/>
      <c r="BC19" s="9"/>
      <c r="BD19" s="6"/>
      <c r="BE19" s="6"/>
      <c r="BF19" s="6"/>
      <c r="BG19" s="9"/>
      <c r="BH19" s="6"/>
      <c r="BI19" s="6"/>
      <c r="BJ19" s="1"/>
      <c r="BK19" s="2"/>
      <c r="BL19" s="1"/>
      <c r="BM19" s="1"/>
      <c r="BN19" s="1"/>
      <c r="BO19" s="2"/>
      <c r="BP19" s="1"/>
      <c r="BQ19" s="1"/>
      <c r="BR19" s="1"/>
      <c r="BS19" s="2"/>
      <c r="BT19" s="1"/>
      <c r="BU19" s="1"/>
      <c r="BV19" s="1"/>
      <c r="BW19" s="2"/>
      <c r="BX19" s="1"/>
      <c r="BY19" s="1"/>
      <c r="BZ19" s="1"/>
      <c r="CA19" s="2"/>
      <c r="CB19" s="1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  <c r="CU19" s="2"/>
      <c r="CV19" s="1"/>
      <c r="CW19" s="1"/>
      <c r="CX19" s="1"/>
    </row>
    <row r="20" spans="1:177" x14ac:dyDescent="0.3">
      <c r="A20" s="54">
        <v>2007</v>
      </c>
      <c r="B20" s="55" t="s">
        <v>6</v>
      </c>
      <c r="C20" s="44">
        <v>0</v>
      </c>
      <c r="D20" s="14">
        <v>0</v>
      </c>
      <c r="E20" s="45">
        <v>0</v>
      </c>
      <c r="F20" s="44">
        <v>0</v>
      </c>
      <c r="G20" s="14">
        <v>0</v>
      </c>
      <c r="H20" s="45">
        <v>0</v>
      </c>
      <c r="I20" s="44">
        <v>0</v>
      </c>
      <c r="J20" s="14">
        <v>0</v>
      </c>
      <c r="K20" s="45">
        <v>0</v>
      </c>
      <c r="L20" s="44">
        <v>0</v>
      </c>
      <c r="M20" s="14">
        <v>0</v>
      </c>
      <c r="N20" s="45">
        <v>0</v>
      </c>
      <c r="O20" s="44">
        <v>0</v>
      </c>
      <c r="P20" s="14">
        <v>0</v>
      </c>
      <c r="Q20" s="45">
        <v>0</v>
      </c>
      <c r="R20" s="44">
        <v>0</v>
      </c>
      <c r="S20" s="14">
        <v>0</v>
      </c>
      <c r="T20" s="45">
        <v>0</v>
      </c>
      <c r="U20" s="44">
        <v>0</v>
      </c>
      <c r="V20" s="14">
        <v>0</v>
      </c>
      <c r="W20" s="45">
        <v>0</v>
      </c>
      <c r="X20" s="44">
        <v>0</v>
      </c>
      <c r="Y20" s="14">
        <v>0</v>
      </c>
      <c r="Z20" s="45">
        <v>0</v>
      </c>
      <c r="AA20" s="44">
        <v>0</v>
      </c>
      <c r="AB20" s="14">
        <v>0</v>
      </c>
      <c r="AC20" s="45">
        <v>0</v>
      </c>
      <c r="AD20" s="44">
        <v>0</v>
      </c>
      <c r="AE20" s="14">
        <v>0</v>
      </c>
      <c r="AF20" s="45">
        <v>0</v>
      </c>
      <c r="AG20" s="44">
        <v>0</v>
      </c>
      <c r="AH20" s="14">
        <v>0</v>
      </c>
      <c r="AI20" s="45">
        <v>0</v>
      </c>
      <c r="AJ20" s="44">
        <v>0</v>
      </c>
      <c r="AK20" s="14">
        <v>0</v>
      </c>
      <c r="AL20" s="45">
        <v>0</v>
      </c>
      <c r="AM20" s="44">
        <v>0</v>
      </c>
      <c r="AN20" s="14">
        <v>0</v>
      </c>
      <c r="AO20" s="45">
        <f t="shared" si="4"/>
        <v>0</v>
      </c>
      <c r="AP20" s="44">
        <v>0</v>
      </c>
      <c r="AQ20" s="14">
        <v>0</v>
      </c>
      <c r="AR20" s="45">
        <v>0</v>
      </c>
      <c r="AS20" s="44">
        <v>0</v>
      </c>
      <c r="AT20" s="14">
        <v>0</v>
      </c>
      <c r="AU20" s="45">
        <v>0</v>
      </c>
      <c r="AV20" s="12">
        <f t="shared" si="1"/>
        <v>0</v>
      </c>
      <c r="AW20" s="17">
        <f t="shared" si="2"/>
        <v>0</v>
      </c>
      <c r="AX20" s="6"/>
      <c r="AY20" s="9"/>
      <c r="AZ20" s="6"/>
      <c r="BA20" s="6"/>
      <c r="BB20" s="6"/>
      <c r="BC20" s="9"/>
      <c r="BD20" s="6"/>
      <c r="BE20" s="6"/>
      <c r="BF20" s="6"/>
      <c r="BG20" s="9"/>
      <c r="BH20" s="6"/>
      <c r="BI20" s="6"/>
      <c r="BJ20" s="1"/>
      <c r="BK20" s="2"/>
      <c r="BL20" s="1"/>
      <c r="BM20" s="1"/>
      <c r="BN20" s="1"/>
      <c r="BO20" s="2"/>
      <c r="BP20" s="1"/>
      <c r="BQ20" s="1"/>
      <c r="BR20" s="1"/>
      <c r="BS20" s="2"/>
      <c r="BT20" s="1"/>
      <c r="BU20" s="1"/>
      <c r="BV20" s="1"/>
      <c r="BW20" s="2"/>
      <c r="BX20" s="1"/>
      <c r="BY20" s="1"/>
      <c r="BZ20" s="1"/>
      <c r="CA20" s="2"/>
      <c r="CB20" s="1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  <c r="CU20" s="2"/>
      <c r="CV20" s="1"/>
      <c r="CW20" s="1"/>
      <c r="CX20" s="1"/>
    </row>
    <row r="21" spans="1:177" x14ac:dyDescent="0.3">
      <c r="A21" s="54">
        <v>2007</v>
      </c>
      <c r="B21" s="55" t="s">
        <v>7</v>
      </c>
      <c r="C21" s="44">
        <v>0</v>
      </c>
      <c r="D21" s="14">
        <v>0</v>
      </c>
      <c r="E21" s="45">
        <v>0</v>
      </c>
      <c r="F21" s="44">
        <v>0</v>
      </c>
      <c r="G21" s="14">
        <v>0</v>
      </c>
      <c r="H21" s="45">
        <v>0</v>
      </c>
      <c r="I21" s="44">
        <v>0</v>
      </c>
      <c r="J21" s="14">
        <v>0</v>
      </c>
      <c r="K21" s="45">
        <v>0</v>
      </c>
      <c r="L21" s="44">
        <v>0</v>
      </c>
      <c r="M21" s="14">
        <v>0</v>
      </c>
      <c r="N21" s="45">
        <v>0</v>
      </c>
      <c r="O21" s="44">
        <v>0</v>
      </c>
      <c r="P21" s="14">
        <v>0</v>
      </c>
      <c r="Q21" s="45">
        <v>0</v>
      </c>
      <c r="R21" s="44">
        <v>0</v>
      </c>
      <c r="S21" s="14">
        <v>0</v>
      </c>
      <c r="T21" s="45">
        <v>0</v>
      </c>
      <c r="U21" s="44">
        <v>0</v>
      </c>
      <c r="V21" s="14">
        <v>0</v>
      </c>
      <c r="W21" s="45">
        <v>0</v>
      </c>
      <c r="X21" s="44">
        <v>0</v>
      </c>
      <c r="Y21" s="14">
        <v>0</v>
      </c>
      <c r="Z21" s="45">
        <v>0</v>
      </c>
      <c r="AA21" s="44">
        <v>0</v>
      </c>
      <c r="AB21" s="14">
        <v>0</v>
      </c>
      <c r="AC21" s="45">
        <v>0</v>
      </c>
      <c r="AD21" s="44">
        <v>0</v>
      </c>
      <c r="AE21" s="14">
        <v>0</v>
      </c>
      <c r="AF21" s="45">
        <v>0</v>
      </c>
      <c r="AG21" s="44">
        <v>0</v>
      </c>
      <c r="AH21" s="14">
        <v>0</v>
      </c>
      <c r="AI21" s="45">
        <v>0</v>
      </c>
      <c r="AJ21" s="44">
        <v>0</v>
      </c>
      <c r="AK21" s="14">
        <v>0</v>
      </c>
      <c r="AL21" s="45">
        <v>0</v>
      </c>
      <c r="AM21" s="44">
        <v>0</v>
      </c>
      <c r="AN21" s="14">
        <v>0</v>
      </c>
      <c r="AO21" s="45">
        <f t="shared" si="4"/>
        <v>0</v>
      </c>
      <c r="AP21" s="44">
        <v>0</v>
      </c>
      <c r="AQ21" s="14">
        <v>0</v>
      </c>
      <c r="AR21" s="45">
        <v>0</v>
      </c>
      <c r="AS21" s="44">
        <v>0</v>
      </c>
      <c r="AT21" s="14">
        <v>0</v>
      </c>
      <c r="AU21" s="45">
        <v>0</v>
      </c>
      <c r="AV21" s="12">
        <f t="shared" si="1"/>
        <v>0</v>
      </c>
      <c r="AW21" s="17">
        <f t="shared" si="2"/>
        <v>0</v>
      </c>
      <c r="AX21" s="6"/>
      <c r="AY21" s="9"/>
      <c r="AZ21" s="6"/>
      <c r="BA21" s="6"/>
      <c r="BB21" s="6"/>
      <c r="BC21" s="9"/>
      <c r="BD21" s="6"/>
      <c r="BE21" s="6"/>
      <c r="BF21" s="6"/>
      <c r="BG21" s="9"/>
      <c r="BH21" s="6"/>
      <c r="BI21" s="6"/>
      <c r="BJ21" s="1"/>
      <c r="BK21" s="2"/>
      <c r="BL21" s="1"/>
      <c r="BM21" s="1"/>
      <c r="BN21" s="1"/>
      <c r="BO21" s="2"/>
      <c r="BP21" s="1"/>
      <c r="BQ21" s="1"/>
      <c r="BR21" s="1"/>
      <c r="BS21" s="2"/>
      <c r="BT21" s="1"/>
      <c r="BU21" s="1"/>
      <c r="BV21" s="1"/>
      <c r="BW21" s="2"/>
      <c r="BX21" s="1"/>
      <c r="BY21" s="1"/>
      <c r="BZ21" s="1"/>
      <c r="CA21" s="2"/>
      <c r="CB21" s="1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  <c r="CU21" s="2"/>
      <c r="CV21" s="1"/>
      <c r="CW21" s="1"/>
      <c r="CX21" s="1"/>
    </row>
    <row r="22" spans="1:177" x14ac:dyDescent="0.3">
      <c r="A22" s="54">
        <v>2007</v>
      </c>
      <c r="B22" s="55" t="s">
        <v>8</v>
      </c>
      <c r="C22" s="44">
        <v>0</v>
      </c>
      <c r="D22" s="14">
        <v>0</v>
      </c>
      <c r="E22" s="45">
        <v>0</v>
      </c>
      <c r="F22" s="44">
        <v>0</v>
      </c>
      <c r="G22" s="14">
        <v>0</v>
      </c>
      <c r="H22" s="45">
        <v>0</v>
      </c>
      <c r="I22" s="44">
        <v>0</v>
      </c>
      <c r="J22" s="14">
        <v>0</v>
      </c>
      <c r="K22" s="45">
        <v>0</v>
      </c>
      <c r="L22" s="44">
        <v>0</v>
      </c>
      <c r="M22" s="14">
        <v>0</v>
      </c>
      <c r="N22" s="45">
        <v>0</v>
      </c>
      <c r="O22" s="44">
        <v>0</v>
      </c>
      <c r="P22" s="14">
        <v>0</v>
      </c>
      <c r="Q22" s="45">
        <v>0</v>
      </c>
      <c r="R22" s="44">
        <v>0</v>
      </c>
      <c r="S22" s="14">
        <v>0</v>
      </c>
      <c r="T22" s="45">
        <v>0</v>
      </c>
      <c r="U22" s="44">
        <v>0</v>
      </c>
      <c r="V22" s="14">
        <v>0</v>
      </c>
      <c r="W22" s="45">
        <v>0</v>
      </c>
      <c r="X22" s="44">
        <v>0</v>
      </c>
      <c r="Y22" s="14">
        <v>0</v>
      </c>
      <c r="Z22" s="45">
        <v>0</v>
      </c>
      <c r="AA22" s="44">
        <v>0</v>
      </c>
      <c r="AB22" s="14">
        <v>0</v>
      </c>
      <c r="AC22" s="45">
        <v>0</v>
      </c>
      <c r="AD22" s="44">
        <v>0</v>
      </c>
      <c r="AE22" s="14">
        <v>0</v>
      </c>
      <c r="AF22" s="45">
        <v>0</v>
      </c>
      <c r="AG22" s="44">
        <v>0</v>
      </c>
      <c r="AH22" s="14">
        <v>0</v>
      </c>
      <c r="AI22" s="45">
        <v>0</v>
      </c>
      <c r="AJ22" s="44">
        <v>0</v>
      </c>
      <c r="AK22" s="14">
        <v>0</v>
      </c>
      <c r="AL22" s="45">
        <v>0</v>
      </c>
      <c r="AM22" s="44">
        <v>0</v>
      </c>
      <c r="AN22" s="14">
        <v>0</v>
      </c>
      <c r="AO22" s="45">
        <f t="shared" si="4"/>
        <v>0</v>
      </c>
      <c r="AP22" s="44">
        <v>0</v>
      </c>
      <c r="AQ22" s="14">
        <v>0</v>
      </c>
      <c r="AR22" s="45">
        <v>0</v>
      </c>
      <c r="AS22" s="44">
        <v>0</v>
      </c>
      <c r="AT22" s="14">
        <v>0</v>
      </c>
      <c r="AU22" s="45">
        <v>0</v>
      </c>
      <c r="AV22" s="12">
        <f t="shared" si="1"/>
        <v>0</v>
      </c>
      <c r="AW22" s="17">
        <f t="shared" si="2"/>
        <v>0</v>
      </c>
      <c r="AX22" s="6"/>
      <c r="AY22" s="9"/>
      <c r="AZ22" s="6"/>
      <c r="BA22" s="6"/>
      <c r="BB22" s="6"/>
      <c r="BC22" s="9"/>
      <c r="BD22" s="6"/>
      <c r="BE22" s="6"/>
      <c r="BF22" s="6"/>
      <c r="BG22" s="9"/>
      <c r="BH22" s="6"/>
      <c r="BI22" s="6"/>
      <c r="BJ22" s="1"/>
      <c r="BK22" s="2"/>
      <c r="BL22" s="1"/>
      <c r="BM22" s="1"/>
      <c r="BN22" s="1"/>
      <c r="BO22" s="2"/>
      <c r="BP22" s="1"/>
      <c r="BQ22" s="1"/>
      <c r="BR22" s="1"/>
      <c r="BS22" s="2"/>
      <c r="BT22" s="1"/>
      <c r="BU22" s="1"/>
      <c r="BV22" s="1"/>
      <c r="BW22" s="2"/>
      <c r="BX22" s="1"/>
      <c r="BY22" s="1"/>
      <c r="BZ22" s="1"/>
      <c r="CA22" s="2"/>
      <c r="CB22" s="1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  <c r="CU22" s="2"/>
      <c r="CV22" s="1"/>
      <c r="CW22" s="1"/>
      <c r="CX22" s="1"/>
    </row>
    <row r="23" spans="1:177" x14ac:dyDescent="0.3">
      <c r="A23" s="54">
        <v>2007</v>
      </c>
      <c r="B23" s="55" t="s">
        <v>9</v>
      </c>
      <c r="C23" s="44">
        <v>0</v>
      </c>
      <c r="D23" s="14">
        <v>0</v>
      </c>
      <c r="E23" s="45">
        <v>0</v>
      </c>
      <c r="F23" s="44">
        <v>0</v>
      </c>
      <c r="G23" s="14">
        <v>0</v>
      </c>
      <c r="H23" s="45">
        <v>0</v>
      </c>
      <c r="I23" s="44">
        <v>0</v>
      </c>
      <c r="J23" s="14">
        <v>0</v>
      </c>
      <c r="K23" s="45">
        <v>0</v>
      </c>
      <c r="L23" s="44">
        <v>0</v>
      </c>
      <c r="M23" s="14">
        <v>0</v>
      </c>
      <c r="N23" s="45">
        <v>0</v>
      </c>
      <c r="O23" s="44">
        <v>0</v>
      </c>
      <c r="P23" s="14">
        <v>0</v>
      </c>
      <c r="Q23" s="45">
        <v>0</v>
      </c>
      <c r="R23" s="44">
        <v>0</v>
      </c>
      <c r="S23" s="14">
        <v>0</v>
      </c>
      <c r="T23" s="45">
        <v>0</v>
      </c>
      <c r="U23" s="44">
        <v>0</v>
      </c>
      <c r="V23" s="14">
        <v>0</v>
      </c>
      <c r="W23" s="45">
        <v>0</v>
      </c>
      <c r="X23" s="44">
        <v>0</v>
      </c>
      <c r="Y23" s="14">
        <v>0</v>
      </c>
      <c r="Z23" s="45">
        <v>0</v>
      </c>
      <c r="AA23" s="44">
        <v>0</v>
      </c>
      <c r="AB23" s="14">
        <v>0</v>
      </c>
      <c r="AC23" s="45">
        <v>0</v>
      </c>
      <c r="AD23" s="44">
        <v>0</v>
      </c>
      <c r="AE23" s="14">
        <v>0</v>
      </c>
      <c r="AF23" s="45">
        <v>0</v>
      </c>
      <c r="AG23" s="44">
        <v>0</v>
      </c>
      <c r="AH23" s="14">
        <v>0</v>
      </c>
      <c r="AI23" s="45">
        <v>0</v>
      </c>
      <c r="AJ23" s="44">
        <v>0</v>
      </c>
      <c r="AK23" s="14">
        <v>0</v>
      </c>
      <c r="AL23" s="45">
        <v>0</v>
      </c>
      <c r="AM23" s="44">
        <v>0</v>
      </c>
      <c r="AN23" s="14">
        <v>0</v>
      </c>
      <c r="AO23" s="45">
        <f t="shared" si="4"/>
        <v>0</v>
      </c>
      <c r="AP23" s="44">
        <v>0</v>
      </c>
      <c r="AQ23" s="14">
        <v>0</v>
      </c>
      <c r="AR23" s="45">
        <v>0</v>
      </c>
      <c r="AS23" s="44">
        <v>0</v>
      </c>
      <c r="AT23" s="14">
        <v>0</v>
      </c>
      <c r="AU23" s="45">
        <v>0</v>
      </c>
      <c r="AV23" s="12">
        <f t="shared" si="1"/>
        <v>0</v>
      </c>
      <c r="AW23" s="17">
        <f t="shared" si="2"/>
        <v>0</v>
      </c>
      <c r="AX23" s="6"/>
      <c r="AY23" s="9"/>
      <c r="AZ23" s="6"/>
      <c r="BA23" s="6"/>
      <c r="BB23" s="6"/>
      <c r="BC23" s="9"/>
      <c r="BD23" s="6"/>
      <c r="BE23" s="6"/>
      <c r="BF23" s="6"/>
      <c r="BG23" s="9"/>
      <c r="BH23" s="6"/>
      <c r="BI23" s="6"/>
      <c r="BJ23" s="1"/>
      <c r="BK23" s="2"/>
      <c r="BL23" s="1"/>
      <c r="BM23" s="1"/>
      <c r="BN23" s="1"/>
      <c r="BO23" s="2"/>
      <c r="BP23" s="1"/>
      <c r="BQ23" s="1"/>
      <c r="BR23" s="1"/>
      <c r="BS23" s="2"/>
      <c r="BT23" s="1"/>
      <c r="BU23" s="1"/>
      <c r="BV23" s="1"/>
      <c r="BW23" s="2"/>
      <c r="BX23" s="1"/>
      <c r="BY23" s="1"/>
      <c r="BZ23" s="1"/>
      <c r="CA23" s="2"/>
      <c r="CB23" s="1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  <c r="CU23" s="2"/>
      <c r="CV23" s="1"/>
      <c r="CW23" s="1"/>
      <c r="CX23" s="1"/>
    </row>
    <row r="24" spans="1:177" x14ac:dyDescent="0.3">
      <c r="A24" s="54">
        <v>2007</v>
      </c>
      <c r="B24" s="55" t="s">
        <v>10</v>
      </c>
      <c r="C24" s="44">
        <v>0</v>
      </c>
      <c r="D24" s="14">
        <v>0</v>
      </c>
      <c r="E24" s="45">
        <v>0</v>
      </c>
      <c r="F24" s="44">
        <v>0</v>
      </c>
      <c r="G24" s="14">
        <v>0</v>
      </c>
      <c r="H24" s="45">
        <v>0</v>
      </c>
      <c r="I24" s="44">
        <v>0</v>
      </c>
      <c r="J24" s="14">
        <v>0</v>
      </c>
      <c r="K24" s="45">
        <v>0</v>
      </c>
      <c r="L24" s="44">
        <v>0</v>
      </c>
      <c r="M24" s="14">
        <v>0</v>
      </c>
      <c r="N24" s="45">
        <v>0</v>
      </c>
      <c r="O24" s="44">
        <v>0</v>
      </c>
      <c r="P24" s="14">
        <v>0</v>
      </c>
      <c r="Q24" s="45">
        <v>0</v>
      </c>
      <c r="R24" s="44">
        <v>0</v>
      </c>
      <c r="S24" s="14">
        <v>0</v>
      </c>
      <c r="T24" s="45">
        <v>0</v>
      </c>
      <c r="U24" s="44">
        <v>0</v>
      </c>
      <c r="V24" s="14">
        <v>0</v>
      </c>
      <c r="W24" s="45">
        <v>0</v>
      </c>
      <c r="X24" s="44">
        <v>0</v>
      </c>
      <c r="Y24" s="14">
        <v>0</v>
      </c>
      <c r="Z24" s="45">
        <v>0</v>
      </c>
      <c r="AA24" s="44">
        <v>0</v>
      </c>
      <c r="AB24" s="14">
        <v>0</v>
      </c>
      <c r="AC24" s="45">
        <v>0</v>
      </c>
      <c r="AD24" s="44">
        <v>0</v>
      </c>
      <c r="AE24" s="14">
        <v>0</v>
      </c>
      <c r="AF24" s="45">
        <v>0</v>
      </c>
      <c r="AG24" s="44">
        <v>0</v>
      </c>
      <c r="AH24" s="14">
        <v>0</v>
      </c>
      <c r="AI24" s="45">
        <v>0</v>
      </c>
      <c r="AJ24" s="44">
        <v>0</v>
      </c>
      <c r="AK24" s="14">
        <v>0</v>
      </c>
      <c r="AL24" s="45">
        <v>0</v>
      </c>
      <c r="AM24" s="44">
        <v>0</v>
      </c>
      <c r="AN24" s="14">
        <v>0</v>
      </c>
      <c r="AO24" s="45">
        <f t="shared" si="4"/>
        <v>0</v>
      </c>
      <c r="AP24" s="44">
        <v>0</v>
      </c>
      <c r="AQ24" s="14">
        <v>0</v>
      </c>
      <c r="AR24" s="45">
        <v>0</v>
      </c>
      <c r="AS24" s="44">
        <v>0</v>
      </c>
      <c r="AT24" s="14">
        <v>0</v>
      </c>
      <c r="AU24" s="45">
        <v>0</v>
      </c>
      <c r="AV24" s="12">
        <f t="shared" si="1"/>
        <v>0</v>
      </c>
      <c r="AW24" s="17">
        <f t="shared" si="2"/>
        <v>0</v>
      </c>
      <c r="AX24" s="6"/>
      <c r="AY24" s="9"/>
      <c r="AZ24" s="6"/>
      <c r="BA24" s="6"/>
      <c r="BB24" s="6"/>
      <c r="BC24" s="9"/>
      <c r="BD24" s="6"/>
      <c r="BE24" s="6"/>
      <c r="BF24" s="6"/>
      <c r="BG24" s="9"/>
      <c r="BH24" s="6"/>
      <c r="BI24" s="6"/>
      <c r="BJ24" s="1"/>
      <c r="BK24" s="2"/>
      <c r="BL24" s="1"/>
      <c r="BM24" s="1"/>
      <c r="BN24" s="1"/>
      <c r="BO24" s="2"/>
      <c r="BP24" s="1"/>
      <c r="BQ24" s="1"/>
      <c r="BR24" s="1"/>
      <c r="BS24" s="2"/>
      <c r="BT24" s="1"/>
      <c r="BU24" s="1"/>
      <c r="BV24" s="1"/>
      <c r="BW24" s="2"/>
      <c r="BX24" s="1"/>
      <c r="BY24" s="1"/>
      <c r="BZ24" s="1"/>
      <c r="CA24" s="2"/>
      <c r="CB24" s="1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  <c r="CU24" s="2"/>
      <c r="CV24" s="1"/>
      <c r="CW24" s="1"/>
      <c r="CX24" s="1"/>
    </row>
    <row r="25" spans="1:177" x14ac:dyDescent="0.3">
      <c r="A25" s="54">
        <v>2007</v>
      </c>
      <c r="B25" s="55" t="s">
        <v>11</v>
      </c>
      <c r="C25" s="44">
        <v>0</v>
      </c>
      <c r="D25" s="14">
        <v>0</v>
      </c>
      <c r="E25" s="45">
        <v>0</v>
      </c>
      <c r="F25" s="44">
        <v>0</v>
      </c>
      <c r="G25" s="14">
        <v>0</v>
      </c>
      <c r="H25" s="45">
        <v>0</v>
      </c>
      <c r="I25" s="44">
        <v>0</v>
      </c>
      <c r="J25" s="14">
        <v>0</v>
      </c>
      <c r="K25" s="45">
        <v>0</v>
      </c>
      <c r="L25" s="44">
        <v>0</v>
      </c>
      <c r="M25" s="14">
        <v>0</v>
      </c>
      <c r="N25" s="45">
        <v>0</v>
      </c>
      <c r="O25" s="44">
        <v>0</v>
      </c>
      <c r="P25" s="14">
        <v>0</v>
      </c>
      <c r="Q25" s="45">
        <v>0</v>
      </c>
      <c r="R25" s="44">
        <v>0</v>
      </c>
      <c r="S25" s="14">
        <v>0</v>
      </c>
      <c r="T25" s="45">
        <v>0</v>
      </c>
      <c r="U25" s="44">
        <v>0</v>
      </c>
      <c r="V25" s="14">
        <v>0</v>
      </c>
      <c r="W25" s="45">
        <v>0</v>
      </c>
      <c r="X25" s="44">
        <v>0</v>
      </c>
      <c r="Y25" s="14">
        <v>0</v>
      </c>
      <c r="Z25" s="45">
        <v>0</v>
      </c>
      <c r="AA25" s="44">
        <v>0</v>
      </c>
      <c r="AB25" s="14">
        <v>0</v>
      </c>
      <c r="AC25" s="45">
        <v>0</v>
      </c>
      <c r="AD25" s="44">
        <v>0</v>
      </c>
      <c r="AE25" s="14">
        <v>0</v>
      </c>
      <c r="AF25" s="45">
        <v>0</v>
      </c>
      <c r="AG25" s="44">
        <v>0</v>
      </c>
      <c r="AH25" s="14">
        <v>0</v>
      </c>
      <c r="AI25" s="45">
        <v>0</v>
      </c>
      <c r="AJ25" s="44">
        <v>0</v>
      </c>
      <c r="AK25" s="14">
        <v>0</v>
      </c>
      <c r="AL25" s="45">
        <v>0</v>
      </c>
      <c r="AM25" s="44">
        <v>0</v>
      </c>
      <c r="AN25" s="14">
        <v>0</v>
      </c>
      <c r="AO25" s="45">
        <f t="shared" si="4"/>
        <v>0</v>
      </c>
      <c r="AP25" s="44">
        <v>0</v>
      </c>
      <c r="AQ25" s="14">
        <v>0</v>
      </c>
      <c r="AR25" s="45">
        <v>0</v>
      </c>
      <c r="AS25" s="44">
        <v>0</v>
      </c>
      <c r="AT25" s="14">
        <v>0</v>
      </c>
      <c r="AU25" s="45">
        <v>0</v>
      </c>
      <c r="AV25" s="12">
        <f t="shared" si="1"/>
        <v>0</v>
      </c>
      <c r="AW25" s="17">
        <f t="shared" si="2"/>
        <v>0</v>
      </c>
      <c r="AX25" s="6"/>
      <c r="AY25" s="9"/>
      <c r="AZ25" s="6"/>
      <c r="BA25" s="6"/>
      <c r="BB25" s="6"/>
      <c r="BC25" s="9"/>
      <c r="BD25" s="6"/>
      <c r="BE25" s="6"/>
      <c r="BF25" s="6"/>
      <c r="BG25" s="9"/>
      <c r="BH25" s="6"/>
      <c r="BI25" s="6"/>
      <c r="BJ25" s="1"/>
      <c r="BK25" s="2"/>
      <c r="BL25" s="1"/>
      <c r="BM25" s="1"/>
      <c r="BN25" s="1"/>
      <c r="BO25" s="2"/>
      <c r="BP25" s="1"/>
      <c r="BQ25" s="1"/>
      <c r="BR25" s="1"/>
      <c r="BS25" s="2"/>
      <c r="BT25" s="1"/>
      <c r="BU25" s="1"/>
      <c r="BV25" s="1"/>
      <c r="BW25" s="2"/>
      <c r="BX25" s="1"/>
      <c r="BY25" s="1"/>
      <c r="BZ25" s="1"/>
      <c r="CA25" s="2"/>
      <c r="CB25" s="1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  <c r="CU25" s="2"/>
      <c r="CV25" s="1"/>
      <c r="CW25" s="1"/>
      <c r="CX25" s="1"/>
    </row>
    <row r="26" spans="1:177" x14ac:dyDescent="0.3">
      <c r="A26" s="54">
        <v>2007</v>
      </c>
      <c r="B26" s="55" t="s">
        <v>12</v>
      </c>
      <c r="C26" s="44">
        <v>0</v>
      </c>
      <c r="D26" s="14">
        <v>0</v>
      </c>
      <c r="E26" s="45">
        <v>0</v>
      </c>
      <c r="F26" s="44">
        <v>0</v>
      </c>
      <c r="G26" s="14">
        <v>0</v>
      </c>
      <c r="H26" s="45">
        <v>0</v>
      </c>
      <c r="I26" s="44">
        <v>0</v>
      </c>
      <c r="J26" s="14">
        <v>0</v>
      </c>
      <c r="K26" s="45">
        <v>0</v>
      </c>
      <c r="L26" s="44">
        <v>0</v>
      </c>
      <c r="M26" s="14">
        <v>0</v>
      </c>
      <c r="N26" s="45">
        <v>0</v>
      </c>
      <c r="O26" s="44">
        <v>0</v>
      </c>
      <c r="P26" s="14">
        <v>0</v>
      </c>
      <c r="Q26" s="45">
        <v>0</v>
      </c>
      <c r="R26" s="44">
        <v>0</v>
      </c>
      <c r="S26" s="14">
        <v>0</v>
      </c>
      <c r="T26" s="45">
        <v>0</v>
      </c>
      <c r="U26" s="44">
        <v>0</v>
      </c>
      <c r="V26" s="14">
        <v>0</v>
      </c>
      <c r="W26" s="45">
        <v>0</v>
      </c>
      <c r="X26" s="44">
        <v>0</v>
      </c>
      <c r="Y26" s="14">
        <v>0</v>
      </c>
      <c r="Z26" s="45">
        <v>0</v>
      </c>
      <c r="AA26" s="44">
        <v>0</v>
      </c>
      <c r="AB26" s="14">
        <v>0</v>
      </c>
      <c r="AC26" s="45">
        <v>0</v>
      </c>
      <c r="AD26" s="44">
        <v>0</v>
      </c>
      <c r="AE26" s="14">
        <v>0</v>
      </c>
      <c r="AF26" s="45">
        <v>0</v>
      </c>
      <c r="AG26" s="44">
        <v>0</v>
      </c>
      <c r="AH26" s="14">
        <v>0</v>
      </c>
      <c r="AI26" s="45">
        <v>0</v>
      </c>
      <c r="AJ26" s="44">
        <v>0</v>
      </c>
      <c r="AK26" s="14">
        <v>0</v>
      </c>
      <c r="AL26" s="45">
        <v>0</v>
      </c>
      <c r="AM26" s="44">
        <v>0</v>
      </c>
      <c r="AN26" s="14">
        <v>0</v>
      </c>
      <c r="AO26" s="45">
        <f t="shared" si="4"/>
        <v>0</v>
      </c>
      <c r="AP26" s="44">
        <v>0</v>
      </c>
      <c r="AQ26" s="14">
        <v>0</v>
      </c>
      <c r="AR26" s="45">
        <v>0</v>
      </c>
      <c r="AS26" s="44">
        <v>0</v>
      </c>
      <c r="AT26" s="14">
        <v>0</v>
      </c>
      <c r="AU26" s="45">
        <v>0</v>
      </c>
      <c r="AV26" s="12">
        <f t="shared" si="1"/>
        <v>0</v>
      </c>
      <c r="AW26" s="17">
        <f t="shared" si="2"/>
        <v>0</v>
      </c>
      <c r="AX26" s="6"/>
      <c r="AY26" s="9"/>
      <c r="AZ26" s="6"/>
      <c r="BA26" s="6"/>
      <c r="BB26" s="6"/>
      <c r="BC26" s="9"/>
      <c r="BD26" s="6"/>
      <c r="BE26" s="6"/>
      <c r="BF26" s="6"/>
      <c r="BG26" s="9"/>
      <c r="BH26" s="6"/>
      <c r="BI26" s="6"/>
      <c r="BJ26" s="1"/>
      <c r="BK26" s="2"/>
      <c r="BL26" s="1"/>
      <c r="BM26" s="1"/>
      <c r="BN26" s="1"/>
      <c r="BO26" s="2"/>
      <c r="BP26" s="1"/>
      <c r="BQ26" s="1"/>
      <c r="BR26" s="1"/>
      <c r="BS26" s="2"/>
      <c r="BT26" s="1"/>
      <c r="BU26" s="1"/>
      <c r="BV26" s="1"/>
      <c r="BW26" s="2"/>
      <c r="BX26" s="1"/>
      <c r="BY26" s="1"/>
      <c r="BZ26" s="1"/>
      <c r="CA26" s="2"/>
      <c r="CB26" s="1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  <c r="CU26" s="2"/>
      <c r="CV26" s="1"/>
      <c r="CW26" s="1"/>
      <c r="CX26" s="1"/>
    </row>
    <row r="27" spans="1:177" x14ac:dyDescent="0.3">
      <c r="A27" s="54">
        <v>2007</v>
      </c>
      <c r="B27" s="55" t="s">
        <v>13</v>
      </c>
      <c r="C27" s="44">
        <v>0</v>
      </c>
      <c r="D27" s="14">
        <v>0</v>
      </c>
      <c r="E27" s="45">
        <v>0</v>
      </c>
      <c r="F27" s="44">
        <v>0</v>
      </c>
      <c r="G27" s="14">
        <v>0</v>
      </c>
      <c r="H27" s="45">
        <v>0</v>
      </c>
      <c r="I27" s="44">
        <v>0</v>
      </c>
      <c r="J27" s="14">
        <v>0</v>
      </c>
      <c r="K27" s="45">
        <v>0</v>
      </c>
      <c r="L27" s="44">
        <v>0</v>
      </c>
      <c r="M27" s="14">
        <v>0</v>
      </c>
      <c r="N27" s="45">
        <v>0</v>
      </c>
      <c r="O27" s="44">
        <v>0</v>
      </c>
      <c r="P27" s="14">
        <v>0</v>
      </c>
      <c r="Q27" s="45">
        <v>0</v>
      </c>
      <c r="R27" s="44">
        <v>0</v>
      </c>
      <c r="S27" s="14">
        <v>0</v>
      </c>
      <c r="T27" s="45">
        <v>0</v>
      </c>
      <c r="U27" s="44">
        <v>0</v>
      </c>
      <c r="V27" s="14">
        <v>0</v>
      </c>
      <c r="W27" s="45">
        <v>0</v>
      </c>
      <c r="X27" s="44">
        <v>0</v>
      </c>
      <c r="Y27" s="14">
        <v>0</v>
      </c>
      <c r="Z27" s="45">
        <v>0</v>
      </c>
      <c r="AA27" s="44">
        <v>0</v>
      </c>
      <c r="AB27" s="14">
        <v>0</v>
      </c>
      <c r="AC27" s="45">
        <v>0</v>
      </c>
      <c r="AD27" s="44">
        <v>0</v>
      </c>
      <c r="AE27" s="14">
        <v>0</v>
      </c>
      <c r="AF27" s="45">
        <v>0</v>
      </c>
      <c r="AG27" s="44">
        <v>0</v>
      </c>
      <c r="AH27" s="14">
        <v>0</v>
      </c>
      <c r="AI27" s="45">
        <v>0</v>
      </c>
      <c r="AJ27" s="44">
        <v>0</v>
      </c>
      <c r="AK27" s="14">
        <v>0</v>
      </c>
      <c r="AL27" s="45">
        <v>0</v>
      </c>
      <c r="AM27" s="44">
        <v>0</v>
      </c>
      <c r="AN27" s="14">
        <v>0</v>
      </c>
      <c r="AO27" s="45">
        <f t="shared" si="4"/>
        <v>0</v>
      </c>
      <c r="AP27" s="44">
        <v>0</v>
      </c>
      <c r="AQ27" s="14">
        <v>0</v>
      </c>
      <c r="AR27" s="45">
        <v>0</v>
      </c>
      <c r="AS27" s="44">
        <v>0</v>
      </c>
      <c r="AT27" s="14">
        <v>0</v>
      </c>
      <c r="AU27" s="45">
        <v>0</v>
      </c>
      <c r="AV27" s="12">
        <f t="shared" si="1"/>
        <v>0</v>
      </c>
      <c r="AW27" s="17">
        <f t="shared" si="2"/>
        <v>0</v>
      </c>
      <c r="AX27" s="6"/>
      <c r="AY27" s="9"/>
      <c r="AZ27" s="6"/>
      <c r="BA27" s="6"/>
      <c r="BB27" s="6"/>
      <c r="BC27" s="9"/>
      <c r="BD27" s="6"/>
      <c r="BE27" s="6"/>
      <c r="BF27" s="6"/>
      <c r="BG27" s="9"/>
      <c r="BH27" s="6"/>
      <c r="BI27" s="6"/>
      <c r="BJ27" s="1"/>
      <c r="BK27" s="2"/>
      <c r="BL27" s="1"/>
      <c r="BM27" s="1"/>
      <c r="BN27" s="1"/>
      <c r="BO27" s="2"/>
      <c r="BP27" s="1"/>
      <c r="BQ27" s="1"/>
      <c r="BR27" s="1"/>
      <c r="BS27" s="2"/>
      <c r="BT27" s="1"/>
      <c r="BU27" s="1"/>
      <c r="BV27" s="1"/>
      <c r="BW27" s="2"/>
      <c r="BX27" s="1"/>
      <c r="BY27" s="1"/>
      <c r="BZ27" s="1"/>
      <c r="CA27" s="2"/>
      <c r="CB27" s="1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  <c r="CU27" s="2"/>
      <c r="CV27" s="1"/>
      <c r="CW27" s="1"/>
      <c r="CX27" s="1"/>
    </row>
    <row r="28" spans="1:177" x14ac:dyDescent="0.3">
      <c r="A28" s="54">
        <v>2007</v>
      </c>
      <c r="B28" s="55" t="s">
        <v>14</v>
      </c>
      <c r="C28" s="44">
        <v>0</v>
      </c>
      <c r="D28" s="14">
        <v>0</v>
      </c>
      <c r="E28" s="45">
        <v>0</v>
      </c>
      <c r="F28" s="44">
        <v>0</v>
      </c>
      <c r="G28" s="14">
        <v>0</v>
      </c>
      <c r="H28" s="45">
        <v>0</v>
      </c>
      <c r="I28" s="44">
        <v>0</v>
      </c>
      <c r="J28" s="14">
        <v>0</v>
      </c>
      <c r="K28" s="45">
        <v>0</v>
      </c>
      <c r="L28" s="44">
        <v>0</v>
      </c>
      <c r="M28" s="14">
        <v>0</v>
      </c>
      <c r="N28" s="45">
        <v>0</v>
      </c>
      <c r="O28" s="44">
        <v>0</v>
      </c>
      <c r="P28" s="14">
        <v>0</v>
      </c>
      <c r="Q28" s="45">
        <v>0</v>
      </c>
      <c r="R28" s="44">
        <v>0</v>
      </c>
      <c r="S28" s="14">
        <v>0</v>
      </c>
      <c r="T28" s="45">
        <v>0</v>
      </c>
      <c r="U28" s="44">
        <v>0</v>
      </c>
      <c r="V28" s="14">
        <v>0</v>
      </c>
      <c r="W28" s="45">
        <v>0</v>
      </c>
      <c r="X28" s="44">
        <v>0</v>
      </c>
      <c r="Y28" s="14">
        <v>0</v>
      </c>
      <c r="Z28" s="45">
        <v>0</v>
      </c>
      <c r="AA28" s="44">
        <v>0</v>
      </c>
      <c r="AB28" s="14">
        <v>0</v>
      </c>
      <c r="AC28" s="45">
        <v>0</v>
      </c>
      <c r="AD28" s="44">
        <v>0</v>
      </c>
      <c r="AE28" s="14">
        <v>0</v>
      </c>
      <c r="AF28" s="45">
        <v>0</v>
      </c>
      <c r="AG28" s="44">
        <v>0</v>
      </c>
      <c r="AH28" s="14">
        <v>0</v>
      </c>
      <c r="AI28" s="45">
        <v>0</v>
      </c>
      <c r="AJ28" s="44">
        <v>0</v>
      </c>
      <c r="AK28" s="14">
        <v>0</v>
      </c>
      <c r="AL28" s="45">
        <v>0</v>
      </c>
      <c r="AM28" s="44">
        <v>0</v>
      </c>
      <c r="AN28" s="14">
        <v>0</v>
      </c>
      <c r="AO28" s="45">
        <f t="shared" si="4"/>
        <v>0</v>
      </c>
      <c r="AP28" s="44">
        <v>0</v>
      </c>
      <c r="AQ28" s="14">
        <v>0</v>
      </c>
      <c r="AR28" s="45">
        <v>0</v>
      </c>
      <c r="AS28" s="44">
        <v>0</v>
      </c>
      <c r="AT28" s="14">
        <v>0</v>
      </c>
      <c r="AU28" s="45">
        <v>0</v>
      </c>
      <c r="AV28" s="12">
        <f t="shared" si="1"/>
        <v>0</v>
      </c>
      <c r="AW28" s="17">
        <f t="shared" si="2"/>
        <v>0</v>
      </c>
      <c r="AX28" s="6"/>
      <c r="AY28" s="9"/>
      <c r="AZ28" s="6"/>
      <c r="BA28" s="6"/>
      <c r="BB28" s="6"/>
      <c r="BC28" s="9"/>
      <c r="BD28" s="6"/>
      <c r="BE28" s="6"/>
      <c r="BF28" s="6"/>
      <c r="BG28" s="9"/>
      <c r="BH28" s="6"/>
      <c r="BI28" s="6"/>
      <c r="BJ28" s="1"/>
      <c r="BK28" s="2"/>
      <c r="BL28" s="1"/>
      <c r="BM28" s="1"/>
      <c r="BN28" s="1"/>
      <c r="BO28" s="2"/>
      <c r="BP28" s="1"/>
      <c r="BQ28" s="1"/>
      <c r="BR28" s="1"/>
      <c r="BS28" s="2"/>
      <c r="BT28" s="1"/>
      <c r="BU28" s="1"/>
      <c r="BV28" s="1"/>
      <c r="BW28" s="2"/>
      <c r="BX28" s="1"/>
      <c r="BY28" s="1"/>
      <c r="BZ28" s="1"/>
      <c r="CA28" s="2"/>
      <c r="CB28" s="1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  <c r="CU28" s="2"/>
      <c r="CV28" s="1"/>
      <c r="CW28" s="1"/>
      <c r="CX28" s="1"/>
    </row>
    <row r="29" spans="1:177" x14ac:dyDescent="0.3">
      <c r="A29" s="54">
        <v>2007</v>
      </c>
      <c r="B29" s="55" t="s">
        <v>15</v>
      </c>
      <c r="C29" s="44">
        <v>0</v>
      </c>
      <c r="D29" s="14">
        <v>0</v>
      </c>
      <c r="E29" s="45">
        <v>0</v>
      </c>
      <c r="F29" s="44">
        <v>0</v>
      </c>
      <c r="G29" s="14">
        <v>0</v>
      </c>
      <c r="H29" s="45">
        <v>0</v>
      </c>
      <c r="I29" s="44">
        <v>0</v>
      </c>
      <c r="J29" s="14">
        <v>0</v>
      </c>
      <c r="K29" s="45">
        <v>0</v>
      </c>
      <c r="L29" s="44">
        <v>0</v>
      </c>
      <c r="M29" s="14">
        <v>0</v>
      </c>
      <c r="N29" s="45">
        <v>0</v>
      </c>
      <c r="O29" s="44">
        <v>0</v>
      </c>
      <c r="P29" s="14">
        <v>0</v>
      </c>
      <c r="Q29" s="45">
        <v>0</v>
      </c>
      <c r="R29" s="44">
        <v>0</v>
      </c>
      <c r="S29" s="14">
        <v>0</v>
      </c>
      <c r="T29" s="45">
        <v>0</v>
      </c>
      <c r="U29" s="44">
        <v>0</v>
      </c>
      <c r="V29" s="14">
        <v>0</v>
      </c>
      <c r="W29" s="45">
        <v>0</v>
      </c>
      <c r="X29" s="48">
        <v>0</v>
      </c>
      <c r="Y29" s="16">
        <v>0</v>
      </c>
      <c r="Z29" s="45">
        <v>0</v>
      </c>
      <c r="AA29" s="48">
        <v>14</v>
      </c>
      <c r="AB29" s="16">
        <v>264</v>
      </c>
      <c r="AC29" s="45">
        <f>AB29/AA29*1000</f>
        <v>18857.142857142859</v>
      </c>
      <c r="AD29" s="48">
        <v>14</v>
      </c>
      <c r="AE29" s="16">
        <v>264</v>
      </c>
      <c r="AF29" s="45">
        <f>AE29/AD29*1000</f>
        <v>18857.142857142859</v>
      </c>
      <c r="AG29" s="44">
        <v>0</v>
      </c>
      <c r="AH29" s="14">
        <v>0</v>
      </c>
      <c r="AI29" s="45">
        <v>0</v>
      </c>
      <c r="AJ29" s="44">
        <v>0</v>
      </c>
      <c r="AK29" s="14">
        <v>0</v>
      </c>
      <c r="AL29" s="45">
        <v>0</v>
      </c>
      <c r="AM29" s="44">
        <v>0</v>
      </c>
      <c r="AN29" s="14">
        <v>0</v>
      </c>
      <c r="AO29" s="45">
        <f t="shared" si="4"/>
        <v>0</v>
      </c>
      <c r="AP29" s="44">
        <v>0</v>
      </c>
      <c r="AQ29" s="14">
        <v>0</v>
      </c>
      <c r="AR29" s="45">
        <v>0</v>
      </c>
      <c r="AS29" s="44">
        <v>0</v>
      </c>
      <c r="AT29" s="14">
        <v>0</v>
      </c>
      <c r="AU29" s="45">
        <v>0</v>
      </c>
      <c r="AV29" s="12">
        <f t="shared" si="1"/>
        <v>14</v>
      </c>
      <c r="AW29" s="17">
        <f t="shared" si="2"/>
        <v>264</v>
      </c>
      <c r="AX29" s="6"/>
      <c r="AY29" s="9"/>
      <c r="AZ29" s="6"/>
      <c r="BA29" s="6"/>
      <c r="BB29" s="6"/>
      <c r="BC29" s="9"/>
      <c r="BD29" s="6"/>
      <c r="BE29" s="6"/>
      <c r="BF29" s="6"/>
      <c r="BG29" s="9"/>
      <c r="BH29" s="6"/>
      <c r="BI29" s="6"/>
      <c r="BJ29" s="1"/>
      <c r="BK29" s="2"/>
      <c r="BL29" s="1"/>
      <c r="BM29" s="1"/>
      <c r="BN29" s="1"/>
      <c r="BO29" s="2"/>
      <c r="BP29" s="1"/>
      <c r="BQ29" s="1"/>
      <c r="BR29" s="1"/>
      <c r="BS29" s="2"/>
      <c r="BT29" s="1"/>
      <c r="BU29" s="1"/>
      <c r="BV29" s="1"/>
      <c r="BW29" s="2"/>
      <c r="BX29" s="1"/>
      <c r="BY29" s="1"/>
      <c r="BZ29" s="1"/>
      <c r="CA29" s="2"/>
      <c r="CB29" s="1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  <c r="CU29" s="2"/>
      <c r="CV29" s="1"/>
      <c r="CW29" s="1"/>
      <c r="CX29" s="1"/>
    </row>
    <row r="30" spans="1:177" x14ac:dyDescent="0.3">
      <c r="A30" s="54">
        <v>2007</v>
      </c>
      <c r="B30" s="55" t="s">
        <v>16</v>
      </c>
      <c r="C30" s="44">
        <v>0</v>
      </c>
      <c r="D30" s="14">
        <v>0</v>
      </c>
      <c r="E30" s="45">
        <v>0</v>
      </c>
      <c r="F30" s="44">
        <v>0</v>
      </c>
      <c r="G30" s="14">
        <v>0</v>
      </c>
      <c r="H30" s="45">
        <v>0</v>
      </c>
      <c r="I30" s="44">
        <v>0</v>
      </c>
      <c r="J30" s="14">
        <v>0</v>
      </c>
      <c r="K30" s="45">
        <v>0</v>
      </c>
      <c r="L30" s="44">
        <v>0</v>
      </c>
      <c r="M30" s="14">
        <v>0</v>
      </c>
      <c r="N30" s="45">
        <v>0</v>
      </c>
      <c r="O30" s="44">
        <v>0</v>
      </c>
      <c r="P30" s="14">
        <v>0</v>
      </c>
      <c r="Q30" s="45">
        <v>0</v>
      </c>
      <c r="R30" s="44">
        <v>0</v>
      </c>
      <c r="S30" s="14">
        <v>0</v>
      </c>
      <c r="T30" s="45">
        <v>0</v>
      </c>
      <c r="U30" s="44">
        <v>0</v>
      </c>
      <c r="V30" s="14">
        <v>0</v>
      </c>
      <c r="W30" s="45">
        <v>0</v>
      </c>
      <c r="X30" s="48">
        <v>0</v>
      </c>
      <c r="Y30" s="16">
        <v>0</v>
      </c>
      <c r="Z30" s="45">
        <v>0</v>
      </c>
      <c r="AA30" s="44">
        <v>14</v>
      </c>
      <c r="AB30" s="14">
        <v>264</v>
      </c>
      <c r="AC30" s="45">
        <v>0</v>
      </c>
      <c r="AD30" s="44">
        <v>14</v>
      </c>
      <c r="AE30" s="14">
        <v>264</v>
      </c>
      <c r="AF30" s="45">
        <v>0</v>
      </c>
      <c r="AG30" s="44">
        <v>0</v>
      </c>
      <c r="AH30" s="14">
        <v>0</v>
      </c>
      <c r="AI30" s="45">
        <v>0</v>
      </c>
      <c r="AJ30" s="44">
        <v>0</v>
      </c>
      <c r="AK30" s="14">
        <v>0</v>
      </c>
      <c r="AL30" s="45">
        <v>0</v>
      </c>
      <c r="AM30" s="44">
        <v>0</v>
      </c>
      <c r="AN30" s="14">
        <v>0</v>
      </c>
      <c r="AO30" s="45">
        <f t="shared" si="4"/>
        <v>0</v>
      </c>
      <c r="AP30" s="44">
        <v>0</v>
      </c>
      <c r="AQ30" s="14">
        <v>0</v>
      </c>
      <c r="AR30" s="45">
        <v>0</v>
      </c>
      <c r="AS30" s="44">
        <v>0</v>
      </c>
      <c r="AT30" s="14">
        <v>0</v>
      </c>
      <c r="AU30" s="45">
        <v>0</v>
      </c>
      <c r="AV30" s="12">
        <f t="shared" si="1"/>
        <v>14</v>
      </c>
      <c r="AW30" s="17">
        <f t="shared" si="2"/>
        <v>264</v>
      </c>
      <c r="AX30" s="6"/>
      <c r="AY30" s="9"/>
      <c r="AZ30" s="6"/>
      <c r="BA30" s="6"/>
      <c r="BB30" s="6"/>
      <c r="BC30" s="9"/>
      <c r="BD30" s="6"/>
      <c r="BE30" s="6"/>
      <c r="BF30" s="6"/>
      <c r="BG30" s="9"/>
      <c r="BH30" s="6"/>
      <c r="BI30" s="6"/>
      <c r="BJ30" s="1"/>
      <c r="BK30" s="2"/>
      <c r="BL30" s="1"/>
      <c r="BM30" s="1"/>
      <c r="BN30" s="1"/>
      <c r="BO30" s="2"/>
      <c r="BP30" s="1"/>
      <c r="BQ30" s="1"/>
      <c r="BR30" s="1"/>
      <c r="BS30" s="2"/>
      <c r="BT30" s="1"/>
      <c r="BU30" s="1"/>
      <c r="BV30" s="1"/>
      <c r="BW30" s="2"/>
      <c r="BX30" s="1"/>
      <c r="BY30" s="1"/>
      <c r="BZ30" s="1"/>
      <c r="CA30" s="2"/>
      <c r="CB30" s="1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  <c r="CU30" s="2"/>
      <c r="CV30" s="1"/>
      <c r="CW30" s="1"/>
      <c r="CX30" s="1"/>
    </row>
    <row r="31" spans="1:177" ht="15" thickBot="1" x14ac:dyDescent="0.35">
      <c r="A31" s="63"/>
      <c r="B31" s="64" t="s">
        <v>17</v>
      </c>
      <c r="C31" s="61">
        <f>SUM(C19:C30)</f>
        <v>0</v>
      </c>
      <c r="D31" s="37">
        <f>SUM(D19:D30)</f>
        <v>0</v>
      </c>
      <c r="E31" s="62"/>
      <c r="F31" s="61">
        <f>SUM(F19:F30)</f>
        <v>0</v>
      </c>
      <c r="G31" s="37">
        <f>SUM(G19:G30)</f>
        <v>0</v>
      </c>
      <c r="H31" s="62"/>
      <c r="I31" s="61">
        <f>SUM(I19:I30)</f>
        <v>0</v>
      </c>
      <c r="J31" s="37">
        <f>SUM(J19:J30)</f>
        <v>0</v>
      </c>
      <c r="K31" s="62"/>
      <c r="L31" s="61">
        <f>SUM(L19:L30)</f>
        <v>0</v>
      </c>
      <c r="M31" s="37">
        <f>SUM(M19:M30)</f>
        <v>0</v>
      </c>
      <c r="N31" s="62"/>
      <c r="O31" s="61">
        <f>SUM(O19:O30)</f>
        <v>0</v>
      </c>
      <c r="P31" s="37">
        <f>SUM(P19:P30)</f>
        <v>0</v>
      </c>
      <c r="Q31" s="62"/>
      <c r="R31" s="61">
        <f>SUM(R19:R30)</f>
        <v>0</v>
      </c>
      <c r="S31" s="37">
        <f>SUM(S19:S30)</f>
        <v>0</v>
      </c>
      <c r="T31" s="62"/>
      <c r="U31" s="61">
        <f>SUM(U19:U30)</f>
        <v>0</v>
      </c>
      <c r="V31" s="37">
        <f>SUM(V19:V30)</f>
        <v>0</v>
      </c>
      <c r="W31" s="62"/>
      <c r="X31" s="61">
        <f>SUM(X19:X30)</f>
        <v>0</v>
      </c>
      <c r="Y31" s="37">
        <f>SUM(Y19:Y30)</f>
        <v>0</v>
      </c>
      <c r="Z31" s="62"/>
      <c r="AA31" s="61">
        <f>SUM(AA19:AA30)</f>
        <v>28</v>
      </c>
      <c r="AB31" s="37">
        <f>SUM(AB19:AB30)</f>
        <v>528</v>
      </c>
      <c r="AC31" s="62"/>
      <c r="AD31" s="61">
        <f>SUM(AD19:AD30)</f>
        <v>28</v>
      </c>
      <c r="AE31" s="37">
        <f>SUM(AE19:AE30)</f>
        <v>528</v>
      </c>
      <c r="AF31" s="62"/>
      <c r="AG31" s="61">
        <f>SUM(AG19:AG30)</f>
        <v>0</v>
      </c>
      <c r="AH31" s="37">
        <f>SUM(AH19:AH30)</f>
        <v>0</v>
      </c>
      <c r="AI31" s="62"/>
      <c r="AJ31" s="61">
        <f>SUM(AJ19:AJ30)</f>
        <v>0</v>
      </c>
      <c r="AK31" s="37">
        <f>SUM(AK19:AK30)</f>
        <v>0</v>
      </c>
      <c r="AL31" s="62"/>
      <c r="AM31" s="61">
        <f t="shared" ref="AM31:AN31" si="5">SUM(AM19:AM30)</f>
        <v>0</v>
      </c>
      <c r="AN31" s="37">
        <f t="shared" si="5"/>
        <v>0</v>
      </c>
      <c r="AO31" s="62"/>
      <c r="AP31" s="61">
        <f>SUM(AP19:AP30)</f>
        <v>0</v>
      </c>
      <c r="AQ31" s="37">
        <f>SUM(AQ19:AQ30)</f>
        <v>0</v>
      </c>
      <c r="AR31" s="62"/>
      <c r="AS31" s="61">
        <f>SUM(AS19:AS30)</f>
        <v>0</v>
      </c>
      <c r="AT31" s="37">
        <f>SUM(AT19:AT30)</f>
        <v>0</v>
      </c>
      <c r="AU31" s="62"/>
      <c r="AV31" s="38">
        <f t="shared" si="1"/>
        <v>28</v>
      </c>
      <c r="AW31" s="39">
        <f t="shared" si="2"/>
        <v>528</v>
      </c>
      <c r="AX31" s="6"/>
      <c r="AY31" s="9"/>
      <c r="AZ31" s="6"/>
      <c r="BA31" s="6"/>
      <c r="BB31" s="6"/>
      <c r="BC31" s="9"/>
      <c r="BD31" s="6"/>
      <c r="BE31" s="6"/>
      <c r="BF31" s="6"/>
      <c r="BG31" s="9"/>
      <c r="BH31" s="6"/>
      <c r="BI31" s="6"/>
      <c r="BJ31" s="1"/>
      <c r="BK31" s="2"/>
      <c r="BL31" s="1"/>
      <c r="BM31" s="1"/>
      <c r="BN31" s="1"/>
      <c r="BO31" s="2"/>
      <c r="BP31" s="1"/>
      <c r="BQ31" s="1"/>
      <c r="BR31" s="1"/>
      <c r="BS31" s="2"/>
      <c r="BT31" s="1"/>
      <c r="BU31" s="1"/>
      <c r="BV31" s="1"/>
      <c r="BW31" s="2"/>
      <c r="BX31" s="1"/>
      <c r="BY31" s="1"/>
      <c r="BZ31" s="1"/>
      <c r="CA31" s="2"/>
      <c r="CB31" s="1"/>
      <c r="CC31" s="1"/>
      <c r="CD31" s="1"/>
      <c r="CE31" s="2"/>
      <c r="CF31" s="1"/>
      <c r="CG31" s="1"/>
      <c r="CH31" s="1"/>
      <c r="CI31" s="2"/>
      <c r="CJ31" s="1"/>
      <c r="CK31" s="1"/>
      <c r="CL31" s="1"/>
      <c r="CM31" s="2"/>
      <c r="CN31" s="1"/>
      <c r="CO31" s="1"/>
      <c r="CP31" s="1"/>
      <c r="CQ31" s="2"/>
      <c r="CR31" s="1"/>
      <c r="CS31" s="1"/>
      <c r="CT31" s="1"/>
      <c r="CU31" s="2"/>
      <c r="CV31" s="1"/>
      <c r="CW31" s="1"/>
      <c r="CX31" s="1"/>
      <c r="DC31" s="3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  <c r="FU31" s="3"/>
    </row>
    <row r="32" spans="1:177" x14ac:dyDescent="0.3">
      <c r="A32" s="54">
        <v>2008</v>
      </c>
      <c r="B32" s="55" t="s">
        <v>5</v>
      </c>
      <c r="C32" s="44">
        <v>0</v>
      </c>
      <c r="D32" s="14">
        <v>0</v>
      </c>
      <c r="E32" s="45">
        <v>0</v>
      </c>
      <c r="F32" s="44">
        <v>0</v>
      </c>
      <c r="G32" s="14">
        <v>0</v>
      </c>
      <c r="H32" s="45">
        <v>0</v>
      </c>
      <c r="I32" s="44">
        <v>0</v>
      </c>
      <c r="J32" s="14">
        <v>0</v>
      </c>
      <c r="K32" s="45">
        <v>0</v>
      </c>
      <c r="L32" s="44">
        <v>0</v>
      </c>
      <c r="M32" s="14">
        <v>0</v>
      </c>
      <c r="N32" s="45">
        <v>0</v>
      </c>
      <c r="O32" s="44">
        <v>0</v>
      </c>
      <c r="P32" s="14">
        <v>0</v>
      </c>
      <c r="Q32" s="45">
        <v>0</v>
      </c>
      <c r="R32" s="44">
        <v>0</v>
      </c>
      <c r="S32" s="14">
        <v>0</v>
      </c>
      <c r="T32" s="45">
        <v>0</v>
      </c>
      <c r="U32" s="44">
        <v>0</v>
      </c>
      <c r="V32" s="14">
        <v>0</v>
      </c>
      <c r="W32" s="45">
        <v>0</v>
      </c>
      <c r="X32" s="44">
        <v>0</v>
      </c>
      <c r="Y32" s="14">
        <v>0</v>
      </c>
      <c r="Z32" s="45">
        <v>0</v>
      </c>
      <c r="AA32" s="44">
        <v>0</v>
      </c>
      <c r="AB32" s="14">
        <v>0</v>
      </c>
      <c r="AC32" s="45">
        <v>0</v>
      </c>
      <c r="AD32" s="44">
        <v>0</v>
      </c>
      <c r="AE32" s="14">
        <v>0</v>
      </c>
      <c r="AF32" s="45">
        <v>0</v>
      </c>
      <c r="AG32" s="44">
        <v>0</v>
      </c>
      <c r="AH32" s="14">
        <v>0</v>
      </c>
      <c r="AI32" s="45">
        <v>0</v>
      </c>
      <c r="AJ32" s="44">
        <v>0</v>
      </c>
      <c r="AK32" s="14">
        <v>0</v>
      </c>
      <c r="AL32" s="45">
        <v>0</v>
      </c>
      <c r="AM32" s="44">
        <v>0</v>
      </c>
      <c r="AN32" s="14">
        <v>0</v>
      </c>
      <c r="AO32" s="45">
        <f t="shared" ref="AO32:AO43" si="6">IF(AM32=0,0,AN32/AM32*1000)</f>
        <v>0</v>
      </c>
      <c r="AP32" s="44">
        <v>0</v>
      </c>
      <c r="AQ32" s="14">
        <v>0</v>
      </c>
      <c r="AR32" s="45">
        <v>0</v>
      </c>
      <c r="AS32" s="44">
        <v>0</v>
      </c>
      <c r="AT32" s="14">
        <v>0</v>
      </c>
      <c r="AU32" s="45">
        <v>0</v>
      </c>
      <c r="AV32" s="12">
        <f t="shared" si="1"/>
        <v>0</v>
      </c>
      <c r="AW32" s="17">
        <f t="shared" si="2"/>
        <v>0</v>
      </c>
      <c r="AX32" s="6"/>
      <c r="AY32" s="9"/>
      <c r="AZ32" s="6"/>
      <c r="BA32" s="6"/>
      <c r="BB32" s="6"/>
      <c r="BC32" s="9"/>
      <c r="BD32" s="6"/>
      <c r="BE32" s="6"/>
      <c r="BF32" s="6"/>
      <c r="BG32" s="9"/>
      <c r="BH32" s="6"/>
      <c r="BI32" s="6"/>
      <c r="BJ32" s="1"/>
      <c r="BK32" s="2"/>
      <c r="BL32" s="1"/>
      <c r="BM32" s="1"/>
      <c r="BN32" s="1"/>
      <c r="BO32" s="2"/>
      <c r="BP32" s="1"/>
      <c r="BQ32" s="1"/>
      <c r="BR32" s="1"/>
      <c r="BS32" s="2"/>
      <c r="BT32" s="1"/>
      <c r="BU32" s="1"/>
      <c r="BV32" s="1"/>
      <c r="BW32" s="2"/>
      <c r="BX32" s="1"/>
      <c r="BY32" s="1"/>
      <c r="BZ32" s="1"/>
      <c r="CA32" s="2"/>
      <c r="CB32" s="1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  <c r="CU32" s="2"/>
      <c r="CV32" s="1"/>
      <c r="CW32" s="1"/>
      <c r="CX32" s="1"/>
    </row>
    <row r="33" spans="1:177" x14ac:dyDescent="0.3">
      <c r="A33" s="54">
        <v>2008</v>
      </c>
      <c r="B33" s="55" t="s">
        <v>6</v>
      </c>
      <c r="C33" s="44">
        <v>0</v>
      </c>
      <c r="D33" s="14">
        <v>0</v>
      </c>
      <c r="E33" s="45">
        <v>0</v>
      </c>
      <c r="F33" s="44">
        <v>0</v>
      </c>
      <c r="G33" s="14">
        <v>0</v>
      </c>
      <c r="H33" s="45">
        <v>0</v>
      </c>
      <c r="I33" s="44">
        <v>0</v>
      </c>
      <c r="J33" s="14">
        <v>0</v>
      </c>
      <c r="K33" s="45">
        <v>0</v>
      </c>
      <c r="L33" s="44">
        <v>0</v>
      </c>
      <c r="M33" s="14">
        <v>0</v>
      </c>
      <c r="N33" s="45">
        <v>0</v>
      </c>
      <c r="O33" s="44">
        <v>0</v>
      </c>
      <c r="P33" s="14">
        <v>0</v>
      </c>
      <c r="Q33" s="45">
        <v>0</v>
      </c>
      <c r="R33" s="44">
        <v>0</v>
      </c>
      <c r="S33" s="14">
        <v>0</v>
      </c>
      <c r="T33" s="45">
        <v>0</v>
      </c>
      <c r="U33" s="44">
        <v>0</v>
      </c>
      <c r="V33" s="14">
        <v>0</v>
      </c>
      <c r="W33" s="45">
        <v>0</v>
      </c>
      <c r="X33" s="44">
        <v>0</v>
      </c>
      <c r="Y33" s="14">
        <v>0</v>
      </c>
      <c r="Z33" s="45">
        <v>0</v>
      </c>
      <c r="AA33" s="44">
        <v>0</v>
      </c>
      <c r="AB33" s="14">
        <v>0</v>
      </c>
      <c r="AC33" s="45">
        <v>0</v>
      </c>
      <c r="AD33" s="44">
        <v>0</v>
      </c>
      <c r="AE33" s="14">
        <v>0</v>
      </c>
      <c r="AF33" s="45">
        <v>0</v>
      </c>
      <c r="AG33" s="44">
        <v>0</v>
      </c>
      <c r="AH33" s="14">
        <v>0</v>
      </c>
      <c r="AI33" s="45">
        <v>0</v>
      </c>
      <c r="AJ33" s="44">
        <v>0</v>
      </c>
      <c r="AK33" s="14">
        <v>0</v>
      </c>
      <c r="AL33" s="45">
        <v>0</v>
      </c>
      <c r="AM33" s="44">
        <v>0</v>
      </c>
      <c r="AN33" s="14">
        <v>0</v>
      </c>
      <c r="AO33" s="45">
        <f t="shared" si="6"/>
        <v>0</v>
      </c>
      <c r="AP33" s="44">
        <v>0</v>
      </c>
      <c r="AQ33" s="14">
        <v>0</v>
      </c>
      <c r="AR33" s="45">
        <v>0</v>
      </c>
      <c r="AS33" s="44">
        <v>0</v>
      </c>
      <c r="AT33" s="14">
        <v>0</v>
      </c>
      <c r="AU33" s="45">
        <v>0</v>
      </c>
      <c r="AV33" s="12">
        <f t="shared" si="1"/>
        <v>0</v>
      </c>
      <c r="AW33" s="17">
        <f t="shared" si="2"/>
        <v>0</v>
      </c>
      <c r="AX33" s="6"/>
      <c r="AY33" s="9"/>
      <c r="AZ33" s="6"/>
      <c r="BA33" s="6"/>
      <c r="BB33" s="6"/>
      <c r="BC33" s="9"/>
      <c r="BD33" s="6"/>
      <c r="BE33" s="6"/>
      <c r="BF33" s="6"/>
      <c r="BG33" s="9"/>
      <c r="BH33" s="6"/>
      <c r="BI33" s="6"/>
      <c r="BJ33" s="1"/>
      <c r="BK33" s="2"/>
      <c r="BL33" s="1"/>
      <c r="BM33" s="1"/>
      <c r="BN33" s="1"/>
      <c r="BO33" s="2"/>
      <c r="BP33" s="1"/>
      <c r="BQ33" s="1"/>
      <c r="BR33" s="1"/>
      <c r="BS33" s="2"/>
      <c r="BT33" s="1"/>
      <c r="BU33" s="1"/>
      <c r="BV33" s="1"/>
      <c r="BW33" s="2"/>
      <c r="BX33" s="1"/>
      <c r="BY33" s="1"/>
      <c r="BZ33" s="1"/>
      <c r="CA33" s="2"/>
      <c r="CB33" s="1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  <c r="CU33" s="2"/>
      <c r="CV33" s="1"/>
      <c r="CW33" s="1"/>
      <c r="CX33" s="1"/>
    </row>
    <row r="34" spans="1:177" x14ac:dyDescent="0.3">
      <c r="A34" s="54">
        <v>2008</v>
      </c>
      <c r="B34" s="55" t="s">
        <v>7</v>
      </c>
      <c r="C34" s="44">
        <v>0</v>
      </c>
      <c r="D34" s="14">
        <v>0</v>
      </c>
      <c r="E34" s="45">
        <v>0</v>
      </c>
      <c r="F34" s="44">
        <v>0</v>
      </c>
      <c r="G34" s="14">
        <v>0</v>
      </c>
      <c r="H34" s="45">
        <v>0</v>
      </c>
      <c r="I34" s="44">
        <v>0</v>
      </c>
      <c r="J34" s="14">
        <v>0</v>
      </c>
      <c r="K34" s="45">
        <v>0</v>
      </c>
      <c r="L34" s="44">
        <v>0</v>
      </c>
      <c r="M34" s="14">
        <v>0</v>
      </c>
      <c r="N34" s="45">
        <v>0</v>
      </c>
      <c r="O34" s="44">
        <v>0</v>
      </c>
      <c r="P34" s="14">
        <v>0</v>
      </c>
      <c r="Q34" s="45">
        <v>0</v>
      </c>
      <c r="R34" s="44">
        <v>0</v>
      </c>
      <c r="S34" s="14">
        <v>0</v>
      </c>
      <c r="T34" s="45">
        <v>0</v>
      </c>
      <c r="U34" s="44">
        <v>0</v>
      </c>
      <c r="V34" s="14">
        <v>0</v>
      </c>
      <c r="W34" s="45">
        <v>0</v>
      </c>
      <c r="X34" s="44">
        <v>0</v>
      </c>
      <c r="Y34" s="14">
        <v>0</v>
      </c>
      <c r="Z34" s="45">
        <v>0</v>
      </c>
      <c r="AA34" s="44">
        <v>0</v>
      </c>
      <c r="AB34" s="14">
        <v>0</v>
      </c>
      <c r="AC34" s="45">
        <v>0</v>
      </c>
      <c r="AD34" s="44">
        <v>0</v>
      </c>
      <c r="AE34" s="14">
        <v>0</v>
      </c>
      <c r="AF34" s="45">
        <v>0</v>
      </c>
      <c r="AG34" s="44">
        <v>0</v>
      </c>
      <c r="AH34" s="14">
        <v>0</v>
      </c>
      <c r="AI34" s="45">
        <v>0</v>
      </c>
      <c r="AJ34" s="44">
        <v>0</v>
      </c>
      <c r="AK34" s="14">
        <v>0</v>
      </c>
      <c r="AL34" s="45">
        <v>0</v>
      </c>
      <c r="AM34" s="44">
        <v>0</v>
      </c>
      <c r="AN34" s="14">
        <v>0</v>
      </c>
      <c r="AO34" s="45">
        <f t="shared" si="6"/>
        <v>0</v>
      </c>
      <c r="AP34" s="44">
        <v>0</v>
      </c>
      <c r="AQ34" s="14">
        <v>0</v>
      </c>
      <c r="AR34" s="45">
        <v>0</v>
      </c>
      <c r="AS34" s="44">
        <v>0</v>
      </c>
      <c r="AT34" s="14">
        <v>0</v>
      </c>
      <c r="AU34" s="45">
        <v>0</v>
      </c>
      <c r="AV34" s="12">
        <f t="shared" si="1"/>
        <v>0</v>
      </c>
      <c r="AW34" s="17">
        <f t="shared" si="2"/>
        <v>0</v>
      </c>
      <c r="AX34" s="6"/>
      <c r="AY34" s="9"/>
      <c r="AZ34" s="6"/>
      <c r="BA34" s="6"/>
      <c r="BB34" s="6"/>
      <c r="BC34" s="9"/>
      <c r="BD34" s="6"/>
      <c r="BE34" s="6"/>
      <c r="BF34" s="6"/>
      <c r="BG34" s="9"/>
      <c r="BH34" s="6"/>
      <c r="BI34" s="6"/>
      <c r="BJ34" s="1"/>
      <c r="BK34" s="2"/>
      <c r="BL34" s="1"/>
      <c r="BM34" s="1"/>
      <c r="BN34" s="1"/>
      <c r="BO34" s="2"/>
      <c r="BP34" s="1"/>
      <c r="BQ34" s="1"/>
      <c r="BR34" s="1"/>
      <c r="BS34" s="2"/>
      <c r="BT34" s="1"/>
      <c r="BU34" s="1"/>
      <c r="BV34" s="1"/>
      <c r="BW34" s="2"/>
      <c r="BX34" s="1"/>
      <c r="BY34" s="1"/>
      <c r="BZ34" s="1"/>
      <c r="CA34" s="2"/>
      <c r="CB34" s="1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  <c r="CU34" s="2"/>
      <c r="CV34" s="1"/>
      <c r="CW34" s="1"/>
      <c r="CX34" s="1"/>
    </row>
    <row r="35" spans="1:177" x14ac:dyDescent="0.3">
      <c r="A35" s="54">
        <v>2008</v>
      </c>
      <c r="B35" s="55" t="s">
        <v>8</v>
      </c>
      <c r="C35" s="44">
        <v>0</v>
      </c>
      <c r="D35" s="14">
        <v>0</v>
      </c>
      <c r="E35" s="45">
        <v>0</v>
      </c>
      <c r="F35" s="44">
        <v>0</v>
      </c>
      <c r="G35" s="14">
        <v>0</v>
      </c>
      <c r="H35" s="45">
        <v>0</v>
      </c>
      <c r="I35" s="44">
        <v>0</v>
      </c>
      <c r="J35" s="14">
        <v>0</v>
      </c>
      <c r="K35" s="45">
        <v>0</v>
      </c>
      <c r="L35" s="44">
        <v>0</v>
      </c>
      <c r="M35" s="14">
        <v>0</v>
      </c>
      <c r="N35" s="45">
        <v>0</v>
      </c>
      <c r="O35" s="44">
        <v>0</v>
      </c>
      <c r="P35" s="14">
        <v>0</v>
      </c>
      <c r="Q35" s="45">
        <v>0</v>
      </c>
      <c r="R35" s="44">
        <v>0</v>
      </c>
      <c r="S35" s="14">
        <v>0</v>
      </c>
      <c r="T35" s="45">
        <v>0</v>
      </c>
      <c r="U35" s="44">
        <v>0</v>
      </c>
      <c r="V35" s="14">
        <v>0</v>
      </c>
      <c r="W35" s="45">
        <v>0</v>
      </c>
      <c r="X35" s="44">
        <v>0</v>
      </c>
      <c r="Y35" s="14">
        <v>0</v>
      </c>
      <c r="Z35" s="45">
        <v>0</v>
      </c>
      <c r="AA35" s="44">
        <v>0</v>
      </c>
      <c r="AB35" s="14">
        <v>0</v>
      </c>
      <c r="AC35" s="45">
        <v>0</v>
      </c>
      <c r="AD35" s="44">
        <v>0</v>
      </c>
      <c r="AE35" s="14">
        <v>0</v>
      </c>
      <c r="AF35" s="45">
        <v>0</v>
      </c>
      <c r="AG35" s="44">
        <v>0</v>
      </c>
      <c r="AH35" s="14">
        <v>0</v>
      </c>
      <c r="AI35" s="45">
        <v>0</v>
      </c>
      <c r="AJ35" s="44">
        <v>0</v>
      </c>
      <c r="AK35" s="14">
        <v>0</v>
      </c>
      <c r="AL35" s="45">
        <v>0</v>
      </c>
      <c r="AM35" s="44">
        <v>0</v>
      </c>
      <c r="AN35" s="14">
        <v>0</v>
      </c>
      <c r="AO35" s="45">
        <f t="shared" si="6"/>
        <v>0</v>
      </c>
      <c r="AP35" s="44">
        <v>0</v>
      </c>
      <c r="AQ35" s="14">
        <v>0</v>
      </c>
      <c r="AR35" s="45">
        <v>0</v>
      </c>
      <c r="AS35" s="44">
        <v>0</v>
      </c>
      <c r="AT35" s="14">
        <v>0</v>
      </c>
      <c r="AU35" s="45">
        <v>0</v>
      </c>
      <c r="AV35" s="12">
        <f t="shared" si="1"/>
        <v>0</v>
      </c>
      <c r="AW35" s="17">
        <f t="shared" si="2"/>
        <v>0</v>
      </c>
      <c r="AX35" s="6"/>
      <c r="AY35" s="9"/>
      <c r="AZ35" s="6"/>
      <c r="BA35" s="6"/>
      <c r="BB35" s="6"/>
      <c r="BC35" s="9"/>
      <c r="BD35" s="6"/>
      <c r="BE35" s="6"/>
      <c r="BF35" s="6"/>
      <c r="BG35" s="9"/>
      <c r="BH35" s="6"/>
      <c r="BI35" s="6"/>
      <c r="BJ35" s="1"/>
      <c r="BK35" s="2"/>
      <c r="BL35" s="1"/>
      <c r="BM35" s="1"/>
      <c r="BN35" s="1"/>
      <c r="BO35" s="2"/>
      <c r="BP35" s="1"/>
      <c r="BQ35" s="1"/>
      <c r="BR35" s="1"/>
      <c r="BS35" s="2"/>
      <c r="BT35" s="1"/>
      <c r="BU35" s="1"/>
      <c r="BV35" s="1"/>
      <c r="BW35" s="2"/>
      <c r="BX35" s="1"/>
      <c r="BY35" s="1"/>
      <c r="BZ35" s="1"/>
      <c r="CA35" s="2"/>
      <c r="CB35" s="1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  <c r="CU35" s="2"/>
      <c r="CV35" s="1"/>
      <c r="CW35" s="1"/>
      <c r="CX35" s="1"/>
    </row>
    <row r="36" spans="1:177" x14ac:dyDescent="0.3">
      <c r="A36" s="54">
        <v>2008</v>
      </c>
      <c r="B36" s="55" t="s">
        <v>9</v>
      </c>
      <c r="C36" s="44">
        <v>0</v>
      </c>
      <c r="D36" s="14">
        <v>0</v>
      </c>
      <c r="E36" s="45">
        <v>0</v>
      </c>
      <c r="F36" s="44">
        <v>0</v>
      </c>
      <c r="G36" s="14">
        <v>0</v>
      </c>
      <c r="H36" s="45">
        <v>0</v>
      </c>
      <c r="I36" s="44">
        <v>0</v>
      </c>
      <c r="J36" s="14">
        <v>0</v>
      </c>
      <c r="K36" s="45">
        <v>0</v>
      </c>
      <c r="L36" s="44">
        <v>0</v>
      </c>
      <c r="M36" s="14">
        <v>0</v>
      </c>
      <c r="N36" s="45">
        <v>0</v>
      </c>
      <c r="O36" s="44">
        <v>0</v>
      </c>
      <c r="P36" s="14">
        <v>0</v>
      </c>
      <c r="Q36" s="45">
        <v>0</v>
      </c>
      <c r="R36" s="44">
        <v>0</v>
      </c>
      <c r="S36" s="14">
        <v>0</v>
      </c>
      <c r="T36" s="45">
        <v>0</v>
      </c>
      <c r="U36" s="44">
        <v>0</v>
      </c>
      <c r="V36" s="14">
        <v>0</v>
      </c>
      <c r="W36" s="45">
        <v>0</v>
      </c>
      <c r="X36" s="44">
        <v>0</v>
      </c>
      <c r="Y36" s="14">
        <v>0</v>
      </c>
      <c r="Z36" s="45">
        <v>0</v>
      </c>
      <c r="AA36" s="44">
        <v>0</v>
      </c>
      <c r="AB36" s="14">
        <v>0</v>
      </c>
      <c r="AC36" s="45">
        <v>0</v>
      </c>
      <c r="AD36" s="44">
        <v>0</v>
      </c>
      <c r="AE36" s="14">
        <v>0</v>
      </c>
      <c r="AF36" s="45">
        <v>0</v>
      </c>
      <c r="AG36" s="44">
        <v>0</v>
      </c>
      <c r="AH36" s="14">
        <v>0</v>
      </c>
      <c r="AI36" s="45">
        <v>0</v>
      </c>
      <c r="AJ36" s="44">
        <v>0</v>
      </c>
      <c r="AK36" s="14">
        <v>0</v>
      </c>
      <c r="AL36" s="45">
        <v>0</v>
      </c>
      <c r="AM36" s="44">
        <v>0</v>
      </c>
      <c r="AN36" s="14">
        <v>0</v>
      </c>
      <c r="AO36" s="45">
        <f t="shared" si="6"/>
        <v>0</v>
      </c>
      <c r="AP36" s="44">
        <v>0</v>
      </c>
      <c r="AQ36" s="14">
        <v>0</v>
      </c>
      <c r="AR36" s="45">
        <v>0</v>
      </c>
      <c r="AS36" s="44">
        <v>0</v>
      </c>
      <c r="AT36" s="14">
        <v>0</v>
      </c>
      <c r="AU36" s="45">
        <v>0</v>
      </c>
      <c r="AV36" s="12">
        <f t="shared" si="1"/>
        <v>0</v>
      </c>
      <c r="AW36" s="17">
        <f t="shared" si="2"/>
        <v>0</v>
      </c>
      <c r="AX36" s="6"/>
      <c r="AY36" s="9"/>
      <c r="AZ36" s="6"/>
      <c r="BA36" s="6"/>
      <c r="BB36" s="6"/>
      <c r="BC36" s="9"/>
      <c r="BD36" s="6"/>
      <c r="BE36" s="6"/>
      <c r="BF36" s="6"/>
      <c r="BG36" s="9"/>
      <c r="BH36" s="6"/>
      <c r="BI36" s="6"/>
      <c r="BJ36" s="1"/>
      <c r="BK36" s="2"/>
      <c r="BL36" s="1"/>
      <c r="BM36" s="1"/>
      <c r="BN36" s="1"/>
      <c r="BO36" s="2"/>
      <c r="BP36" s="1"/>
      <c r="BQ36" s="1"/>
      <c r="BR36" s="1"/>
      <c r="BS36" s="2"/>
      <c r="BT36" s="1"/>
      <c r="BU36" s="1"/>
      <c r="BV36" s="1"/>
      <c r="BW36" s="2"/>
      <c r="BX36" s="1"/>
      <c r="BY36" s="1"/>
      <c r="BZ36" s="1"/>
      <c r="CA36" s="2"/>
      <c r="CB36" s="1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  <c r="CU36" s="2"/>
      <c r="CV36" s="1"/>
      <c r="CW36" s="1"/>
      <c r="CX36" s="1"/>
    </row>
    <row r="37" spans="1:177" x14ac:dyDescent="0.3">
      <c r="A37" s="54">
        <v>2008</v>
      </c>
      <c r="B37" s="55" t="s">
        <v>10</v>
      </c>
      <c r="C37" s="44">
        <v>0</v>
      </c>
      <c r="D37" s="14">
        <v>0</v>
      </c>
      <c r="E37" s="45">
        <v>0</v>
      </c>
      <c r="F37" s="44">
        <v>0</v>
      </c>
      <c r="G37" s="14">
        <v>0</v>
      </c>
      <c r="H37" s="45">
        <v>0</v>
      </c>
      <c r="I37" s="44">
        <v>0</v>
      </c>
      <c r="J37" s="14">
        <v>0</v>
      </c>
      <c r="K37" s="45">
        <v>0</v>
      </c>
      <c r="L37" s="44">
        <v>0</v>
      </c>
      <c r="M37" s="14">
        <v>0</v>
      </c>
      <c r="N37" s="45">
        <v>0</v>
      </c>
      <c r="O37" s="44">
        <v>0</v>
      </c>
      <c r="P37" s="14">
        <v>0</v>
      </c>
      <c r="Q37" s="45">
        <v>0</v>
      </c>
      <c r="R37" s="44">
        <v>0</v>
      </c>
      <c r="S37" s="14">
        <v>0</v>
      </c>
      <c r="T37" s="45">
        <v>0</v>
      </c>
      <c r="U37" s="44">
        <v>0</v>
      </c>
      <c r="V37" s="14">
        <v>0</v>
      </c>
      <c r="W37" s="45">
        <v>0</v>
      </c>
      <c r="X37" s="44">
        <v>0</v>
      </c>
      <c r="Y37" s="14">
        <v>0</v>
      </c>
      <c r="Z37" s="45">
        <v>0</v>
      </c>
      <c r="AA37" s="44">
        <v>0</v>
      </c>
      <c r="AB37" s="14">
        <v>0</v>
      </c>
      <c r="AC37" s="45">
        <v>0</v>
      </c>
      <c r="AD37" s="44">
        <v>0</v>
      </c>
      <c r="AE37" s="14">
        <v>0</v>
      </c>
      <c r="AF37" s="45">
        <v>0</v>
      </c>
      <c r="AG37" s="44">
        <v>0</v>
      </c>
      <c r="AH37" s="14">
        <v>0</v>
      </c>
      <c r="AI37" s="45">
        <v>0</v>
      </c>
      <c r="AJ37" s="44">
        <v>0</v>
      </c>
      <c r="AK37" s="14">
        <v>0</v>
      </c>
      <c r="AL37" s="45">
        <v>0</v>
      </c>
      <c r="AM37" s="44">
        <v>0</v>
      </c>
      <c r="AN37" s="14">
        <v>0</v>
      </c>
      <c r="AO37" s="45">
        <f t="shared" si="6"/>
        <v>0</v>
      </c>
      <c r="AP37" s="44">
        <v>0</v>
      </c>
      <c r="AQ37" s="14">
        <v>0</v>
      </c>
      <c r="AR37" s="45">
        <v>0</v>
      </c>
      <c r="AS37" s="44">
        <v>0</v>
      </c>
      <c r="AT37" s="14">
        <v>0</v>
      </c>
      <c r="AU37" s="45">
        <v>0</v>
      </c>
      <c r="AV37" s="12">
        <f t="shared" si="1"/>
        <v>0</v>
      </c>
      <c r="AW37" s="17">
        <f t="shared" si="2"/>
        <v>0</v>
      </c>
      <c r="AX37" s="6"/>
      <c r="AY37" s="9"/>
      <c r="AZ37" s="6"/>
      <c r="BA37" s="6"/>
      <c r="BB37" s="6"/>
      <c r="BC37" s="9"/>
      <c r="BD37" s="6"/>
      <c r="BE37" s="6"/>
      <c r="BF37" s="6"/>
      <c r="BG37" s="9"/>
      <c r="BH37" s="6"/>
      <c r="BI37" s="6"/>
      <c r="BJ37" s="1"/>
      <c r="BK37" s="2"/>
      <c r="BL37" s="1"/>
      <c r="BM37" s="1"/>
      <c r="BN37" s="1"/>
      <c r="BO37" s="2"/>
      <c r="BP37" s="1"/>
      <c r="BQ37" s="1"/>
      <c r="BR37" s="1"/>
      <c r="BS37" s="2"/>
      <c r="BT37" s="1"/>
      <c r="BU37" s="1"/>
      <c r="BV37" s="1"/>
      <c r="BW37" s="2"/>
      <c r="BX37" s="1"/>
      <c r="BY37" s="1"/>
      <c r="BZ37" s="1"/>
      <c r="CA37" s="2"/>
      <c r="CB37" s="1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  <c r="CU37" s="2"/>
      <c r="CV37" s="1"/>
      <c r="CW37" s="1"/>
      <c r="CX37" s="1"/>
    </row>
    <row r="38" spans="1:177" x14ac:dyDescent="0.3">
      <c r="A38" s="54">
        <v>2008</v>
      </c>
      <c r="B38" s="55" t="s">
        <v>11</v>
      </c>
      <c r="C38" s="44">
        <v>0</v>
      </c>
      <c r="D38" s="14">
        <v>0</v>
      </c>
      <c r="E38" s="45">
        <v>0</v>
      </c>
      <c r="F38" s="44">
        <v>0</v>
      </c>
      <c r="G38" s="14">
        <v>0</v>
      </c>
      <c r="H38" s="45">
        <v>0</v>
      </c>
      <c r="I38" s="44">
        <v>0</v>
      </c>
      <c r="J38" s="14">
        <v>0</v>
      </c>
      <c r="K38" s="45">
        <v>0</v>
      </c>
      <c r="L38" s="44">
        <v>0</v>
      </c>
      <c r="M38" s="14">
        <v>0</v>
      </c>
      <c r="N38" s="45">
        <v>0</v>
      </c>
      <c r="O38" s="44">
        <v>0</v>
      </c>
      <c r="P38" s="14">
        <v>0</v>
      </c>
      <c r="Q38" s="45">
        <v>0</v>
      </c>
      <c r="R38" s="44">
        <v>0</v>
      </c>
      <c r="S38" s="14">
        <v>0</v>
      </c>
      <c r="T38" s="45">
        <v>0</v>
      </c>
      <c r="U38" s="44">
        <v>0</v>
      </c>
      <c r="V38" s="14">
        <v>0</v>
      </c>
      <c r="W38" s="45">
        <v>0</v>
      </c>
      <c r="X38" s="44">
        <v>0</v>
      </c>
      <c r="Y38" s="14">
        <v>0</v>
      </c>
      <c r="Z38" s="45">
        <v>0</v>
      </c>
      <c r="AA38" s="44">
        <v>0</v>
      </c>
      <c r="AB38" s="14">
        <v>0</v>
      </c>
      <c r="AC38" s="45">
        <v>0</v>
      </c>
      <c r="AD38" s="44">
        <v>0</v>
      </c>
      <c r="AE38" s="14">
        <v>0</v>
      </c>
      <c r="AF38" s="45">
        <v>0</v>
      </c>
      <c r="AG38" s="44">
        <v>0</v>
      </c>
      <c r="AH38" s="14">
        <v>0</v>
      </c>
      <c r="AI38" s="45">
        <v>0</v>
      </c>
      <c r="AJ38" s="44">
        <v>0</v>
      </c>
      <c r="AK38" s="14">
        <v>0</v>
      </c>
      <c r="AL38" s="45">
        <v>0</v>
      </c>
      <c r="AM38" s="44">
        <v>0</v>
      </c>
      <c r="AN38" s="14">
        <v>0</v>
      </c>
      <c r="AO38" s="45">
        <f t="shared" si="6"/>
        <v>0</v>
      </c>
      <c r="AP38" s="44">
        <v>0</v>
      </c>
      <c r="AQ38" s="14">
        <v>0</v>
      </c>
      <c r="AR38" s="45">
        <v>0</v>
      </c>
      <c r="AS38" s="44">
        <v>0</v>
      </c>
      <c r="AT38" s="14">
        <v>0</v>
      </c>
      <c r="AU38" s="45">
        <v>0</v>
      </c>
      <c r="AV38" s="12">
        <f t="shared" ref="AV38:AV57" si="7">SUM(AS38,AP38,AD38,U38,C38)</f>
        <v>0</v>
      </c>
      <c r="AW38" s="17">
        <f t="shared" ref="AW38:AW57" si="8">SUM(AT38,AQ38,AE38,V38,D38)</f>
        <v>0</v>
      </c>
      <c r="AX38" s="6"/>
      <c r="AY38" s="9"/>
      <c r="AZ38" s="6"/>
      <c r="BA38" s="6"/>
      <c r="BB38" s="6"/>
      <c r="BC38" s="9"/>
      <c r="BD38" s="6"/>
      <c r="BE38" s="6"/>
      <c r="BF38" s="6"/>
      <c r="BG38" s="9"/>
      <c r="BH38" s="6"/>
      <c r="BI38" s="6"/>
      <c r="BJ38" s="1"/>
      <c r="BK38" s="2"/>
      <c r="BL38" s="1"/>
      <c r="BM38" s="1"/>
      <c r="BN38" s="1"/>
      <c r="BO38" s="2"/>
      <c r="BP38" s="1"/>
      <c r="BQ38" s="1"/>
      <c r="BR38" s="1"/>
      <c r="BS38" s="2"/>
      <c r="BT38" s="1"/>
      <c r="BU38" s="1"/>
      <c r="BV38" s="1"/>
      <c r="BW38" s="2"/>
      <c r="BX38" s="1"/>
      <c r="BY38" s="1"/>
      <c r="BZ38" s="1"/>
      <c r="CA38" s="2"/>
      <c r="CB38" s="1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  <c r="CU38" s="2"/>
      <c r="CV38" s="1"/>
      <c r="CW38" s="1"/>
      <c r="CX38" s="1"/>
    </row>
    <row r="39" spans="1:177" x14ac:dyDescent="0.3">
      <c r="A39" s="54">
        <v>2008</v>
      </c>
      <c r="B39" s="55" t="s">
        <v>12</v>
      </c>
      <c r="C39" s="44">
        <v>0</v>
      </c>
      <c r="D39" s="14">
        <v>0</v>
      </c>
      <c r="E39" s="45">
        <v>0</v>
      </c>
      <c r="F39" s="44">
        <v>0</v>
      </c>
      <c r="G39" s="14">
        <v>0</v>
      </c>
      <c r="H39" s="45">
        <v>0</v>
      </c>
      <c r="I39" s="44">
        <v>0</v>
      </c>
      <c r="J39" s="14">
        <v>0</v>
      </c>
      <c r="K39" s="45">
        <v>0</v>
      </c>
      <c r="L39" s="44">
        <v>0</v>
      </c>
      <c r="M39" s="14">
        <v>0</v>
      </c>
      <c r="N39" s="45">
        <v>0</v>
      </c>
      <c r="O39" s="44">
        <v>0</v>
      </c>
      <c r="P39" s="14">
        <v>0</v>
      </c>
      <c r="Q39" s="45">
        <v>0</v>
      </c>
      <c r="R39" s="44">
        <v>0</v>
      </c>
      <c r="S39" s="14">
        <v>0</v>
      </c>
      <c r="T39" s="45">
        <v>0</v>
      </c>
      <c r="U39" s="44">
        <v>0</v>
      </c>
      <c r="V39" s="14">
        <v>0</v>
      </c>
      <c r="W39" s="45">
        <v>0</v>
      </c>
      <c r="X39" s="44">
        <v>0</v>
      </c>
      <c r="Y39" s="14">
        <v>0</v>
      </c>
      <c r="Z39" s="45">
        <v>0</v>
      </c>
      <c r="AA39" s="44">
        <v>0</v>
      </c>
      <c r="AB39" s="14">
        <v>0</v>
      </c>
      <c r="AC39" s="45">
        <v>0</v>
      </c>
      <c r="AD39" s="44">
        <v>0</v>
      </c>
      <c r="AE39" s="14">
        <v>0</v>
      </c>
      <c r="AF39" s="45">
        <v>0</v>
      </c>
      <c r="AG39" s="44">
        <v>0</v>
      </c>
      <c r="AH39" s="14">
        <v>0</v>
      </c>
      <c r="AI39" s="45">
        <v>0</v>
      </c>
      <c r="AJ39" s="44">
        <v>0</v>
      </c>
      <c r="AK39" s="14">
        <v>0</v>
      </c>
      <c r="AL39" s="45">
        <v>0</v>
      </c>
      <c r="AM39" s="44">
        <v>0</v>
      </c>
      <c r="AN39" s="14">
        <v>0</v>
      </c>
      <c r="AO39" s="45">
        <f t="shared" si="6"/>
        <v>0</v>
      </c>
      <c r="AP39" s="44">
        <v>0</v>
      </c>
      <c r="AQ39" s="14">
        <v>0</v>
      </c>
      <c r="AR39" s="45">
        <v>0</v>
      </c>
      <c r="AS39" s="44">
        <v>0</v>
      </c>
      <c r="AT39" s="14">
        <v>0</v>
      </c>
      <c r="AU39" s="45">
        <v>0</v>
      </c>
      <c r="AV39" s="12">
        <f t="shared" si="7"/>
        <v>0</v>
      </c>
      <c r="AW39" s="17">
        <f t="shared" si="8"/>
        <v>0</v>
      </c>
      <c r="AX39" s="6"/>
      <c r="AY39" s="9"/>
      <c r="AZ39" s="6"/>
      <c r="BA39" s="6"/>
      <c r="BB39" s="6"/>
      <c r="BC39" s="9"/>
      <c r="BD39" s="6"/>
      <c r="BE39" s="6"/>
      <c r="BF39" s="6"/>
      <c r="BG39" s="9"/>
      <c r="BH39" s="6"/>
      <c r="BI39" s="6"/>
      <c r="BJ39" s="1"/>
      <c r="BK39" s="2"/>
      <c r="BL39" s="1"/>
      <c r="BM39" s="1"/>
      <c r="BN39" s="1"/>
      <c r="BO39" s="2"/>
      <c r="BP39" s="1"/>
      <c r="BQ39" s="1"/>
      <c r="BR39" s="1"/>
      <c r="BS39" s="2"/>
      <c r="BT39" s="1"/>
      <c r="BU39" s="1"/>
      <c r="BV39" s="1"/>
      <c r="BW39" s="2"/>
      <c r="BX39" s="1"/>
      <c r="BY39" s="1"/>
      <c r="BZ39" s="1"/>
      <c r="CA39" s="2"/>
      <c r="CB39" s="1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  <c r="CU39" s="2"/>
      <c r="CV39" s="1"/>
      <c r="CW39" s="1"/>
      <c r="CX39" s="1"/>
    </row>
    <row r="40" spans="1:177" x14ac:dyDescent="0.3">
      <c r="A40" s="54">
        <v>2008</v>
      </c>
      <c r="B40" s="55" t="s">
        <v>13</v>
      </c>
      <c r="C40" s="44">
        <v>0</v>
      </c>
      <c r="D40" s="14">
        <v>0</v>
      </c>
      <c r="E40" s="45">
        <v>0</v>
      </c>
      <c r="F40" s="44">
        <v>0</v>
      </c>
      <c r="G40" s="14">
        <v>0</v>
      </c>
      <c r="H40" s="45">
        <v>0</v>
      </c>
      <c r="I40" s="44">
        <v>0</v>
      </c>
      <c r="J40" s="14">
        <v>0</v>
      </c>
      <c r="K40" s="45">
        <v>0</v>
      </c>
      <c r="L40" s="44">
        <v>0</v>
      </c>
      <c r="M40" s="14">
        <v>0</v>
      </c>
      <c r="N40" s="45">
        <v>0</v>
      </c>
      <c r="O40" s="44">
        <v>0</v>
      </c>
      <c r="P40" s="14">
        <v>0</v>
      </c>
      <c r="Q40" s="45">
        <v>0</v>
      </c>
      <c r="R40" s="44">
        <v>0</v>
      </c>
      <c r="S40" s="14">
        <v>0</v>
      </c>
      <c r="T40" s="45">
        <v>0</v>
      </c>
      <c r="U40" s="44">
        <v>0</v>
      </c>
      <c r="V40" s="14">
        <v>0</v>
      </c>
      <c r="W40" s="45">
        <v>0</v>
      </c>
      <c r="X40" s="44">
        <v>0</v>
      </c>
      <c r="Y40" s="14">
        <v>0</v>
      </c>
      <c r="Z40" s="45">
        <v>0</v>
      </c>
      <c r="AA40" s="44">
        <v>0</v>
      </c>
      <c r="AB40" s="14">
        <v>0</v>
      </c>
      <c r="AC40" s="45">
        <v>0</v>
      </c>
      <c r="AD40" s="44">
        <v>0</v>
      </c>
      <c r="AE40" s="14">
        <v>0</v>
      </c>
      <c r="AF40" s="45">
        <v>0</v>
      </c>
      <c r="AG40" s="44">
        <v>0</v>
      </c>
      <c r="AH40" s="14">
        <v>0</v>
      </c>
      <c r="AI40" s="45">
        <v>0</v>
      </c>
      <c r="AJ40" s="44">
        <v>0</v>
      </c>
      <c r="AK40" s="14">
        <v>0</v>
      </c>
      <c r="AL40" s="45">
        <v>0</v>
      </c>
      <c r="AM40" s="44">
        <v>0</v>
      </c>
      <c r="AN40" s="14">
        <v>0</v>
      </c>
      <c r="AO40" s="45">
        <f t="shared" si="6"/>
        <v>0</v>
      </c>
      <c r="AP40" s="44">
        <v>0</v>
      </c>
      <c r="AQ40" s="14">
        <v>0</v>
      </c>
      <c r="AR40" s="45">
        <v>0</v>
      </c>
      <c r="AS40" s="44">
        <v>0</v>
      </c>
      <c r="AT40" s="14">
        <v>0</v>
      </c>
      <c r="AU40" s="45">
        <v>0</v>
      </c>
      <c r="AV40" s="12">
        <f t="shared" si="7"/>
        <v>0</v>
      </c>
      <c r="AW40" s="17">
        <f t="shared" si="8"/>
        <v>0</v>
      </c>
      <c r="AX40" s="6"/>
      <c r="AY40" s="9"/>
      <c r="AZ40" s="6"/>
      <c r="BA40" s="6"/>
      <c r="BB40" s="6"/>
      <c r="BC40" s="9"/>
      <c r="BD40" s="6"/>
      <c r="BE40" s="6"/>
      <c r="BF40" s="6"/>
      <c r="BG40" s="9"/>
      <c r="BH40" s="6"/>
      <c r="BI40" s="6"/>
      <c r="BJ40" s="1"/>
      <c r="BK40" s="2"/>
      <c r="BL40" s="1"/>
      <c r="BM40" s="1"/>
      <c r="BN40" s="1"/>
      <c r="BO40" s="2"/>
      <c r="BP40" s="1"/>
      <c r="BQ40" s="1"/>
      <c r="BR40" s="1"/>
      <c r="BS40" s="2"/>
      <c r="BT40" s="1"/>
      <c r="BU40" s="1"/>
      <c r="BV40" s="1"/>
      <c r="BW40" s="2"/>
      <c r="BX40" s="1"/>
      <c r="BY40" s="1"/>
      <c r="BZ40" s="1"/>
      <c r="CA40" s="2"/>
      <c r="CB40" s="1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  <c r="CU40" s="2"/>
      <c r="CV40" s="1"/>
      <c r="CW40" s="1"/>
      <c r="CX40" s="1"/>
    </row>
    <row r="41" spans="1:177" x14ac:dyDescent="0.3">
      <c r="A41" s="54">
        <v>2008</v>
      </c>
      <c r="B41" s="55" t="s">
        <v>14</v>
      </c>
      <c r="C41" s="44">
        <v>0</v>
      </c>
      <c r="D41" s="14">
        <v>0</v>
      </c>
      <c r="E41" s="45">
        <v>0</v>
      </c>
      <c r="F41" s="44">
        <v>0</v>
      </c>
      <c r="G41" s="14">
        <v>0</v>
      </c>
      <c r="H41" s="45">
        <v>0</v>
      </c>
      <c r="I41" s="44">
        <v>0</v>
      </c>
      <c r="J41" s="14">
        <v>0</v>
      </c>
      <c r="K41" s="45">
        <v>0</v>
      </c>
      <c r="L41" s="44">
        <v>0</v>
      </c>
      <c r="M41" s="14">
        <v>0</v>
      </c>
      <c r="N41" s="45">
        <v>0</v>
      </c>
      <c r="O41" s="44">
        <v>0</v>
      </c>
      <c r="P41" s="14">
        <v>0</v>
      </c>
      <c r="Q41" s="45">
        <v>0</v>
      </c>
      <c r="R41" s="44">
        <v>0</v>
      </c>
      <c r="S41" s="14">
        <v>0</v>
      </c>
      <c r="T41" s="45">
        <v>0</v>
      </c>
      <c r="U41" s="44">
        <v>0</v>
      </c>
      <c r="V41" s="14">
        <v>0</v>
      </c>
      <c r="W41" s="45">
        <v>0</v>
      </c>
      <c r="X41" s="44">
        <v>0</v>
      </c>
      <c r="Y41" s="14">
        <v>0</v>
      </c>
      <c r="Z41" s="45">
        <v>0</v>
      </c>
      <c r="AA41" s="44">
        <v>0</v>
      </c>
      <c r="AB41" s="14">
        <v>0</v>
      </c>
      <c r="AC41" s="45">
        <v>0</v>
      </c>
      <c r="AD41" s="44">
        <v>0</v>
      </c>
      <c r="AE41" s="14">
        <v>0</v>
      </c>
      <c r="AF41" s="45">
        <v>0</v>
      </c>
      <c r="AG41" s="44">
        <v>0</v>
      </c>
      <c r="AH41" s="14">
        <v>0</v>
      </c>
      <c r="AI41" s="45">
        <v>0</v>
      </c>
      <c r="AJ41" s="44">
        <v>0</v>
      </c>
      <c r="AK41" s="14">
        <v>0</v>
      </c>
      <c r="AL41" s="45">
        <v>0</v>
      </c>
      <c r="AM41" s="44">
        <v>0</v>
      </c>
      <c r="AN41" s="14">
        <v>0</v>
      </c>
      <c r="AO41" s="45">
        <f t="shared" si="6"/>
        <v>0</v>
      </c>
      <c r="AP41" s="44">
        <v>0</v>
      </c>
      <c r="AQ41" s="14">
        <v>0</v>
      </c>
      <c r="AR41" s="45">
        <v>0</v>
      </c>
      <c r="AS41" s="44">
        <v>0</v>
      </c>
      <c r="AT41" s="14">
        <v>0</v>
      </c>
      <c r="AU41" s="45">
        <v>0</v>
      </c>
      <c r="AV41" s="12">
        <f t="shared" si="7"/>
        <v>0</v>
      </c>
      <c r="AW41" s="17">
        <f t="shared" si="8"/>
        <v>0</v>
      </c>
      <c r="AX41" s="6"/>
      <c r="AY41" s="9"/>
      <c r="AZ41" s="6"/>
      <c r="BA41" s="6"/>
      <c r="BB41" s="6"/>
      <c r="BC41" s="9"/>
      <c r="BD41" s="6"/>
      <c r="BE41" s="6"/>
      <c r="BF41" s="6"/>
      <c r="BG41" s="9"/>
      <c r="BH41" s="6"/>
      <c r="BI41" s="6"/>
      <c r="BJ41" s="1"/>
      <c r="BK41" s="2"/>
      <c r="BL41" s="1"/>
      <c r="BM41" s="1"/>
      <c r="BN41" s="1"/>
      <c r="BO41" s="2"/>
      <c r="BP41" s="1"/>
      <c r="BQ41" s="1"/>
      <c r="BR41" s="1"/>
      <c r="BS41" s="2"/>
      <c r="BT41" s="1"/>
      <c r="BU41" s="1"/>
      <c r="BV41" s="1"/>
      <c r="BW41" s="2"/>
      <c r="BX41" s="1"/>
      <c r="BY41" s="1"/>
      <c r="BZ41" s="1"/>
      <c r="CA41" s="2"/>
      <c r="CB41" s="1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  <c r="CU41" s="2"/>
      <c r="CV41" s="1"/>
      <c r="CW41" s="1"/>
      <c r="CX41" s="1"/>
    </row>
    <row r="42" spans="1:177" x14ac:dyDescent="0.3">
      <c r="A42" s="54">
        <v>2008</v>
      </c>
      <c r="B42" s="55" t="s">
        <v>15</v>
      </c>
      <c r="C42" s="44">
        <v>0</v>
      </c>
      <c r="D42" s="14">
        <v>0</v>
      </c>
      <c r="E42" s="45">
        <v>0</v>
      </c>
      <c r="F42" s="44">
        <v>0</v>
      </c>
      <c r="G42" s="14">
        <v>0</v>
      </c>
      <c r="H42" s="45">
        <v>0</v>
      </c>
      <c r="I42" s="44">
        <v>0</v>
      </c>
      <c r="J42" s="14">
        <v>0</v>
      </c>
      <c r="K42" s="45">
        <v>0</v>
      </c>
      <c r="L42" s="44">
        <v>0</v>
      </c>
      <c r="M42" s="14">
        <v>0</v>
      </c>
      <c r="N42" s="45">
        <v>0</v>
      </c>
      <c r="O42" s="44">
        <v>0</v>
      </c>
      <c r="P42" s="14">
        <v>0</v>
      </c>
      <c r="Q42" s="45">
        <v>0</v>
      </c>
      <c r="R42" s="44">
        <v>0</v>
      </c>
      <c r="S42" s="14">
        <v>0</v>
      </c>
      <c r="T42" s="45">
        <v>0</v>
      </c>
      <c r="U42" s="44">
        <v>0</v>
      </c>
      <c r="V42" s="14">
        <v>0</v>
      </c>
      <c r="W42" s="45">
        <v>0</v>
      </c>
      <c r="X42" s="44">
        <v>0</v>
      </c>
      <c r="Y42" s="14">
        <v>0</v>
      </c>
      <c r="Z42" s="45">
        <v>0</v>
      </c>
      <c r="AA42" s="44">
        <v>0</v>
      </c>
      <c r="AB42" s="14">
        <v>0</v>
      </c>
      <c r="AC42" s="45">
        <v>0</v>
      </c>
      <c r="AD42" s="44">
        <v>0</v>
      </c>
      <c r="AE42" s="14">
        <v>0</v>
      </c>
      <c r="AF42" s="45">
        <v>0</v>
      </c>
      <c r="AG42" s="44">
        <v>0</v>
      </c>
      <c r="AH42" s="14">
        <v>0</v>
      </c>
      <c r="AI42" s="45">
        <v>0</v>
      </c>
      <c r="AJ42" s="44">
        <v>0</v>
      </c>
      <c r="AK42" s="14">
        <v>0</v>
      </c>
      <c r="AL42" s="45">
        <v>0</v>
      </c>
      <c r="AM42" s="44">
        <v>0</v>
      </c>
      <c r="AN42" s="14">
        <v>0</v>
      </c>
      <c r="AO42" s="45">
        <f t="shared" si="6"/>
        <v>0</v>
      </c>
      <c r="AP42" s="44">
        <v>0</v>
      </c>
      <c r="AQ42" s="14">
        <v>0</v>
      </c>
      <c r="AR42" s="45">
        <v>0</v>
      </c>
      <c r="AS42" s="44">
        <v>0</v>
      </c>
      <c r="AT42" s="14">
        <v>0</v>
      </c>
      <c r="AU42" s="45">
        <v>0</v>
      </c>
      <c r="AV42" s="12">
        <f t="shared" si="7"/>
        <v>0</v>
      </c>
      <c r="AW42" s="17">
        <f t="shared" si="8"/>
        <v>0</v>
      </c>
      <c r="AX42" s="6"/>
      <c r="AY42" s="9"/>
      <c r="AZ42" s="6"/>
      <c r="BA42" s="6"/>
      <c r="BB42" s="6"/>
      <c r="BC42" s="9"/>
      <c r="BD42" s="6"/>
      <c r="BE42" s="6"/>
      <c r="BF42" s="6"/>
      <c r="BG42" s="9"/>
      <c r="BH42" s="6"/>
      <c r="BI42" s="6"/>
      <c r="BJ42" s="1"/>
      <c r="BK42" s="2"/>
      <c r="BL42" s="1"/>
      <c r="BM42" s="1"/>
      <c r="BN42" s="1"/>
      <c r="BO42" s="2"/>
      <c r="BP42" s="1"/>
      <c r="BQ42" s="1"/>
      <c r="BR42" s="1"/>
      <c r="BS42" s="2"/>
      <c r="BT42" s="1"/>
      <c r="BU42" s="1"/>
      <c r="BV42" s="1"/>
      <c r="BW42" s="2"/>
      <c r="BX42" s="1"/>
      <c r="BY42" s="1"/>
      <c r="BZ42" s="1"/>
      <c r="CA42" s="2"/>
      <c r="CB42" s="1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  <c r="CU42" s="2"/>
      <c r="CV42" s="1"/>
      <c r="CW42" s="1"/>
      <c r="CX42" s="1"/>
    </row>
    <row r="43" spans="1:177" x14ac:dyDescent="0.3">
      <c r="A43" s="54">
        <v>2008</v>
      </c>
      <c r="B43" s="55" t="s">
        <v>16</v>
      </c>
      <c r="C43" s="44">
        <v>0</v>
      </c>
      <c r="D43" s="14">
        <v>0</v>
      </c>
      <c r="E43" s="45">
        <v>0</v>
      </c>
      <c r="F43" s="44">
        <v>0</v>
      </c>
      <c r="G43" s="14">
        <v>0</v>
      </c>
      <c r="H43" s="45">
        <v>0</v>
      </c>
      <c r="I43" s="44">
        <v>0</v>
      </c>
      <c r="J43" s="14">
        <v>0</v>
      </c>
      <c r="K43" s="45">
        <v>0</v>
      </c>
      <c r="L43" s="44">
        <v>0</v>
      </c>
      <c r="M43" s="14">
        <v>0</v>
      </c>
      <c r="N43" s="45">
        <v>0</v>
      </c>
      <c r="O43" s="44">
        <v>0</v>
      </c>
      <c r="P43" s="14">
        <v>0</v>
      </c>
      <c r="Q43" s="45">
        <v>0</v>
      </c>
      <c r="R43" s="44">
        <v>0</v>
      </c>
      <c r="S43" s="14">
        <v>0</v>
      </c>
      <c r="T43" s="45">
        <v>0</v>
      </c>
      <c r="U43" s="44">
        <v>0</v>
      </c>
      <c r="V43" s="14">
        <v>0</v>
      </c>
      <c r="W43" s="45">
        <v>0</v>
      </c>
      <c r="X43" s="44">
        <v>0</v>
      </c>
      <c r="Y43" s="14">
        <v>0</v>
      </c>
      <c r="Z43" s="45">
        <v>0</v>
      </c>
      <c r="AA43" s="44">
        <v>0</v>
      </c>
      <c r="AB43" s="14">
        <v>0</v>
      </c>
      <c r="AC43" s="45">
        <v>0</v>
      </c>
      <c r="AD43" s="44">
        <v>0</v>
      </c>
      <c r="AE43" s="14">
        <v>0</v>
      </c>
      <c r="AF43" s="45">
        <v>0</v>
      </c>
      <c r="AG43" s="44">
        <v>0</v>
      </c>
      <c r="AH43" s="14">
        <v>0</v>
      </c>
      <c r="AI43" s="45">
        <v>0</v>
      </c>
      <c r="AJ43" s="44">
        <v>0</v>
      </c>
      <c r="AK43" s="14">
        <v>0</v>
      </c>
      <c r="AL43" s="45">
        <v>0</v>
      </c>
      <c r="AM43" s="44">
        <v>0</v>
      </c>
      <c r="AN43" s="14">
        <v>0</v>
      </c>
      <c r="AO43" s="45">
        <f t="shared" si="6"/>
        <v>0</v>
      </c>
      <c r="AP43" s="44">
        <v>0</v>
      </c>
      <c r="AQ43" s="14">
        <v>0</v>
      </c>
      <c r="AR43" s="45">
        <v>0</v>
      </c>
      <c r="AS43" s="44">
        <v>0</v>
      </c>
      <c r="AT43" s="14">
        <v>0</v>
      </c>
      <c r="AU43" s="45">
        <v>0</v>
      </c>
      <c r="AV43" s="12">
        <f t="shared" si="7"/>
        <v>0</v>
      </c>
      <c r="AW43" s="17">
        <f t="shared" si="8"/>
        <v>0</v>
      </c>
      <c r="AX43" s="6"/>
      <c r="AY43" s="9"/>
      <c r="AZ43" s="6"/>
      <c r="BA43" s="6"/>
      <c r="BB43" s="6"/>
      <c r="BC43" s="9"/>
      <c r="BD43" s="6"/>
      <c r="BE43" s="6"/>
      <c r="BF43" s="6"/>
      <c r="BG43" s="9"/>
      <c r="BH43" s="6"/>
      <c r="BI43" s="6"/>
      <c r="BJ43" s="1"/>
      <c r="BK43" s="2"/>
      <c r="BL43" s="1"/>
      <c r="BM43" s="1"/>
      <c r="BN43" s="1"/>
      <c r="BO43" s="2"/>
      <c r="BP43" s="1"/>
      <c r="BQ43" s="1"/>
      <c r="BR43" s="1"/>
      <c r="BS43" s="2"/>
      <c r="BT43" s="1"/>
      <c r="BU43" s="1"/>
      <c r="BV43" s="1"/>
      <c r="BW43" s="2"/>
      <c r="BX43" s="1"/>
      <c r="BY43" s="1"/>
      <c r="BZ43" s="1"/>
      <c r="CA43" s="2"/>
      <c r="CB43" s="1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  <c r="CU43" s="2"/>
      <c r="CV43" s="1"/>
      <c r="CW43" s="1"/>
      <c r="CX43" s="1"/>
    </row>
    <row r="44" spans="1:177" ht="15" thickBot="1" x14ac:dyDescent="0.35">
      <c r="A44" s="63"/>
      <c r="B44" s="64" t="s">
        <v>17</v>
      </c>
      <c r="C44" s="61">
        <f>SUM(C32:C43)</f>
        <v>0</v>
      </c>
      <c r="D44" s="37">
        <f>SUM(D32:D43)</f>
        <v>0</v>
      </c>
      <c r="E44" s="62"/>
      <c r="F44" s="61">
        <f>SUM(F32:F43)</f>
        <v>0</v>
      </c>
      <c r="G44" s="37">
        <f>SUM(G32:G43)</f>
        <v>0</v>
      </c>
      <c r="H44" s="62"/>
      <c r="I44" s="61">
        <f>SUM(I32:I43)</f>
        <v>0</v>
      </c>
      <c r="J44" s="37">
        <f>SUM(J32:J43)</f>
        <v>0</v>
      </c>
      <c r="K44" s="62"/>
      <c r="L44" s="61">
        <f>SUM(L32:L43)</f>
        <v>0</v>
      </c>
      <c r="M44" s="37">
        <f>SUM(M32:M43)</f>
        <v>0</v>
      </c>
      <c r="N44" s="62"/>
      <c r="O44" s="61">
        <f>SUM(O32:O43)</f>
        <v>0</v>
      </c>
      <c r="P44" s="37">
        <f>SUM(P32:P43)</f>
        <v>0</v>
      </c>
      <c r="Q44" s="62"/>
      <c r="R44" s="61">
        <f>SUM(R32:R43)</f>
        <v>0</v>
      </c>
      <c r="S44" s="37">
        <f>SUM(S32:S43)</f>
        <v>0</v>
      </c>
      <c r="T44" s="62"/>
      <c r="U44" s="61">
        <f>SUM(U32:U43)</f>
        <v>0</v>
      </c>
      <c r="V44" s="37">
        <f>SUM(V32:V43)</f>
        <v>0</v>
      </c>
      <c r="W44" s="62"/>
      <c r="X44" s="61">
        <f>SUM(X32:X43)</f>
        <v>0</v>
      </c>
      <c r="Y44" s="37">
        <f>SUM(Y32:Y43)</f>
        <v>0</v>
      </c>
      <c r="Z44" s="62"/>
      <c r="AA44" s="61">
        <f>SUM(AA32:AA43)</f>
        <v>0</v>
      </c>
      <c r="AB44" s="37">
        <f>SUM(AB32:AB43)</f>
        <v>0</v>
      </c>
      <c r="AC44" s="62"/>
      <c r="AD44" s="61">
        <f>SUM(AD32:AD43)</f>
        <v>0</v>
      </c>
      <c r="AE44" s="37">
        <f>SUM(AE32:AE43)</f>
        <v>0</v>
      </c>
      <c r="AF44" s="62"/>
      <c r="AG44" s="61">
        <f>SUM(AG32:AG43)</f>
        <v>0</v>
      </c>
      <c r="AH44" s="37">
        <f>SUM(AH32:AH43)</f>
        <v>0</v>
      </c>
      <c r="AI44" s="62"/>
      <c r="AJ44" s="61">
        <f>SUM(AJ32:AJ43)</f>
        <v>0</v>
      </c>
      <c r="AK44" s="37">
        <f>SUM(AK32:AK43)</f>
        <v>0</v>
      </c>
      <c r="AL44" s="62"/>
      <c r="AM44" s="61">
        <f t="shared" ref="AM44:AN44" si="9">SUM(AM32:AM43)</f>
        <v>0</v>
      </c>
      <c r="AN44" s="37">
        <f t="shared" si="9"/>
        <v>0</v>
      </c>
      <c r="AO44" s="62"/>
      <c r="AP44" s="61">
        <f>SUM(AP32:AP43)</f>
        <v>0</v>
      </c>
      <c r="AQ44" s="37">
        <f>SUM(AQ32:AQ43)</f>
        <v>0</v>
      </c>
      <c r="AR44" s="62"/>
      <c r="AS44" s="61">
        <f>SUM(AS32:AS43)</f>
        <v>0</v>
      </c>
      <c r="AT44" s="37">
        <f>SUM(AT32:AT43)</f>
        <v>0</v>
      </c>
      <c r="AU44" s="62"/>
      <c r="AV44" s="38">
        <f t="shared" si="7"/>
        <v>0</v>
      </c>
      <c r="AW44" s="39">
        <f t="shared" si="8"/>
        <v>0</v>
      </c>
      <c r="AX44" s="6"/>
      <c r="AY44" s="9"/>
      <c r="AZ44" s="6"/>
      <c r="BA44" s="6"/>
      <c r="BB44" s="6"/>
      <c r="BC44" s="9"/>
      <c r="BD44" s="6"/>
      <c r="BE44" s="6"/>
      <c r="BF44" s="6"/>
      <c r="BG44" s="9"/>
      <c r="BH44" s="6"/>
      <c r="BI44" s="6"/>
      <c r="BJ44" s="1"/>
      <c r="BK44" s="2"/>
      <c r="BL44" s="1"/>
      <c r="BM44" s="1"/>
      <c r="BN44" s="1"/>
      <c r="BO44" s="2"/>
      <c r="BP44" s="1"/>
      <c r="BQ44" s="1"/>
      <c r="BR44" s="1"/>
      <c r="BS44" s="2"/>
      <c r="BT44" s="1"/>
      <c r="BU44" s="1"/>
      <c r="BV44" s="1"/>
      <c r="BW44" s="2"/>
      <c r="BX44" s="1"/>
      <c r="BY44" s="1"/>
      <c r="BZ44" s="1"/>
      <c r="CA44" s="2"/>
      <c r="CB44" s="1"/>
      <c r="CC44" s="1"/>
      <c r="CD44" s="1"/>
      <c r="CE44" s="2"/>
      <c r="CF44" s="1"/>
      <c r="CG44" s="1"/>
      <c r="CH44" s="1"/>
      <c r="CI44" s="2"/>
      <c r="CJ44" s="1"/>
      <c r="CK44" s="1"/>
      <c r="CL44" s="1"/>
      <c r="CM44" s="2"/>
      <c r="CN44" s="1"/>
      <c r="CO44" s="1"/>
      <c r="CP44" s="1"/>
      <c r="CQ44" s="2"/>
      <c r="CR44" s="1"/>
      <c r="CS44" s="1"/>
      <c r="CT44" s="1"/>
      <c r="CU44" s="2"/>
      <c r="CV44" s="1"/>
      <c r="CW44" s="1"/>
      <c r="CX44" s="1"/>
      <c r="DC44" s="3"/>
      <c r="DH44" s="3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  <c r="FU44" s="3"/>
    </row>
    <row r="45" spans="1:177" x14ac:dyDescent="0.3">
      <c r="A45" s="54">
        <v>2009</v>
      </c>
      <c r="B45" s="55" t="s">
        <v>5</v>
      </c>
      <c r="C45" s="44">
        <v>0</v>
      </c>
      <c r="D45" s="14">
        <v>0</v>
      </c>
      <c r="E45" s="45">
        <v>0</v>
      </c>
      <c r="F45" s="44">
        <v>0</v>
      </c>
      <c r="G45" s="14">
        <v>0</v>
      </c>
      <c r="H45" s="45">
        <v>0</v>
      </c>
      <c r="I45" s="44">
        <v>0</v>
      </c>
      <c r="J45" s="14">
        <v>0</v>
      </c>
      <c r="K45" s="45">
        <v>0</v>
      </c>
      <c r="L45" s="44">
        <v>0</v>
      </c>
      <c r="M45" s="14">
        <v>0</v>
      </c>
      <c r="N45" s="45">
        <v>0</v>
      </c>
      <c r="O45" s="44">
        <v>0</v>
      </c>
      <c r="P45" s="14">
        <v>0</v>
      </c>
      <c r="Q45" s="45">
        <v>0</v>
      </c>
      <c r="R45" s="44">
        <v>0</v>
      </c>
      <c r="S45" s="14">
        <v>0</v>
      </c>
      <c r="T45" s="45">
        <v>0</v>
      </c>
      <c r="U45" s="44">
        <v>0</v>
      </c>
      <c r="V45" s="14">
        <v>0</v>
      </c>
      <c r="W45" s="45">
        <v>0</v>
      </c>
      <c r="X45" s="44">
        <v>0</v>
      </c>
      <c r="Y45" s="14">
        <v>0</v>
      </c>
      <c r="Z45" s="45">
        <v>0</v>
      </c>
      <c r="AA45" s="44">
        <v>0</v>
      </c>
      <c r="AB45" s="14">
        <v>0</v>
      </c>
      <c r="AC45" s="45">
        <v>0</v>
      </c>
      <c r="AD45" s="44">
        <v>0</v>
      </c>
      <c r="AE45" s="14">
        <v>0</v>
      </c>
      <c r="AF45" s="45">
        <v>0</v>
      </c>
      <c r="AG45" s="44">
        <v>0</v>
      </c>
      <c r="AH45" s="14">
        <v>0</v>
      </c>
      <c r="AI45" s="45">
        <v>0</v>
      </c>
      <c r="AJ45" s="44">
        <v>0</v>
      </c>
      <c r="AK45" s="14">
        <v>0</v>
      </c>
      <c r="AL45" s="45">
        <v>0</v>
      </c>
      <c r="AM45" s="44">
        <v>0</v>
      </c>
      <c r="AN45" s="14">
        <v>0</v>
      </c>
      <c r="AO45" s="45">
        <f t="shared" ref="AO45:AO56" si="10">IF(AM45=0,0,AN45/AM45*1000)</f>
        <v>0</v>
      </c>
      <c r="AP45" s="44">
        <v>0</v>
      </c>
      <c r="AQ45" s="14">
        <v>0</v>
      </c>
      <c r="AR45" s="45">
        <v>0</v>
      </c>
      <c r="AS45" s="44">
        <v>0</v>
      </c>
      <c r="AT45" s="14">
        <v>0</v>
      </c>
      <c r="AU45" s="45">
        <v>0</v>
      </c>
      <c r="AV45" s="12">
        <f t="shared" si="7"/>
        <v>0</v>
      </c>
      <c r="AW45" s="17">
        <f t="shared" si="8"/>
        <v>0</v>
      </c>
      <c r="AX45" s="6"/>
      <c r="AY45" s="9"/>
      <c r="AZ45" s="6"/>
      <c r="BA45" s="6"/>
      <c r="BB45" s="6"/>
      <c r="BC45" s="9"/>
      <c r="BD45" s="6"/>
      <c r="BE45" s="6"/>
      <c r="BF45" s="6"/>
      <c r="BG45" s="9"/>
      <c r="BH45" s="6"/>
      <c r="BI45" s="6"/>
      <c r="BJ45" s="1"/>
      <c r="BK45" s="2"/>
      <c r="BL45" s="1"/>
      <c r="BM45" s="1"/>
      <c r="BN45" s="1"/>
      <c r="BO45" s="2"/>
      <c r="BP45" s="1"/>
      <c r="BQ45" s="1"/>
      <c r="BR45" s="1"/>
      <c r="BS45" s="2"/>
      <c r="BT45" s="1"/>
      <c r="BU45" s="1"/>
      <c r="BV45" s="1"/>
      <c r="BW45" s="2"/>
      <c r="BX45" s="1"/>
      <c r="BY45" s="1"/>
      <c r="BZ45" s="1"/>
      <c r="CA45" s="2"/>
      <c r="CB45" s="1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  <c r="CU45" s="2"/>
      <c r="CV45" s="1"/>
      <c r="CW45" s="1"/>
      <c r="CX45" s="1"/>
    </row>
    <row r="46" spans="1:177" x14ac:dyDescent="0.3">
      <c r="A46" s="54">
        <v>2009</v>
      </c>
      <c r="B46" s="55" t="s">
        <v>6</v>
      </c>
      <c r="C46" s="44">
        <v>0</v>
      </c>
      <c r="D46" s="14">
        <v>0</v>
      </c>
      <c r="E46" s="45">
        <v>0</v>
      </c>
      <c r="F46" s="44">
        <v>0</v>
      </c>
      <c r="G46" s="14">
        <v>0</v>
      </c>
      <c r="H46" s="45">
        <v>0</v>
      </c>
      <c r="I46" s="44">
        <v>0</v>
      </c>
      <c r="J46" s="14">
        <v>0</v>
      </c>
      <c r="K46" s="45">
        <v>0</v>
      </c>
      <c r="L46" s="44">
        <v>0</v>
      </c>
      <c r="M46" s="14">
        <v>0</v>
      </c>
      <c r="N46" s="45">
        <v>0</v>
      </c>
      <c r="O46" s="44">
        <v>0</v>
      </c>
      <c r="P46" s="14">
        <v>0</v>
      </c>
      <c r="Q46" s="45">
        <v>0</v>
      </c>
      <c r="R46" s="44">
        <v>0</v>
      </c>
      <c r="S46" s="14">
        <v>0</v>
      </c>
      <c r="T46" s="45">
        <v>0</v>
      </c>
      <c r="U46" s="44">
        <v>0</v>
      </c>
      <c r="V46" s="14">
        <v>0</v>
      </c>
      <c r="W46" s="45">
        <v>0</v>
      </c>
      <c r="X46" s="44">
        <v>0</v>
      </c>
      <c r="Y46" s="14">
        <v>0</v>
      </c>
      <c r="Z46" s="45">
        <v>0</v>
      </c>
      <c r="AA46" s="44">
        <v>0</v>
      </c>
      <c r="AB46" s="14">
        <v>0</v>
      </c>
      <c r="AC46" s="45">
        <v>0</v>
      </c>
      <c r="AD46" s="44">
        <v>0</v>
      </c>
      <c r="AE46" s="14">
        <v>0</v>
      </c>
      <c r="AF46" s="45">
        <v>0</v>
      </c>
      <c r="AG46" s="44">
        <v>0</v>
      </c>
      <c r="AH46" s="14">
        <v>0</v>
      </c>
      <c r="AI46" s="45">
        <v>0</v>
      </c>
      <c r="AJ46" s="44">
        <v>0</v>
      </c>
      <c r="AK46" s="14">
        <v>0</v>
      </c>
      <c r="AL46" s="45">
        <v>0</v>
      </c>
      <c r="AM46" s="44">
        <v>0</v>
      </c>
      <c r="AN46" s="14">
        <v>0</v>
      </c>
      <c r="AO46" s="45">
        <f t="shared" si="10"/>
        <v>0</v>
      </c>
      <c r="AP46" s="44">
        <v>0</v>
      </c>
      <c r="AQ46" s="14">
        <v>0</v>
      </c>
      <c r="AR46" s="45">
        <v>0</v>
      </c>
      <c r="AS46" s="44">
        <v>0</v>
      </c>
      <c r="AT46" s="14">
        <v>0</v>
      </c>
      <c r="AU46" s="45">
        <v>0</v>
      </c>
      <c r="AV46" s="12">
        <f t="shared" si="7"/>
        <v>0</v>
      </c>
      <c r="AW46" s="17">
        <f t="shared" si="8"/>
        <v>0</v>
      </c>
      <c r="AX46" s="6"/>
      <c r="AY46" s="9"/>
      <c r="AZ46" s="6"/>
      <c r="BA46" s="6"/>
      <c r="BB46" s="6"/>
      <c r="BC46" s="9"/>
      <c r="BD46" s="6"/>
      <c r="BE46" s="6"/>
      <c r="BF46" s="6"/>
      <c r="BG46" s="9"/>
      <c r="BH46" s="6"/>
      <c r="BI46" s="6"/>
      <c r="BJ46" s="1"/>
      <c r="BK46" s="2"/>
      <c r="BL46" s="1"/>
      <c r="BM46" s="1"/>
      <c r="BN46" s="1"/>
      <c r="BO46" s="2"/>
      <c r="BP46" s="1"/>
      <c r="BQ46" s="1"/>
      <c r="BR46" s="1"/>
      <c r="BS46" s="2"/>
      <c r="BT46" s="1"/>
      <c r="BU46" s="1"/>
      <c r="BV46" s="1"/>
      <c r="BW46" s="2"/>
      <c r="BX46" s="1"/>
      <c r="BY46" s="1"/>
      <c r="BZ46" s="1"/>
      <c r="CA46" s="2"/>
      <c r="CB46" s="1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  <c r="CU46" s="2"/>
      <c r="CV46" s="1"/>
      <c r="CW46" s="1"/>
      <c r="CX46" s="1"/>
    </row>
    <row r="47" spans="1:177" x14ac:dyDescent="0.3">
      <c r="A47" s="54">
        <v>2009</v>
      </c>
      <c r="B47" s="55" t="s">
        <v>7</v>
      </c>
      <c r="C47" s="44">
        <v>0</v>
      </c>
      <c r="D47" s="14">
        <v>0</v>
      </c>
      <c r="E47" s="45">
        <v>0</v>
      </c>
      <c r="F47" s="48">
        <v>0</v>
      </c>
      <c r="G47" s="16">
        <v>0</v>
      </c>
      <c r="H47" s="45">
        <v>0</v>
      </c>
      <c r="I47" s="48">
        <v>0</v>
      </c>
      <c r="J47" s="16">
        <v>0</v>
      </c>
      <c r="K47" s="45">
        <v>0</v>
      </c>
      <c r="L47" s="44">
        <v>0</v>
      </c>
      <c r="M47" s="14">
        <v>0</v>
      </c>
      <c r="N47" s="45">
        <v>0</v>
      </c>
      <c r="O47" s="44">
        <v>0</v>
      </c>
      <c r="P47" s="14">
        <v>0</v>
      </c>
      <c r="Q47" s="45">
        <v>0</v>
      </c>
      <c r="R47" s="44">
        <v>0</v>
      </c>
      <c r="S47" s="14">
        <v>0</v>
      </c>
      <c r="T47" s="45">
        <v>0</v>
      </c>
      <c r="U47" s="48">
        <v>6</v>
      </c>
      <c r="V47" s="16">
        <v>74</v>
      </c>
      <c r="W47" s="45">
        <f>V47/U47*1000</f>
        <v>12333.333333333334</v>
      </c>
      <c r="X47" s="44">
        <v>0</v>
      </c>
      <c r="Y47" s="14">
        <v>0</v>
      </c>
      <c r="Z47" s="45">
        <v>0</v>
      </c>
      <c r="AA47" s="44">
        <v>0</v>
      </c>
      <c r="AB47" s="14">
        <v>0</v>
      </c>
      <c r="AC47" s="45">
        <v>0</v>
      </c>
      <c r="AD47" s="44">
        <v>0</v>
      </c>
      <c r="AE47" s="14">
        <v>0</v>
      </c>
      <c r="AF47" s="45">
        <v>0</v>
      </c>
      <c r="AG47" s="44">
        <v>0</v>
      </c>
      <c r="AH47" s="14">
        <v>0</v>
      </c>
      <c r="AI47" s="45">
        <v>0</v>
      </c>
      <c r="AJ47" s="44">
        <v>0</v>
      </c>
      <c r="AK47" s="14">
        <v>0</v>
      </c>
      <c r="AL47" s="45">
        <v>0</v>
      </c>
      <c r="AM47" s="44">
        <v>0</v>
      </c>
      <c r="AN47" s="14">
        <v>0</v>
      </c>
      <c r="AO47" s="45">
        <f t="shared" si="10"/>
        <v>0</v>
      </c>
      <c r="AP47" s="44">
        <v>0</v>
      </c>
      <c r="AQ47" s="14">
        <v>0</v>
      </c>
      <c r="AR47" s="45">
        <v>0</v>
      </c>
      <c r="AS47" s="44">
        <v>0</v>
      </c>
      <c r="AT47" s="14">
        <v>0</v>
      </c>
      <c r="AU47" s="45">
        <v>0</v>
      </c>
      <c r="AV47" s="12">
        <f t="shared" si="7"/>
        <v>6</v>
      </c>
      <c r="AW47" s="17">
        <f t="shared" si="8"/>
        <v>74</v>
      </c>
      <c r="AX47" s="6"/>
      <c r="AY47" s="9"/>
      <c r="AZ47" s="6"/>
      <c r="BA47" s="6"/>
      <c r="BB47" s="6"/>
      <c r="BC47" s="9"/>
      <c r="BD47" s="6"/>
      <c r="BE47" s="6"/>
      <c r="BF47" s="6"/>
      <c r="BG47" s="9"/>
      <c r="BH47" s="6"/>
      <c r="BI47" s="6"/>
      <c r="BJ47" s="1"/>
      <c r="BK47" s="2"/>
      <c r="BL47" s="1"/>
      <c r="BM47" s="1"/>
      <c r="BN47" s="1"/>
      <c r="BO47" s="2"/>
      <c r="BP47" s="1"/>
      <c r="BQ47" s="1"/>
      <c r="BR47" s="1"/>
      <c r="BS47" s="2"/>
      <c r="BT47" s="1"/>
      <c r="BU47" s="1"/>
      <c r="BV47" s="1"/>
      <c r="BW47" s="2"/>
      <c r="BX47" s="1"/>
      <c r="BY47" s="1"/>
      <c r="BZ47" s="1"/>
      <c r="CA47" s="2"/>
      <c r="CB47" s="1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  <c r="CU47" s="2"/>
      <c r="CV47" s="1"/>
      <c r="CW47" s="1"/>
      <c r="CX47" s="1"/>
    </row>
    <row r="48" spans="1:177" x14ac:dyDescent="0.3">
      <c r="A48" s="54">
        <v>2009</v>
      </c>
      <c r="B48" s="55" t="s">
        <v>8</v>
      </c>
      <c r="C48" s="44">
        <v>0</v>
      </c>
      <c r="D48" s="14">
        <v>0</v>
      </c>
      <c r="E48" s="45">
        <v>0</v>
      </c>
      <c r="F48" s="44">
        <v>0</v>
      </c>
      <c r="G48" s="14">
        <v>0</v>
      </c>
      <c r="H48" s="45">
        <v>0</v>
      </c>
      <c r="I48" s="44">
        <v>0</v>
      </c>
      <c r="J48" s="14">
        <v>0</v>
      </c>
      <c r="K48" s="45">
        <v>0</v>
      </c>
      <c r="L48" s="44">
        <v>0</v>
      </c>
      <c r="M48" s="14">
        <v>0</v>
      </c>
      <c r="N48" s="45">
        <v>0</v>
      </c>
      <c r="O48" s="44">
        <v>0</v>
      </c>
      <c r="P48" s="14">
        <v>0</v>
      </c>
      <c r="Q48" s="45">
        <v>0</v>
      </c>
      <c r="R48" s="44">
        <v>0</v>
      </c>
      <c r="S48" s="14">
        <v>0</v>
      </c>
      <c r="T48" s="45">
        <v>0</v>
      </c>
      <c r="U48" s="44">
        <v>0</v>
      </c>
      <c r="V48" s="14">
        <v>0</v>
      </c>
      <c r="W48" s="45">
        <v>0</v>
      </c>
      <c r="X48" s="44">
        <v>0</v>
      </c>
      <c r="Y48" s="14">
        <v>0</v>
      </c>
      <c r="Z48" s="45">
        <v>0</v>
      </c>
      <c r="AA48" s="44">
        <v>0</v>
      </c>
      <c r="AB48" s="14">
        <v>0</v>
      </c>
      <c r="AC48" s="45">
        <v>0</v>
      </c>
      <c r="AD48" s="44">
        <v>0</v>
      </c>
      <c r="AE48" s="14">
        <v>0</v>
      </c>
      <c r="AF48" s="45">
        <v>0</v>
      </c>
      <c r="AG48" s="44">
        <v>0</v>
      </c>
      <c r="AH48" s="14">
        <v>0</v>
      </c>
      <c r="AI48" s="45">
        <v>0</v>
      </c>
      <c r="AJ48" s="44">
        <v>0</v>
      </c>
      <c r="AK48" s="14">
        <v>0</v>
      </c>
      <c r="AL48" s="45">
        <v>0</v>
      </c>
      <c r="AM48" s="44">
        <v>0</v>
      </c>
      <c r="AN48" s="14">
        <v>0</v>
      </c>
      <c r="AO48" s="45">
        <f t="shared" si="10"/>
        <v>0</v>
      </c>
      <c r="AP48" s="44">
        <v>0</v>
      </c>
      <c r="AQ48" s="14">
        <v>0</v>
      </c>
      <c r="AR48" s="45">
        <v>0</v>
      </c>
      <c r="AS48" s="44">
        <v>0</v>
      </c>
      <c r="AT48" s="14">
        <v>0</v>
      </c>
      <c r="AU48" s="45">
        <v>0</v>
      </c>
      <c r="AV48" s="12">
        <f t="shared" si="7"/>
        <v>0</v>
      </c>
      <c r="AW48" s="17">
        <f t="shared" si="8"/>
        <v>0</v>
      </c>
      <c r="AX48" s="6"/>
      <c r="AY48" s="9"/>
      <c r="AZ48" s="6"/>
      <c r="BA48" s="6"/>
      <c r="BB48" s="6"/>
      <c r="BC48" s="9"/>
      <c r="BD48" s="6"/>
      <c r="BE48" s="6"/>
      <c r="BF48" s="6"/>
      <c r="BG48" s="9"/>
      <c r="BH48" s="6"/>
      <c r="BI48" s="6"/>
      <c r="BJ48" s="1"/>
      <c r="BK48" s="2"/>
      <c r="BL48" s="1"/>
      <c r="BM48" s="1"/>
      <c r="BN48" s="1"/>
      <c r="BO48" s="2"/>
      <c r="BP48" s="1"/>
      <c r="BQ48" s="1"/>
      <c r="BR48" s="1"/>
      <c r="BS48" s="2"/>
      <c r="BT48" s="1"/>
      <c r="BU48" s="1"/>
      <c r="BV48" s="1"/>
      <c r="BW48" s="2"/>
      <c r="BX48" s="1"/>
      <c r="BY48" s="1"/>
      <c r="BZ48" s="1"/>
      <c r="CA48" s="2"/>
      <c r="CB48" s="1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  <c r="CU48" s="2"/>
      <c r="CV48" s="1"/>
      <c r="CW48" s="1"/>
      <c r="CX48" s="1"/>
    </row>
    <row r="49" spans="1:177" x14ac:dyDescent="0.3">
      <c r="A49" s="54">
        <v>2009</v>
      </c>
      <c r="B49" s="55" t="s">
        <v>9</v>
      </c>
      <c r="C49" s="44">
        <v>0</v>
      </c>
      <c r="D49" s="14">
        <v>0</v>
      </c>
      <c r="E49" s="45">
        <v>0</v>
      </c>
      <c r="F49" s="44">
        <v>0</v>
      </c>
      <c r="G49" s="14">
        <v>0</v>
      </c>
      <c r="H49" s="45">
        <v>0</v>
      </c>
      <c r="I49" s="44">
        <v>0</v>
      </c>
      <c r="J49" s="14">
        <v>0</v>
      </c>
      <c r="K49" s="45">
        <v>0</v>
      </c>
      <c r="L49" s="44">
        <v>0</v>
      </c>
      <c r="M49" s="14">
        <v>0</v>
      </c>
      <c r="N49" s="45">
        <v>0</v>
      </c>
      <c r="O49" s="44">
        <v>0</v>
      </c>
      <c r="P49" s="14">
        <v>0</v>
      </c>
      <c r="Q49" s="45">
        <v>0</v>
      </c>
      <c r="R49" s="44">
        <v>0</v>
      </c>
      <c r="S49" s="14">
        <v>0</v>
      </c>
      <c r="T49" s="45">
        <v>0</v>
      </c>
      <c r="U49" s="44">
        <v>0</v>
      </c>
      <c r="V49" s="14">
        <v>0</v>
      </c>
      <c r="W49" s="45">
        <v>0</v>
      </c>
      <c r="X49" s="44">
        <v>0</v>
      </c>
      <c r="Y49" s="14">
        <v>0</v>
      </c>
      <c r="Z49" s="45">
        <v>0</v>
      </c>
      <c r="AA49" s="44">
        <v>0</v>
      </c>
      <c r="AB49" s="14">
        <v>0</v>
      </c>
      <c r="AC49" s="45">
        <v>0</v>
      </c>
      <c r="AD49" s="44">
        <v>0</v>
      </c>
      <c r="AE49" s="14">
        <v>0</v>
      </c>
      <c r="AF49" s="45">
        <v>0</v>
      </c>
      <c r="AG49" s="44">
        <v>0</v>
      </c>
      <c r="AH49" s="14">
        <v>0</v>
      </c>
      <c r="AI49" s="45">
        <v>0</v>
      </c>
      <c r="AJ49" s="44">
        <v>0</v>
      </c>
      <c r="AK49" s="14">
        <v>0</v>
      </c>
      <c r="AL49" s="45">
        <v>0</v>
      </c>
      <c r="AM49" s="44">
        <v>0</v>
      </c>
      <c r="AN49" s="14">
        <v>0</v>
      </c>
      <c r="AO49" s="45">
        <f t="shared" si="10"/>
        <v>0</v>
      </c>
      <c r="AP49" s="44">
        <v>0</v>
      </c>
      <c r="AQ49" s="14">
        <v>0</v>
      </c>
      <c r="AR49" s="45">
        <v>0</v>
      </c>
      <c r="AS49" s="48">
        <v>17</v>
      </c>
      <c r="AT49" s="16">
        <v>179</v>
      </c>
      <c r="AU49" s="45">
        <f>AT49/AS49*1000</f>
        <v>10529.411764705883</v>
      </c>
      <c r="AV49" s="12">
        <f t="shared" si="7"/>
        <v>17</v>
      </c>
      <c r="AW49" s="17">
        <f t="shared" si="8"/>
        <v>179</v>
      </c>
      <c r="AX49" s="6"/>
      <c r="AY49" s="9"/>
      <c r="AZ49" s="6"/>
      <c r="BA49" s="6"/>
      <c r="BB49" s="6"/>
      <c r="BC49" s="9"/>
      <c r="BD49" s="6"/>
      <c r="BE49" s="6"/>
      <c r="BF49" s="6"/>
      <c r="BG49" s="9"/>
      <c r="BH49" s="6"/>
      <c r="BI49" s="6"/>
      <c r="BJ49" s="1"/>
      <c r="BK49" s="2"/>
      <c r="BL49" s="1"/>
      <c r="BM49" s="1"/>
      <c r="BN49" s="1"/>
      <c r="BO49" s="2"/>
      <c r="BP49" s="1"/>
      <c r="BQ49" s="1"/>
      <c r="BR49" s="1"/>
      <c r="BS49" s="2"/>
      <c r="BT49" s="1"/>
      <c r="BU49" s="1"/>
      <c r="BV49" s="1"/>
      <c r="BW49" s="2"/>
      <c r="BX49" s="1"/>
      <c r="BY49" s="1"/>
      <c r="BZ49" s="1"/>
      <c r="CA49" s="2"/>
      <c r="CB49" s="1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  <c r="CU49" s="2"/>
      <c r="CV49" s="1"/>
      <c r="CW49" s="1"/>
      <c r="CX49" s="1"/>
    </row>
    <row r="50" spans="1:177" x14ac:dyDescent="0.3">
      <c r="A50" s="54">
        <v>2009</v>
      </c>
      <c r="B50" s="55" t="s">
        <v>10</v>
      </c>
      <c r="C50" s="44">
        <v>0</v>
      </c>
      <c r="D50" s="14">
        <v>0</v>
      </c>
      <c r="E50" s="45">
        <v>0</v>
      </c>
      <c r="F50" s="44">
        <v>0</v>
      </c>
      <c r="G50" s="14">
        <v>0</v>
      </c>
      <c r="H50" s="45">
        <v>0</v>
      </c>
      <c r="I50" s="44">
        <v>0</v>
      </c>
      <c r="J50" s="14">
        <v>0</v>
      </c>
      <c r="K50" s="45">
        <v>0</v>
      </c>
      <c r="L50" s="44">
        <v>0</v>
      </c>
      <c r="M50" s="14">
        <v>0</v>
      </c>
      <c r="N50" s="45">
        <v>0</v>
      </c>
      <c r="O50" s="44">
        <v>0</v>
      </c>
      <c r="P50" s="14">
        <v>0</v>
      </c>
      <c r="Q50" s="45">
        <v>0</v>
      </c>
      <c r="R50" s="44">
        <v>0</v>
      </c>
      <c r="S50" s="14">
        <v>0</v>
      </c>
      <c r="T50" s="45">
        <v>0</v>
      </c>
      <c r="U50" s="44">
        <v>0</v>
      </c>
      <c r="V50" s="14">
        <v>0</v>
      </c>
      <c r="W50" s="45">
        <v>0</v>
      </c>
      <c r="X50" s="44">
        <v>0</v>
      </c>
      <c r="Y50" s="14">
        <v>0</v>
      </c>
      <c r="Z50" s="45">
        <v>0</v>
      </c>
      <c r="AA50" s="44">
        <v>0</v>
      </c>
      <c r="AB50" s="14">
        <v>0</v>
      </c>
      <c r="AC50" s="45">
        <v>0</v>
      </c>
      <c r="AD50" s="44">
        <v>0</v>
      </c>
      <c r="AE50" s="14">
        <v>0</v>
      </c>
      <c r="AF50" s="45">
        <v>0</v>
      </c>
      <c r="AG50" s="44">
        <v>0</v>
      </c>
      <c r="AH50" s="14">
        <v>0</v>
      </c>
      <c r="AI50" s="45">
        <v>0</v>
      </c>
      <c r="AJ50" s="44">
        <v>0</v>
      </c>
      <c r="AK50" s="14">
        <v>0</v>
      </c>
      <c r="AL50" s="45">
        <v>0</v>
      </c>
      <c r="AM50" s="44">
        <v>0</v>
      </c>
      <c r="AN50" s="14">
        <v>0</v>
      </c>
      <c r="AO50" s="45">
        <f t="shared" si="10"/>
        <v>0</v>
      </c>
      <c r="AP50" s="44">
        <v>0</v>
      </c>
      <c r="AQ50" s="14">
        <v>0</v>
      </c>
      <c r="AR50" s="45">
        <v>0</v>
      </c>
      <c r="AS50" s="44">
        <v>0</v>
      </c>
      <c r="AT50" s="14">
        <v>0</v>
      </c>
      <c r="AU50" s="45">
        <v>0</v>
      </c>
      <c r="AV50" s="12">
        <f t="shared" si="7"/>
        <v>0</v>
      </c>
      <c r="AW50" s="17">
        <f t="shared" si="8"/>
        <v>0</v>
      </c>
      <c r="AX50" s="6"/>
      <c r="AY50" s="9"/>
      <c r="AZ50" s="6"/>
      <c r="BA50" s="6"/>
      <c r="BB50" s="6"/>
      <c r="BC50" s="9"/>
      <c r="BD50" s="6"/>
      <c r="BE50" s="6"/>
      <c r="BF50" s="6"/>
      <c r="BG50" s="9"/>
      <c r="BH50" s="6"/>
      <c r="BI50" s="6"/>
      <c r="BJ50" s="1"/>
      <c r="BK50" s="2"/>
      <c r="BL50" s="1"/>
      <c r="BM50" s="1"/>
      <c r="BN50" s="1"/>
      <c r="BO50" s="2"/>
      <c r="BP50" s="1"/>
      <c r="BQ50" s="1"/>
      <c r="BR50" s="1"/>
      <c r="BS50" s="2"/>
      <c r="BT50" s="1"/>
      <c r="BU50" s="1"/>
      <c r="BV50" s="1"/>
      <c r="BW50" s="2"/>
      <c r="BX50" s="1"/>
      <c r="BY50" s="1"/>
      <c r="BZ50" s="1"/>
      <c r="CA50" s="2"/>
      <c r="CB50" s="1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  <c r="CU50" s="2"/>
      <c r="CV50" s="1"/>
      <c r="CW50" s="1"/>
      <c r="CX50" s="1"/>
    </row>
    <row r="51" spans="1:177" x14ac:dyDescent="0.3">
      <c r="A51" s="54">
        <v>2009</v>
      </c>
      <c r="B51" s="55" t="s">
        <v>11</v>
      </c>
      <c r="C51" s="44">
        <v>0</v>
      </c>
      <c r="D51" s="14">
        <v>0</v>
      </c>
      <c r="E51" s="45">
        <v>0</v>
      </c>
      <c r="F51" s="44">
        <v>0</v>
      </c>
      <c r="G51" s="14">
        <v>0</v>
      </c>
      <c r="H51" s="45">
        <v>0</v>
      </c>
      <c r="I51" s="44">
        <v>0</v>
      </c>
      <c r="J51" s="14">
        <v>0</v>
      </c>
      <c r="K51" s="45">
        <v>0</v>
      </c>
      <c r="L51" s="44">
        <v>0</v>
      </c>
      <c r="M51" s="14">
        <v>0</v>
      </c>
      <c r="N51" s="45">
        <v>0</v>
      </c>
      <c r="O51" s="44">
        <v>0</v>
      </c>
      <c r="P51" s="14">
        <v>0</v>
      </c>
      <c r="Q51" s="45">
        <v>0</v>
      </c>
      <c r="R51" s="44">
        <v>0</v>
      </c>
      <c r="S51" s="14">
        <v>0</v>
      </c>
      <c r="T51" s="45">
        <v>0</v>
      </c>
      <c r="U51" s="44">
        <v>0</v>
      </c>
      <c r="V51" s="14">
        <v>0</v>
      </c>
      <c r="W51" s="45">
        <v>0</v>
      </c>
      <c r="X51" s="44">
        <v>0</v>
      </c>
      <c r="Y51" s="14">
        <v>0</v>
      </c>
      <c r="Z51" s="45">
        <v>0</v>
      </c>
      <c r="AA51" s="44">
        <v>0</v>
      </c>
      <c r="AB51" s="14">
        <v>0</v>
      </c>
      <c r="AC51" s="45">
        <v>0</v>
      </c>
      <c r="AD51" s="44">
        <v>0</v>
      </c>
      <c r="AE51" s="14">
        <v>0</v>
      </c>
      <c r="AF51" s="45">
        <v>0</v>
      </c>
      <c r="AG51" s="44">
        <v>0</v>
      </c>
      <c r="AH51" s="14">
        <v>0</v>
      </c>
      <c r="AI51" s="45">
        <v>0</v>
      </c>
      <c r="AJ51" s="44">
        <v>0</v>
      </c>
      <c r="AK51" s="14">
        <v>0</v>
      </c>
      <c r="AL51" s="45">
        <v>0</v>
      </c>
      <c r="AM51" s="44">
        <v>0</v>
      </c>
      <c r="AN51" s="14">
        <v>0</v>
      </c>
      <c r="AO51" s="45">
        <f t="shared" si="10"/>
        <v>0</v>
      </c>
      <c r="AP51" s="44">
        <v>0</v>
      </c>
      <c r="AQ51" s="14">
        <v>0</v>
      </c>
      <c r="AR51" s="45">
        <v>0</v>
      </c>
      <c r="AS51" s="48">
        <v>12</v>
      </c>
      <c r="AT51" s="16">
        <v>136</v>
      </c>
      <c r="AU51" s="45">
        <f>AT51/AS51*1000</f>
        <v>11333.333333333334</v>
      </c>
      <c r="AV51" s="12">
        <f t="shared" si="7"/>
        <v>12</v>
      </c>
      <c r="AW51" s="17">
        <f t="shared" si="8"/>
        <v>136</v>
      </c>
      <c r="AX51" s="6"/>
      <c r="AY51" s="9"/>
      <c r="AZ51" s="6"/>
      <c r="BA51" s="6"/>
      <c r="BB51" s="6"/>
      <c r="BC51" s="9"/>
      <c r="BD51" s="6"/>
      <c r="BE51" s="6"/>
      <c r="BF51" s="6"/>
      <c r="BG51" s="9"/>
      <c r="BH51" s="6"/>
      <c r="BI51" s="6"/>
      <c r="BJ51" s="1"/>
      <c r="BK51" s="2"/>
      <c r="BL51" s="1"/>
      <c r="BM51" s="1"/>
      <c r="BN51" s="1"/>
      <c r="BO51" s="2"/>
      <c r="BP51" s="1"/>
      <c r="BQ51" s="1"/>
      <c r="BR51" s="1"/>
      <c r="BS51" s="2"/>
      <c r="BT51" s="1"/>
      <c r="BU51" s="1"/>
      <c r="BV51" s="1"/>
      <c r="BW51" s="2"/>
      <c r="BX51" s="1"/>
      <c r="BY51" s="1"/>
      <c r="BZ51" s="1"/>
      <c r="CA51" s="2"/>
      <c r="CB51" s="1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  <c r="CU51" s="2"/>
      <c r="CV51" s="1"/>
      <c r="CW51" s="1"/>
      <c r="CX51" s="1"/>
    </row>
    <row r="52" spans="1:177" x14ac:dyDescent="0.3">
      <c r="A52" s="54">
        <v>2009</v>
      </c>
      <c r="B52" s="55" t="s">
        <v>12</v>
      </c>
      <c r="C52" s="44">
        <v>0</v>
      </c>
      <c r="D52" s="14">
        <v>0</v>
      </c>
      <c r="E52" s="45">
        <v>0</v>
      </c>
      <c r="F52" s="44">
        <v>0</v>
      </c>
      <c r="G52" s="14">
        <v>0</v>
      </c>
      <c r="H52" s="45">
        <v>0</v>
      </c>
      <c r="I52" s="44">
        <v>0</v>
      </c>
      <c r="J52" s="14">
        <v>0</v>
      </c>
      <c r="K52" s="45">
        <v>0</v>
      </c>
      <c r="L52" s="44">
        <v>0</v>
      </c>
      <c r="M52" s="14">
        <v>0</v>
      </c>
      <c r="N52" s="45">
        <v>0</v>
      </c>
      <c r="O52" s="44">
        <v>0</v>
      </c>
      <c r="P52" s="14">
        <v>0</v>
      </c>
      <c r="Q52" s="45">
        <v>0</v>
      </c>
      <c r="R52" s="44">
        <v>0</v>
      </c>
      <c r="S52" s="14">
        <v>0</v>
      </c>
      <c r="T52" s="45">
        <v>0</v>
      </c>
      <c r="U52" s="44">
        <v>0</v>
      </c>
      <c r="V52" s="14">
        <v>0</v>
      </c>
      <c r="W52" s="45">
        <v>0</v>
      </c>
      <c r="X52" s="44">
        <v>0</v>
      </c>
      <c r="Y52" s="14">
        <v>0</v>
      </c>
      <c r="Z52" s="45">
        <v>0</v>
      </c>
      <c r="AA52" s="44">
        <v>0</v>
      </c>
      <c r="AB52" s="14">
        <v>0</v>
      </c>
      <c r="AC52" s="45">
        <v>0</v>
      </c>
      <c r="AD52" s="44">
        <v>0</v>
      </c>
      <c r="AE52" s="14">
        <v>0</v>
      </c>
      <c r="AF52" s="45">
        <v>0</v>
      </c>
      <c r="AG52" s="44">
        <v>0</v>
      </c>
      <c r="AH52" s="14">
        <v>0</v>
      </c>
      <c r="AI52" s="45">
        <v>0</v>
      </c>
      <c r="AJ52" s="44">
        <v>0</v>
      </c>
      <c r="AK52" s="14">
        <v>0</v>
      </c>
      <c r="AL52" s="45">
        <v>0</v>
      </c>
      <c r="AM52" s="44">
        <v>0</v>
      </c>
      <c r="AN52" s="14">
        <v>0</v>
      </c>
      <c r="AO52" s="45">
        <f t="shared" si="10"/>
        <v>0</v>
      </c>
      <c r="AP52" s="44">
        <v>0</v>
      </c>
      <c r="AQ52" s="14">
        <v>0</v>
      </c>
      <c r="AR52" s="45">
        <v>0</v>
      </c>
      <c r="AS52" s="48">
        <v>26</v>
      </c>
      <c r="AT52" s="16">
        <v>311</v>
      </c>
      <c r="AU52" s="45">
        <f>AT52/AS52*1000</f>
        <v>11961.538461538461</v>
      </c>
      <c r="AV52" s="12">
        <f t="shared" si="7"/>
        <v>26</v>
      </c>
      <c r="AW52" s="17">
        <f t="shared" si="8"/>
        <v>311</v>
      </c>
      <c r="AX52" s="6"/>
      <c r="AY52" s="9"/>
      <c r="AZ52" s="6"/>
      <c r="BA52" s="6"/>
      <c r="BB52" s="6"/>
      <c r="BC52" s="9"/>
      <c r="BD52" s="6"/>
      <c r="BE52" s="6"/>
      <c r="BF52" s="6"/>
      <c r="BG52" s="9"/>
      <c r="BH52" s="6"/>
      <c r="BI52" s="6"/>
      <c r="BJ52" s="1"/>
      <c r="BK52" s="2"/>
      <c r="BL52" s="1"/>
      <c r="BM52" s="1"/>
      <c r="BN52" s="1"/>
      <c r="BO52" s="2"/>
      <c r="BP52" s="1"/>
      <c r="BQ52" s="1"/>
      <c r="BR52" s="1"/>
      <c r="BS52" s="2"/>
      <c r="BT52" s="1"/>
      <c r="BU52" s="1"/>
      <c r="BV52" s="1"/>
      <c r="BW52" s="2"/>
      <c r="BX52" s="1"/>
      <c r="BY52" s="1"/>
      <c r="BZ52" s="1"/>
      <c r="CA52" s="2"/>
      <c r="CB52" s="1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  <c r="CU52" s="2"/>
      <c r="CV52" s="1"/>
      <c r="CW52" s="1"/>
      <c r="CX52" s="1"/>
    </row>
    <row r="53" spans="1:177" x14ac:dyDescent="0.3">
      <c r="A53" s="54">
        <v>2009</v>
      </c>
      <c r="B53" s="55" t="s">
        <v>13</v>
      </c>
      <c r="C53" s="44">
        <v>0</v>
      </c>
      <c r="D53" s="14">
        <v>0</v>
      </c>
      <c r="E53" s="45">
        <v>0</v>
      </c>
      <c r="F53" s="44">
        <v>0</v>
      </c>
      <c r="G53" s="14">
        <v>0</v>
      </c>
      <c r="H53" s="45">
        <v>0</v>
      </c>
      <c r="I53" s="44">
        <v>0</v>
      </c>
      <c r="J53" s="14">
        <v>0</v>
      </c>
      <c r="K53" s="45">
        <v>0</v>
      </c>
      <c r="L53" s="44">
        <v>0</v>
      </c>
      <c r="M53" s="14">
        <v>0</v>
      </c>
      <c r="N53" s="45">
        <v>0</v>
      </c>
      <c r="O53" s="44">
        <v>0</v>
      </c>
      <c r="P53" s="14">
        <v>0</v>
      </c>
      <c r="Q53" s="45">
        <v>0</v>
      </c>
      <c r="R53" s="44">
        <v>0</v>
      </c>
      <c r="S53" s="14">
        <v>0</v>
      </c>
      <c r="T53" s="45">
        <v>0</v>
      </c>
      <c r="U53" s="44">
        <v>0</v>
      </c>
      <c r="V53" s="14">
        <v>0</v>
      </c>
      <c r="W53" s="45">
        <v>0</v>
      </c>
      <c r="X53" s="44">
        <v>0</v>
      </c>
      <c r="Y53" s="14">
        <v>0</v>
      </c>
      <c r="Z53" s="45">
        <v>0</v>
      </c>
      <c r="AA53" s="44">
        <v>0</v>
      </c>
      <c r="AB53" s="14">
        <v>0</v>
      </c>
      <c r="AC53" s="45">
        <v>0</v>
      </c>
      <c r="AD53" s="44">
        <v>0</v>
      </c>
      <c r="AE53" s="14">
        <v>0</v>
      </c>
      <c r="AF53" s="45">
        <v>0</v>
      </c>
      <c r="AG53" s="44">
        <v>0</v>
      </c>
      <c r="AH53" s="14">
        <v>0</v>
      </c>
      <c r="AI53" s="45">
        <v>0</v>
      </c>
      <c r="AJ53" s="44">
        <v>0</v>
      </c>
      <c r="AK53" s="14">
        <v>0</v>
      </c>
      <c r="AL53" s="45">
        <v>0</v>
      </c>
      <c r="AM53" s="44">
        <v>0</v>
      </c>
      <c r="AN53" s="14">
        <v>0</v>
      </c>
      <c r="AO53" s="45">
        <f t="shared" si="10"/>
        <v>0</v>
      </c>
      <c r="AP53" s="44">
        <v>0</v>
      </c>
      <c r="AQ53" s="14">
        <v>0</v>
      </c>
      <c r="AR53" s="45">
        <v>0</v>
      </c>
      <c r="AS53" s="44">
        <v>0</v>
      </c>
      <c r="AT53" s="14">
        <v>0</v>
      </c>
      <c r="AU53" s="45">
        <v>0</v>
      </c>
      <c r="AV53" s="12">
        <f t="shared" si="7"/>
        <v>0</v>
      </c>
      <c r="AW53" s="17">
        <f t="shared" si="8"/>
        <v>0</v>
      </c>
      <c r="AX53" s="6"/>
      <c r="AY53" s="9"/>
      <c r="AZ53" s="6"/>
      <c r="BA53" s="6"/>
      <c r="BB53" s="6"/>
      <c r="BC53" s="9"/>
      <c r="BD53" s="6"/>
      <c r="BE53" s="6"/>
      <c r="BF53" s="6"/>
      <c r="BG53" s="9"/>
      <c r="BH53" s="6"/>
      <c r="BI53" s="6"/>
      <c r="BJ53" s="1"/>
      <c r="BK53" s="2"/>
      <c r="BL53" s="1"/>
      <c r="BM53" s="1"/>
      <c r="BN53" s="1"/>
      <c r="BO53" s="2"/>
      <c r="BP53" s="1"/>
      <c r="BQ53" s="1"/>
      <c r="BR53" s="1"/>
      <c r="BS53" s="2"/>
      <c r="BT53" s="1"/>
      <c r="BU53" s="1"/>
      <c r="BV53" s="1"/>
      <c r="BW53" s="2"/>
      <c r="BX53" s="1"/>
      <c r="BY53" s="1"/>
      <c r="BZ53" s="1"/>
      <c r="CA53" s="2"/>
      <c r="CB53" s="1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  <c r="CU53" s="2"/>
      <c r="CV53" s="1"/>
      <c r="CW53" s="1"/>
      <c r="CX53" s="1"/>
    </row>
    <row r="54" spans="1:177" x14ac:dyDescent="0.3">
      <c r="A54" s="54">
        <v>2009</v>
      </c>
      <c r="B54" s="55" t="s">
        <v>14</v>
      </c>
      <c r="C54" s="44">
        <v>0</v>
      </c>
      <c r="D54" s="14">
        <v>0</v>
      </c>
      <c r="E54" s="45">
        <v>0</v>
      </c>
      <c r="F54" s="44">
        <v>0</v>
      </c>
      <c r="G54" s="14">
        <v>0</v>
      </c>
      <c r="H54" s="45">
        <v>0</v>
      </c>
      <c r="I54" s="44">
        <v>0</v>
      </c>
      <c r="J54" s="14">
        <v>0</v>
      </c>
      <c r="K54" s="45">
        <v>0</v>
      </c>
      <c r="L54" s="44">
        <v>0</v>
      </c>
      <c r="M54" s="14">
        <v>0</v>
      </c>
      <c r="N54" s="45">
        <v>0</v>
      </c>
      <c r="O54" s="44">
        <v>0</v>
      </c>
      <c r="P54" s="14">
        <v>0</v>
      </c>
      <c r="Q54" s="45">
        <v>0</v>
      </c>
      <c r="R54" s="44">
        <v>0</v>
      </c>
      <c r="S54" s="14">
        <v>0</v>
      </c>
      <c r="T54" s="45">
        <v>0</v>
      </c>
      <c r="U54" s="44">
        <v>0</v>
      </c>
      <c r="V54" s="14">
        <v>0</v>
      </c>
      <c r="W54" s="45">
        <v>0</v>
      </c>
      <c r="X54" s="44">
        <v>0</v>
      </c>
      <c r="Y54" s="14">
        <v>0</v>
      </c>
      <c r="Z54" s="45">
        <v>0</v>
      </c>
      <c r="AA54" s="44">
        <v>0</v>
      </c>
      <c r="AB54" s="14">
        <v>0</v>
      </c>
      <c r="AC54" s="45">
        <v>0</v>
      </c>
      <c r="AD54" s="44">
        <v>0</v>
      </c>
      <c r="AE54" s="14">
        <v>0</v>
      </c>
      <c r="AF54" s="45">
        <v>0</v>
      </c>
      <c r="AG54" s="44">
        <v>0</v>
      </c>
      <c r="AH54" s="14">
        <v>0</v>
      </c>
      <c r="AI54" s="45">
        <v>0</v>
      </c>
      <c r="AJ54" s="44">
        <v>0</v>
      </c>
      <c r="AK54" s="14">
        <v>0</v>
      </c>
      <c r="AL54" s="45">
        <v>0</v>
      </c>
      <c r="AM54" s="44">
        <v>0</v>
      </c>
      <c r="AN54" s="14">
        <v>0</v>
      </c>
      <c r="AO54" s="45">
        <f t="shared" si="10"/>
        <v>0</v>
      </c>
      <c r="AP54" s="44">
        <v>0</v>
      </c>
      <c r="AQ54" s="14">
        <v>0</v>
      </c>
      <c r="AR54" s="45">
        <v>0</v>
      </c>
      <c r="AS54" s="44">
        <v>0</v>
      </c>
      <c r="AT54" s="14">
        <v>0</v>
      </c>
      <c r="AU54" s="45">
        <v>0</v>
      </c>
      <c r="AV54" s="12">
        <f t="shared" si="7"/>
        <v>0</v>
      </c>
      <c r="AW54" s="17">
        <f t="shared" si="8"/>
        <v>0</v>
      </c>
      <c r="AX54" s="6"/>
      <c r="AY54" s="9"/>
      <c r="AZ54" s="6"/>
      <c r="BA54" s="6"/>
      <c r="BB54" s="6"/>
      <c r="BC54" s="9"/>
      <c r="BD54" s="6"/>
      <c r="BE54" s="6"/>
      <c r="BF54" s="6"/>
      <c r="BG54" s="9"/>
      <c r="BH54" s="6"/>
      <c r="BI54" s="6"/>
      <c r="BJ54" s="1"/>
      <c r="BK54" s="2"/>
      <c r="BL54" s="1"/>
      <c r="BM54" s="1"/>
      <c r="BN54" s="1"/>
      <c r="BO54" s="2"/>
      <c r="BP54" s="1"/>
      <c r="BQ54" s="1"/>
      <c r="BR54" s="1"/>
      <c r="BS54" s="2"/>
      <c r="BT54" s="1"/>
      <c r="BU54" s="1"/>
      <c r="BV54" s="1"/>
      <c r="BW54" s="2"/>
      <c r="BX54" s="1"/>
      <c r="BY54" s="1"/>
      <c r="BZ54" s="1"/>
      <c r="CA54" s="2"/>
      <c r="CB54" s="1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  <c r="CU54" s="2"/>
      <c r="CV54" s="1"/>
      <c r="CW54" s="1"/>
      <c r="CX54" s="1"/>
    </row>
    <row r="55" spans="1:177" x14ac:dyDescent="0.3">
      <c r="A55" s="54">
        <v>2009</v>
      </c>
      <c r="B55" s="55" t="s">
        <v>15</v>
      </c>
      <c r="C55" s="44">
        <v>0</v>
      </c>
      <c r="D55" s="14">
        <v>0</v>
      </c>
      <c r="E55" s="45">
        <v>0</v>
      </c>
      <c r="F55" s="44">
        <v>0</v>
      </c>
      <c r="G55" s="14">
        <v>0</v>
      </c>
      <c r="H55" s="45">
        <v>0</v>
      </c>
      <c r="I55" s="44">
        <v>0</v>
      </c>
      <c r="J55" s="14">
        <v>0</v>
      </c>
      <c r="K55" s="45">
        <v>0</v>
      </c>
      <c r="L55" s="44">
        <v>0</v>
      </c>
      <c r="M55" s="14">
        <v>0</v>
      </c>
      <c r="N55" s="45">
        <v>0</v>
      </c>
      <c r="O55" s="44">
        <v>0</v>
      </c>
      <c r="P55" s="14">
        <v>0</v>
      </c>
      <c r="Q55" s="45">
        <v>0</v>
      </c>
      <c r="R55" s="44">
        <v>0</v>
      </c>
      <c r="S55" s="14">
        <v>0</v>
      </c>
      <c r="T55" s="45">
        <v>0</v>
      </c>
      <c r="U55" s="48">
        <v>6</v>
      </c>
      <c r="V55" s="16">
        <v>85</v>
      </c>
      <c r="W55" s="45">
        <f>V55/U55*1000</f>
        <v>14166.666666666666</v>
      </c>
      <c r="X55" s="44">
        <v>0</v>
      </c>
      <c r="Y55" s="14">
        <v>0</v>
      </c>
      <c r="Z55" s="45">
        <v>0</v>
      </c>
      <c r="AA55" s="44">
        <v>0</v>
      </c>
      <c r="AB55" s="14">
        <v>0</v>
      </c>
      <c r="AC55" s="45">
        <v>0</v>
      </c>
      <c r="AD55" s="44">
        <v>0</v>
      </c>
      <c r="AE55" s="14">
        <v>0</v>
      </c>
      <c r="AF55" s="45">
        <v>0</v>
      </c>
      <c r="AG55" s="44">
        <v>0</v>
      </c>
      <c r="AH55" s="14">
        <v>0</v>
      </c>
      <c r="AI55" s="45">
        <v>0</v>
      </c>
      <c r="AJ55" s="44">
        <v>0</v>
      </c>
      <c r="AK55" s="14">
        <v>0</v>
      </c>
      <c r="AL55" s="45">
        <v>0</v>
      </c>
      <c r="AM55" s="44">
        <v>0</v>
      </c>
      <c r="AN55" s="14">
        <v>0</v>
      </c>
      <c r="AO55" s="45">
        <f t="shared" si="10"/>
        <v>0</v>
      </c>
      <c r="AP55" s="44">
        <v>0</v>
      </c>
      <c r="AQ55" s="14">
        <v>0</v>
      </c>
      <c r="AR55" s="45">
        <v>0</v>
      </c>
      <c r="AS55" s="44">
        <v>0</v>
      </c>
      <c r="AT55" s="14">
        <v>0</v>
      </c>
      <c r="AU55" s="45">
        <v>0</v>
      </c>
      <c r="AV55" s="12">
        <f t="shared" si="7"/>
        <v>6</v>
      </c>
      <c r="AW55" s="17">
        <f t="shared" si="8"/>
        <v>85</v>
      </c>
      <c r="AX55" s="6"/>
      <c r="AY55" s="9"/>
      <c r="AZ55" s="6"/>
      <c r="BA55" s="6"/>
      <c r="BB55" s="6"/>
      <c r="BC55" s="9"/>
      <c r="BD55" s="6"/>
      <c r="BE55" s="6"/>
      <c r="BF55" s="6"/>
      <c r="BG55" s="9"/>
      <c r="BH55" s="6"/>
      <c r="BI55" s="6"/>
      <c r="BJ55" s="1"/>
      <c r="BK55" s="2"/>
      <c r="BL55" s="1"/>
      <c r="BM55" s="1"/>
      <c r="BN55" s="1"/>
      <c r="BO55" s="2"/>
      <c r="BP55" s="1"/>
      <c r="BQ55" s="1"/>
      <c r="BR55" s="1"/>
      <c r="BS55" s="2"/>
      <c r="BT55" s="1"/>
      <c r="BU55" s="1"/>
      <c r="BV55" s="1"/>
      <c r="BW55" s="2"/>
      <c r="BX55" s="1"/>
      <c r="BY55" s="1"/>
      <c r="BZ55" s="1"/>
      <c r="CA55" s="2"/>
      <c r="CB55" s="1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  <c r="CU55" s="2"/>
      <c r="CV55" s="1"/>
      <c r="CW55" s="1"/>
      <c r="CX55" s="1"/>
    </row>
    <row r="56" spans="1:177" x14ac:dyDescent="0.3">
      <c r="A56" s="54">
        <v>2009</v>
      </c>
      <c r="B56" s="55" t="s">
        <v>16</v>
      </c>
      <c r="C56" s="44">
        <v>0</v>
      </c>
      <c r="D56" s="14">
        <v>0</v>
      </c>
      <c r="E56" s="45">
        <v>0</v>
      </c>
      <c r="F56" s="44">
        <v>0</v>
      </c>
      <c r="G56" s="14">
        <v>0</v>
      </c>
      <c r="H56" s="45">
        <v>0</v>
      </c>
      <c r="I56" s="44">
        <v>0</v>
      </c>
      <c r="J56" s="14">
        <v>0</v>
      </c>
      <c r="K56" s="45">
        <v>0</v>
      </c>
      <c r="L56" s="44">
        <v>0</v>
      </c>
      <c r="M56" s="14">
        <v>0</v>
      </c>
      <c r="N56" s="45">
        <v>0</v>
      </c>
      <c r="O56" s="44">
        <v>0</v>
      </c>
      <c r="P56" s="14">
        <v>0</v>
      </c>
      <c r="Q56" s="45">
        <v>0</v>
      </c>
      <c r="R56" s="44">
        <v>0</v>
      </c>
      <c r="S56" s="14">
        <v>0</v>
      </c>
      <c r="T56" s="45">
        <v>0</v>
      </c>
      <c r="U56" s="44">
        <v>9</v>
      </c>
      <c r="V56" s="14">
        <v>99</v>
      </c>
      <c r="W56" s="45">
        <v>0</v>
      </c>
      <c r="X56" s="44">
        <v>0</v>
      </c>
      <c r="Y56" s="14">
        <v>0</v>
      </c>
      <c r="Z56" s="45">
        <v>0</v>
      </c>
      <c r="AA56" s="44">
        <v>0</v>
      </c>
      <c r="AB56" s="14">
        <v>0</v>
      </c>
      <c r="AC56" s="45">
        <v>0</v>
      </c>
      <c r="AD56" s="44">
        <v>0</v>
      </c>
      <c r="AE56" s="14">
        <v>0</v>
      </c>
      <c r="AF56" s="45">
        <v>0</v>
      </c>
      <c r="AG56" s="44">
        <v>0</v>
      </c>
      <c r="AH56" s="14">
        <v>0</v>
      </c>
      <c r="AI56" s="45">
        <v>0</v>
      </c>
      <c r="AJ56" s="44">
        <v>0</v>
      </c>
      <c r="AK56" s="14">
        <v>0</v>
      </c>
      <c r="AL56" s="45">
        <v>0</v>
      </c>
      <c r="AM56" s="44">
        <v>0</v>
      </c>
      <c r="AN56" s="14">
        <v>0</v>
      </c>
      <c r="AO56" s="45">
        <f t="shared" si="10"/>
        <v>0</v>
      </c>
      <c r="AP56" s="44">
        <v>0</v>
      </c>
      <c r="AQ56" s="14">
        <v>0</v>
      </c>
      <c r="AR56" s="45">
        <v>0</v>
      </c>
      <c r="AS56" s="44">
        <v>0</v>
      </c>
      <c r="AT56" s="14">
        <v>0</v>
      </c>
      <c r="AU56" s="45">
        <v>0</v>
      </c>
      <c r="AV56" s="12">
        <f t="shared" si="7"/>
        <v>9</v>
      </c>
      <c r="AW56" s="17">
        <f t="shared" si="8"/>
        <v>99</v>
      </c>
      <c r="AX56" s="6"/>
      <c r="AY56" s="9"/>
      <c r="AZ56" s="6"/>
      <c r="BA56" s="6"/>
      <c r="BB56" s="6"/>
      <c r="BC56" s="9"/>
      <c r="BD56" s="6"/>
      <c r="BE56" s="6"/>
      <c r="BF56" s="6"/>
      <c r="BG56" s="9"/>
      <c r="BH56" s="6"/>
      <c r="BI56" s="6"/>
      <c r="BJ56" s="1"/>
      <c r="BK56" s="2"/>
      <c r="BL56" s="1"/>
      <c r="BM56" s="1"/>
      <c r="BN56" s="1"/>
      <c r="BO56" s="2"/>
      <c r="BP56" s="1"/>
      <c r="BQ56" s="1"/>
      <c r="BR56" s="1"/>
      <c r="BS56" s="2"/>
      <c r="BT56" s="1"/>
      <c r="BU56" s="1"/>
      <c r="BV56" s="1"/>
      <c r="BW56" s="2"/>
      <c r="BX56" s="1"/>
      <c r="BY56" s="1"/>
      <c r="BZ56" s="1"/>
      <c r="CA56" s="2"/>
      <c r="CB56" s="1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  <c r="CU56" s="2"/>
      <c r="CV56" s="1"/>
      <c r="CW56" s="1"/>
      <c r="CX56" s="1"/>
    </row>
    <row r="57" spans="1:177" ht="15" thickBot="1" x14ac:dyDescent="0.35">
      <c r="A57" s="63"/>
      <c r="B57" s="64" t="s">
        <v>17</v>
      </c>
      <c r="C57" s="61">
        <f>SUM(C45:C56)</f>
        <v>0</v>
      </c>
      <c r="D57" s="37">
        <f>SUM(D45:D56)</f>
        <v>0</v>
      </c>
      <c r="E57" s="62"/>
      <c r="F57" s="61">
        <f>SUM(F45:F56)</f>
        <v>0</v>
      </c>
      <c r="G57" s="37">
        <f>SUM(G45:G56)</f>
        <v>0</v>
      </c>
      <c r="H57" s="62"/>
      <c r="I57" s="61">
        <f>SUM(I45:I56)</f>
        <v>0</v>
      </c>
      <c r="J57" s="37">
        <f>SUM(J45:J56)</f>
        <v>0</v>
      </c>
      <c r="K57" s="62"/>
      <c r="L57" s="61">
        <f>SUM(L45:L56)</f>
        <v>0</v>
      </c>
      <c r="M57" s="37">
        <f>SUM(M45:M56)</f>
        <v>0</v>
      </c>
      <c r="N57" s="62"/>
      <c r="O57" s="61">
        <f>SUM(O45:O56)</f>
        <v>0</v>
      </c>
      <c r="P57" s="37">
        <f>SUM(P45:P56)</f>
        <v>0</v>
      </c>
      <c r="Q57" s="62"/>
      <c r="R57" s="61">
        <f>SUM(R45:R56)</f>
        <v>0</v>
      </c>
      <c r="S57" s="37">
        <f>SUM(S45:S56)</f>
        <v>0</v>
      </c>
      <c r="T57" s="62"/>
      <c r="U57" s="61">
        <f>SUM(U45:U56)</f>
        <v>21</v>
      </c>
      <c r="V57" s="37">
        <f>SUM(V45:V56)</f>
        <v>258</v>
      </c>
      <c r="W57" s="62"/>
      <c r="X57" s="61">
        <f>SUM(X45:X56)</f>
        <v>0</v>
      </c>
      <c r="Y57" s="37">
        <f>SUM(Y45:Y56)</f>
        <v>0</v>
      </c>
      <c r="Z57" s="62"/>
      <c r="AA57" s="61">
        <f>SUM(AA45:AA56)</f>
        <v>0</v>
      </c>
      <c r="AB57" s="37">
        <f>SUM(AB45:AB56)</f>
        <v>0</v>
      </c>
      <c r="AC57" s="62"/>
      <c r="AD57" s="61">
        <f>SUM(AD45:AD56)</f>
        <v>0</v>
      </c>
      <c r="AE57" s="37">
        <f>SUM(AE45:AE56)</f>
        <v>0</v>
      </c>
      <c r="AF57" s="62"/>
      <c r="AG57" s="61">
        <f>SUM(AG45:AG56)</f>
        <v>0</v>
      </c>
      <c r="AH57" s="37">
        <f>SUM(AH45:AH56)</f>
        <v>0</v>
      </c>
      <c r="AI57" s="62"/>
      <c r="AJ57" s="61">
        <f>SUM(AJ45:AJ56)</f>
        <v>0</v>
      </c>
      <c r="AK57" s="37">
        <f>SUM(AK45:AK56)</f>
        <v>0</v>
      </c>
      <c r="AL57" s="62"/>
      <c r="AM57" s="61">
        <f t="shared" ref="AM57:AN57" si="11">SUM(AM45:AM56)</f>
        <v>0</v>
      </c>
      <c r="AN57" s="37">
        <f t="shared" si="11"/>
        <v>0</v>
      </c>
      <c r="AO57" s="62"/>
      <c r="AP57" s="61">
        <f>SUM(AP45:AP56)</f>
        <v>0</v>
      </c>
      <c r="AQ57" s="37">
        <f>SUM(AQ45:AQ56)</f>
        <v>0</v>
      </c>
      <c r="AR57" s="62"/>
      <c r="AS57" s="61">
        <f>SUM(AS45:AS56)</f>
        <v>55</v>
      </c>
      <c r="AT57" s="37">
        <f>SUM(AT45:AT56)</f>
        <v>626</v>
      </c>
      <c r="AU57" s="62"/>
      <c r="AV57" s="38">
        <f t="shared" si="7"/>
        <v>76</v>
      </c>
      <c r="AW57" s="39">
        <f t="shared" si="8"/>
        <v>884</v>
      </c>
      <c r="AX57" s="6"/>
      <c r="AY57" s="9"/>
      <c r="AZ57" s="6"/>
      <c r="BA57" s="6"/>
      <c r="BB57" s="6"/>
      <c r="BC57" s="9"/>
      <c r="BD57" s="6"/>
      <c r="BE57" s="6"/>
      <c r="BF57" s="6"/>
      <c r="BG57" s="9"/>
      <c r="BH57" s="6"/>
      <c r="BI57" s="6"/>
      <c r="BJ57" s="1"/>
      <c r="BK57" s="2"/>
      <c r="BL57" s="1"/>
      <c r="BM57" s="1"/>
      <c r="BN57" s="1"/>
      <c r="BO57" s="2"/>
      <c r="BP57" s="1"/>
      <c r="BQ57" s="1"/>
      <c r="BR57" s="1"/>
      <c r="BS57" s="2"/>
      <c r="BT57" s="1"/>
      <c r="BU57" s="1"/>
      <c r="BV57" s="1"/>
      <c r="BW57" s="2"/>
      <c r="BX57" s="1"/>
      <c r="BY57" s="1"/>
      <c r="BZ57" s="1"/>
      <c r="CA57" s="2"/>
      <c r="CB57" s="1"/>
      <c r="CC57" s="1"/>
      <c r="CD57" s="1"/>
      <c r="CE57" s="2"/>
      <c r="CF57" s="1"/>
      <c r="CG57" s="1"/>
      <c r="CH57" s="1"/>
      <c r="CI57" s="2"/>
      <c r="CJ57" s="1"/>
      <c r="CK57" s="1"/>
      <c r="CL57" s="1"/>
      <c r="CM57" s="2"/>
      <c r="CN57" s="1"/>
      <c r="CO57" s="1"/>
      <c r="CP57" s="1"/>
      <c r="CQ57" s="2"/>
      <c r="CR57" s="1"/>
      <c r="CS57" s="1"/>
      <c r="CT57" s="1"/>
      <c r="CU57" s="2"/>
      <c r="CV57" s="1"/>
      <c r="CW57" s="1"/>
      <c r="CX57" s="1"/>
      <c r="DC57" s="3"/>
      <c r="DH57" s="3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  <c r="FU57" s="3"/>
    </row>
    <row r="58" spans="1:177" x14ac:dyDescent="0.3">
      <c r="A58" s="54">
        <v>2010</v>
      </c>
      <c r="B58" s="55" t="s">
        <v>5</v>
      </c>
      <c r="C58" s="44">
        <v>0</v>
      </c>
      <c r="D58" s="14">
        <v>0</v>
      </c>
      <c r="E58" s="45">
        <v>0</v>
      </c>
      <c r="F58" s="44">
        <v>0</v>
      </c>
      <c r="G58" s="14">
        <v>0</v>
      </c>
      <c r="H58" s="45">
        <v>0</v>
      </c>
      <c r="I58" s="44">
        <v>0</v>
      </c>
      <c r="J58" s="14">
        <v>0</v>
      </c>
      <c r="K58" s="45">
        <v>0</v>
      </c>
      <c r="L58" s="44">
        <v>0</v>
      </c>
      <c r="M58" s="14">
        <v>0</v>
      </c>
      <c r="N58" s="45">
        <v>0</v>
      </c>
      <c r="O58" s="44">
        <v>0</v>
      </c>
      <c r="P58" s="14">
        <v>0</v>
      </c>
      <c r="Q58" s="45">
        <v>0</v>
      </c>
      <c r="R58" s="44">
        <v>0</v>
      </c>
      <c r="S58" s="14">
        <v>0</v>
      </c>
      <c r="T58" s="45">
        <v>0</v>
      </c>
      <c r="U58" s="44">
        <v>0</v>
      </c>
      <c r="V58" s="14">
        <v>0</v>
      </c>
      <c r="W58" s="45">
        <v>0</v>
      </c>
      <c r="X58" s="44">
        <v>0</v>
      </c>
      <c r="Y58" s="14">
        <v>0</v>
      </c>
      <c r="Z58" s="45">
        <v>0</v>
      </c>
      <c r="AA58" s="44">
        <v>0</v>
      </c>
      <c r="AB58" s="14">
        <v>0</v>
      </c>
      <c r="AC58" s="45">
        <v>0</v>
      </c>
      <c r="AD58" s="44">
        <v>0</v>
      </c>
      <c r="AE58" s="14">
        <v>0</v>
      </c>
      <c r="AF58" s="45">
        <v>0</v>
      </c>
      <c r="AG58" s="44">
        <v>0</v>
      </c>
      <c r="AH58" s="14">
        <v>0</v>
      </c>
      <c r="AI58" s="45">
        <v>0</v>
      </c>
      <c r="AJ58" s="44">
        <v>0</v>
      </c>
      <c r="AK58" s="14">
        <v>0</v>
      </c>
      <c r="AL58" s="45">
        <v>0</v>
      </c>
      <c r="AM58" s="44">
        <v>0</v>
      </c>
      <c r="AN58" s="14">
        <v>0</v>
      </c>
      <c r="AO58" s="45">
        <f t="shared" ref="AO58:AO69" si="12">IF(AM58=0,0,AN58/AM58*1000)</f>
        <v>0</v>
      </c>
      <c r="AP58" s="44">
        <v>0</v>
      </c>
      <c r="AQ58" s="14">
        <v>0</v>
      </c>
      <c r="AR58" s="45">
        <v>0</v>
      </c>
      <c r="AS58" s="44">
        <v>0</v>
      </c>
      <c r="AT58" s="14">
        <v>0</v>
      </c>
      <c r="AU58" s="45">
        <v>0</v>
      </c>
      <c r="AV58" s="12">
        <f t="shared" ref="AV58:AV70" si="13">D58+I58+U58+AD58+AM58+AP58+AS58</f>
        <v>0</v>
      </c>
      <c r="AW58" s="60">
        <f t="shared" ref="AW58:AW70" si="14">E58+J58+V58+AE58+AN58+AQ58+AT58</f>
        <v>0</v>
      </c>
      <c r="AX58" s="6"/>
      <c r="AY58" s="9"/>
      <c r="AZ58" s="6"/>
      <c r="BA58" s="6"/>
      <c r="BB58" s="6"/>
      <c r="BC58" s="9"/>
      <c r="BD58" s="6"/>
      <c r="BE58" s="6"/>
      <c r="BF58" s="6"/>
      <c r="BG58" s="9"/>
      <c r="BH58" s="6"/>
      <c r="BI58" s="6"/>
      <c r="BJ58" s="1"/>
      <c r="BK58" s="2"/>
      <c r="BL58" s="1"/>
      <c r="BM58" s="1"/>
      <c r="BN58" s="1"/>
      <c r="BO58" s="2"/>
      <c r="BP58" s="1"/>
      <c r="BQ58" s="1"/>
      <c r="BR58" s="1"/>
      <c r="BS58" s="2"/>
      <c r="BT58" s="1"/>
      <c r="BU58" s="1"/>
      <c r="BV58" s="1"/>
      <c r="BW58" s="2"/>
      <c r="BX58" s="1"/>
      <c r="BY58" s="1"/>
      <c r="BZ58" s="1"/>
      <c r="CA58" s="2"/>
      <c r="CB58" s="1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  <c r="CU58" s="2"/>
      <c r="CV58" s="1"/>
      <c r="CW58" s="1"/>
      <c r="CX58" s="1"/>
    </row>
    <row r="59" spans="1:177" x14ac:dyDescent="0.3">
      <c r="A59" s="54">
        <v>2010</v>
      </c>
      <c r="B59" s="55" t="s">
        <v>6</v>
      </c>
      <c r="C59" s="44">
        <v>0</v>
      </c>
      <c r="D59" s="14">
        <v>0</v>
      </c>
      <c r="E59" s="45">
        <v>0</v>
      </c>
      <c r="F59" s="44">
        <v>0</v>
      </c>
      <c r="G59" s="14">
        <v>0</v>
      </c>
      <c r="H59" s="45">
        <v>0</v>
      </c>
      <c r="I59" s="44">
        <v>0</v>
      </c>
      <c r="J59" s="14">
        <v>0</v>
      </c>
      <c r="K59" s="45">
        <v>0</v>
      </c>
      <c r="L59" s="44">
        <v>0</v>
      </c>
      <c r="M59" s="14">
        <v>0</v>
      </c>
      <c r="N59" s="45">
        <v>0</v>
      </c>
      <c r="O59" s="44">
        <v>0</v>
      </c>
      <c r="P59" s="14">
        <v>0</v>
      </c>
      <c r="Q59" s="45">
        <v>0</v>
      </c>
      <c r="R59" s="44">
        <v>0</v>
      </c>
      <c r="S59" s="14">
        <v>0</v>
      </c>
      <c r="T59" s="45">
        <v>0</v>
      </c>
      <c r="U59" s="44">
        <v>0</v>
      </c>
      <c r="V59" s="14">
        <v>0</v>
      </c>
      <c r="W59" s="45">
        <v>0</v>
      </c>
      <c r="X59" s="44">
        <v>0</v>
      </c>
      <c r="Y59" s="14">
        <v>0</v>
      </c>
      <c r="Z59" s="45">
        <v>0</v>
      </c>
      <c r="AA59" s="44">
        <v>0</v>
      </c>
      <c r="AB59" s="14">
        <v>0</v>
      </c>
      <c r="AC59" s="45">
        <v>0</v>
      </c>
      <c r="AD59" s="44">
        <v>0</v>
      </c>
      <c r="AE59" s="14">
        <v>0</v>
      </c>
      <c r="AF59" s="45">
        <v>0</v>
      </c>
      <c r="AG59" s="44">
        <v>0</v>
      </c>
      <c r="AH59" s="14">
        <v>0</v>
      </c>
      <c r="AI59" s="45">
        <v>0</v>
      </c>
      <c r="AJ59" s="44">
        <v>0</v>
      </c>
      <c r="AK59" s="14">
        <v>0</v>
      </c>
      <c r="AL59" s="45">
        <v>0</v>
      </c>
      <c r="AM59" s="44">
        <v>0</v>
      </c>
      <c r="AN59" s="14">
        <v>0</v>
      </c>
      <c r="AO59" s="45">
        <f t="shared" si="12"/>
        <v>0</v>
      </c>
      <c r="AP59" s="44">
        <v>0</v>
      </c>
      <c r="AQ59" s="14">
        <v>0</v>
      </c>
      <c r="AR59" s="45">
        <v>0</v>
      </c>
      <c r="AS59" s="44">
        <v>0</v>
      </c>
      <c r="AT59" s="14">
        <v>3</v>
      </c>
      <c r="AU59" s="45">
        <v>0</v>
      </c>
      <c r="AV59" s="13">
        <f t="shared" si="13"/>
        <v>0</v>
      </c>
      <c r="AW59" s="17">
        <f t="shared" si="14"/>
        <v>3</v>
      </c>
      <c r="AX59" s="6"/>
      <c r="AY59" s="9"/>
      <c r="AZ59" s="6"/>
      <c r="BA59" s="6"/>
      <c r="BB59" s="6"/>
      <c r="BC59" s="9"/>
      <c r="BD59" s="6"/>
      <c r="BE59" s="6"/>
      <c r="BF59" s="6"/>
      <c r="BG59" s="9"/>
      <c r="BH59" s="6"/>
      <c r="BI59" s="6"/>
      <c r="BJ59" s="1"/>
      <c r="BK59" s="2"/>
      <c r="BL59" s="1"/>
      <c r="BM59" s="1"/>
      <c r="BN59" s="1"/>
      <c r="BO59" s="2"/>
      <c r="BP59" s="1"/>
      <c r="BQ59" s="1"/>
      <c r="BR59" s="1"/>
      <c r="BS59" s="2"/>
      <c r="BT59" s="1"/>
      <c r="BU59" s="1"/>
      <c r="BV59" s="1"/>
      <c r="BW59" s="2"/>
      <c r="BX59" s="1"/>
      <c r="BY59" s="1"/>
      <c r="BZ59" s="1"/>
      <c r="CA59" s="2"/>
      <c r="CB59" s="1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  <c r="CU59" s="2"/>
      <c r="CV59" s="1"/>
      <c r="CW59" s="1"/>
      <c r="CX59" s="1"/>
    </row>
    <row r="60" spans="1:177" x14ac:dyDescent="0.3">
      <c r="A60" s="54">
        <v>2010</v>
      </c>
      <c r="B60" s="55" t="s">
        <v>7</v>
      </c>
      <c r="C60" s="44">
        <v>0</v>
      </c>
      <c r="D60" s="14">
        <v>0</v>
      </c>
      <c r="E60" s="45">
        <v>0</v>
      </c>
      <c r="F60" s="44">
        <v>0</v>
      </c>
      <c r="G60" s="14">
        <v>0</v>
      </c>
      <c r="H60" s="45">
        <v>0</v>
      </c>
      <c r="I60" s="44">
        <v>0</v>
      </c>
      <c r="J60" s="14">
        <v>0</v>
      </c>
      <c r="K60" s="45">
        <v>0</v>
      </c>
      <c r="L60" s="44">
        <v>0</v>
      </c>
      <c r="M60" s="14">
        <v>0</v>
      </c>
      <c r="N60" s="45">
        <v>0</v>
      </c>
      <c r="O60" s="44">
        <v>0</v>
      </c>
      <c r="P60" s="14">
        <v>0</v>
      </c>
      <c r="Q60" s="45">
        <v>0</v>
      </c>
      <c r="R60" s="44">
        <v>0</v>
      </c>
      <c r="S60" s="14">
        <v>0</v>
      </c>
      <c r="T60" s="45">
        <v>0</v>
      </c>
      <c r="U60" s="44">
        <v>0</v>
      </c>
      <c r="V60" s="14">
        <v>0</v>
      </c>
      <c r="W60" s="45">
        <v>0</v>
      </c>
      <c r="X60" s="44">
        <v>0</v>
      </c>
      <c r="Y60" s="14">
        <v>0</v>
      </c>
      <c r="Z60" s="45">
        <v>0</v>
      </c>
      <c r="AA60" s="44">
        <v>0</v>
      </c>
      <c r="AB60" s="14">
        <v>0</v>
      </c>
      <c r="AC60" s="45">
        <v>0</v>
      </c>
      <c r="AD60" s="44">
        <v>0</v>
      </c>
      <c r="AE60" s="14">
        <v>0</v>
      </c>
      <c r="AF60" s="45">
        <v>0</v>
      </c>
      <c r="AG60" s="44">
        <v>0</v>
      </c>
      <c r="AH60" s="14">
        <v>0</v>
      </c>
      <c r="AI60" s="45">
        <v>0</v>
      </c>
      <c r="AJ60" s="44">
        <v>0</v>
      </c>
      <c r="AK60" s="14">
        <v>0</v>
      </c>
      <c r="AL60" s="45">
        <v>0</v>
      </c>
      <c r="AM60" s="44">
        <v>0</v>
      </c>
      <c r="AN60" s="14">
        <v>0</v>
      </c>
      <c r="AO60" s="45">
        <f t="shared" si="12"/>
        <v>0</v>
      </c>
      <c r="AP60" s="44">
        <v>0</v>
      </c>
      <c r="AQ60" s="14">
        <v>0</v>
      </c>
      <c r="AR60" s="45">
        <v>0</v>
      </c>
      <c r="AS60" s="44">
        <v>0</v>
      </c>
      <c r="AT60" s="14">
        <v>0</v>
      </c>
      <c r="AU60" s="45">
        <v>0</v>
      </c>
      <c r="AV60" s="13">
        <f t="shared" si="13"/>
        <v>0</v>
      </c>
      <c r="AW60" s="17">
        <f t="shared" si="14"/>
        <v>0</v>
      </c>
      <c r="AX60" s="6"/>
      <c r="AY60" s="9"/>
      <c r="AZ60" s="6"/>
      <c r="BA60" s="6"/>
      <c r="BB60" s="6"/>
      <c r="BC60" s="9"/>
      <c r="BD60" s="6"/>
      <c r="BE60" s="6"/>
      <c r="BF60" s="6"/>
      <c r="BG60" s="9"/>
      <c r="BH60" s="6"/>
      <c r="BI60" s="6"/>
      <c r="BJ60" s="1"/>
      <c r="BK60" s="2"/>
      <c r="BL60" s="1"/>
      <c r="BM60" s="1"/>
      <c r="BN60" s="1"/>
      <c r="BO60" s="2"/>
      <c r="BP60" s="1"/>
      <c r="BQ60" s="1"/>
      <c r="BR60" s="1"/>
      <c r="BS60" s="2"/>
      <c r="BT60" s="1"/>
      <c r="BU60" s="1"/>
      <c r="BV60" s="1"/>
      <c r="BW60" s="2"/>
      <c r="BX60" s="1"/>
      <c r="BY60" s="1"/>
      <c r="BZ60" s="1"/>
      <c r="CA60" s="2"/>
      <c r="CB60" s="1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  <c r="CU60" s="2"/>
      <c r="CV60" s="1"/>
      <c r="CW60" s="1"/>
      <c r="CX60" s="1"/>
    </row>
    <row r="61" spans="1:177" x14ac:dyDescent="0.3">
      <c r="A61" s="54">
        <v>2010</v>
      </c>
      <c r="B61" s="55" t="s">
        <v>8</v>
      </c>
      <c r="C61" s="44">
        <v>0</v>
      </c>
      <c r="D61" s="14">
        <v>0</v>
      </c>
      <c r="E61" s="45">
        <v>0</v>
      </c>
      <c r="F61" s="44">
        <v>0</v>
      </c>
      <c r="G61" s="14">
        <v>0</v>
      </c>
      <c r="H61" s="45">
        <v>0</v>
      </c>
      <c r="I61" s="44">
        <v>0</v>
      </c>
      <c r="J61" s="14">
        <v>0</v>
      </c>
      <c r="K61" s="45">
        <v>0</v>
      </c>
      <c r="L61" s="44">
        <v>0</v>
      </c>
      <c r="M61" s="14">
        <v>0</v>
      </c>
      <c r="N61" s="45">
        <v>0</v>
      </c>
      <c r="O61" s="44">
        <v>0</v>
      </c>
      <c r="P61" s="14">
        <v>0</v>
      </c>
      <c r="Q61" s="45">
        <v>0</v>
      </c>
      <c r="R61" s="44">
        <v>0</v>
      </c>
      <c r="S61" s="14">
        <v>0</v>
      </c>
      <c r="T61" s="45">
        <v>0</v>
      </c>
      <c r="U61" s="44">
        <v>0</v>
      </c>
      <c r="V61" s="14">
        <v>0</v>
      </c>
      <c r="W61" s="45">
        <v>0</v>
      </c>
      <c r="X61" s="44">
        <v>0</v>
      </c>
      <c r="Y61" s="14">
        <v>0</v>
      </c>
      <c r="Z61" s="45">
        <v>0</v>
      </c>
      <c r="AA61" s="44">
        <v>0</v>
      </c>
      <c r="AB61" s="14">
        <v>0</v>
      </c>
      <c r="AC61" s="45">
        <v>0</v>
      </c>
      <c r="AD61" s="44">
        <v>0</v>
      </c>
      <c r="AE61" s="14">
        <v>0</v>
      </c>
      <c r="AF61" s="45">
        <v>0</v>
      </c>
      <c r="AG61" s="44">
        <v>0</v>
      </c>
      <c r="AH61" s="14">
        <v>0</v>
      </c>
      <c r="AI61" s="45">
        <v>0</v>
      </c>
      <c r="AJ61" s="44">
        <v>0</v>
      </c>
      <c r="AK61" s="14">
        <v>0</v>
      </c>
      <c r="AL61" s="45">
        <v>0</v>
      </c>
      <c r="AM61" s="44">
        <v>0</v>
      </c>
      <c r="AN61" s="14">
        <v>0</v>
      </c>
      <c r="AO61" s="45">
        <f t="shared" si="12"/>
        <v>0</v>
      </c>
      <c r="AP61" s="44">
        <v>0</v>
      </c>
      <c r="AQ61" s="14">
        <v>0</v>
      </c>
      <c r="AR61" s="45">
        <v>0</v>
      </c>
      <c r="AS61" s="44">
        <v>0</v>
      </c>
      <c r="AT61" s="14">
        <v>0</v>
      </c>
      <c r="AU61" s="45">
        <v>0</v>
      </c>
      <c r="AV61" s="13">
        <f t="shared" si="13"/>
        <v>0</v>
      </c>
      <c r="AW61" s="17">
        <f t="shared" si="14"/>
        <v>0</v>
      </c>
      <c r="AX61" s="6"/>
      <c r="AY61" s="9"/>
      <c r="AZ61" s="6"/>
      <c r="BA61" s="6"/>
      <c r="BB61" s="6"/>
      <c r="BC61" s="9"/>
      <c r="BD61" s="6"/>
      <c r="BE61" s="6"/>
      <c r="BF61" s="6"/>
      <c r="BG61" s="9"/>
      <c r="BH61" s="6"/>
      <c r="BI61" s="6"/>
      <c r="BJ61" s="1"/>
      <c r="BK61" s="2"/>
      <c r="BL61" s="1"/>
      <c r="BM61" s="1"/>
      <c r="BN61" s="1"/>
      <c r="BO61" s="2"/>
      <c r="BP61" s="1"/>
      <c r="BQ61" s="1"/>
      <c r="BR61" s="1"/>
      <c r="BS61" s="2"/>
      <c r="BT61" s="1"/>
      <c r="BU61" s="1"/>
      <c r="BV61" s="1"/>
      <c r="BW61" s="2"/>
      <c r="BX61" s="1"/>
      <c r="BY61" s="1"/>
      <c r="BZ61" s="1"/>
      <c r="CA61" s="2"/>
      <c r="CB61" s="1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  <c r="CU61" s="2"/>
      <c r="CV61" s="1"/>
      <c r="CW61" s="1"/>
      <c r="CX61" s="1"/>
    </row>
    <row r="62" spans="1:177" x14ac:dyDescent="0.3">
      <c r="A62" s="54">
        <v>2010</v>
      </c>
      <c r="B62" s="55" t="s">
        <v>9</v>
      </c>
      <c r="C62" s="44">
        <v>0</v>
      </c>
      <c r="D62" s="14">
        <v>0</v>
      </c>
      <c r="E62" s="45">
        <v>0</v>
      </c>
      <c r="F62" s="44">
        <v>0</v>
      </c>
      <c r="G62" s="14">
        <v>0</v>
      </c>
      <c r="H62" s="45">
        <v>0</v>
      </c>
      <c r="I62" s="44">
        <v>0</v>
      </c>
      <c r="J62" s="14">
        <v>0</v>
      </c>
      <c r="K62" s="45">
        <v>0</v>
      </c>
      <c r="L62" s="44">
        <v>0</v>
      </c>
      <c r="M62" s="14">
        <v>0</v>
      </c>
      <c r="N62" s="45">
        <v>0</v>
      </c>
      <c r="O62" s="44">
        <v>0</v>
      </c>
      <c r="P62" s="14">
        <v>0</v>
      </c>
      <c r="Q62" s="45">
        <v>0</v>
      </c>
      <c r="R62" s="44">
        <v>0</v>
      </c>
      <c r="S62" s="14">
        <v>0</v>
      </c>
      <c r="T62" s="45">
        <v>0</v>
      </c>
      <c r="U62" s="44">
        <v>0</v>
      </c>
      <c r="V62" s="14">
        <v>0</v>
      </c>
      <c r="W62" s="45">
        <v>0</v>
      </c>
      <c r="X62" s="44">
        <v>0</v>
      </c>
      <c r="Y62" s="14">
        <v>0</v>
      </c>
      <c r="Z62" s="45">
        <v>0</v>
      </c>
      <c r="AA62" s="44">
        <v>0</v>
      </c>
      <c r="AB62" s="14">
        <v>0</v>
      </c>
      <c r="AC62" s="45">
        <v>0</v>
      </c>
      <c r="AD62" s="44">
        <v>0</v>
      </c>
      <c r="AE62" s="14">
        <v>0</v>
      </c>
      <c r="AF62" s="45">
        <v>0</v>
      </c>
      <c r="AG62" s="44">
        <v>0</v>
      </c>
      <c r="AH62" s="14">
        <v>0</v>
      </c>
      <c r="AI62" s="45">
        <v>0</v>
      </c>
      <c r="AJ62" s="44">
        <v>0</v>
      </c>
      <c r="AK62" s="14">
        <v>0</v>
      </c>
      <c r="AL62" s="45">
        <v>0</v>
      </c>
      <c r="AM62" s="44">
        <v>0</v>
      </c>
      <c r="AN62" s="14">
        <v>0</v>
      </c>
      <c r="AO62" s="45">
        <f t="shared" si="12"/>
        <v>0</v>
      </c>
      <c r="AP62" s="44">
        <v>0</v>
      </c>
      <c r="AQ62" s="14">
        <v>0</v>
      </c>
      <c r="AR62" s="45">
        <v>0</v>
      </c>
      <c r="AS62" s="44">
        <v>0</v>
      </c>
      <c r="AT62" s="14">
        <v>0</v>
      </c>
      <c r="AU62" s="45">
        <v>0</v>
      </c>
      <c r="AV62" s="13">
        <f t="shared" si="13"/>
        <v>0</v>
      </c>
      <c r="AW62" s="17">
        <f t="shared" si="14"/>
        <v>0</v>
      </c>
      <c r="AX62" s="6"/>
      <c r="AY62" s="9"/>
      <c r="AZ62" s="6"/>
      <c r="BA62" s="6"/>
      <c r="BB62" s="6"/>
      <c r="BC62" s="9"/>
      <c r="BD62" s="6"/>
      <c r="BE62" s="6"/>
      <c r="BF62" s="6"/>
      <c r="BG62" s="9"/>
      <c r="BH62" s="6"/>
      <c r="BI62" s="6"/>
      <c r="BJ62" s="1"/>
      <c r="BK62" s="2"/>
      <c r="BL62" s="1"/>
      <c r="BM62" s="1"/>
      <c r="BN62" s="1"/>
      <c r="BO62" s="2"/>
      <c r="BP62" s="1"/>
      <c r="BQ62" s="1"/>
      <c r="BR62" s="1"/>
      <c r="BS62" s="2"/>
      <c r="BT62" s="1"/>
      <c r="BU62" s="1"/>
      <c r="BV62" s="1"/>
      <c r="BW62" s="2"/>
      <c r="BX62" s="1"/>
      <c r="BY62" s="1"/>
      <c r="BZ62" s="1"/>
      <c r="CA62" s="2"/>
      <c r="CB62" s="1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  <c r="CU62" s="2"/>
      <c r="CV62" s="1"/>
      <c r="CW62" s="1"/>
      <c r="CX62" s="1"/>
    </row>
    <row r="63" spans="1:177" x14ac:dyDescent="0.3">
      <c r="A63" s="54">
        <v>2010</v>
      </c>
      <c r="B63" s="55" t="s">
        <v>10</v>
      </c>
      <c r="C63" s="44">
        <v>0</v>
      </c>
      <c r="D63" s="14">
        <v>0</v>
      </c>
      <c r="E63" s="45">
        <v>0</v>
      </c>
      <c r="F63" s="44">
        <v>0</v>
      </c>
      <c r="G63" s="14">
        <v>0</v>
      </c>
      <c r="H63" s="45">
        <v>0</v>
      </c>
      <c r="I63" s="44">
        <v>0</v>
      </c>
      <c r="J63" s="14">
        <v>1</v>
      </c>
      <c r="K63" s="45">
        <v>0</v>
      </c>
      <c r="L63" s="44">
        <v>0</v>
      </c>
      <c r="M63" s="14">
        <v>0</v>
      </c>
      <c r="N63" s="45">
        <v>0</v>
      </c>
      <c r="O63" s="44">
        <v>0</v>
      </c>
      <c r="P63" s="14">
        <v>0</v>
      </c>
      <c r="Q63" s="45">
        <v>0</v>
      </c>
      <c r="R63" s="44">
        <v>0</v>
      </c>
      <c r="S63" s="14">
        <v>0</v>
      </c>
      <c r="T63" s="45">
        <v>0</v>
      </c>
      <c r="U63" s="44">
        <v>0</v>
      </c>
      <c r="V63" s="14">
        <v>0</v>
      </c>
      <c r="W63" s="45">
        <v>0</v>
      </c>
      <c r="X63" s="44">
        <v>0</v>
      </c>
      <c r="Y63" s="14">
        <v>0</v>
      </c>
      <c r="Z63" s="45">
        <v>0</v>
      </c>
      <c r="AA63" s="44">
        <v>0</v>
      </c>
      <c r="AB63" s="14">
        <v>0</v>
      </c>
      <c r="AC63" s="45">
        <v>0</v>
      </c>
      <c r="AD63" s="44">
        <v>0</v>
      </c>
      <c r="AE63" s="14">
        <v>0</v>
      </c>
      <c r="AF63" s="45">
        <v>0</v>
      </c>
      <c r="AG63" s="44">
        <v>0</v>
      </c>
      <c r="AH63" s="14">
        <v>0</v>
      </c>
      <c r="AI63" s="45">
        <v>0</v>
      </c>
      <c r="AJ63" s="44">
        <v>0</v>
      </c>
      <c r="AK63" s="14">
        <v>0</v>
      </c>
      <c r="AL63" s="45">
        <v>0</v>
      </c>
      <c r="AM63" s="44">
        <v>0</v>
      </c>
      <c r="AN63" s="14">
        <v>0</v>
      </c>
      <c r="AO63" s="45">
        <f t="shared" si="12"/>
        <v>0</v>
      </c>
      <c r="AP63" s="44">
        <v>0</v>
      </c>
      <c r="AQ63" s="14">
        <v>0</v>
      </c>
      <c r="AR63" s="45">
        <v>0</v>
      </c>
      <c r="AS63" s="44">
        <v>0</v>
      </c>
      <c r="AT63" s="14">
        <v>0</v>
      </c>
      <c r="AU63" s="45">
        <v>0</v>
      </c>
      <c r="AV63" s="13">
        <f t="shared" si="13"/>
        <v>0</v>
      </c>
      <c r="AW63" s="17">
        <f t="shared" si="14"/>
        <v>1</v>
      </c>
      <c r="AX63" s="6"/>
      <c r="AY63" s="9"/>
      <c r="AZ63" s="6"/>
      <c r="BA63" s="6"/>
      <c r="BB63" s="6"/>
      <c r="BC63" s="9"/>
      <c r="BD63" s="6"/>
      <c r="BE63" s="6"/>
      <c r="BF63" s="6"/>
      <c r="BG63" s="9"/>
      <c r="BH63" s="6"/>
      <c r="BI63" s="6"/>
      <c r="BJ63" s="1"/>
      <c r="BK63" s="2"/>
      <c r="BL63" s="1"/>
      <c r="BM63" s="1"/>
      <c r="BN63" s="1"/>
      <c r="BO63" s="2"/>
      <c r="BP63" s="1"/>
      <c r="BQ63" s="1"/>
      <c r="BR63" s="1"/>
      <c r="BS63" s="2"/>
      <c r="BT63" s="1"/>
      <c r="BU63" s="1"/>
      <c r="BV63" s="1"/>
      <c r="BW63" s="2"/>
      <c r="BX63" s="1"/>
      <c r="BY63" s="1"/>
      <c r="BZ63" s="1"/>
      <c r="CA63" s="2"/>
      <c r="CB63" s="1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  <c r="CU63" s="2"/>
      <c r="CV63" s="1"/>
      <c r="CW63" s="1"/>
      <c r="CX63" s="1"/>
    </row>
    <row r="64" spans="1:177" x14ac:dyDescent="0.3">
      <c r="A64" s="54">
        <v>2010</v>
      </c>
      <c r="B64" s="55" t="s">
        <v>11</v>
      </c>
      <c r="C64" s="44">
        <v>0</v>
      </c>
      <c r="D64" s="14">
        <v>0</v>
      </c>
      <c r="E64" s="45">
        <v>0</v>
      </c>
      <c r="F64" s="44">
        <v>0</v>
      </c>
      <c r="G64" s="14">
        <v>0</v>
      </c>
      <c r="H64" s="45">
        <v>0</v>
      </c>
      <c r="I64" s="44">
        <v>0</v>
      </c>
      <c r="J64" s="14">
        <v>0</v>
      </c>
      <c r="K64" s="45">
        <v>0</v>
      </c>
      <c r="L64" s="44">
        <v>0</v>
      </c>
      <c r="M64" s="14">
        <v>0</v>
      </c>
      <c r="N64" s="45">
        <v>0</v>
      </c>
      <c r="O64" s="44">
        <v>0</v>
      </c>
      <c r="P64" s="14">
        <v>0</v>
      </c>
      <c r="Q64" s="45">
        <v>0</v>
      </c>
      <c r="R64" s="44">
        <v>0</v>
      </c>
      <c r="S64" s="14">
        <v>0</v>
      </c>
      <c r="T64" s="45">
        <v>0</v>
      </c>
      <c r="U64" s="44">
        <v>0</v>
      </c>
      <c r="V64" s="14">
        <v>0</v>
      </c>
      <c r="W64" s="45">
        <v>0</v>
      </c>
      <c r="X64" s="44">
        <v>0</v>
      </c>
      <c r="Y64" s="14">
        <v>0</v>
      </c>
      <c r="Z64" s="45">
        <v>0</v>
      </c>
      <c r="AA64" s="44">
        <v>0</v>
      </c>
      <c r="AB64" s="14">
        <v>0</v>
      </c>
      <c r="AC64" s="45">
        <v>0</v>
      </c>
      <c r="AD64" s="44">
        <v>0</v>
      </c>
      <c r="AE64" s="14">
        <v>0</v>
      </c>
      <c r="AF64" s="45">
        <v>0</v>
      </c>
      <c r="AG64" s="44">
        <v>0</v>
      </c>
      <c r="AH64" s="14">
        <v>0</v>
      </c>
      <c r="AI64" s="45">
        <v>0</v>
      </c>
      <c r="AJ64" s="44">
        <v>0</v>
      </c>
      <c r="AK64" s="14">
        <v>3</v>
      </c>
      <c r="AL64" s="45">
        <v>0</v>
      </c>
      <c r="AM64" s="44">
        <v>0</v>
      </c>
      <c r="AN64" s="14">
        <v>0</v>
      </c>
      <c r="AO64" s="45">
        <f t="shared" si="12"/>
        <v>0</v>
      </c>
      <c r="AP64" s="44">
        <v>0</v>
      </c>
      <c r="AQ64" s="14">
        <v>0</v>
      </c>
      <c r="AR64" s="45">
        <v>0</v>
      </c>
      <c r="AS64" s="44">
        <v>0</v>
      </c>
      <c r="AT64" s="14">
        <v>0</v>
      </c>
      <c r="AU64" s="45">
        <v>0</v>
      </c>
      <c r="AV64" s="13">
        <f t="shared" si="13"/>
        <v>0</v>
      </c>
      <c r="AW64" s="17">
        <f t="shared" si="14"/>
        <v>0</v>
      </c>
      <c r="AX64" s="6"/>
      <c r="AY64" s="9"/>
      <c r="AZ64" s="6"/>
      <c r="BA64" s="6"/>
      <c r="BB64" s="6"/>
      <c r="BC64" s="9"/>
      <c r="BD64" s="6"/>
      <c r="BE64" s="6"/>
      <c r="BF64" s="6"/>
      <c r="BG64" s="9"/>
      <c r="BH64" s="6"/>
      <c r="BI64" s="6"/>
      <c r="BJ64" s="1"/>
      <c r="BK64" s="2"/>
      <c r="BL64" s="1"/>
      <c r="BM64" s="1"/>
      <c r="BN64" s="1"/>
      <c r="BO64" s="2"/>
      <c r="BP64" s="1"/>
      <c r="BQ64" s="1"/>
      <c r="BR64" s="1"/>
      <c r="BS64" s="2"/>
      <c r="BT64" s="1"/>
      <c r="BU64" s="1"/>
      <c r="BV64" s="1"/>
      <c r="BW64" s="2"/>
      <c r="BX64" s="1"/>
      <c r="BY64" s="1"/>
      <c r="BZ64" s="1"/>
      <c r="CA64" s="2"/>
      <c r="CB64" s="1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  <c r="CU64" s="2"/>
      <c r="CV64" s="1"/>
      <c r="CW64" s="1"/>
      <c r="CX64" s="1"/>
    </row>
    <row r="65" spans="1:177" x14ac:dyDescent="0.3">
      <c r="A65" s="54">
        <v>2010</v>
      </c>
      <c r="B65" s="55" t="s">
        <v>12</v>
      </c>
      <c r="C65" s="44">
        <v>0</v>
      </c>
      <c r="D65" s="14">
        <v>0</v>
      </c>
      <c r="E65" s="45">
        <v>0</v>
      </c>
      <c r="F65" s="44">
        <v>0</v>
      </c>
      <c r="G65" s="14">
        <v>0</v>
      </c>
      <c r="H65" s="45">
        <v>0</v>
      </c>
      <c r="I65" s="44">
        <v>0</v>
      </c>
      <c r="J65" s="14">
        <v>0</v>
      </c>
      <c r="K65" s="45">
        <v>0</v>
      </c>
      <c r="L65" s="44">
        <v>0</v>
      </c>
      <c r="M65" s="14">
        <v>0</v>
      </c>
      <c r="N65" s="45">
        <v>0</v>
      </c>
      <c r="O65" s="44">
        <v>0</v>
      </c>
      <c r="P65" s="14">
        <v>0</v>
      </c>
      <c r="Q65" s="45">
        <v>0</v>
      </c>
      <c r="R65" s="44">
        <v>0</v>
      </c>
      <c r="S65" s="14">
        <v>0</v>
      </c>
      <c r="T65" s="45">
        <v>0</v>
      </c>
      <c r="U65" s="44">
        <v>0</v>
      </c>
      <c r="V65" s="14">
        <v>0</v>
      </c>
      <c r="W65" s="45">
        <v>0</v>
      </c>
      <c r="X65" s="44">
        <v>0</v>
      </c>
      <c r="Y65" s="14">
        <v>0</v>
      </c>
      <c r="Z65" s="45">
        <v>0</v>
      </c>
      <c r="AA65" s="44">
        <v>0</v>
      </c>
      <c r="AB65" s="14">
        <v>0</v>
      </c>
      <c r="AC65" s="45">
        <v>0</v>
      </c>
      <c r="AD65" s="44">
        <v>0</v>
      </c>
      <c r="AE65" s="14">
        <v>0</v>
      </c>
      <c r="AF65" s="45">
        <v>0</v>
      </c>
      <c r="AG65" s="44">
        <v>0</v>
      </c>
      <c r="AH65" s="14">
        <v>0</v>
      </c>
      <c r="AI65" s="45">
        <v>0</v>
      </c>
      <c r="AJ65" s="44">
        <v>0</v>
      </c>
      <c r="AK65" s="14">
        <v>0</v>
      </c>
      <c r="AL65" s="45">
        <v>0</v>
      </c>
      <c r="AM65" s="44">
        <v>0</v>
      </c>
      <c r="AN65" s="14">
        <v>0</v>
      </c>
      <c r="AO65" s="45">
        <f t="shared" si="12"/>
        <v>0</v>
      </c>
      <c r="AP65" s="44">
        <v>0</v>
      </c>
      <c r="AQ65" s="14">
        <v>0</v>
      </c>
      <c r="AR65" s="45">
        <v>0</v>
      </c>
      <c r="AS65" s="44">
        <v>0</v>
      </c>
      <c r="AT65" s="14">
        <v>0</v>
      </c>
      <c r="AU65" s="45">
        <v>0</v>
      </c>
      <c r="AV65" s="13">
        <f t="shared" si="13"/>
        <v>0</v>
      </c>
      <c r="AW65" s="17">
        <f t="shared" si="14"/>
        <v>0</v>
      </c>
      <c r="AX65" s="6"/>
      <c r="AY65" s="9"/>
      <c r="AZ65" s="6"/>
      <c r="BA65" s="6"/>
      <c r="BB65" s="6"/>
      <c r="BC65" s="9"/>
      <c r="BD65" s="6"/>
      <c r="BE65" s="6"/>
      <c r="BF65" s="6"/>
      <c r="BG65" s="9"/>
      <c r="BH65" s="6"/>
      <c r="BI65" s="6"/>
      <c r="BJ65" s="1"/>
      <c r="BK65" s="2"/>
      <c r="BL65" s="1"/>
      <c r="BM65" s="1"/>
      <c r="BN65" s="1"/>
      <c r="BO65" s="2"/>
      <c r="BP65" s="1"/>
      <c r="BQ65" s="1"/>
      <c r="BR65" s="1"/>
      <c r="BS65" s="2"/>
      <c r="BT65" s="1"/>
      <c r="BU65" s="1"/>
      <c r="BV65" s="1"/>
      <c r="BW65" s="2"/>
      <c r="BX65" s="1"/>
      <c r="BY65" s="1"/>
      <c r="BZ65" s="1"/>
      <c r="CA65" s="2"/>
      <c r="CB65" s="1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  <c r="CU65" s="2"/>
      <c r="CV65" s="1"/>
      <c r="CW65" s="1"/>
      <c r="CX65" s="1"/>
    </row>
    <row r="66" spans="1:177" x14ac:dyDescent="0.3">
      <c r="A66" s="54">
        <v>2010</v>
      </c>
      <c r="B66" s="55" t="s">
        <v>13</v>
      </c>
      <c r="C66" s="44">
        <v>0</v>
      </c>
      <c r="D66" s="14">
        <v>0</v>
      </c>
      <c r="E66" s="45">
        <v>0</v>
      </c>
      <c r="F66" s="44">
        <v>0</v>
      </c>
      <c r="G66" s="14">
        <v>0</v>
      </c>
      <c r="H66" s="45">
        <v>0</v>
      </c>
      <c r="I66" s="44">
        <v>0</v>
      </c>
      <c r="J66" s="14">
        <v>0</v>
      </c>
      <c r="K66" s="45">
        <v>0</v>
      </c>
      <c r="L66" s="44">
        <v>0</v>
      </c>
      <c r="M66" s="14">
        <v>0</v>
      </c>
      <c r="N66" s="45">
        <v>0</v>
      </c>
      <c r="O66" s="44">
        <v>0</v>
      </c>
      <c r="P66" s="14">
        <v>0</v>
      </c>
      <c r="Q66" s="45">
        <v>0</v>
      </c>
      <c r="R66" s="44">
        <v>0</v>
      </c>
      <c r="S66" s="14">
        <v>0</v>
      </c>
      <c r="T66" s="45">
        <v>0</v>
      </c>
      <c r="U66" s="44">
        <v>0</v>
      </c>
      <c r="V66" s="14">
        <v>0</v>
      </c>
      <c r="W66" s="45">
        <v>0</v>
      </c>
      <c r="X66" s="44">
        <v>0</v>
      </c>
      <c r="Y66" s="14">
        <v>0</v>
      </c>
      <c r="Z66" s="45">
        <v>0</v>
      </c>
      <c r="AA66" s="44">
        <v>0</v>
      </c>
      <c r="AB66" s="14">
        <v>0</v>
      </c>
      <c r="AC66" s="45">
        <v>0</v>
      </c>
      <c r="AD66" s="44">
        <v>0</v>
      </c>
      <c r="AE66" s="14">
        <v>0</v>
      </c>
      <c r="AF66" s="45">
        <v>0</v>
      </c>
      <c r="AG66" s="44">
        <v>0</v>
      </c>
      <c r="AH66" s="14">
        <v>0</v>
      </c>
      <c r="AI66" s="45">
        <v>0</v>
      </c>
      <c r="AJ66" s="44">
        <v>0</v>
      </c>
      <c r="AK66" s="14">
        <v>0</v>
      </c>
      <c r="AL66" s="45">
        <v>0</v>
      </c>
      <c r="AM66" s="44">
        <v>0</v>
      </c>
      <c r="AN66" s="14">
        <v>0</v>
      </c>
      <c r="AO66" s="45">
        <f t="shared" si="12"/>
        <v>0</v>
      </c>
      <c r="AP66" s="44">
        <v>0</v>
      </c>
      <c r="AQ66" s="14">
        <v>0</v>
      </c>
      <c r="AR66" s="45">
        <v>0</v>
      </c>
      <c r="AS66" s="44">
        <v>0</v>
      </c>
      <c r="AT66" s="14">
        <v>0</v>
      </c>
      <c r="AU66" s="45">
        <v>0</v>
      </c>
      <c r="AV66" s="13">
        <f t="shared" si="13"/>
        <v>0</v>
      </c>
      <c r="AW66" s="17">
        <f t="shared" si="14"/>
        <v>0</v>
      </c>
      <c r="AX66" s="6"/>
      <c r="AY66" s="9"/>
      <c r="AZ66" s="6"/>
      <c r="BA66" s="6"/>
      <c r="BB66" s="6"/>
      <c r="BC66" s="9"/>
      <c r="BD66" s="6"/>
      <c r="BE66" s="6"/>
      <c r="BF66" s="6"/>
      <c r="BG66" s="9"/>
      <c r="BH66" s="6"/>
      <c r="BI66" s="6"/>
      <c r="BJ66" s="1"/>
      <c r="BK66" s="2"/>
      <c r="BL66" s="1"/>
      <c r="BM66" s="1"/>
      <c r="BN66" s="1"/>
      <c r="BO66" s="2"/>
      <c r="BP66" s="1"/>
      <c r="BQ66" s="1"/>
      <c r="BR66" s="1"/>
      <c r="BS66" s="2"/>
      <c r="BT66" s="1"/>
      <c r="BU66" s="1"/>
      <c r="BV66" s="1"/>
      <c r="BW66" s="2"/>
      <c r="BX66" s="1"/>
      <c r="BY66" s="1"/>
      <c r="BZ66" s="1"/>
      <c r="CA66" s="2"/>
      <c r="CB66" s="1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  <c r="CU66" s="2"/>
      <c r="CV66" s="1"/>
      <c r="CW66" s="1"/>
      <c r="CX66" s="1"/>
    </row>
    <row r="67" spans="1:177" x14ac:dyDescent="0.3">
      <c r="A67" s="54">
        <v>2010</v>
      </c>
      <c r="B67" s="55" t="s">
        <v>14</v>
      </c>
      <c r="C67" s="44">
        <v>0</v>
      </c>
      <c r="D67" s="14">
        <v>0</v>
      </c>
      <c r="E67" s="45">
        <v>0</v>
      </c>
      <c r="F67" s="44">
        <v>0</v>
      </c>
      <c r="G67" s="14">
        <v>0</v>
      </c>
      <c r="H67" s="45">
        <v>0</v>
      </c>
      <c r="I67" s="44">
        <v>0</v>
      </c>
      <c r="J67" s="14">
        <v>10</v>
      </c>
      <c r="K67" s="45">
        <v>0</v>
      </c>
      <c r="L67" s="44">
        <v>0</v>
      </c>
      <c r="M67" s="14">
        <v>0</v>
      </c>
      <c r="N67" s="45">
        <v>0</v>
      </c>
      <c r="O67" s="44">
        <v>0</v>
      </c>
      <c r="P67" s="14">
        <v>0</v>
      </c>
      <c r="Q67" s="45">
        <v>0</v>
      </c>
      <c r="R67" s="44">
        <v>0</v>
      </c>
      <c r="S67" s="14">
        <v>0</v>
      </c>
      <c r="T67" s="45">
        <v>0</v>
      </c>
      <c r="U67" s="44">
        <v>0</v>
      </c>
      <c r="V67" s="14">
        <v>0</v>
      </c>
      <c r="W67" s="45">
        <v>0</v>
      </c>
      <c r="X67" s="44">
        <v>0</v>
      </c>
      <c r="Y67" s="14">
        <v>0</v>
      </c>
      <c r="Z67" s="45">
        <v>0</v>
      </c>
      <c r="AA67" s="44">
        <v>0</v>
      </c>
      <c r="AB67" s="14">
        <v>0</v>
      </c>
      <c r="AC67" s="45">
        <v>0</v>
      </c>
      <c r="AD67" s="44">
        <v>0</v>
      </c>
      <c r="AE67" s="14">
        <v>0</v>
      </c>
      <c r="AF67" s="45">
        <v>0</v>
      </c>
      <c r="AG67" s="44">
        <v>0</v>
      </c>
      <c r="AH67" s="14">
        <v>0</v>
      </c>
      <c r="AI67" s="45">
        <v>0</v>
      </c>
      <c r="AJ67" s="44">
        <v>0</v>
      </c>
      <c r="AK67" s="14">
        <v>0</v>
      </c>
      <c r="AL67" s="45">
        <v>0</v>
      </c>
      <c r="AM67" s="44">
        <v>0</v>
      </c>
      <c r="AN67" s="14">
        <v>0</v>
      </c>
      <c r="AO67" s="45">
        <f t="shared" si="12"/>
        <v>0</v>
      </c>
      <c r="AP67" s="44">
        <v>0</v>
      </c>
      <c r="AQ67" s="14">
        <v>0</v>
      </c>
      <c r="AR67" s="45">
        <v>0</v>
      </c>
      <c r="AS67" s="44">
        <v>0</v>
      </c>
      <c r="AT67" s="14">
        <v>0</v>
      </c>
      <c r="AU67" s="45">
        <v>0</v>
      </c>
      <c r="AV67" s="13">
        <f t="shared" si="13"/>
        <v>0</v>
      </c>
      <c r="AW67" s="17">
        <f t="shared" si="14"/>
        <v>10</v>
      </c>
      <c r="AX67" s="6"/>
      <c r="AY67" s="9"/>
      <c r="AZ67" s="6"/>
      <c r="BA67" s="6"/>
      <c r="BB67" s="6"/>
      <c r="BC67" s="9"/>
      <c r="BD67" s="6"/>
      <c r="BE67" s="6"/>
      <c r="BF67" s="6"/>
      <c r="BG67" s="9"/>
      <c r="BH67" s="6"/>
      <c r="BI67" s="6"/>
      <c r="BJ67" s="1"/>
      <c r="BK67" s="2"/>
      <c r="BL67" s="1"/>
      <c r="BM67" s="1"/>
      <c r="BN67" s="1"/>
      <c r="BO67" s="2"/>
      <c r="BP67" s="1"/>
      <c r="BQ67" s="1"/>
      <c r="BR67" s="1"/>
      <c r="BS67" s="2"/>
      <c r="BT67" s="1"/>
      <c r="BU67" s="1"/>
      <c r="BV67" s="1"/>
      <c r="BW67" s="2"/>
      <c r="BX67" s="1"/>
      <c r="BY67" s="1"/>
      <c r="BZ67" s="1"/>
      <c r="CA67" s="2"/>
      <c r="CB67" s="1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  <c r="CU67" s="2"/>
      <c r="CV67" s="1"/>
      <c r="CW67" s="1"/>
      <c r="CX67" s="1"/>
    </row>
    <row r="68" spans="1:177" x14ac:dyDescent="0.3">
      <c r="A68" s="54">
        <v>2010</v>
      </c>
      <c r="B68" s="55" t="s">
        <v>15</v>
      </c>
      <c r="C68" s="44">
        <v>0</v>
      </c>
      <c r="D68" s="14">
        <v>0</v>
      </c>
      <c r="E68" s="45">
        <v>0</v>
      </c>
      <c r="F68" s="44">
        <v>0</v>
      </c>
      <c r="G68" s="14">
        <v>0</v>
      </c>
      <c r="H68" s="45">
        <v>0</v>
      </c>
      <c r="I68" s="44">
        <v>0</v>
      </c>
      <c r="J68" s="14">
        <v>0</v>
      </c>
      <c r="K68" s="45">
        <v>0</v>
      </c>
      <c r="L68" s="44">
        <v>0</v>
      </c>
      <c r="M68" s="14">
        <v>0</v>
      </c>
      <c r="N68" s="45">
        <v>0</v>
      </c>
      <c r="O68" s="44">
        <v>0</v>
      </c>
      <c r="P68" s="14">
        <v>0</v>
      </c>
      <c r="Q68" s="45">
        <v>0</v>
      </c>
      <c r="R68" s="44">
        <v>0</v>
      </c>
      <c r="S68" s="14">
        <v>0</v>
      </c>
      <c r="T68" s="45">
        <v>0</v>
      </c>
      <c r="U68" s="44">
        <v>0</v>
      </c>
      <c r="V68" s="14">
        <v>0</v>
      </c>
      <c r="W68" s="45">
        <v>0</v>
      </c>
      <c r="X68" s="44">
        <v>0</v>
      </c>
      <c r="Y68" s="14">
        <v>0</v>
      </c>
      <c r="Z68" s="45">
        <v>0</v>
      </c>
      <c r="AA68" s="44">
        <v>0</v>
      </c>
      <c r="AB68" s="14">
        <v>0</v>
      </c>
      <c r="AC68" s="45">
        <v>0</v>
      </c>
      <c r="AD68" s="44">
        <v>0</v>
      </c>
      <c r="AE68" s="14">
        <v>0</v>
      </c>
      <c r="AF68" s="45">
        <v>0</v>
      </c>
      <c r="AG68" s="44">
        <v>0</v>
      </c>
      <c r="AH68" s="14">
        <v>0</v>
      </c>
      <c r="AI68" s="45">
        <v>0</v>
      </c>
      <c r="AJ68" s="44">
        <v>0</v>
      </c>
      <c r="AK68" s="14">
        <v>0</v>
      </c>
      <c r="AL68" s="45">
        <v>0</v>
      </c>
      <c r="AM68" s="44">
        <v>0</v>
      </c>
      <c r="AN68" s="14">
        <v>0</v>
      </c>
      <c r="AO68" s="45">
        <f t="shared" si="12"/>
        <v>0</v>
      </c>
      <c r="AP68" s="48">
        <v>29</v>
      </c>
      <c r="AQ68" s="16">
        <v>276</v>
      </c>
      <c r="AR68" s="45">
        <f>AQ68/AP68*1000</f>
        <v>9517.241379310346</v>
      </c>
      <c r="AS68" s="44">
        <v>0</v>
      </c>
      <c r="AT68" s="14">
        <v>0</v>
      </c>
      <c r="AU68" s="45">
        <v>0</v>
      </c>
      <c r="AV68" s="13">
        <f t="shared" si="13"/>
        <v>29</v>
      </c>
      <c r="AW68" s="17">
        <f t="shared" si="14"/>
        <v>276</v>
      </c>
      <c r="AX68" s="6"/>
      <c r="AY68" s="9"/>
      <c r="AZ68" s="6"/>
      <c r="BA68" s="6"/>
      <c r="BB68" s="6"/>
      <c r="BC68" s="9"/>
      <c r="BD68" s="6"/>
      <c r="BE68" s="6"/>
      <c r="BF68" s="6"/>
      <c r="BG68" s="9"/>
      <c r="BH68" s="6"/>
      <c r="BI68" s="6"/>
      <c r="BJ68" s="1"/>
      <c r="BK68" s="2"/>
      <c r="BL68" s="1"/>
      <c r="BM68" s="1"/>
      <c r="BN68" s="1"/>
      <c r="BO68" s="2"/>
      <c r="BP68" s="1"/>
      <c r="BQ68" s="1"/>
      <c r="BR68" s="1"/>
      <c r="BS68" s="2"/>
      <c r="BT68" s="1"/>
      <c r="BU68" s="1"/>
      <c r="BV68" s="1"/>
      <c r="BW68" s="2"/>
      <c r="BX68" s="1"/>
      <c r="BY68" s="1"/>
      <c r="BZ68" s="1"/>
      <c r="CA68" s="2"/>
      <c r="CB68" s="1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  <c r="CU68" s="2"/>
      <c r="CV68" s="1"/>
      <c r="CW68" s="1"/>
      <c r="CX68" s="1"/>
    </row>
    <row r="69" spans="1:177" x14ac:dyDescent="0.3">
      <c r="A69" s="54">
        <v>2010</v>
      </c>
      <c r="B69" s="55" t="s">
        <v>16</v>
      </c>
      <c r="C69" s="44">
        <v>0</v>
      </c>
      <c r="D69" s="14">
        <v>0</v>
      </c>
      <c r="E69" s="45">
        <v>0</v>
      </c>
      <c r="F69" s="44">
        <v>0</v>
      </c>
      <c r="G69" s="14">
        <v>0</v>
      </c>
      <c r="H69" s="45">
        <v>0</v>
      </c>
      <c r="I69" s="44">
        <v>0</v>
      </c>
      <c r="J69" s="14">
        <v>0</v>
      </c>
      <c r="K69" s="45">
        <v>0</v>
      </c>
      <c r="L69" s="44">
        <v>0</v>
      </c>
      <c r="M69" s="14">
        <v>0</v>
      </c>
      <c r="N69" s="45">
        <v>0</v>
      </c>
      <c r="O69" s="44">
        <v>0</v>
      </c>
      <c r="P69" s="14">
        <v>0</v>
      </c>
      <c r="Q69" s="45">
        <v>0</v>
      </c>
      <c r="R69" s="44">
        <v>0</v>
      </c>
      <c r="S69" s="14">
        <v>0</v>
      </c>
      <c r="T69" s="45">
        <v>0</v>
      </c>
      <c r="U69" s="44">
        <v>0</v>
      </c>
      <c r="V69" s="14">
        <v>0</v>
      </c>
      <c r="W69" s="45">
        <v>0</v>
      </c>
      <c r="X69" s="44">
        <v>0</v>
      </c>
      <c r="Y69" s="14">
        <v>0</v>
      </c>
      <c r="Z69" s="45">
        <v>0</v>
      </c>
      <c r="AA69" s="44">
        <v>0</v>
      </c>
      <c r="AB69" s="14">
        <v>0</v>
      </c>
      <c r="AC69" s="45">
        <v>0</v>
      </c>
      <c r="AD69" s="44">
        <v>0</v>
      </c>
      <c r="AE69" s="14">
        <v>0</v>
      </c>
      <c r="AF69" s="45">
        <v>0</v>
      </c>
      <c r="AG69" s="44">
        <v>0</v>
      </c>
      <c r="AH69" s="14">
        <v>0</v>
      </c>
      <c r="AI69" s="45">
        <v>0</v>
      </c>
      <c r="AJ69" s="44">
        <v>0</v>
      </c>
      <c r="AK69" s="14">
        <v>0</v>
      </c>
      <c r="AL69" s="45">
        <v>0</v>
      </c>
      <c r="AM69" s="44">
        <v>0</v>
      </c>
      <c r="AN69" s="14">
        <v>0</v>
      </c>
      <c r="AO69" s="45">
        <f t="shared" si="12"/>
        <v>0</v>
      </c>
      <c r="AP69" s="48">
        <v>23</v>
      </c>
      <c r="AQ69" s="16">
        <v>161</v>
      </c>
      <c r="AR69" s="45">
        <f>AQ69/AP69*1000</f>
        <v>7000</v>
      </c>
      <c r="AS69" s="44">
        <v>0</v>
      </c>
      <c r="AT69" s="14">
        <v>0</v>
      </c>
      <c r="AU69" s="45">
        <v>0</v>
      </c>
      <c r="AV69" s="13">
        <f t="shared" si="13"/>
        <v>23</v>
      </c>
      <c r="AW69" s="17">
        <f t="shared" si="14"/>
        <v>161</v>
      </c>
      <c r="AX69" s="6"/>
      <c r="AY69" s="9"/>
      <c r="AZ69" s="6"/>
      <c r="BA69" s="6"/>
      <c r="BB69" s="6"/>
      <c r="BC69" s="9"/>
      <c r="BD69" s="6"/>
      <c r="BE69" s="6"/>
      <c r="BF69" s="6"/>
      <c r="BG69" s="9"/>
      <c r="BH69" s="6"/>
      <c r="BI69" s="6"/>
      <c r="BJ69" s="1"/>
      <c r="BK69" s="2"/>
      <c r="BL69" s="1"/>
      <c r="BM69" s="1"/>
      <c r="BN69" s="1"/>
      <c r="BO69" s="2"/>
      <c r="BP69" s="1"/>
      <c r="BQ69" s="1"/>
      <c r="BR69" s="1"/>
      <c r="BS69" s="2"/>
      <c r="BT69" s="1"/>
      <c r="BU69" s="1"/>
      <c r="BV69" s="1"/>
      <c r="BW69" s="2"/>
      <c r="BX69" s="1"/>
      <c r="BY69" s="1"/>
      <c r="BZ69" s="1"/>
      <c r="CA69" s="2"/>
      <c r="CB69" s="1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  <c r="CU69" s="2"/>
      <c r="CV69" s="1"/>
      <c r="CW69" s="1"/>
      <c r="CX69" s="1"/>
    </row>
    <row r="70" spans="1:177" ht="15" thickBot="1" x14ac:dyDescent="0.35">
      <c r="A70" s="63"/>
      <c r="B70" s="64" t="s">
        <v>17</v>
      </c>
      <c r="C70" s="61">
        <f>SUM(C58:C69)</f>
        <v>0</v>
      </c>
      <c r="D70" s="37">
        <f>SUM(D58:D69)</f>
        <v>0</v>
      </c>
      <c r="E70" s="62"/>
      <c r="F70" s="61">
        <f>SUM(F58:F69)</f>
        <v>0</v>
      </c>
      <c r="G70" s="37">
        <f>SUM(G58:G69)</f>
        <v>0</v>
      </c>
      <c r="H70" s="62"/>
      <c r="I70" s="61">
        <f>SUM(I58:I69)</f>
        <v>0</v>
      </c>
      <c r="J70" s="37">
        <f>SUM(J58:J69)</f>
        <v>11</v>
      </c>
      <c r="K70" s="62"/>
      <c r="L70" s="61">
        <f>SUM(L58:L69)</f>
        <v>0</v>
      </c>
      <c r="M70" s="37">
        <f>SUM(M58:M69)</f>
        <v>0</v>
      </c>
      <c r="N70" s="62"/>
      <c r="O70" s="61">
        <f>SUM(O58:O69)</f>
        <v>0</v>
      </c>
      <c r="P70" s="37">
        <f>SUM(P58:P69)</f>
        <v>0</v>
      </c>
      <c r="Q70" s="62"/>
      <c r="R70" s="61">
        <f>SUM(R58:R69)</f>
        <v>0</v>
      </c>
      <c r="S70" s="37">
        <f>SUM(S58:S69)</f>
        <v>0</v>
      </c>
      <c r="T70" s="62"/>
      <c r="U70" s="61">
        <f>SUM(U58:U69)</f>
        <v>0</v>
      </c>
      <c r="V70" s="37">
        <f>SUM(V58:V69)</f>
        <v>0</v>
      </c>
      <c r="W70" s="62"/>
      <c r="X70" s="61">
        <f>SUM(X58:X69)</f>
        <v>0</v>
      </c>
      <c r="Y70" s="37">
        <f>SUM(Y58:Y69)</f>
        <v>0</v>
      </c>
      <c r="Z70" s="62"/>
      <c r="AA70" s="61">
        <f>SUM(AA58:AA69)</f>
        <v>0</v>
      </c>
      <c r="AB70" s="37">
        <f>SUM(AB58:AB69)</f>
        <v>0</v>
      </c>
      <c r="AC70" s="62"/>
      <c r="AD70" s="61">
        <f>SUM(AD58:AD69)</f>
        <v>0</v>
      </c>
      <c r="AE70" s="37">
        <f>SUM(AE58:AE69)</f>
        <v>0</v>
      </c>
      <c r="AF70" s="62"/>
      <c r="AG70" s="61">
        <f>SUM(AG58:AG69)</f>
        <v>0</v>
      </c>
      <c r="AH70" s="37">
        <f>SUM(AH58:AH69)</f>
        <v>0</v>
      </c>
      <c r="AI70" s="62"/>
      <c r="AJ70" s="61">
        <f>SUM(AJ58:AJ69)</f>
        <v>0</v>
      </c>
      <c r="AK70" s="37">
        <f>SUM(AK58:AK69)</f>
        <v>3</v>
      </c>
      <c r="AL70" s="62"/>
      <c r="AM70" s="61">
        <f t="shared" ref="AM70:AN70" si="15">SUM(AM58:AM69)</f>
        <v>0</v>
      </c>
      <c r="AN70" s="37">
        <f t="shared" si="15"/>
        <v>0</v>
      </c>
      <c r="AO70" s="62"/>
      <c r="AP70" s="61">
        <f>SUM(AP58:AP69)</f>
        <v>52</v>
      </c>
      <c r="AQ70" s="37">
        <f>SUM(AQ58:AQ69)</f>
        <v>437</v>
      </c>
      <c r="AR70" s="62"/>
      <c r="AS70" s="61">
        <f>SUM(AS58:AS69)</f>
        <v>0</v>
      </c>
      <c r="AT70" s="37">
        <f>SUM(AT58:AT69)</f>
        <v>3</v>
      </c>
      <c r="AU70" s="62"/>
      <c r="AV70" s="38">
        <f t="shared" si="13"/>
        <v>52</v>
      </c>
      <c r="AW70" s="39">
        <f t="shared" si="14"/>
        <v>451</v>
      </c>
      <c r="AX70" s="6"/>
      <c r="AY70" s="9"/>
      <c r="AZ70" s="6"/>
      <c r="BA70" s="6"/>
      <c r="BB70" s="6"/>
      <c r="BC70" s="9"/>
      <c r="BD70" s="6"/>
      <c r="BE70" s="6"/>
      <c r="BF70" s="6"/>
      <c r="BG70" s="9"/>
      <c r="BH70" s="6"/>
      <c r="BI70" s="6"/>
      <c r="BJ70" s="1"/>
      <c r="BK70" s="2"/>
      <c r="BL70" s="1"/>
      <c r="BM70" s="1"/>
      <c r="BN70" s="1"/>
      <c r="BO70" s="2"/>
      <c r="BP70" s="1"/>
      <c r="BQ70" s="1"/>
      <c r="BR70" s="1"/>
      <c r="BS70" s="2"/>
      <c r="BT70" s="1"/>
      <c r="BU70" s="1"/>
      <c r="BV70" s="1"/>
      <c r="BW70" s="2"/>
      <c r="BX70" s="1"/>
      <c r="BY70" s="1"/>
      <c r="BZ70" s="1"/>
      <c r="CA70" s="2"/>
      <c r="CB70" s="1"/>
      <c r="CC70" s="1"/>
      <c r="CD70" s="1"/>
      <c r="CE70" s="2"/>
      <c r="CF70" s="1"/>
      <c r="CG70" s="1"/>
      <c r="CH70" s="1"/>
      <c r="CI70" s="2"/>
      <c r="CJ70" s="1"/>
      <c r="CK70" s="1"/>
      <c r="CL70" s="1"/>
      <c r="CM70" s="2"/>
      <c r="CN70" s="1"/>
      <c r="CO70" s="1"/>
      <c r="CP70" s="1"/>
      <c r="CQ70" s="2"/>
      <c r="CR70" s="1"/>
      <c r="CS70" s="1"/>
      <c r="CT70" s="1"/>
      <c r="CU70" s="2"/>
      <c r="CV70" s="1"/>
      <c r="CW70" s="1"/>
      <c r="CX70" s="1"/>
      <c r="DC70" s="3"/>
      <c r="DH70" s="3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  <c r="FU70" s="3"/>
    </row>
    <row r="71" spans="1:177" x14ac:dyDescent="0.3">
      <c r="A71" s="54">
        <v>2011</v>
      </c>
      <c r="B71" s="55" t="s">
        <v>5</v>
      </c>
      <c r="C71" s="44">
        <v>0</v>
      </c>
      <c r="D71" s="14">
        <v>0</v>
      </c>
      <c r="E71" s="45">
        <v>0</v>
      </c>
      <c r="F71" s="44">
        <v>0</v>
      </c>
      <c r="G71" s="14">
        <v>0</v>
      </c>
      <c r="H71" s="45">
        <v>0</v>
      </c>
      <c r="I71" s="44">
        <v>0</v>
      </c>
      <c r="J71" s="14">
        <v>0</v>
      </c>
      <c r="K71" s="45">
        <v>0</v>
      </c>
      <c r="L71" s="48">
        <v>0</v>
      </c>
      <c r="M71" s="16">
        <v>0</v>
      </c>
      <c r="N71" s="45">
        <v>0</v>
      </c>
      <c r="O71" s="44">
        <v>0</v>
      </c>
      <c r="P71" s="14">
        <v>0</v>
      </c>
      <c r="Q71" s="45">
        <v>0</v>
      </c>
      <c r="R71" s="44">
        <v>0</v>
      </c>
      <c r="S71" s="14">
        <v>0</v>
      </c>
      <c r="T71" s="45">
        <v>0</v>
      </c>
      <c r="U71" s="44">
        <v>0</v>
      </c>
      <c r="V71" s="14">
        <v>0</v>
      </c>
      <c r="W71" s="45">
        <v>0</v>
      </c>
      <c r="X71" s="44">
        <v>0</v>
      </c>
      <c r="Y71" s="14">
        <v>0</v>
      </c>
      <c r="Z71" s="45">
        <v>0</v>
      </c>
      <c r="AA71" s="44">
        <v>0</v>
      </c>
      <c r="AB71" s="14">
        <v>0</v>
      </c>
      <c r="AC71" s="45">
        <v>0</v>
      </c>
      <c r="AD71" s="44">
        <v>0</v>
      </c>
      <c r="AE71" s="14">
        <v>0</v>
      </c>
      <c r="AF71" s="45">
        <v>0</v>
      </c>
      <c r="AG71" s="48">
        <v>0</v>
      </c>
      <c r="AH71" s="16">
        <v>0</v>
      </c>
      <c r="AI71" s="45">
        <v>0</v>
      </c>
      <c r="AJ71" s="48">
        <v>0</v>
      </c>
      <c r="AK71" s="16">
        <v>0</v>
      </c>
      <c r="AL71" s="45">
        <v>0</v>
      </c>
      <c r="AM71" s="48">
        <v>0</v>
      </c>
      <c r="AN71" s="16">
        <v>0</v>
      </c>
      <c r="AO71" s="45">
        <f t="shared" ref="AO71:AO82" si="16">IF(AM71=0,0,AN71/AM71*1000)</f>
        <v>0</v>
      </c>
      <c r="AP71" s="48">
        <v>31</v>
      </c>
      <c r="AQ71" s="16">
        <v>228</v>
      </c>
      <c r="AR71" s="45">
        <f>AQ71/AP71*1000</f>
        <v>7354.8387096774186</v>
      </c>
      <c r="AS71" s="44">
        <v>0</v>
      </c>
      <c r="AT71" s="14">
        <v>0</v>
      </c>
      <c r="AU71" s="45">
        <v>0</v>
      </c>
      <c r="AV71" s="12">
        <f t="shared" ref="AV71:AV83" si="17">SUM(AS71,AP71,AD71,U71,C71)</f>
        <v>31</v>
      </c>
      <c r="AW71" s="17">
        <f t="shared" ref="AW71:AW83" si="18">SUM(AT71,AQ71,AE71,V71,D71)</f>
        <v>228</v>
      </c>
      <c r="AX71" s="6"/>
      <c r="AY71" s="9"/>
      <c r="AZ71" s="6"/>
      <c r="BA71" s="6"/>
      <c r="BB71" s="6"/>
      <c r="BC71" s="9"/>
      <c r="BD71" s="6"/>
      <c r="BE71" s="6"/>
      <c r="BF71" s="6"/>
      <c r="BG71" s="9"/>
      <c r="BH71" s="6"/>
      <c r="BI71" s="6"/>
      <c r="BJ71" s="1"/>
      <c r="BK71" s="2"/>
      <c r="BL71" s="1"/>
      <c r="BM71" s="1"/>
      <c r="BN71" s="1"/>
      <c r="BO71" s="2"/>
      <c r="BP71" s="1"/>
      <c r="BQ71" s="1"/>
      <c r="BR71" s="1"/>
      <c r="BS71" s="2"/>
      <c r="BT71" s="1"/>
      <c r="BU71" s="1"/>
      <c r="BV71" s="1"/>
      <c r="BW71" s="2"/>
      <c r="BX71" s="1"/>
      <c r="BY71" s="1"/>
      <c r="BZ71" s="1"/>
      <c r="CA71" s="2"/>
      <c r="CB71" s="1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  <c r="CU71" s="2"/>
      <c r="CV71" s="1"/>
      <c r="CW71" s="1"/>
      <c r="CX71" s="1"/>
    </row>
    <row r="72" spans="1:177" x14ac:dyDescent="0.3">
      <c r="A72" s="54">
        <v>2011</v>
      </c>
      <c r="B72" s="55" t="s">
        <v>6</v>
      </c>
      <c r="C72" s="44">
        <v>0</v>
      </c>
      <c r="D72" s="14">
        <v>0</v>
      </c>
      <c r="E72" s="45">
        <v>0</v>
      </c>
      <c r="F72" s="44">
        <v>0</v>
      </c>
      <c r="G72" s="14">
        <v>0</v>
      </c>
      <c r="H72" s="45">
        <v>0</v>
      </c>
      <c r="I72" s="44">
        <v>0</v>
      </c>
      <c r="J72" s="14">
        <v>0</v>
      </c>
      <c r="K72" s="45">
        <v>0</v>
      </c>
      <c r="L72" s="44">
        <v>0</v>
      </c>
      <c r="M72" s="14">
        <v>0</v>
      </c>
      <c r="N72" s="45">
        <v>0</v>
      </c>
      <c r="O72" s="44">
        <v>0</v>
      </c>
      <c r="P72" s="14">
        <v>0</v>
      </c>
      <c r="Q72" s="45">
        <v>0</v>
      </c>
      <c r="R72" s="44">
        <v>0</v>
      </c>
      <c r="S72" s="14">
        <v>0</v>
      </c>
      <c r="T72" s="45">
        <v>0</v>
      </c>
      <c r="U72" s="44">
        <v>0</v>
      </c>
      <c r="V72" s="14">
        <v>0</v>
      </c>
      <c r="W72" s="45">
        <v>0</v>
      </c>
      <c r="X72" s="44">
        <v>0</v>
      </c>
      <c r="Y72" s="14">
        <v>0</v>
      </c>
      <c r="Z72" s="45">
        <v>0</v>
      </c>
      <c r="AA72" s="44">
        <v>0</v>
      </c>
      <c r="AB72" s="14">
        <v>0</v>
      </c>
      <c r="AC72" s="45">
        <v>0</v>
      </c>
      <c r="AD72" s="44">
        <v>0</v>
      </c>
      <c r="AE72" s="14">
        <v>0</v>
      </c>
      <c r="AF72" s="45">
        <v>0</v>
      </c>
      <c r="AG72" s="44">
        <v>0</v>
      </c>
      <c r="AH72" s="14">
        <v>0</v>
      </c>
      <c r="AI72" s="45">
        <v>0</v>
      </c>
      <c r="AJ72" s="44">
        <v>0</v>
      </c>
      <c r="AK72" s="14">
        <v>0</v>
      </c>
      <c r="AL72" s="45">
        <v>0</v>
      </c>
      <c r="AM72" s="44">
        <v>0</v>
      </c>
      <c r="AN72" s="14">
        <v>0</v>
      </c>
      <c r="AO72" s="45">
        <f t="shared" si="16"/>
        <v>0</v>
      </c>
      <c r="AP72" s="44">
        <v>0</v>
      </c>
      <c r="AQ72" s="14">
        <v>0</v>
      </c>
      <c r="AR72" s="45">
        <v>0</v>
      </c>
      <c r="AS72" s="44">
        <v>0</v>
      </c>
      <c r="AT72" s="14">
        <v>0</v>
      </c>
      <c r="AU72" s="45">
        <v>0</v>
      </c>
      <c r="AV72" s="12">
        <f t="shared" si="17"/>
        <v>0</v>
      </c>
      <c r="AW72" s="17">
        <f t="shared" si="18"/>
        <v>0</v>
      </c>
      <c r="AX72" s="6"/>
      <c r="AY72" s="9"/>
      <c r="AZ72" s="6"/>
      <c r="BA72" s="6"/>
      <c r="BB72" s="6"/>
      <c r="BC72" s="9"/>
      <c r="BD72" s="6"/>
      <c r="BE72" s="6"/>
      <c r="BF72" s="6"/>
      <c r="BG72" s="9"/>
      <c r="BH72" s="6"/>
      <c r="BI72" s="6"/>
      <c r="BJ72" s="1"/>
      <c r="BK72" s="2"/>
      <c r="BL72" s="1"/>
      <c r="BM72" s="1"/>
      <c r="BN72" s="1"/>
      <c r="BO72" s="2"/>
      <c r="BP72" s="1"/>
      <c r="BQ72" s="1"/>
      <c r="BR72" s="1"/>
      <c r="BS72" s="2"/>
      <c r="BT72" s="1"/>
      <c r="BU72" s="1"/>
      <c r="BV72" s="1"/>
      <c r="BW72" s="2"/>
      <c r="BX72" s="1"/>
      <c r="BY72" s="1"/>
      <c r="BZ72" s="1"/>
      <c r="CA72" s="2"/>
      <c r="CB72" s="1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  <c r="CU72" s="2"/>
      <c r="CV72" s="1"/>
      <c r="CW72" s="1"/>
      <c r="CX72" s="1"/>
    </row>
    <row r="73" spans="1:177" x14ac:dyDescent="0.3">
      <c r="A73" s="54">
        <v>2011</v>
      </c>
      <c r="B73" s="55" t="s">
        <v>7</v>
      </c>
      <c r="C73" s="44">
        <v>0</v>
      </c>
      <c r="D73" s="14">
        <v>0</v>
      </c>
      <c r="E73" s="45">
        <v>0</v>
      </c>
      <c r="F73" s="44">
        <v>0</v>
      </c>
      <c r="G73" s="14">
        <v>0</v>
      </c>
      <c r="H73" s="45">
        <v>0</v>
      </c>
      <c r="I73" s="44">
        <v>0</v>
      </c>
      <c r="J73" s="14">
        <v>0</v>
      </c>
      <c r="K73" s="45">
        <v>0</v>
      </c>
      <c r="L73" s="44">
        <v>0</v>
      </c>
      <c r="M73" s="14">
        <v>0</v>
      </c>
      <c r="N73" s="45">
        <v>0</v>
      </c>
      <c r="O73" s="44">
        <v>0</v>
      </c>
      <c r="P73" s="14">
        <v>0</v>
      </c>
      <c r="Q73" s="45">
        <v>0</v>
      </c>
      <c r="R73" s="44">
        <v>0</v>
      </c>
      <c r="S73" s="14">
        <v>0</v>
      </c>
      <c r="T73" s="45">
        <v>0</v>
      </c>
      <c r="U73" s="44">
        <v>0</v>
      </c>
      <c r="V73" s="14">
        <v>0</v>
      </c>
      <c r="W73" s="45">
        <v>0</v>
      </c>
      <c r="X73" s="44">
        <v>0</v>
      </c>
      <c r="Y73" s="14">
        <v>0</v>
      </c>
      <c r="Z73" s="45">
        <v>0</v>
      </c>
      <c r="AA73" s="44">
        <v>0</v>
      </c>
      <c r="AB73" s="14">
        <v>0</v>
      </c>
      <c r="AC73" s="45">
        <v>0</v>
      </c>
      <c r="AD73" s="44">
        <v>0</v>
      </c>
      <c r="AE73" s="14">
        <v>0</v>
      </c>
      <c r="AF73" s="45">
        <v>0</v>
      </c>
      <c r="AG73" s="44">
        <v>0</v>
      </c>
      <c r="AH73" s="14">
        <v>0</v>
      </c>
      <c r="AI73" s="45">
        <v>0</v>
      </c>
      <c r="AJ73" s="44">
        <v>0</v>
      </c>
      <c r="AK73" s="14">
        <v>0</v>
      </c>
      <c r="AL73" s="45">
        <v>0</v>
      </c>
      <c r="AM73" s="44">
        <v>0</v>
      </c>
      <c r="AN73" s="14">
        <v>0</v>
      </c>
      <c r="AO73" s="45">
        <f t="shared" si="16"/>
        <v>0</v>
      </c>
      <c r="AP73" s="44">
        <v>0</v>
      </c>
      <c r="AQ73" s="14">
        <v>0</v>
      </c>
      <c r="AR73" s="45">
        <v>0</v>
      </c>
      <c r="AS73" s="44">
        <v>0</v>
      </c>
      <c r="AT73" s="14">
        <v>0</v>
      </c>
      <c r="AU73" s="45">
        <v>0</v>
      </c>
      <c r="AV73" s="12">
        <f t="shared" si="17"/>
        <v>0</v>
      </c>
      <c r="AW73" s="17">
        <f t="shared" si="18"/>
        <v>0</v>
      </c>
      <c r="AX73" s="6"/>
      <c r="AY73" s="9"/>
      <c r="AZ73" s="6"/>
      <c r="BA73" s="6"/>
      <c r="BB73" s="6"/>
      <c r="BC73" s="9"/>
      <c r="BD73" s="6"/>
      <c r="BE73" s="6"/>
      <c r="BF73" s="6"/>
      <c r="BG73" s="9"/>
      <c r="BH73" s="6"/>
      <c r="BI73" s="6"/>
      <c r="BJ73" s="1"/>
      <c r="BK73" s="2"/>
      <c r="BL73" s="1"/>
      <c r="BM73" s="1"/>
      <c r="BN73" s="1"/>
      <c r="BO73" s="2"/>
      <c r="BP73" s="1"/>
      <c r="BQ73" s="1"/>
      <c r="BR73" s="1"/>
      <c r="BS73" s="2"/>
      <c r="BT73" s="1"/>
      <c r="BU73" s="1"/>
      <c r="BV73" s="1"/>
      <c r="BW73" s="2"/>
      <c r="BX73" s="1"/>
      <c r="BY73" s="1"/>
      <c r="BZ73" s="1"/>
      <c r="CA73" s="2"/>
      <c r="CB73" s="1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  <c r="CU73" s="2"/>
      <c r="CV73" s="1"/>
      <c r="CW73" s="1"/>
      <c r="CX73" s="1"/>
    </row>
    <row r="74" spans="1:177" x14ac:dyDescent="0.3">
      <c r="A74" s="54">
        <v>2011</v>
      </c>
      <c r="B74" s="55" t="s">
        <v>8</v>
      </c>
      <c r="C74" s="44">
        <v>0</v>
      </c>
      <c r="D74" s="14">
        <v>0</v>
      </c>
      <c r="E74" s="45">
        <v>0</v>
      </c>
      <c r="F74" s="44">
        <v>0</v>
      </c>
      <c r="G74" s="14">
        <v>0</v>
      </c>
      <c r="H74" s="45">
        <v>0</v>
      </c>
      <c r="I74" s="44">
        <v>0</v>
      </c>
      <c r="J74" s="14">
        <v>0</v>
      </c>
      <c r="K74" s="45">
        <v>0</v>
      </c>
      <c r="L74" s="44">
        <v>0</v>
      </c>
      <c r="M74" s="14">
        <v>0</v>
      </c>
      <c r="N74" s="45">
        <v>0</v>
      </c>
      <c r="O74" s="44">
        <v>0</v>
      </c>
      <c r="P74" s="14">
        <v>0</v>
      </c>
      <c r="Q74" s="45">
        <v>0</v>
      </c>
      <c r="R74" s="44">
        <v>0</v>
      </c>
      <c r="S74" s="14">
        <v>0</v>
      </c>
      <c r="T74" s="45">
        <v>0</v>
      </c>
      <c r="U74" s="44">
        <v>0</v>
      </c>
      <c r="V74" s="14">
        <v>0</v>
      </c>
      <c r="W74" s="45">
        <v>0</v>
      </c>
      <c r="X74" s="44">
        <v>0</v>
      </c>
      <c r="Y74" s="14">
        <v>0</v>
      </c>
      <c r="Z74" s="45">
        <v>0</v>
      </c>
      <c r="AA74" s="44">
        <v>0</v>
      </c>
      <c r="AB74" s="14">
        <v>0</v>
      </c>
      <c r="AC74" s="45">
        <v>0</v>
      </c>
      <c r="AD74" s="44">
        <v>0</v>
      </c>
      <c r="AE74" s="14">
        <v>0</v>
      </c>
      <c r="AF74" s="45">
        <v>0</v>
      </c>
      <c r="AG74" s="44">
        <v>0</v>
      </c>
      <c r="AH74" s="14">
        <v>0</v>
      </c>
      <c r="AI74" s="45">
        <v>0</v>
      </c>
      <c r="AJ74" s="44">
        <v>0</v>
      </c>
      <c r="AK74" s="14">
        <v>0</v>
      </c>
      <c r="AL74" s="45">
        <v>0</v>
      </c>
      <c r="AM74" s="44">
        <v>0</v>
      </c>
      <c r="AN74" s="14">
        <v>0</v>
      </c>
      <c r="AO74" s="45">
        <f t="shared" si="16"/>
        <v>0</v>
      </c>
      <c r="AP74" s="44">
        <v>0</v>
      </c>
      <c r="AQ74" s="14">
        <v>0</v>
      </c>
      <c r="AR74" s="45">
        <v>0</v>
      </c>
      <c r="AS74" s="48">
        <v>33</v>
      </c>
      <c r="AT74" s="16">
        <v>456</v>
      </c>
      <c r="AU74" s="45">
        <f t="shared" ref="AU74:AU79" si="19">AT74/AS74*1000</f>
        <v>13818.181818181818</v>
      </c>
      <c r="AV74" s="12">
        <f t="shared" si="17"/>
        <v>33</v>
      </c>
      <c r="AW74" s="17">
        <f t="shared" si="18"/>
        <v>456</v>
      </c>
      <c r="AX74" s="6"/>
      <c r="AY74" s="9"/>
      <c r="AZ74" s="6"/>
      <c r="BA74" s="6"/>
      <c r="BB74" s="6"/>
      <c r="BC74" s="9"/>
      <c r="BD74" s="6"/>
      <c r="BE74" s="6"/>
      <c r="BF74" s="6"/>
      <c r="BG74" s="9"/>
      <c r="BH74" s="6"/>
      <c r="BI74" s="6"/>
      <c r="BJ74" s="1"/>
      <c r="BK74" s="2"/>
      <c r="BL74" s="1"/>
      <c r="BM74" s="1"/>
      <c r="BN74" s="1"/>
      <c r="BO74" s="2"/>
      <c r="BP74" s="1"/>
      <c r="BQ74" s="1"/>
      <c r="BR74" s="1"/>
      <c r="BS74" s="2"/>
      <c r="BT74" s="1"/>
      <c r="BU74" s="1"/>
      <c r="BV74" s="1"/>
      <c r="BW74" s="2"/>
      <c r="BX74" s="1"/>
      <c r="BY74" s="1"/>
      <c r="BZ74" s="1"/>
      <c r="CA74" s="2"/>
      <c r="CB74" s="1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  <c r="CU74" s="2"/>
      <c r="CV74" s="1"/>
      <c r="CW74" s="1"/>
      <c r="CX74" s="1"/>
    </row>
    <row r="75" spans="1:177" x14ac:dyDescent="0.3">
      <c r="A75" s="54">
        <v>2011</v>
      </c>
      <c r="B75" s="55" t="s">
        <v>9</v>
      </c>
      <c r="C75" s="44">
        <v>0</v>
      </c>
      <c r="D75" s="14">
        <v>0</v>
      </c>
      <c r="E75" s="45">
        <v>0</v>
      </c>
      <c r="F75" s="44">
        <v>0</v>
      </c>
      <c r="G75" s="14">
        <v>0</v>
      </c>
      <c r="H75" s="45">
        <v>0</v>
      </c>
      <c r="I75" s="44">
        <v>0</v>
      </c>
      <c r="J75" s="14">
        <v>0</v>
      </c>
      <c r="K75" s="45">
        <v>0</v>
      </c>
      <c r="L75" s="44">
        <v>0</v>
      </c>
      <c r="M75" s="14">
        <v>0</v>
      </c>
      <c r="N75" s="45">
        <v>0</v>
      </c>
      <c r="O75" s="44">
        <v>0</v>
      </c>
      <c r="P75" s="14">
        <v>0</v>
      </c>
      <c r="Q75" s="45">
        <v>0</v>
      </c>
      <c r="R75" s="44">
        <v>0</v>
      </c>
      <c r="S75" s="14">
        <v>0</v>
      </c>
      <c r="T75" s="45">
        <v>0</v>
      </c>
      <c r="U75" s="44">
        <v>0</v>
      </c>
      <c r="V75" s="14">
        <v>0</v>
      </c>
      <c r="W75" s="45">
        <v>0</v>
      </c>
      <c r="X75" s="44">
        <v>0</v>
      </c>
      <c r="Y75" s="14">
        <v>0</v>
      </c>
      <c r="Z75" s="45">
        <v>0</v>
      </c>
      <c r="AA75" s="44">
        <v>0</v>
      </c>
      <c r="AB75" s="14">
        <v>0</v>
      </c>
      <c r="AC75" s="45">
        <v>0</v>
      </c>
      <c r="AD75" s="44">
        <v>0</v>
      </c>
      <c r="AE75" s="14">
        <v>0</v>
      </c>
      <c r="AF75" s="45">
        <v>0</v>
      </c>
      <c r="AG75" s="44">
        <v>0</v>
      </c>
      <c r="AH75" s="14">
        <v>0</v>
      </c>
      <c r="AI75" s="45">
        <v>0</v>
      </c>
      <c r="AJ75" s="44">
        <v>0</v>
      </c>
      <c r="AK75" s="14">
        <v>0</v>
      </c>
      <c r="AL75" s="45">
        <v>0</v>
      </c>
      <c r="AM75" s="44">
        <v>0</v>
      </c>
      <c r="AN75" s="14">
        <v>0</v>
      </c>
      <c r="AO75" s="45">
        <f t="shared" si="16"/>
        <v>0</v>
      </c>
      <c r="AP75" s="44">
        <v>0</v>
      </c>
      <c r="AQ75" s="14">
        <v>0</v>
      </c>
      <c r="AR75" s="45">
        <v>0</v>
      </c>
      <c r="AS75" s="44">
        <v>0</v>
      </c>
      <c r="AT75" s="14">
        <v>0</v>
      </c>
      <c r="AU75" s="45">
        <v>0</v>
      </c>
      <c r="AV75" s="12">
        <f t="shared" si="17"/>
        <v>0</v>
      </c>
      <c r="AW75" s="17">
        <f t="shared" si="18"/>
        <v>0</v>
      </c>
      <c r="AX75" s="6"/>
      <c r="AY75" s="9"/>
      <c r="AZ75" s="6"/>
      <c r="BA75" s="6"/>
      <c r="BB75" s="6"/>
      <c r="BC75" s="9"/>
      <c r="BD75" s="6"/>
      <c r="BE75" s="6"/>
      <c r="BF75" s="6"/>
      <c r="BG75" s="9"/>
      <c r="BH75" s="6"/>
      <c r="BI75" s="6"/>
      <c r="BJ75" s="1"/>
      <c r="BK75" s="2"/>
      <c r="BL75" s="1"/>
      <c r="BM75" s="1"/>
      <c r="BN75" s="1"/>
      <c r="BO75" s="2"/>
      <c r="BP75" s="1"/>
      <c r="BQ75" s="1"/>
      <c r="BR75" s="1"/>
      <c r="BS75" s="2"/>
      <c r="BT75" s="1"/>
      <c r="BU75" s="1"/>
      <c r="BV75" s="1"/>
      <c r="BW75" s="2"/>
      <c r="BX75" s="1"/>
      <c r="BY75" s="1"/>
      <c r="BZ75" s="1"/>
      <c r="CA75" s="2"/>
      <c r="CB75" s="1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  <c r="CU75" s="2"/>
      <c r="CV75" s="1"/>
      <c r="CW75" s="1"/>
      <c r="CX75" s="1"/>
    </row>
    <row r="76" spans="1:177" x14ac:dyDescent="0.3">
      <c r="A76" s="54">
        <v>2011</v>
      </c>
      <c r="B76" s="55" t="s">
        <v>10</v>
      </c>
      <c r="C76" s="44">
        <v>0</v>
      </c>
      <c r="D76" s="14">
        <v>0</v>
      </c>
      <c r="E76" s="45">
        <v>0</v>
      </c>
      <c r="F76" s="44">
        <v>0</v>
      </c>
      <c r="G76" s="14">
        <v>0</v>
      </c>
      <c r="H76" s="45">
        <v>0</v>
      </c>
      <c r="I76" s="44">
        <v>0</v>
      </c>
      <c r="J76" s="14">
        <v>0</v>
      </c>
      <c r="K76" s="45">
        <v>0</v>
      </c>
      <c r="L76" s="44">
        <v>0</v>
      </c>
      <c r="M76" s="14">
        <v>0</v>
      </c>
      <c r="N76" s="45">
        <v>0</v>
      </c>
      <c r="O76" s="44">
        <v>0</v>
      </c>
      <c r="P76" s="14">
        <v>0</v>
      </c>
      <c r="Q76" s="45">
        <v>0</v>
      </c>
      <c r="R76" s="44">
        <v>0</v>
      </c>
      <c r="S76" s="14">
        <v>0</v>
      </c>
      <c r="T76" s="45">
        <v>0</v>
      </c>
      <c r="U76" s="44">
        <v>0</v>
      </c>
      <c r="V76" s="14">
        <v>0</v>
      </c>
      <c r="W76" s="45">
        <v>0</v>
      </c>
      <c r="X76" s="44">
        <v>0</v>
      </c>
      <c r="Y76" s="14">
        <v>0</v>
      </c>
      <c r="Z76" s="45">
        <v>0</v>
      </c>
      <c r="AA76" s="44">
        <v>0</v>
      </c>
      <c r="AB76" s="14">
        <v>0</v>
      </c>
      <c r="AC76" s="45">
        <v>0</v>
      </c>
      <c r="AD76" s="44">
        <v>0</v>
      </c>
      <c r="AE76" s="14">
        <v>0</v>
      </c>
      <c r="AF76" s="45">
        <v>0</v>
      </c>
      <c r="AG76" s="44">
        <v>0</v>
      </c>
      <c r="AH76" s="14">
        <v>0</v>
      </c>
      <c r="AI76" s="45">
        <v>0</v>
      </c>
      <c r="AJ76" s="44">
        <v>0</v>
      </c>
      <c r="AK76" s="14">
        <v>0</v>
      </c>
      <c r="AL76" s="45">
        <v>0</v>
      </c>
      <c r="AM76" s="44">
        <v>0</v>
      </c>
      <c r="AN76" s="14">
        <v>0</v>
      </c>
      <c r="AO76" s="45">
        <f t="shared" si="16"/>
        <v>0</v>
      </c>
      <c r="AP76" s="44">
        <v>0</v>
      </c>
      <c r="AQ76" s="14">
        <v>0</v>
      </c>
      <c r="AR76" s="45">
        <v>0</v>
      </c>
      <c r="AS76" s="44">
        <v>0</v>
      </c>
      <c r="AT76" s="14">
        <v>1</v>
      </c>
      <c r="AU76" s="45">
        <v>0</v>
      </c>
      <c r="AV76" s="12">
        <f t="shared" si="17"/>
        <v>0</v>
      </c>
      <c r="AW76" s="17">
        <f t="shared" si="18"/>
        <v>1</v>
      </c>
      <c r="AX76" s="6"/>
      <c r="AY76" s="9"/>
      <c r="AZ76" s="6"/>
      <c r="BA76" s="6"/>
      <c r="BB76" s="6"/>
      <c r="BC76" s="9"/>
      <c r="BD76" s="6"/>
      <c r="BE76" s="6"/>
      <c r="BF76" s="6"/>
      <c r="BG76" s="9"/>
      <c r="BH76" s="6"/>
      <c r="BI76" s="6"/>
      <c r="BJ76" s="1"/>
      <c r="BK76" s="2"/>
      <c r="BL76" s="1"/>
      <c r="BM76" s="1"/>
      <c r="BN76" s="1"/>
      <c r="BO76" s="2"/>
      <c r="BP76" s="1"/>
      <c r="BQ76" s="1"/>
      <c r="BR76" s="1"/>
      <c r="BS76" s="2"/>
      <c r="BT76" s="1"/>
      <c r="BU76" s="1"/>
      <c r="BV76" s="1"/>
      <c r="BW76" s="2"/>
      <c r="BX76" s="1"/>
      <c r="BY76" s="1"/>
      <c r="BZ76" s="1"/>
      <c r="CA76" s="2"/>
      <c r="CB76" s="1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  <c r="CU76" s="2"/>
      <c r="CV76" s="1"/>
      <c r="CW76" s="1"/>
      <c r="CX76" s="1"/>
    </row>
    <row r="77" spans="1:177" x14ac:dyDescent="0.3">
      <c r="A77" s="54">
        <v>2011</v>
      </c>
      <c r="B77" s="55" t="s">
        <v>11</v>
      </c>
      <c r="C77" s="44">
        <v>0</v>
      </c>
      <c r="D77" s="14">
        <v>0</v>
      </c>
      <c r="E77" s="45">
        <v>0</v>
      </c>
      <c r="F77" s="44">
        <v>0</v>
      </c>
      <c r="G77" s="14">
        <v>0</v>
      </c>
      <c r="H77" s="45">
        <v>0</v>
      </c>
      <c r="I77" s="44">
        <v>0</v>
      </c>
      <c r="J77" s="14">
        <v>0</v>
      </c>
      <c r="K77" s="45">
        <v>0</v>
      </c>
      <c r="L77" s="44">
        <v>0</v>
      </c>
      <c r="M77" s="14">
        <v>0</v>
      </c>
      <c r="N77" s="45">
        <v>0</v>
      </c>
      <c r="O77" s="44">
        <v>0</v>
      </c>
      <c r="P77" s="14">
        <v>0</v>
      </c>
      <c r="Q77" s="45">
        <v>0</v>
      </c>
      <c r="R77" s="44">
        <v>0</v>
      </c>
      <c r="S77" s="14">
        <v>0</v>
      </c>
      <c r="T77" s="45">
        <v>0</v>
      </c>
      <c r="U77" s="44">
        <v>0</v>
      </c>
      <c r="V77" s="14">
        <v>0</v>
      </c>
      <c r="W77" s="45">
        <v>0</v>
      </c>
      <c r="X77" s="44">
        <v>0</v>
      </c>
      <c r="Y77" s="14">
        <v>0</v>
      </c>
      <c r="Z77" s="45">
        <v>0</v>
      </c>
      <c r="AA77" s="44">
        <v>0</v>
      </c>
      <c r="AB77" s="14">
        <v>0</v>
      </c>
      <c r="AC77" s="45">
        <v>0</v>
      </c>
      <c r="AD77" s="44">
        <v>0</v>
      </c>
      <c r="AE77" s="14">
        <v>0</v>
      </c>
      <c r="AF77" s="45">
        <v>0</v>
      </c>
      <c r="AG77" s="44">
        <v>0</v>
      </c>
      <c r="AH77" s="14">
        <v>0</v>
      </c>
      <c r="AI77" s="45">
        <v>0</v>
      </c>
      <c r="AJ77" s="44">
        <v>0</v>
      </c>
      <c r="AK77" s="14">
        <v>0</v>
      </c>
      <c r="AL77" s="45">
        <v>0</v>
      </c>
      <c r="AM77" s="44">
        <v>0</v>
      </c>
      <c r="AN77" s="14">
        <v>0</v>
      </c>
      <c r="AO77" s="45">
        <f t="shared" si="16"/>
        <v>0</v>
      </c>
      <c r="AP77" s="44">
        <v>0</v>
      </c>
      <c r="AQ77" s="14">
        <v>0</v>
      </c>
      <c r="AR77" s="45">
        <v>0</v>
      </c>
      <c r="AS77" s="48">
        <v>34</v>
      </c>
      <c r="AT77" s="16">
        <v>407</v>
      </c>
      <c r="AU77" s="45">
        <f t="shared" si="19"/>
        <v>11970.588235294117</v>
      </c>
      <c r="AV77" s="12">
        <f t="shared" si="17"/>
        <v>34</v>
      </c>
      <c r="AW77" s="17">
        <f t="shared" si="18"/>
        <v>407</v>
      </c>
      <c r="AX77" s="6"/>
      <c r="AY77" s="9"/>
      <c r="AZ77" s="6"/>
      <c r="BA77" s="6"/>
      <c r="BB77" s="6"/>
      <c r="BC77" s="9"/>
      <c r="BD77" s="6"/>
      <c r="BE77" s="6"/>
      <c r="BF77" s="6"/>
      <c r="BG77" s="9"/>
      <c r="BH77" s="6"/>
      <c r="BI77" s="6"/>
      <c r="BJ77" s="1"/>
      <c r="BK77" s="2"/>
      <c r="BL77" s="1"/>
      <c r="BM77" s="1"/>
      <c r="BN77" s="1"/>
      <c r="BO77" s="2"/>
      <c r="BP77" s="1"/>
      <c r="BQ77" s="1"/>
      <c r="BR77" s="1"/>
      <c r="BS77" s="2"/>
      <c r="BT77" s="1"/>
      <c r="BU77" s="1"/>
      <c r="BV77" s="1"/>
      <c r="BW77" s="2"/>
      <c r="BX77" s="1"/>
      <c r="BY77" s="1"/>
      <c r="BZ77" s="1"/>
      <c r="CA77" s="2"/>
      <c r="CB77" s="1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  <c r="CU77" s="2"/>
      <c r="CV77" s="1"/>
      <c r="CW77" s="1"/>
      <c r="CX77" s="1"/>
    </row>
    <row r="78" spans="1:177" x14ac:dyDescent="0.3">
      <c r="A78" s="54">
        <v>2011</v>
      </c>
      <c r="B78" s="55" t="s">
        <v>12</v>
      </c>
      <c r="C78" s="44">
        <v>0</v>
      </c>
      <c r="D78" s="14">
        <v>0</v>
      </c>
      <c r="E78" s="45">
        <v>0</v>
      </c>
      <c r="F78" s="44">
        <v>0</v>
      </c>
      <c r="G78" s="14">
        <v>0</v>
      </c>
      <c r="H78" s="45">
        <v>0</v>
      </c>
      <c r="I78" s="44">
        <v>0</v>
      </c>
      <c r="J78" s="14">
        <v>0</v>
      </c>
      <c r="K78" s="45">
        <v>0</v>
      </c>
      <c r="L78" s="44">
        <v>0</v>
      </c>
      <c r="M78" s="14">
        <v>0</v>
      </c>
      <c r="N78" s="45">
        <v>0</v>
      </c>
      <c r="O78" s="44">
        <v>0</v>
      </c>
      <c r="P78" s="14">
        <v>0</v>
      </c>
      <c r="Q78" s="45">
        <v>0</v>
      </c>
      <c r="R78" s="44">
        <v>0</v>
      </c>
      <c r="S78" s="14">
        <v>0</v>
      </c>
      <c r="T78" s="45">
        <v>0</v>
      </c>
      <c r="U78" s="44">
        <v>0</v>
      </c>
      <c r="V78" s="14">
        <v>0</v>
      </c>
      <c r="W78" s="45">
        <v>0</v>
      </c>
      <c r="X78" s="44">
        <v>0</v>
      </c>
      <c r="Y78" s="14">
        <v>0</v>
      </c>
      <c r="Z78" s="45">
        <v>0</v>
      </c>
      <c r="AA78" s="44">
        <v>0</v>
      </c>
      <c r="AB78" s="14">
        <v>0</v>
      </c>
      <c r="AC78" s="45">
        <v>0</v>
      </c>
      <c r="AD78" s="44">
        <v>0</v>
      </c>
      <c r="AE78" s="14">
        <v>0</v>
      </c>
      <c r="AF78" s="45">
        <v>0</v>
      </c>
      <c r="AG78" s="44">
        <v>0</v>
      </c>
      <c r="AH78" s="14">
        <v>0</v>
      </c>
      <c r="AI78" s="45">
        <v>0</v>
      </c>
      <c r="AJ78" s="44">
        <v>0</v>
      </c>
      <c r="AK78" s="14">
        <v>0</v>
      </c>
      <c r="AL78" s="45">
        <v>0</v>
      </c>
      <c r="AM78" s="44">
        <v>0</v>
      </c>
      <c r="AN78" s="14">
        <v>0</v>
      </c>
      <c r="AO78" s="45">
        <f t="shared" si="16"/>
        <v>0</v>
      </c>
      <c r="AP78" s="44">
        <v>0</v>
      </c>
      <c r="AQ78" s="14">
        <v>0</v>
      </c>
      <c r="AR78" s="45">
        <v>0</v>
      </c>
      <c r="AS78" s="44">
        <v>0</v>
      </c>
      <c r="AT78" s="14">
        <v>0</v>
      </c>
      <c r="AU78" s="45">
        <v>0</v>
      </c>
      <c r="AV78" s="12">
        <f t="shared" si="17"/>
        <v>0</v>
      </c>
      <c r="AW78" s="17">
        <f t="shared" si="18"/>
        <v>0</v>
      </c>
      <c r="AX78" s="6"/>
      <c r="AY78" s="9"/>
      <c r="AZ78" s="6"/>
      <c r="BA78" s="6"/>
      <c r="BB78" s="6"/>
      <c r="BC78" s="9"/>
      <c r="BD78" s="6"/>
      <c r="BE78" s="6"/>
      <c r="BF78" s="6"/>
      <c r="BG78" s="9"/>
      <c r="BH78" s="6"/>
      <c r="BI78" s="6"/>
      <c r="BJ78" s="1"/>
      <c r="BK78" s="2"/>
      <c r="BL78" s="1"/>
      <c r="BM78" s="1"/>
      <c r="BN78" s="1"/>
      <c r="BO78" s="2"/>
      <c r="BP78" s="1"/>
      <c r="BQ78" s="1"/>
      <c r="BR78" s="1"/>
      <c r="BS78" s="2"/>
      <c r="BT78" s="1"/>
      <c r="BU78" s="1"/>
      <c r="BV78" s="1"/>
      <c r="BW78" s="2"/>
      <c r="BX78" s="1"/>
      <c r="BY78" s="1"/>
      <c r="BZ78" s="1"/>
      <c r="CA78" s="2"/>
      <c r="CB78" s="1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  <c r="CU78" s="2"/>
      <c r="CV78" s="1"/>
      <c r="CW78" s="1"/>
      <c r="CX78" s="1"/>
    </row>
    <row r="79" spans="1:177" x14ac:dyDescent="0.3">
      <c r="A79" s="54">
        <v>2011</v>
      </c>
      <c r="B79" s="55" t="s">
        <v>13</v>
      </c>
      <c r="C79" s="44">
        <v>0</v>
      </c>
      <c r="D79" s="14">
        <v>0</v>
      </c>
      <c r="E79" s="45">
        <v>0</v>
      </c>
      <c r="F79" s="44">
        <v>0</v>
      </c>
      <c r="G79" s="14">
        <v>0</v>
      </c>
      <c r="H79" s="45">
        <v>0</v>
      </c>
      <c r="I79" s="44">
        <v>0</v>
      </c>
      <c r="J79" s="14">
        <v>0</v>
      </c>
      <c r="K79" s="45">
        <v>0</v>
      </c>
      <c r="L79" s="44">
        <v>0</v>
      </c>
      <c r="M79" s="14">
        <v>0</v>
      </c>
      <c r="N79" s="45">
        <v>0</v>
      </c>
      <c r="O79" s="44">
        <v>0</v>
      </c>
      <c r="P79" s="14">
        <v>0</v>
      </c>
      <c r="Q79" s="45">
        <v>0</v>
      </c>
      <c r="R79" s="44">
        <v>0</v>
      </c>
      <c r="S79" s="14">
        <v>0</v>
      </c>
      <c r="T79" s="45">
        <v>0</v>
      </c>
      <c r="U79" s="44">
        <v>0</v>
      </c>
      <c r="V79" s="14">
        <v>0</v>
      </c>
      <c r="W79" s="45">
        <v>0</v>
      </c>
      <c r="X79" s="44">
        <v>0</v>
      </c>
      <c r="Y79" s="14">
        <v>0</v>
      </c>
      <c r="Z79" s="45">
        <v>0</v>
      </c>
      <c r="AA79" s="44">
        <v>0</v>
      </c>
      <c r="AB79" s="14">
        <v>0</v>
      </c>
      <c r="AC79" s="45">
        <v>0</v>
      </c>
      <c r="AD79" s="44">
        <v>0</v>
      </c>
      <c r="AE79" s="14">
        <v>0</v>
      </c>
      <c r="AF79" s="45">
        <v>0</v>
      </c>
      <c r="AG79" s="44">
        <v>0</v>
      </c>
      <c r="AH79" s="14">
        <v>0</v>
      </c>
      <c r="AI79" s="45">
        <v>0</v>
      </c>
      <c r="AJ79" s="44">
        <v>0</v>
      </c>
      <c r="AK79" s="14">
        <v>0</v>
      </c>
      <c r="AL79" s="45">
        <v>0</v>
      </c>
      <c r="AM79" s="44">
        <v>0</v>
      </c>
      <c r="AN79" s="14">
        <v>0</v>
      </c>
      <c r="AO79" s="45">
        <f t="shared" si="16"/>
        <v>0</v>
      </c>
      <c r="AP79" s="44">
        <v>0</v>
      </c>
      <c r="AQ79" s="14">
        <v>0</v>
      </c>
      <c r="AR79" s="45">
        <v>0</v>
      </c>
      <c r="AS79" s="48">
        <v>1</v>
      </c>
      <c r="AT79" s="16">
        <v>37</v>
      </c>
      <c r="AU79" s="45">
        <f t="shared" si="19"/>
        <v>37000</v>
      </c>
      <c r="AV79" s="12">
        <f t="shared" si="17"/>
        <v>1</v>
      </c>
      <c r="AW79" s="17">
        <f t="shared" si="18"/>
        <v>37</v>
      </c>
      <c r="AX79" s="6"/>
      <c r="AY79" s="9"/>
      <c r="AZ79" s="6"/>
      <c r="BA79" s="6"/>
      <c r="BB79" s="6"/>
      <c r="BC79" s="9"/>
      <c r="BD79" s="6"/>
      <c r="BE79" s="6"/>
      <c r="BF79" s="6"/>
      <c r="BG79" s="9"/>
      <c r="BH79" s="6"/>
      <c r="BI79" s="6"/>
      <c r="BJ79" s="1"/>
      <c r="BK79" s="2"/>
      <c r="BL79" s="1"/>
      <c r="BM79" s="1"/>
      <c r="BN79" s="1"/>
      <c r="BO79" s="2"/>
      <c r="BP79" s="1"/>
      <c r="BQ79" s="1"/>
      <c r="BR79" s="1"/>
      <c r="BS79" s="2"/>
      <c r="BT79" s="1"/>
      <c r="BU79" s="1"/>
      <c r="BV79" s="1"/>
      <c r="BW79" s="2"/>
      <c r="BX79" s="1"/>
      <c r="BY79" s="1"/>
      <c r="BZ79" s="1"/>
      <c r="CA79" s="2"/>
      <c r="CB79" s="1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  <c r="CU79" s="2"/>
      <c r="CV79" s="1"/>
      <c r="CW79" s="1"/>
      <c r="CX79" s="1"/>
    </row>
    <row r="80" spans="1:177" x14ac:dyDescent="0.3">
      <c r="A80" s="54">
        <v>2011</v>
      </c>
      <c r="B80" s="55" t="s">
        <v>14</v>
      </c>
      <c r="C80" s="44">
        <v>0</v>
      </c>
      <c r="D80" s="14">
        <v>0</v>
      </c>
      <c r="E80" s="45">
        <v>0</v>
      </c>
      <c r="F80" s="44">
        <v>0</v>
      </c>
      <c r="G80" s="14">
        <v>0</v>
      </c>
      <c r="H80" s="45">
        <v>0</v>
      </c>
      <c r="I80" s="44">
        <v>0</v>
      </c>
      <c r="J80" s="14">
        <v>0</v>
      </c>
      <c r="K80" s="45">
        <v>0</v>
      </c>
      <c r="L80" s="44">
        <v>0</v>
      </c>
      <c r="M80" s="14">
        <v>0</v>
      </c>
      <c r="N80" s="45">
        <v>0</v>
      </c>
      <c r="O80" s="44">
        <v>0</v>
      </c>
      <c r="P80" s="14">
        <v>0</v>
      </c>
      <c r="Q80" s="45">
        <v>0</v>
      </c>
      <c r="R80" s="44">
        <v>0</v>
      </c>
      <c r="S80" s="14">
        <v>0</v>
      </c>
      <c r="T80" s="45">
        <v>0</v>
      </c>
      <c r="U80" s="44">
        <v>0</v>
      </c>
      <c r="V80" s="14">
        <v>0</v>
      </c>
      <c r="W80" s="45">
        <v>0</v>
      </c>
      <c r="X80" s="44">
        <v>0</v>
      </c>
      <c r="Y80" s="14">
        <v>0</v>
      </c>
      <c r="Z80" s="45">
        <v>0</v>
      </c>
      <c r="AA80" s="44">
        <v>0</v>
      </c>
      <c r="AB80" s="14">
        <v>0</v>
      </c>
      <c r="AC80" s="45">
        <v>0</v>
      </c>
      <c r="AD80" s="44">
        <v>0</v>
      </c>
      <c r="AE80" s="14">
        <v>0</v>
      </c>
      <c r="AF80" s="45">
        <v>0</v>
      </c>
      <c r="AG80" s="44">
        <v>0</v>
      </c>
      <c r="AH80" s="14">
        <v>0</v>
      </c>
      <c r="AI80" s="45">
        <v>0</v>
      </c>
      <c r="AJ80" s="44">
        <v>0</v>
      </c>
      <c r="AK80" s="14">
        <v>0</v>
      </c>
      <c r="AL80" s="45">
        <v>0</v>
      </c>
      <c r="AM80" s="44">
        <v>0</v>
      </c>
      <c r="AN80" s="14">
        <v>0</v>
      </c>
      <c r="AO80" s="45">
        <f t="shared" si="16"/>
        <v>0</v>
      </c>
      <c r="AP80" s="44">
        <v>0</v>
      </c>
      <c r="AQ80" s="14">
        <v>0</v>
      </c>
      <c r="AR80" s="45">
        <v>0</v>
      </c>
      <c r="AS80" s="44">
        <v>0</v>
      </c>
      <c r="AT80" s="14">
        <v>0</v>
      </c>
      <c r="AU80" s="45">
        <v>0</v>
      </c>
      <c r="AV80" s="12">
        <f t="shared" si="17"/>
        <v>0</v>
      </c>
      <c r="AW80" s="17">
        <f t="shared" si="18"/>
        <v>0</v>
      </c>
      <c r="AX80" s="6"/>
      <c r="AY80" s="9"/>
      <c r="AZ80" s="6"/>
      <c r="BA80" s="6"/>
      <c r="BB80" s="6"/>
      <c r="BC80" s="9"/>
      <c r="BD80" s="6"/>
      <c r="BE80" s="6"/>
      <c r="BF80" s="6"/>
      <c r="BG80" s="9"/>
      <c r="BH80" s="6"/>
      <c r="BI80" s="6"/>
      <c r="BJ80" s="1"/>
      <c r="BK80" s="2"/>
      <c r="BL80" s="1"/>
      <c r="BM80" s="1"/>
      <c r="BN80" s="1"/>
      <c r="BO80" s="2"/>
      <c r="BP80" s="1"/>
      <c r="BQ80" s="1"/>
      <c r="BR80" s="1"/>
      <c r="BS80" s="2"/>
      <c r="BT80" s="1"/>
      <c r="BU80" s="1"/>
      <c r="BV80" s="1"/>
      <c r="BW80" s="2"/>
      <c r="BX80" s="1"/>
      <c r="BY80" s="1"/>
      <c r="BZ80" s="1"/>
      <c r="CA80" s="2"/>
      <c r="CB80" s="1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  <c r="CU80" s="2"/>
      <c r="CV80" s="1"/>
      <c r="CW80" s="1"/>
      <c r="CX80" s="1"/>
    </row>
    <row r="81" spans="1:177" x14ac:dyDescent="0.3">
      <c r="A81" s="54">
        <v>2011</v>
      </c>
      <c r="B81" s="55" t="s">
        <v>15</v>
      </c>
      <c r="C81" s="44">
        <v>0</v>
      </c>
      <c r="D81" s="14">
        <v>0</v>
      </c>
      <c r="E81" s="45">
        <v>0</v>
      </c>
      <c r="F81" s="44">
        <v>0</v>
      </c>
      <c r="G81" s="14">
        <v>0</v>
      </c>
      <c r="H81" s="45">
        <v>0</v>
      </c>
      <c r="I81" s="44">
        <v>0</v>
      </c>
      <c r="J81" s="14">
        <v>0</v>
      </c>
      <c r="K81" s="45">
        <v>0</v>
      </c>
      <c r="L81" s="44">
        <v>0</v>
      </c>
      <c r="M81" s="14">
        <v>0</v>
      </c>
      <c r="N81" s="45">
        <v>0</v>
      </c>
      <c r="O81" s="44">
        <v>0</v>
      </c>
      <c r="P81" s="14">
        <v>0</v>
      </c>
      <c r="Q81" s="45">
        <v>0</v>
      </c>
      <c r="R81" s="44">
        <v>0</v>
      </c>
      <c r="S81" s="14">
        <v>0</v>
      </c>
      <c r="T81" s="45">
        <v>0</v>
      </c>
      <c r="U81" s="48">
        <v>2</v>
      </c>
      <c r="V81" s="16">
        <v>24</v>
      </c>
      <c r="W81" s="45">
        <f>V81/U81*1000</f>
        <v>12000</v>
      </c>
      <c r="X81" s="44">
        <v>0</v>
      </c>
      <c r="Y81" s="14">
        <v>0</v>
      </c>
      <c r="Z81" s="45">
        <v>0</v>
      </c>
      <c r="AA81" s="44">
        <v>0</v>
      </c>
      <c r="AB81" s="14">
        <v>0</v>
      </c>
      <c r="AC81" s="45">
        <v>0</v>
      </c>
      <c r="AD81" s="44">
        <v>0</v>
      </c>
      <c r="AE81" s="14">
        <v>0</v>
      </c>
      <c r="AF81" s="45">
        <v>0</v>
      </c>
      <c r="AG81" s="44">
        <v>0</v>
      </c>
      <c r="AH81" s="14">
        <v>0</v>
      </c>
      <c r="AI81" s="45">
        <v>0</v>
      </c>
      <c r="AJ81" s="44">
        <v>0</v>
      </c>
      <c r="AK81" s="14">
        <v>0</v>
      </c>
      <c r="AL81" s="45">
        <v>0</v>
      </c>
      <c r="AM81" s="44">
        <v>0</v>
      </c>
      <c r="AN81" s="14">
        <v>0</v>
      </c>
      <c r="AO81" s="45">
        <f t="shared" si="16"/>
        <v>0</v>
      </c>
      <c r="AP81" s="44">
        <v>0</v>
      </c>
      <c r="AQ81" s="14">
        <v>0</v>
      </c>
      <c r="AR81" s="45">
        <v>0</v>
      </c>
      <c r="AS81" s="44">
        <v>66</v>
      </c>
      <c r="AT81" s="14">
        <v>879</v>
      </c>
      <c r="AU81" s="45">
        <v>0</v>
      </c>
      <c r="AV81" s="12">
        <f t="shared" si="17"/>
        <v>68</v>
      </c>
      <c r="AW81" s="17">
        <f t="shared" si="18"/>
        <v>903</v>
      </c>
      <c r="AX81" s="6"/>
      <c r="AY81" s="9"/>
      <c r="AZ81" s="6"/>
      <c r="BA81" s="6"/>
      <c r="BB81" s="6"/>
      <c r="BC81" s="9"/>
      <c r="BD81" s="6"/>
      <c r="BE81" s="6"/>
      <c r="BF81" s="6"/>
      <c r="BG81" s="9"/>
      <c r="BH81" s="6"/>
      <c r="BI81" s="6"/>
      <c r="BJ81" s="1"/>
      <c r="BK81" s="2"/>
      <c r="BL81" s="1"/>
      <c r="BM81" s="1"/>
      <c r="BN81" s="1"/>
      <c r="BO81" s="2"/>
      <c r="BP81" s="1"/>
      <c r="BQ81" s="1"/>
      <c r="BR81" s="1"/>
      <c r="BS81" s="2"/>
      <c r="BT81" s="1"/>
      <c r="BU81" s="1"/>
      <c r="BV81" s="1"/>
      <c r="BW81" s="2"/>
      <c r="BX81" s="1"/>
      <c r="BY81" s="1"/>
      <c r="BZ81" s="1"/>
      <c r="CA81" s="2"/>
      <c r="CB81" s="1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  <c r="CU81" s="2"/>
      <c r="CV81" s="1"/>
      <c r="CW81" s="1"/>
      <c r="CX81" s="1"/>
    </row>
    <row r="82" spans="1:177" x14ac:dyDescent="0.3">
      <c r="A82" s="54">
        <v>2011</v>
      </c>
      <c r="B82" s="55" t="s">
        <v>16</v>
      </c>
      <c r="C82" s="44">
        <v>0</v>
      </c>
      <c r="D82" s="14">
        <v>0</v>
      </c>
      <c r="E82" s="45">
        <v>0</v>
      </c>
      <c r="F82" s="44">
        <v>0</v>
      </c>
      <c r="G82" s="14">
        <v>0</v>
      </c>
      <c r="H82" s="45">
        <v>0</v>
      </c>
      <c r="I82" s="44">
        <v>0</v>
      </c>
      <c r="J82" s="14">
        <v>0</v>
      </c>
      <c r="K82" s="45">
        <v>0</v>
      </c>
      <c r="L82" s="44">
        <v>0</v>
      </c>
      <c r="M82" s="14">
        <v>0</v>
      </c>
      <c r="N82" s="45">
        <v>0</v>
      </c>
      <c r="O82" s="44">
        <v>0</v>
      </c>
      <c r="P82" s="14">
        <v>0</v>
      </c>
      <c r="Q82" s="45">
        <v>0</v>
      </c>
      <c r="R82" s="44">
        <v>0</v>
      </c>
      <c r="S82" s="14">
        <v>0</v>
      </c>
      <c r="T82" s="45">
        <v>0</v>
      </c>
      <c r="U82" s="44">
        <v>0</v>
      </c>
      <c r="V82" s="14">
        <v>0</v>
      </c>
      <c r="W82" s="45">
        <v>0</v>
      </c>
      <c r="X82" s="44">
        <v>0</v>
      </c>
      <c r="Y82" s="14">
        <v>0</v>
      </c>
      <c r="Z82" s="45">
        <v>0</v>
      </c>
      <c r="AA82" s="44">
        <v>0</v>
      </c>
      <c r="AB82" s="14">
        <v>0</v>
      </c>
      <c r="AC82" s="45">
        <v>0</v>
      </c>
      <c r="AD82" s="44">
        <v>0</v>
      </c>
      <c r="AE82" s="14">
        <v>0</v>
      </c>
      <c r="AF82" s="45">
        <v>0</v>
      </c>
      <c r="AG82" s="44">
        <v>0</v>
      </c>
      <c r="AH82" s="14">
        <v>0</v>
      </c>
      <c r="AI82" s="45">
        <v>0</v>
      </c>
      <c r="AJ82" s="44">
        <v>0</v>
      </c>
      <c r="AK82" s="14">
        <v>0</v>
      </c>
      <c r="AL82" s="45">
        <v>0</v>
      </c>
      <c r="AM82" s="44">
        <v>0</v>
      </c>
      <c r="AN82" s="14">
        <v>0</v>
      </c>
      <c r="AO82" s="45">
        <f t="shared" si="16"/>
        <v>0</v>
      </c>
      <c r="AP82" s="44">
        <v>0</v>
      </c>
      <c r="AQ82" s="14">
        <v>0</v>
      </c>
      <c r="AR82" s="45">
        <v>0</v>
      </c>
      <c r="AS82" s="44">
        <v>0</v>
      </c>
      <c r="AT82" s="14">
        <v>0</v>
      </c>
      <c r="AU82" s="45">
        <v>0</v>
      </c>
      <c r="AV82" s="12">
        <f t="shared" si="17"/>
        <v>0</v>
      </c>
      <c r="AW82" s="17">
        <f t="shared" si="18"/>
        <v>0</v>
      </c>
      <c r="AX82" s="6"/>
      <c r="AY82" s="9"/>
      <c r="AZ82" s="6"/>
      <c r="BA82" s="6"/>
      <c r="BB82" s="6"/>
      <c r="BC82" s="9"/>
      <c r="BD82" s="6"/>
      <c r="BE82" s="6"/>
      <c r="BF82" s="6"/>
      <c r="BG82" s="9"/>
      <c r="BH82" s="6"/>
      <c r="BI82" s="6"/>
      <c r="BJ82" s="1"/>
      <c r="BK82" s="2"/>
      <c r="BL82" s="1"/>
      <c r="BM82" s="1"/>
      <c r="BN82" s="1"/>
      <c r="BO82" s="2"/>
      <c r="BP82" s="1"/>
      <c r="BQ82" s="1"/>
      <c r="BR82" s="1"/>
      <c r="BS82" s="2"/>
      <c r="BT82" s="1"/>
      <c r="BU82" s="1"/>
      <c r="BV82" s="1"/>
      <c r="BW82" s="2"/>
      <c r="BX82" s="1"/>
      <c r="BY82" s="1"/>
      <c r="BZ82" s="1"/>
      <c r="CA82" s="2"/>
      <c r="CB82" s="1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  <c r="CU82" s="2"/>
      <c r="CV82" s="1"/>
      <c r="CW82" s="1"/>
      <c r="CX82" s="1"/>
    </row>
    <row r="83" spans="1:177" ht="15" thickBot="1" x14ac:dyDescent="0.35">
      <c r="A83" s="63"/>
      <c r="B83" s="64" t="s">
        <v>17</v>
      </c>
      <c r="C83" s="61">
        <f>SUM(C71:C82)</f>
        <v>0</v>
      </c>
      <c r="D83" s="37">
        <f>SUM(D71:D82)</f>
        <v>0</v>
      </c>
      <c r="E83" s="62"/>
      <c r="F83" s="61">
        <f>SUM(F71:F82)</f>
        <v>0</v>
      </c>
      <c r="G83" s="37">
        <f>SUM(G71:G82)</f>
        <v>0</v>
      </c>
      <c r="H83" s="62"/>
      <c r="I83" s="61">
        <f>SUM(I71:I82)</f>
        <v>0</v>
      </c>
      <c r="J83" s="37">
        <f>SUM(J71:J82)</f>
        <v>0</v>
      </c>
      <c r="K83" s="62"/>
      <c r="L83" s="61">
        <f>SUM(L71:L82)</f>
        <v>0</v>
      </c>
      <c r="M83" s="37">
        <f>SUM(M71:M82)</f>
        <v>0</v>
      </c>
      <c r="N83" s="62"/>
      <c r="O83" s="61">
        <f>SUM(O71:O82)</f>
        <v>0</v>
      </c>
      <c r="P83" s="37">
        <f>SUM(P71:P82)</f>
        <v>0</v>
      </c>
      <c r="Q83" s="62"/>
      <c r="R83" s="61">
        <f>SUM(R71:R82)</f>
        <v>0</v>
      </c>
      <c r="S83" s="37">
        <f>SUM(S71:S82)</f>
        <v>0</v>
      </c>
      <c r="T83" s="62"/>
      <c r="U83" s="61">
        <f>SUM(U71:U82)</f>
        <v>2</v>
      </c>
      <c r="V83" s="37">
        <f>SUM(V71:V82)</f>
        <v>24</v>
      </c>
      <c r="W83" s="62"/>
      <c r="X83" s="61">
        <f>SUM(X71:X82)</f>
        <v>0</v>
      </c>
      <c r="Y83" s="37">
        <f>SUM(Y71:Y82)</f>
        <v>0</v>
      </c>
      <c r="Z83" s="62"/>
      <c r="AA83" s="61">
        <f>SUM(AA71:AA82)</f>
        <v>0</v>
      </c>
      <c r="AB83" s="37">
        <f>SUM(AB71:AB82)</f>
        <v>0</v>
      </c>
      <c r="AC83" s="62"/>
      <c r="AD83" s="61">
        <f>SUM(AD71:AD82)</f>
        <v>0</v>
      </c>
      <c r="AE83" s="37">
        <f>SUM(AE71:AE82)</f>
        <v>0</v>
      </c>
      <c r="AF83" s="62"/>
      <c r="AG83" s="61">
        <f>SUM(AG71:AG82)</f>
        <v>0</v>
      </c>
      <c r="AH83" s="37">
        <f>SUM(AH71:AH82)</f>
        <v>0</v>
      </c>
      <c r="AI83" s="62"/>
      <c r="AJ83" s="61">
        <f>SUM(AJ71:AJ82)</f>
        <v>0</v>
      </c>
      <c r="AK83" s="37">
        <f>SUM(AK71:AK82)</f>
        <v>0</v>
      </c>
      <c r="AL83" s="62"/>
      <c r="AM83" s="61">
        <f t="shared" ref="AM83:AN83" si="20">SUM(AM71:AM82)</f>
        <v>0</v>
      </c>
      <c r="AN83" s="37">
        <f t="shared" si="20"/>
        <v>0</v>
      </c>
      <c r="AO83" s="62"/>
      <c r="AP83" s="61">
        <f>SUM(AP71:AP82)</f>
        <v>31</v>
      </c>
      <c r="AQ83" s="37">
        <f>SUM(AQ71:AQ82)</f>
        <v>228</v>
      </c>
      <c r="AR83" s="62"/>
      <c r="AS83" s="61">
        <f>SUM(AS71:AS82)</f>
        <v>134</v>
      </c>
      <c r="AT83" s="37">
        <f>SUM(AT71:AT82)</f>
        <v>1780</v>
      </c>
      <c r="AU83" s="62"/>
      <c r="AV83" s="38">
        <f t="shared" si="17"/>
        <v>167</v>
      </c>
      <c r="AW83" s="39">
        <f t="shared" si="18"/>
        <v>2032</v>
      </c>
      <c r="AX83" s="6"/>
      <c r="AY83" s="9"/>
      <c r="AZ83" s="6"/>
      <c r="BA83" s="6"/>
      <c r="BB83" s="6"/>
      <c r="BC83" s="9"/>
      <c r="BD83" s="6"/>
      <c r="BE83" s="6"/>
      <c r="BF83" s="6"/>
      <c r="BG83" s="9"/>
      <c r="BH83" s="6"/>
      <c r="BI83" s="6"/>
      <c r="BJ83" s="1"/>
      <c r="BK83" s="2"/>
      <c r="BL83" s="1"/>
      <c r="BM83" s="1"/>
      <c r="BN83" s="1"/>
      <c r="BO83" s="2"/>
      <c r="BP83" s="1"/>
      <c r="BQ83" s="1"/>
      <c r="BR83" s="1"/>
      <c r="BS83" s="2"/>
      <c r="BT83" s="1"/>
      <c r="BU83" s="1"/>
      <c r="BV83" s="1"/>
      <c r="BW83" s="2"/>
      <c r="BX83" s="1"/>
      <c r="BY83" s="1"/>
      <c r="BZ83" s="1"/>
      <c r="CA83" s="2"/>
      <c r="CB83" s="1"/>
      <c r="CC83" s="1"/>
      <c r="CD83" s="1"/>
      <c r="CE83" s="2"/>
      <c r="CF83" s="1"/>
      <c r="CG83" s="1"/>
      <c r="CH83" s="1"/>
      <c r="CI83" s="2"/>
      <c r="CJ83" s="1"/>
      <c r="CK83" s="1"/>
      <c r="CL83" s="1"/>
      <c r="CM83" s="2"/>
      <c r="CN83" s="1"/>
      <c r="CO83" s="1"/>
      <c r="CP83" s="1"/>
      <c r="CQ83" s="2"/>
      <c r="CR83" s="1"/>
      <c r="CS83" s="1"/>
      <c r="CT83" s="1"/>
      <c r="CU83" s="2"/>
      <c r="CV83" s="1"/>
      <c r="CW83" s="1"/>
      <c r="CX83" s="1"/>
      <c r="DC83" s="3"/>
      <c r="DH83" s="3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  <c r="FU83" s="3"/>
    </row>
    <row r="84" spans="1:177" x14ac:dyDescent="0.3">
      <c r="A84" s="54">
        <v>2012</v>
      </c>
      <c r="B84" s="55" t="s">
        <v>5</v>
      </c>
      <c r="C84" s="44">
        <v>0</v>
      </c>
      <c r="D84" s="14">
        <v>0</v>
      </c>
      <c r="E84" s="45">
        <v>0</v>
      </c>
      <c r="F84" s="44">
        <v>0</v>
      </c>
      <c r="G84" s="14">
        <v>0</v>
      </c>
      <c r="H84" s="45">
        <v>0</v>
      </c>
      <c r="I84" s="44">
        <v>0</v>
      </c>
      <c r="J84" s="14">
        <v>0</v>
      </c>
      <c r="K84" s="45">
        <v>0</v>
      </c>
      <c r="L84" s="44">
        <v>0</v>
      </c>
      <c r="M84" s="14">
        <v>0</v>
      </c>
      <c r="N84" s="45">
        <v>0</v>
      </c>
      <c r="O84" s="44">
        <v>0</v>
      </c>
      <c r="P84" s="14">
        <v>0</v>
      </c>
      <c r="Q84" s="45">
        <v>0</v>
      </c>
      <c r="R84" s="44">
        <v>0</v>
      </c>
      <c r="S84" s="14">
        <v>0</v>
      </c>
      <c r="T84" s="45">
        <v>0</v>
      </c>
      <c r="U84" s="44">
        <v>0</v>
      </c>
      <c r="V84" s="14">
        <v>0</v>
      </c>
      <c r="W84" s="45">
        <v>0</v>
      </c>
      <c r="X84" s="44">
        <v>0</v>
      </c>
      <c r="Y84" s="14">
        <v>0</v>
      </c>
      <c r="Z84" s="45">
        <v>0</v>
      </c>
      <c r="AA84" s="44">
        <v>0</v>
      </c>
      <c r="AB84" s="14">
        <v>0</v>
      </c>
      <c r="AC84" s="45">
        <v>0</v>
      </c>
      <c r="AD84" s="44">
        <v>0</v>
      </c>
      <c r="AE84" s="14">
        <v>0</v>
      </c>
      <c r="AF84" s="45">
        <v>0</v>
      </c>
      <c r="AG84" s="44">
        <v>0</v>
      </c>
      <c r="AH84" s="14">
        <v>0</v>
      </c>
      <c r="AI84" s="45">
        <v>0</v>
      </c>
      <c r="AJ84" s="44">
        <v>0</v>
      </c>
      <c r="AK84" s="14">
        <v>0</v>
      </c>
      <c r="AL84" s="45">
        <v>0</v>
      </c>
      <c r="AM84" s="44">
        <v>0</v>
      </c>
      <c r="AN84" s="14">
        <v>0</v>
      </c>
      <c r="AO84" s="45">
        <f t="shared" ref="AO84:AO95" si="21">IF(AM84=0,0,AN84/AM84*1000)</f>
        <v>0</v>
      </c>
      <c r="AP84" s="44">
        <v>0</v>
      </c>
      <c r="AQ84" s="14">
        <v>0</v>
      </c>
      <c r="AR84" s="45">
        <v>0</v>
      </c>
      <c r="AS84" s="44">
        <v>0</v>
      </c>
      <c r="AT84" s="14">
        <v>0</v>
      </c>
      <c r="AU84" s="45">
        <v>0</v>
      </c>
      <c r="AV84" s="13">
        <f t="shared" ref="AV84:AV96" si="22">C84+I84+R84+U84+AD84+AP84+AS84</f>
        <v>0</v>
      </c>
      <c r="AW84" s="17">
        <f t="shared" ref="AW84:AW96" si="23">D84+J84+S84+V84+AE84+AQ84+AT84</f>
        <v>0</v>
      </c>
      <c r="AX84" s="6"/>
      <c r="AY84" s="9"/>
      <c r="AZ84" s="6"/>
      <c r="BA84" s="6"/>
      <c r="BB84" s="6"/>
      <c r="BC84" s="9"/>
      <c r="BD84" s="6"/>
      <c r="BE84" s="6"/>
      <c r="BF84" s="6"/>
      <c r="BG84" s="9"/>
      <c r="BH84" s="6"/>
      <c r="BI84" s="6"/>
      <c r="BJ84" s="1"/>
      <c r="BK84" s="2"/>
      <c r="BL84" s="1"/>
      <c r="BM84" s="1"/>
      <c r="BN84" s="1"/>
      <c r="BO84" s="2"/>
      <c r="BP84" s="1"/>
      <c r="BQ84" s="1"/>
      <c r="BR84" s="1"/>
      <c r="BS84" s="2"/>
      <c r="BT84" s="1"/>
      <c r="BU84" s="1"/>
      <c r="BV84" s="1"/>
      <c r="BW84" s="2"/>
      <c r="BX84" s="1"/>
      <c r="BY84" s="1"/>
      <c r="BZ84" s="1"/>
      <c r="CA84" s="2"/>
      <c r="CB84" s="1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  <c r="CU84" s="2"/>
      <c r="CV84" s="1"/>
      <c r="CW84" s="1"/>
      <c r="CX84" s="1"/>
    </row>
    <row r="85" spans="1:177" x14ac:dyDescent="0.3">
      <c r="A85" s="54">
        <v>2012</v>
      </c>
      <c r="B85" s="55" t="s">
        <v>6</v>
      </c>
      <c r="C85" s="49">
        <v>8</v>
      </c>
      <c r="D85" s="15">
        <v>195</v>
      </c>
      <c r="E85" s="45">
        <f t="shared" ref="E85" si="24">D85/C85*1000</f>
        <v>24375</v>
      </c>
      <c r="F85" s="44">
        <v>0</v>
      </c>
      <c r="G85" s="14">
        <v>0</v>
      </c>
      <c r="H85" s="45">
        <v>0</v>
      </c>
      <c r="I85" s="44">
        <v>0</v>
      </c>
      <c r="J85" s="14">
        <v>0</v>
      </c>
      <c r="K85" s="45">
        <v>0</v>
      </c>
      <c r="L85" s="44">
        <v>0</v>
      </c>
      <c r="M85" s="14">
        <v>0</v>
      </c>
      <c r="N85" s="45">
        <v>0</v>
      </c>
      <c r="O85" s="44">
        <v>0</v>
      </c>
      <c r="P85" s="14">
        <v>0</v>
      </c>
      <c r="Q85" s="45">
        <v>0</v>
      </c>
      <c r="R85" s="44">
        <v>0</v>
      </c>
      <c r="S85" s="14">
        <v>0</v>
      </c>
      <c r="T85" s="45">
        <v>0</v>
      </c>
      <c r="U85" s="44">
        <v>0</v>
      </c>
      <c r="V85" s="14">
        <v>0</v>
      </c>
      <c r="W85" s="45">
        <v>0</v>
      </c>
      <c r="X85" s="44">
        <v>0</v>
      </c>
      <c r="Y85" s="14">
        <v>0</v>
      </c>
      <c r="Z85" s="45">
        <v>0</v>
      </c>
      <c r="AA85" s="44">
        <v>0</v>
      </c>
      <c r="AB85" s="14">
        <v>0</v>
      </c>
      <c r="AC85" s="45">
        <v>0</v>
      </c>
      <c r="AD85" s="44">
        <v>0</v>
      </c>
      <c r="AE85" s="14">
        <v>0</v>
      </c>
      <c r="AF85" s="45">
        <v>0</v>
      </c>
      <c r="AG85" s="44">
        <v>0</v>
      </c>
      <c r="AH85" s="14">
        <v>0</v>
      </c>
      <c r="AI85" s="45">
        <v>0</v>
      </c>
      <c r="AJ85" s="44">
        <v>0</v>
      </c>
      <c r="AK85" s="14">
        <v>0</v>
      </c>
      <c r="AL85" s="45">
        <v>0</v>
      </c>
      <c r="AM85" s="44">
        <v>0</v>
      </c>
      <c r="AN85" s="14">
        <v>0</v>
      </c>
      <c r="AO85" s="45">
        <f t="shared" si="21"/>
        <v>0</v>
      </c>
      <c r="AP85" s="44">
        <v>0</v>
      </c>
      <c r="AQ85" s="14">
        <v>0</v>
      </c>
      <c r="AR85" s="45">
        <v>0</v>
      </c>
      <c r="AS85" s="44">
        <v>0</v>
      </c>
      <c r="AT85" s="14">
        <v>51</v>
      </c>
      <c r="AU85" s="45">
        <v>0</v>
      </c>
      <c r="AV85" s="13">
        <f t="shared" si="22"/>
        <v>8</v>
      </c>
      <c r="AW85" s="17">
        <f t="shared" si="23"/>
        <v>246</v>
      </c>
      <c r="AX85" s="6"/>
      <c r="AY85" s="9"/>
      <c r="AZ85" s="6"/>
      <c r="BA85" s="6"/>
      <c r="BB85" s="6"/>
      <c r="BC85" s="9"/>
      <c r="BD85" s="6"/>
      <c r="BE85" s="6"/>
      <c r="BF85" s="6"/>
      <c r="BG85" s="9"/>
      <c r="BH85" s="6"/>
      <c r="BI85" s="6"/>
      <c r="BJ85" s="1"/>
      <c r="BK85" s="2"/>
      <c r="BL85" s="1"/>
      <c r="BM85" s="1"/>
      <c r="BN85" s="1"/>
      <c r="BO85" s="2"/>
      <c r="BP85" s="1"/>
      <c r="BQ85" s="1"/>
      <c r="BR85" s="1"/>
      <c r="BS85" s="2"/>
      <c r="BT85" s="1"/>
      <c r="BU85" s="1"/>
      <c r="BV85" s="1"/>
      <c r="BW85" s="2"/>
      <c r="BX85" s="1"/>
      <c r="BY85" s="1"/>
      <c r="BZ85" s="1"/>
      <c r="CA85" s="2"/>
      <c r="CB85" s="1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  <c r="CU85" s="2"/>
      <c r="CV85" s="1"/>
      <c r="CW85" s="1"/>
      <c r="CX85" s="1"/>
    </row>
    <row r="86" spans="1:177" x14ac:dyDescent="0.3">
      <c r="A86" s="54">
        <v>2012</v>
      </c>
      <c r="B86" s="55" t="s">
        <v>7</v>
      </c>
      <c r="C86" s="44">
        <v>0</v>
      </c>
      <c r="D86" s="14">
        <v>0</v>
      </c>
      <c r="E86" s="45">
        <v>0</v>
      </c>
      <c r="F86" s="44">
        <v>0</v>
      </c>
      <c r="G86" s="14">
        <v>0</v>
      </c>
      <c r="H86" s="45">
        <v>0</v>
      </c>
      <c r="I86" s="44">
        <v>0</v>
      </c>
      <c r="J86" s="14">
        <v>0</v>
      </c>
      <c r="K86" s="45">
        <v>0</v>
      </c>
      <c r="L86" s="44">
        <v>0</v>
      </c>
      <c r="M86" s="14">
        <v>0</v>
      </c>
      <c r="N86" s="45">
        <v>0</v>
      </c>
      <c r="O86" s="44">
        <v>0</v>
      </c>
      <c r="P86" s="14">
        <v>0</v>
      </c>
      <c r="Q86" s="45">
        <v>0</v>
      </c>
      <c r="R86" s="44">
        <v>0</v>
      </c>
      <c r="S86" s="14">
        <v>0</v>
      </c>
      <c r="T86" s="45">
        <v>0</v>
      </c>
      <c r="U86" s="44">
        <v>0</v>
      </c>
      <c r="V86" s="14">
        <v>0</v>
      </c>
      <c r="W86" s="45">
        <v>0</v>
      </c>
      <c r="X86" s="44">
        <v>0</v>
      </c>
      <c r="Y86" s="14">
        <v>0</v>
      </c>
      <c r="Z86" s="45">
        <v>0</v>
      </c>
      <c r="AA86" s="44">
        <v>0</v>
      </c>
      <c r="AB86" s="14">
        <v>0</v>
      </c>
      <c r="AC86" s="45">
        <v>0</v>
      </c>
      <c r="AD86" s="44">
        <v>0</v>
      </c>
      <c r="AE86" s="14">
        <v>0</v>
      </c>
      <c r="AF86" s="45">
        <v>0</v>
      </c>
      <c r="AG86" s="44">
        <v>0</v>
      </c>
      <c r="AH86" s="14">
        <v>0</v>
      </c>
      <c r="AI86" s="45">
        <v>0</v>
      </c>
      <c r="AJ86" s="44">
        <v>0</v>
      </c>
      <c r="AK86" s="14">
        <v>0</v>
      </c>
      <c r="AL86" s="45">
        <v>0</v>
      </c>
      <c r="AM86" s="44">
        <v>0</v>
      </c>
      <c r="AN86" s="14">
        <v>0</v>
      </c>
      <c r="AO86" s="45">
        <f t="shared" si="21"/>
        <v>0</v>
      </c>
      <c r="AP86" s="44">
        <v>0</v>
      </c>
      <c r="AQ86" s="14">
        <v>0</v>
      </c>
      <c r="AR86" s="45">
        <v>0</v>
      </c>
      <c r="AS86" s="44">
        <v>0</v>
      </c>
      <c r="AT86" s="14">
        <v>0</v>
      </c>
      <c r="AU86" s="45">
        <v>0</v>
      </c>
      <c r="AV86" s="13">
        <f t="shared" si="22"/>
        <v>0</v>
      </c>
      <c r="AW86" s="17">
        <f t="shared" si="23"/>
        <v>0</v>
      </c>
      <c r="AX86" s="6"/>
      <c r="AY86" s="9"/>
      <c r="AZ86" s="6"/>
      <c r="BA86" s="6"/>
      <c r="BB86" s="6"/>
      <c r="BC86" s="9"/>
      <c r="BD86" s="6"/>
      <c r="BE86" s="6"/>
      <c r="BF86" s="6"/>
      <c r="BG86" s="9"/>
      <c r="BH86" s="6"/>
      <c r="BI86" s="6"/>
      <c r="BJ86" s="1"/>
      <c r="BK86" s="2"/>
      <c r="BL86" s="1"/>
      <c r="BM86" s="1"/>
      <c r="BN86" s="1"/>
      <c r="BO86" s="2"/>
      <c r="BP86" s="1"/>
      <c r="BQ86" s="1"/>
      <c r="BR86" s="1"/>
      <c r="BS86" s="2"/>
      <c r="BT86" s="1"/>
      <c r="BU86" s="1"/>
      <c r="BV86" s="1"/>
      <c r="BW86" s="2"/>
      <c r="BX86" s="1"/>
      <c r="BY86" s="1"/>
      <c r="BZ86" s="1"/>
      <c r="CA86" s="2"/>
      <c r="CB86" s="1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  <c r="CU86" s="2"/>
      <c r="CV86" s="1"/>
      <c r="CW86" s="1"/>
      <c r="CX86" s="1"/>
    </row>
    <row r="87" spans="1:177" x14ac:dyDescent="0.3">
      <c r="A87" s="54">
        <v>2012</v>
      </c>
      <c r="B87" s="55" t="s">
        <v>8</v>
      </c>
      <c r="C87" s="44">
        <v>0</v>
      </c>
      <c r="D87" s="14">
        <v>0</v>
      </c>
      <c r="E87" s="45">
        <v>0</v>
      </c>
      <c r="F87" s="44">
        <v>0</v>
      </c>
      <c r="G87" s="14">
        <v>0</v>
      </c>
      <c r="H87" s="45">
        <v>0</v>
      </c>
      <c r="I87" s="44">
        <v>0</v>
      </c>
      <c r="J87" s="14">
        <v>3</v>
      </c>
      <c r="K87" s="45">
        <v>0</v>
      </c>
      <c r="L87" s="44">
        <v>0</v>
      </c>
      <c r="M87" s="14">
        <v>0</v>
      </c>
      <c r="N87" s="45">
        <v>0</v>
      </c>
      <c r="O87" s="44">
        <v>0</v>
      </c>
      <c r="P87" s="14">
        <v>0</v>
      </c>
      <c r="Q87" s="45">
        <v>0</v>
      </c>
      <c r="R87" s="44">
        <v>0</v>
      </c>
      <c r="S87" s="14">
        <v>0</v>
      </c>
      <c r="T87" s="45">
        <v>0</v>
      </c>
      <c r="U87" s="44">
        <v>0</v>
      </c>
      <c r="V87" s="14">
        <v>0</v>
      </c>
      <c r="W87" s="45">
        <v>0</v>
      </c>
      <c r="X87" s="44">
        <v>0</v>
      </c>
      <c r="Y87" s="14">
        <v>0</v>
      </c>
      <c r="Z87" s="45">
        <v>0</v>
      </c>
      <c r="AA87" s="44">
        <v>0</v>
      </c>
      <c r="AB87" s="14">
        <v>0</v>
      </c>
      <c r="AC87" s="45">
        <v>0</v>
      </c>
      <c r="AD87" s="44">
        <v>0</v>
      </c>
      <c r="AE87" s="14">
        <v>0</v>
      </c>
      <c r="AF87" s="45">
        <v>0</v>
      </c>
      <c r="AG87" s="44">
        <v>0</v>
      </c>
      <c r="AH87" s="14">
        <v>0</v>
      </c>
      <c r="AI87" s="45">
        <v>0</v>
      </c>
      <c r="AJ87" s="44">
        <v>0</v>
      </c>
      <c r="AK87" s="14">
        <v>0</v>
      </c>
      <c r="AL87" s="45">
        <v>0</v>
      </c>
      <c r="AM87" s="44">
        <v>0</v>
      </c>
      <c r="AN87" s="14">
        <v>0</v>
      </c>
      <c r="AO87" s="45">
        <f t="shared" si="21"/>
        <v>0</v>
      </c>
      <c r="AP87" s="44">
        <v>0</v>
      </c>
      <c r="AQ87" s="14">
        <v>0</v>
      </c>
      <c r="AR87" s="45">
        <v>0</v>
      </c>
      <c r="AS87" s="44">
        <v>0</v>
      </c>
      <c r="AT87" s="14">
        <v>47</v>
      </c>
      <c r="AU87" s="45">
        <v>0</v>
      </c>
      <c r="AV87" s="13">
        <f t="shared" si="22"/>
        <v>0</v>
      </c>
      <c r="AW87" s="17">
        <f t="shared" si="23"/>
        <v>50</v>
      </c>
      <c r="AX87" s="6"/>
      <c r="AY87" s="9"/>
      <c r="AZ87" s="6"/>
      <c r="BA87" s="6"/>
      <c r="BB87" s="6"/>
      <c r="BC87" s="9"/>
      <c r="BD87" s="6"/>
      <c r="BE87" s="6"/>
      <c r="BF87" s="6"/>
      <c r="BG87" s="9"/>
      <c r="BH87" s="6"/>
      <c r="BI87" s="6"/>
      <c r="BJ87" s="1"/>
      <c r="BK87" s="2"/>
      <c r="BL87" s="1"/>
      <c r="BM87" s="1"/>
      <c r="BN87" s="1"/>
      <c r="BO87" s="2"/>
      <c r="BP87" s="1"/>
      <c r="BQ87" s="1"/>
      <c r="BR87" s="1"/>
      <c r="BS87" s="2"/>
      <c r="BT87" s="1"/>
      <c r="BU87" s="1"/>
      <c r="BV87" s="1"/>
      <c r="BW87" s="2"/>
      <c r="BX87" s="1"/>
      <c r="BY87" s="1"/>
      <c r="BZ87" s="1"/>
      <c r="CA87" s="2"/>
      <c r="CB87" s="1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  <c r="CU87" s="2"/>
      <c r="CV87" s="1"/>
      <c r="CW87" s="1"/>
      <c r="CX87" s="1"/>
    </row>
    <row r="88" spans="1:177" x14ac:dyDescent="0.3">
      <c r="A88" s="54">
        <v>2012</v>
      </c>
      <c r="B88" s="55" t="s">
        <v>9</v>
      </c>
      <c r="C88" s="44">
        <v>0</v>
      </c>
      <c r="D88" s="14">
        <v>0</v>
      </c>
      <c r="E88" s="45">
        <v>0</v>
      </c>
      <c r="F88" s="44">
        <v>0</v>
      </c>
      <c r="G88" s="14">
        <v>0</v>
      </c>
      <c r="H88" s="45">
        <v>0</v>
      </c>
      <c r="I88" s="44">
        <v>0</v>
      </c>
      <c r="J88" s="14">
        <v>0</v>
      </c>
      <c r="K88" s="45">
        <v>0</v>
      </c>
      <c r="L88" s="44">
        <v>0</v>
      </c>
      <c r="M88" s="14">
        <v>0</v>
      </c>
      <c r="N88" s="45">
        <v>0</v>
      </c>
      <c r="O88" s="44">
        <v>0</v>
      </c>
      <c r="P88" s="14">
        <v>0</v>
      </c>
      <c r="Q88" s="45">
        <v>0</v>
      </c>
      <c r="R88" s="44">
        <v>0</v>
      </c>
      <c r="S88" s="14">
        <v>0</v>
      </c>
      <c r="T88" s="45">
        <v>0</v>
      </c>
      <c r="U88" s="44">
        <v>0</v>
      </c>
      <c r="V88" s="14">
        <v>0</v>
      </c>
      <c r="W88" s="45">
        <v>0</v>
      </c>
      <c r="X88" s="44">
        <v>0</v>
      </c>
      <c r="Y88" s="14">
        <v>0</v>
      </c>
      <c r="Z88" s="45">
        <v>0</v>
      </c>
      <c r="AA88" s="44">
        <v>0</v>
      </c>
      <c r="AB88" s="14">
        <v>0</v>
      </c>
      <c r="AC88" s="45">
        <v>0</v>
      </c>
      <c r="AD88" s="44">
        <v>0</v>
      </c>
      <c r="AE88" s="14">
        <v>0</v>
      </c>
      <c r="AF88" s="45">
        <v>0</v>
      </c>
      <c r="AG88" s="44">
        <v>0</v>
      </c>
      <c r="AH88" s="14">
        <v>0</v>
      </c>
      <c r="AI88" s="45">
        <v>0</v>
      </c>
      <c r="AJ88" s="44">
        <v>0</v>
      </c>
      <c r="AK88" s="14">
        <v>0</v>
      </c>
      <c r="AL88" s="45">
        <v>0</v>
      </c>
      <c r="AM88" s="44">
        <v>0</v>
      </c>
      <c r="AN88" s="14">
        <v>0</v>
      </c>
      <c r="AO88" s="45">
        <f t="shared" si="21"/>
        <v>0</v>
      </c>
      <c r="AP88" s="44">
        <v>0</v>
      </c>
      <c r="AQ88" s="14">
        <v>0</v>
      </c>
      <c r="AR88" s="45">
        <v>0</v>
      </c>
      <c r="AS88" s="44">
        <v>0</v>
      </c>
      <c r="AT88" s="14">
        <v>1</v>
      </c>
      <c r="AU88" s="45">
        <v>0</v>
      </c>
      <c r="AV88" s="13">
        <f t="shared" si="22"/>
        <v>0</v>
      </c>
      <c r="AW88" s="17">
        <f t="shared" si="23"/>
        <v>1</v>
      </c>
      <c r="AX88" s="6"/>
      <c r="AY88" s="9"/>
      <c r="AZ88" s="6"/>
      <c r="BA88" s="6"/>
      <c r="BB88" s="6"/>
      <c r="BC88" s="9"/>
      <c r="BD88" s="6"/>
      <c r="BE88" s="6"/>
      <c r="BF88" s="6"/>
      <c r="BG88" s="9"/>
      <c r="BH88" s="6"/>
      <c r="BI88" s="6"/>
      <c r="BJ88" s="1"/>
      <c r="BK88" s="2"/>
      <c r="BL88" s="1"/>
      <c r="BM88" s="1"/>
      <c r="BN88" s="1"/>
      <c r="BO88" s="2"/>
      <c r="BP88" s="1"/>
      <c r="BQ88" s="1"/>
      <c r="BR88" s="1"/>
      <c r="BS88" s="2"/>
      <c r="BT88" s="1"/>
      <c r="BU88" s="1"/>
      <c r="BV88" s="1"/>
      <c r="BW88" s="2"/>
      <c r="BX88" s="1"/>
      <c r="BY88" s="1"/>
      <c r="BZ88" s="1"/>
      <c r="CA88" s="2"/>
      <c r="CB88" s="1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  <c r="CU88" s="2"/>
      <c r="CV88" s="1"/>
      <c r="CW88" s="1"/>
      <c r="CX88" s="1"/>
    </row>
    <row r="89" spans="1:177" x14ac:dyDescent="0.3">
      <c r="A89" s="54">
        <v>2012</v>
      </c>
      <c r="B89" s="55" t="s">
        <v>10</v>
      </c>
      <c r="C89" s="44">
        <v>0</v>
      </c>
      <c r="D89" s="14">
        <v>0</v>
      </c>
      <c r="E89" s="45">
        <v>0</v>
      </c>
      <c r="F89" s="44">
        <v>0</v>
      </c>
      <c r="G89" s="14">
        <v>0</v>
      </c>
      <c r="H89" s="45">
        <v>0</v>
      </c>
      <c r="I89" s="44">
        <v>0</v>
      </c>
      <c r="J89" s="14">
        <v>0</v>
      </c>
      <c r="K89" s="45">
        <v>0</v>
      </c>
      <c r="L89" s="44">
        <v>0</v>
      </c>
      <c r="M89" s="14">
        <v>0</v>
      </c>
      <c r="N89" s="45">
        <v>0</v>
      </c>
      <c r="O89" s="44">
        <v>0</v>
      </c>
      <c r="P89" s="14">
        <v>0</v>
      </c>
      <c r="Q89" s="45">
        <v>0</v>
      </c>
      <c r="R89" s="44">
        <v>0</v>
      </c>
      <c r="S89" s="14">
        <v>0</v>
      </c>
      <c r="T89" s="45">
        <v>0</v>
      </c>
      <c r="U89" s="44">
        <v>0</v>
      </c>
      <c r="V89" s="14">
        <v>0</v>
      </c>
      <c r="W89" s="45">
        <v>0</v>
      </c>
      <c r="X89" s="44">
        <v>0</v>
      </c>
      <c r="Y89" s="14">
        <v>0</v>
      </c>
      <c r="Z89" s="45">
        <v>0</v>
      </c>
      <c r="AA89" s="44">
        <v>0</v>
      </c>
      <c r="AB89" s="14">
        <v>0</v>
      </c>
      <c r="AC89" s="45">
        <v>0</v>
      </c>
      <c r="AD89" s="44">
        <v>0</v>
      </c>
      <c r="AE89" s="14">
        <v>0</v>
      </c>
      <c r="AF89" s="45">
        <v>0</v>
      </c>
      <c r="AG89" s="44">
        <v>0</v>
      </c>
      <c r="AH89" s="14">
        <v>0</v>
      </c>
      <c r="AI89" s="45">
        <v>0</v>
      </c>
      <c r="AJ89" s="44">
        <v>0</v>
      </c>
      <c r="AK89" s="14">
        <v>0</v>
      </c>
      <c r="AL89" s="45">
        <v>0</v>
      </c>
      <c r="AM89" s="44">
        <v>0</v>
      </c>
      <c r="AN89" s="14">
        <v>0</v>
      </c>
      <c r="AO89" s="45">
        <f t="shared" si="21"/>
        <v>0</v>
      </c>
      <c r="AP89" s="44">
        <v>0</v>
      </c>
      <c r="AQ89" s="14">
        <v>0</v>
      </c>
      <c r="AR89" s="45">
        <v>0</v>
      </c>
      <c r="AS89" s="44">
        <v>0</v>
      </c>
      <c r="AT89" s="14">
        <v>0</v>
      </c>
      <c r="AU89" s="45">
        <v>0</v>
      </c>
      <c r="AV89" s="13">
        <f t="shared" si="22"/>
        <v>0</v>
      </c>
      <c r="AW89" s="17">
        <f t="shared" si="23"/>
        <v>0</v>
      </c>
      <c r="AX89" s="6"/>
      <c r="AY89" s="9"/>
      <c r="AZ89" s="6"/>
      <c r="BA89" s="6"/>
      <c r="BB89" s="6"/>
      <c r="BC89" s="9"/>
      <c r="BD89" s="6"/>
      <c r="BE89" s="6"/>
      <c r="BF89" s="6"/>
      <c r="BG89" s="9"/>
      <c r="BH89" s="6"/>
      <c r="BI89" s="6"/>
      <c r="BJ89" s="1"/>
      <c r="BK89" s="2"/>
      <c r="BL89" s="1"/>
      <c r="BM89" s="1"/>
      <c r="BN89" s="1"/>
      <c r="BO89" s="2"/>
      <c r="BP89" s="1"/>
      <c r="BQ89" s="1"/>
      <c r="BR89" s="1"/>
      <c r="BS89" s="2"/>
      <c r="BT89" s="1"/>
      <c r="BU89" s="1"/>
      <c r="BV89" s="1"/>
      <c r="BW89" s="2"/>
      <c r="BX89" s="1"/>
      <c r="BY89" s="1"/>
      <c r="BZ89" s="1"/>
      <c r="CA89" s="2"/>
      <c r="CB89" s="1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  <c r="CU89" s="2"/>
      <c r="CV89" s="1"/>
      <c r="CW89" s="1"/>
      <c r="CX89" s="1"/>
    </row>
    <row r="90" spans="1:177" x14ac:dyDescent="0.3">
      <c r="A90" s="54">
        <v>2012</v>
      </c>
      <c r="B90" s="55" t="s">
        <v>11</v>
      </c>
      <c r="C90" s="44">
        <v>0</v>
      </c>
      <c r="D90" s="14">
        <v>0</v>
      </c>
      <c r="E90" s="45">
        <v>0</v>
      </c>
      <c r="F90" s="44">
        <v>0</v>
      </c>
      <c r="G90" s="14">
        <v>0</v>
      </c>
      <c r="H90" s="45">
        <v>0</v>
      </c>
      <c r="I90" s="44">
        <v>0</v>
      </c>
      <c r="J90" s="14">
        <v>0</v>
      </c>
      <c r="K90" s="45">
        <v>0</v>
      </c>
      <c r="L90" s="44">
        <v>0</v>
      </c>
      <c r="M90" s="14">
        <v>0</v>
      </c>
      <c r="N90" s="45">
        <v>0</v>
      </c>
      <c r="O90" s="44">
        <v>0</v>
      </c>
      <c r="P90" s="14">
        <v>0</v>
      </c>
      <c r="Q90" s="45">
        <v>0</v>
      </c>
      <c r="R90" s="44">
        <v>0</v>
      </c>
      <c r="S90" s="14">
        <v>0</v>
      </c>
      <c r="T90" s="45">
        <v>0</v>
      </c>
      <c r="U90" s="44">
        <v>0</v>
      </c>
      <c r="V90" s="14">
        <v>0</v>
      </c>
      <c r="W90" s="45">
        <v>0</v>
      </c>
      <c r="X90" s="44">
        <v>0</v>
      </c>
      <c r="Y90" s="14">
        <v>0</v>
      </c>
      <c r="Z90" s="45">
        <v>0</v>
      </c>
      <c r="AA90" s="44">
        <v>0</v>
      </c>
      <c r="AB90" s="14">
        <v>0</v>
      </c>
      <c r="AC90" s="45">
        <v>0</v>
      </c>
      <c r="AD90" s="44">
        <v>0</v>
      </c>
      <c r="AE90" s="14">
        <v>0</v>
      </c>
      <c r="AF90" s="45">
        <v>0</v>
      </c>
      <c r="AG90" s="44">
        <v>0</v>
      </c>
      <c r="AH90" s="14">
        <v>0</v>
      </c>
      <c r="AI90" s="45">
        <v>0</v>
      </c>
      <c r="AJ90" s="44">
        <v>0</v>
      </c>
      <c r="AK90" s="14">
        <v>0</v>
      </c>
      <c r="AL90" s="45">
        <v>0</v>
      </c>
      <c r="AM90" s="44">
        <v>0</v>
      </c>
      <c r="AN90" s="14">
        <v>0</v>
      </c>
      <c r="AO90" s="45">
        <f t="shared" si="21"/>
        <v>0</v>
      </c>
      <c r="AP90" s="44">
        <v>0</v>
      </c>
      <c r="AQ90" s="14">
        <v>0</v>
      </c>
      <c r="AR90" s="45">
        <v>0</v>
      </c>
      <c r="AS90" s="44">
        <v>0</v>
      </c>
      <c r="AT90" s="14">
        <v>0</v>
      </c>
      <c r="AU90" s="45">
        <v>0</v>
      </c>
      <c r="AV90" s="13">
        <f t="shared" si="22"/>
        <v>0</v>
      </c>
      <c r="AW90" s="17">
        <f t="shared" si="23"/>
        <v>0</v>
      </c>
      <c r="AX90" s="6"/>
      <c r="AY90" s="9"/>
      <c r="AZ90" s="6"/>
      <c r="BA90" s="6"/>
      <c r="BB90" s="6"/>
      <c r="BC90" s="9"/>
      <c r="BD90" s="6"/>
      <c r="BE90" s="6"/>
      <c r="BF90" s="6"/>
      <c r="BG90" s="9"/>
      <c r="BH90" s="6"/>
      <c r="BI90" s="6"/>
      <c r="BJ90" s="1"/>
      <c r="BK90" s="2"/>
      <c r="BL90" s="1"/>
      <c r="BM90" s="1"/>
      <c r="BN90" s="1"/>
      <c r="BO90" s="2"/>
      <c r="BP90" s="1"/>
      <c r="BQ90" s="1"/>
      <c r="BR90" s="1"/>
      <c r="BS90" s="2"/>
      <c r="BT90" s="1"/>
      <c r="BU90" s="1"/>
      <c r="BV90" s="1"/>
      <c r="BW90" s="2"/>
      <c r="BX90" s="1"/>
      <c r="BY90" s="1"/>
      <c r="BZ90" s="1"/>
      <c r="CA90" s="2"/>
      <c r="CB90" s="1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  <c r="CU90" s="2"/>
      <c r="CV90" s="1"/>
      <c r="CW90" s="1"/>
      <c r="CX90" s="1"/>
    </row>
    <row r="91" spans="1:177" x14ac:dyDescent="0.3">
      <c r="A91" s="54">
        <v>2012</v>
      </c>
      <c r="B91" s="55" t="s">
        <v>12</v>
      </c>
      <c r="C91" s="44">
        <v>0</v>
      </c>
      <c r="D91" s="14">
        <v>0</v>
      </c>
      <c r="E91" s="45">
        <v>0</v>
      </c>
      <c r="F91" s="44">
        <v>0</v>
      </c>
      <c r="G91" s="14">
        <v>0</v>
      </c>
      <c r="H91" s="45">
        <v>0</v>
      </c>
      <c r="I91" s="44">
        <v>0</v>
      </c>
      <c r="J91" s="14">
        <v>0</v>
      </c>
      <c r="K91" s="45">
        <v>0</v>
      </c>
      <c r="L91" s="44">
        <v>0</v>
      </c>
      <c r="M91" s="14">
        <v>0</v>
      </c>
      <c r="N91" s="45">
        <v>0</v>
      </c>
      <c r="O91" s="44">
        <v>0</v>
      </c>
      <c r="P91" s="14">
        <v>0</v>
      </c>
      <c r="Q91" s="45">
        <v>0</v>
      </c>
      <c r="R91" s="44">
        <v>0</v>
      </c>
      <c r="S91" s="14">
        <v>0</v>
      </c>
      <c r="T91" s="45">
        <v>0</v>
      </c>
      <c r="U91" s="44">
        <v>0</v>
      </c>
      <c r="V91" s="14">
        <v>0</v>
      </c>
      <c r="W91" s="45">
        <v>0</v>
      </c>
      <c r="X91" s="44">
        <v>0</v>
      </c>
      <c r="Y91" s="14">
        <v>0</v>
      </c>
      <c r="Z91" s="45">
        <v>0</v>
      </c>
      <c r="AA91" s="44">
        <v>0</v>
      </c>
      <c r="AB91" s="14">
        <v>0</v>
      </c>
      <c r="AC91" s="45">
        <v>0</v>
      </c>
      <c r="AD91" s="44">
        <v>0</v>
      </c>
      <c r="AE91" s="14">
        <v>0</v>
      </c>
      <c r="AF91" s="45">
        <v>0</v>
      </c>
      <c r="AG91" s="44">
        <v>0</v>
      </c>
      <c r="AH91" s="14">
        <v>0</v>
      </c>
      <c r="AI91" s="45">
        <v>0</v>
      </c>
      <c r="AJ91" s="44">
        <v>0</v>
      </c>
      <c r="AK91" s="14">
        <v>0</v>
      </c>
      <c r="AL91" s="45">
        <v>0</v>
      </c>
      <c r="AM91" s="44">
        <v>0</v>
      </c>
      <c r="AN91" s="14">
        <v>0</v>
      </c>
      <c r="AO91" s="45">
        <f t="shared" si="21"/>
        <v>0</v>
      </c>
      <c r="AP91" s="44">
        <v>48</v>
      </c>
      <c r="AQ91" s="14">
        <v>603</v>
      </c>
      <c r="AR91" s="45">
        <f t="shared" ref="AR91:AR95" si="25">AQ91/AP91*1000</f>
        <v>12562.5</v>
      </c>
      <c r="AS91" s="44">
        <v>0</v>
      </c>
      <c r="AT91" s="14">
        <v>0</v>
      </c>
      <c r="AU91" s="45">
        <v>0</v>
      </c>
      <c r="AV91" s="13">
        <f t="shared" si="22"/>
        <v>48</v>
      </c>
      <c r="AW91" s="17">
        <f t="shared" si="23"/>
        <v>603</v>
      </c>
      <c r="AX91" s="6"/>
      <c r="AY91" s="9"/>
      <c r="AZ91" s="6"/>
      <c r="BA91" s="6"/>
      <c r="BB91" s="6"/>
      <c r="BC91" s="9"/>
      <c r="BD91" s="6"/>
      <c r="BE91" s="6"/>
      <c r="BF91" s="6"/>
      <c r="BG91" s="9"/>
      <c r="BH91" s="6"/>
      <c r="BI91" s="6"/>
      <c r="BJ91" s="1"/>
      <c r="BK91" s="2"/>
      <c r="BL91" s="1"/>
      <c r="BM91" s="1"/>
      <c r="BN91" s="1"/>
      <c r="BO91" s="2"/>
      <c r="BP91" s="1"/>
      <c r="BQ91" s="1"/>
      <c r="BR91" s="1"/>
      <c r="BS91" s="2"/>
      <c r="BT91" s="1"/>
      <c r="BU91" s="1"/>
      <c r="BV91" s="1"/>
      <c r="BW91" s="2"/>
      <c r="BX91" s="1"/>
      <c r="BY91" s="1"/>
      <c r="BZ91" s="1"/>
      <c r="CA91" s="2"/>
      <c r="CB91" s="1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  <c r="CU91" s="2"/>
      <c r="CV91" s="1"/>
      <c r="CW91" s="1"/>
      <c r="CX91" s="1"/>
    </row>
    <row r="92" spans="1:177" x14ac:dyDescent="0.3">
      <c r="A92" s="54">
        <v>2012</v>
      </c>
      <c r="B92" s="55" t="s">
        <v>13</v>
      </c>
      <c r="C92" s="44">
        <v>0</v>
      </c>
      <c r="D92" s="14">
        <v>0</v>
      </c>
      <c r="E92" s="45">
        <v>0</v>
      </c>
      <c r="F92" s="44">
        <v>0</v>
      </c>
      <c r="G92" s="14">
        <v>0</v>
      </c>
      <c r="H92" s="45">
        <v>0</v>
      </c>
      <c r="I92" s="44">
        <v>0</v>
      </c>
      <c r="J92" s="14">
        <v>0</v>
      </c>
      <c r="K92" s="45">
        <v>0</v>
      </c>
      <c r="L92" s="44">
        <v>0</v>
      </c>
      <c r="M92" s="14">
        <v>0</v>
      </c>
      <c r="N92" s="45">
        <v>0</v>
      </c>
      <c r="O92" s="44">
        <v>0</v>
      </c>
      <c r="P92" s="14">
        <v>0</v>
      </c>
      <c r="Q92" s="45">
        <v>0</v>
      </c>
      <c r="R92" s="44">
        <v>0</v>
      </c>
      <c r="S92" s="14">
        <v>0</v>
      </c>
      <c r="T92" s="45">
        <v>0</v>
      </c>
      <c r="U92" s="44">
        <v>0</v>
      </c>
      <c r="V92" s="14">
        <v>0</v>
      </c>
      <c r="W92" s="45">
        <v>0</v>
      </c>
      <c r="X92" s="44">
        <v>0</v>
      </c>
      <c r="Y92" s="14">
        <v>0</v>
      </c>
      <c r="Z92" s="45">
        <v>0</v>
      </c>
      <c r="AA92" s="44">
        <v>0</v>
      </c>
      <c r="AB92" s="14">
        <v>0</v>
      </c>
      <c r="AC92" s="45">
        <v>0</v>
      </c>
      <c r="AD92" s="44">
        <v>0</v>
      </c>
      <c r="AE92" s="14">
        <v>0</v>
      </c>
      <c r="AF92" s="45">
        <v>0</v>
      </c>
      <c r="AG92" s="44">
        <v>0</v>
      </c>
      <c r="AH92" s="14">
        <v>0</v>
      </c>
      <c r="AI92" s="45">
        <v>0</v>
      </c>
      <c r="AJ92" s="44">
        <v>0</v>
      </c>
      <c r="AK92" s="14">
        <v>0</v>
      </c>
      <c r="AL92" s="45">
        <v>0</v>
      </c>
      <c r="AM92" s="44">
        <v>0</v>
      </c>
      <c r="AN92" s="14">
        <v>0</v>
      </c>
      <c r="AO92" s="45">
        <f t="shared" si="21"/>
        <v>0</v>
      </c>
      <c r="AP92" s="44">
        <v>96</v>
      </c>
      <c r="AQ92" s="14">
        <v>1206</v>
      </c>
      <c r="AR92" s="45">
        <f t="shared" si="25"/>
        <v>12562.5</v>
      </c>
      <c r="AS92" s="44">
        <v>0</v>
      </c>
      <c r="AT92" s="14">
        <v>0</v>
      </c>
      <c r="AU92" s="45">
        <v>0</v>
      </c>
      <c r="AV92" s="13">
        <f t="shared" si="22"/>
        <v>96</v>
      </c>
      <c r="AW92" s="17">
        <f t="shared" si="23"/>
        <v>1206</v>
      </c>
      <c r="AX92" s="6"/>
      <c r="AY92" s="9"/>
      <c r="AZ92" s="6"/>
      <c r="BA92" s="6"/>
      <c r="BB92" s="6"/>
      <c r="BC92" s="9"/>
      <c r="BD92" s="6"/>
      <c r="BE92" s="6"/>
      <c r="BF92" s="6"/>
      <c r="BG92" s="9"/>
      <c r="BH92" s="6"/>
      <c r="BI92" s="6"/>
      <c r="BJ92" s="1"/>
      <c r="BK92" s="2"/>
      <c r="BL92" s="1"/>
      <c r="BM92" s="1"/>
      <c r="BN92" s="1"/>
      <c r="BO92" s="2"/>
      <c r="BP92" s="1"/>
      <c r="BQ92" s="1"/>
      <c r="BR92" s="1"/>
      <c r="BS92" s="2"/>
      <c r="BT92" s="1"/>
      <c r="BU92" s="1"/>
      <c r="BV92" s="1"/>
      <c r="BW92" s="2"/>
      <c r="BX92" s="1"/>
      <c r="BY92" s="1"/>
      <c r="BZ92" s="1"/>
      <c r="CA92" s="2"/>
      <c r="CB92" s="1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  <c r="CU92" s="2"/>
      <c r="CV92" s="1"/>
      <c r="CW92" s="1"/>
      <c r="CX92" s="1"/>
    </row>
    <row r="93" spans="1:177" x14ac:dyDescent="0.3">
      <c r="A93" s="54">
        <v>2012</v>
      </c>
      <c r="B93" s="55" t="s">
        <v>14</v>
      </c>
      <c r="C93" s="44">
        <v>0</v>
      </c>
      <c r="D93" s="14">
        <v>0</v>
      </c>
      <c r="E93" s="45">
        <v>0</v>
      </c>
      <c r="F93" s="44">
        <v>0</v>
      </c>
      <c r="G93" s="14">
        <v>0</v>
      </c>
      <c r="H93" s="45">
        <v>0</v>
      </c>
      <c r="I93" s="44">
        <v>0</v>
      </c>
      <c r="J93" s="14">
        <v>0</v>
      </c>
      <c r="K93" s="45">
        <v>0</v>
      </c>
      <c r="L93" s="44">
        <v>0</v>
      </c>
      <c r="M93" s="14">
        <v>0</v>
      </c>
      <c r="N93" s="45">
        <v>0</v>
      </c>
      <c r="O93" s="44">
        <v>0</v>
      </c>
      <c r="P93" s="14">
        <v>0</v>
      </c>
      <c r="Q93" s="45">
        <v>0</v>
      </c>
      <c r="R93" s="44">
        <v>0</v>
      </c>
      <c r="S93" s="14">
        <v>0</v>
      </c>
      <c r="T93" s="45">
        <v>0</v>
      </c>
      <c r="U93" s="44">
        <v>0</v>
      </c>
      <c r="V93" s="14">
        <v>0</v>
      </c>
      <c r="W93" s="45">
        <v>0</v>
      </c>
      <c r="X93" s="44">
        <v>0</v>
      </c>
      <c r="Y93" s="14">
        <v>0</v>
      </c>
      <c r="Z93" s="45">
        <v>0</v>
      </c>
      <c r="AA93" s="44">
        <v>0</v>
      </c>
      <c r="AB93" s="14">
        <v>0</v>
      </c>
      <c r="AC93" s="45">
        <v>0</v>
      </c>
      <c r="AD93" s="44">
        <v>0</v>
      </c>
      <c r="AE93" s="14">
        <v>0</v>
      </c>
      <c r="AF93" s="45">
        <v>0</v>
      </c>
      <c r="AG93" s="44">
        <v>0</v>
      </c>
      <c r="AH93" s="14">
        <v>0</v>
      </c>
      <c r="AI93" s="45">
        <v>0</v>
      </c>
      <c r="AJ93" s="44">
        <v>0</v>
      </c>
      <c r="AK93" s="14">
        <v>0</v>
      </c>
      <c r="AL93" s="45">
        <v>0</v>
      </c>
      <c r="AM93" s="44">
        <v>0</v>
      </c>
      <c r="AN93" s="14">
        <v>0</v>
      </c>
      <c r="AO93" s="45">
        <f t="shared" si="21"/>
        <v>0</v>
      </c>
      <c r="AP93" s="44">
        <v>28</v>
      </c>
      <c r="AQ93" s="14">
        <v>272</v>
      </c>
      <c r="AR93" s="45">
        <f t="shared" si="25"/>
        <v>9714.2857142857138</v>
      </c>
      <c r="AS93" s="44">
        <v>0</v>
      </c>
      <c r="AT93" s="14">
        <v>0</v>
      </c>
      <c r="AU93" s="45">
        <v>0</v>
      </c>
      <c r="AV93" s="13">
        <f t="shared" si="22"/>
        <v>28</v>
      </c>
      <c r="AW93" s="17">
        <f t="shared" si="23"/>
        <v>272</v>
      </c>
      <c r="AX93" s="6"/>
      <c r="AY93" s="9"/>
      <c r="AZ93" s="6"/>
      <c r="BA93" s="6"/>
      <c r="BB93" s="6"/>
      <c r="BC93" s="9"/>
      <c r="BD93" s="6"/>
      <c r="BE93" s="6"/>
      <c r="BF93" s="6"/>
      <c r="BG93" s="9"/>
      <c r="BH93" s="6"/>
      <c r="BI93" s="6"/>
      <c r="BJ93" s="1"/>
      <c r="BK93" s="2"/>
      <c r="BL93" s="1"/>
      <c r="BM93" s="1"/>
      <c r="BN93" s="1"/>
      <c r="BO93" s="2"/>
      <c r="BP93" s="1"/>
      <c r="BQ93" s="1"/>
      <c r="BR93" s="1"/>
      <c r="BS93" s="2"/>
      <c r="BT93" s="1"/>
      <c r="BU93" s="1"/>
      <c r="BV93" s="1"/>
      <c r="BW93" s="2"/>
      <c r="BX93" s="1"/>
      <c r="BY93" s="1"/>
      <c r="BZ93" s="1"/>
      <c r="CA93" s="2"/>
      <c r="CB93" s="1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  <c r="CU93" s="2"/>
      <c r="CV93" s="1"/>
      <c r="CW93" s="1"/>
      <c r="CX93" s="1"/>
    </row>
    <row r="94" spans="1:177" x14ac:dyDescent="0.3">
      <c r="A94" s="54">
        <v>2012</v>
      </c>
      <c r="B94" s="55" t="s">
        <v>15</v>
      </c>
      <c r="C94" s="44">
        <v>0</v>
      </c>
      <c r="D94" s="14">
        <v>0</v>
      </c>
      <c r="E94" s="45">
        <v>0</v>
      </c>
      <c r="F94" s="44">
        <v>0</v>
      </c>
      <c r="G94" s="14">
        <v>0</v>
      </c>
      <c r="H94" s="45">
        <v>0</v>
      </c>
      <c r="I94" s="44">
        <v>0</v>
      </c>
      <c r="J94" s="14">
        <v>0</v>
      </c>
      <c r="K94" s="45">
        <v>0</v>
      </c>
      <c r="L94" s="44">
        <v>0</v>
      </c>
      <c r="M94" s="14">
        <v>0</v>
      </c>
      <c r="N94" s="45">
        <v>0</v>
      </c>
      <c r="O94" s="44">
        <v>0</v>
      </c>
      <c r="P94" s="14">
        <v>0</v>
      </c>
      <c r="Q94" s="45">
        <v>0</v>
      </c>
      <c r="R94" s="44">
        <v>0</v>
      </c>
      <c r="S94" s="14">
        <v>0</v>
      </c>
      <c r="T94" s="45">
        <v>0</v>
      </c>
      <c r="U94" s="44">
        <v>0</v>
      </c>
      <c r="V94" s="14">
        <v>0</v>
      </c>
      <c r="W94" s="45">
        <v>0</v>
      </c>
      <c r="X94" s="48">
        <v>0</v>
      </c>
      <c r="Y94" s="16">
        <v>0</v>
      </c>
      <c r="Z94" s="45">
        <v>0</v>
      </c>
      <c r="AA94" s="44">
        <v>0</v>
      </c>
      <c r="AB94" s="14">
        <v>2</v>
      </c>
      <c r="AC94" s="45">
        <v>0</v>
      </c>
      <c r="AD94" s="44">
        <v>0</v>
      </c>
      <c r="AE94" s="14">
        <v>2</v>
      </c>
      <c r="AF94" s="45">
        <v>0</v>
      </c>
      <c r="AG94" s="44">
        <v>0</v>
      </c>
      <c r="AH94" s="14">
        <v>0</v>
      </c>
      <c r="AI94" s="45">
        <v>0</v>
      </c>
      <c r="AJ94" s="44">
        <v>0</v>
      </c>
      <c r="AK94" s="14">
        <v>0</v>
      </c>
      <c r="AL94" s="45">
        <v>0</v>
      </c>
      <c r="AM94" s="44">
        <v>0</v>
      </c>
      <c r="AN94" s="14">
        <v>0</v>
      </c>
      <c r="AO94" s="45">
        <f t="shared" si="21"/>
        <v>0</v>
      </c>
      <c r="AP94" s="44">
        <v>305</v>
      </c>
      <c r="AQ94" s="14">
        <v>3554</v>
      </c>
      <c r="AR94" s="45">
        <f t="shared" si="25"/>
        <v>11652.459016393443</v>
      </c>
      <c r="AS94" s="44">
        <v>0</v>
      </c>
      <c r="AT94" s="14">
        <v>0</v>
      </c>
      <c r="AU94" s="45">
        <v>0</v>
      </c>
      <c r="AV94" s="13">
        <f t="shared" si="22"/>
        <v>305</v>
      </c>
      <c r="AW94" s="17">
        <f t="shared" si="23"/>
        <v>3556</v>
      </c>
      <c r="AX94" s="6"/>
      <c r="AY94" s="9"/>
      <c r="AZ94" s="6"/>
      <c r="BA94" s="6"/>
      <c r="BB94" s="6"/>
      <c r="BC94" s="9"/>
      <c r="BD94" s="6"/>
      <c r="BE94" s="6"/>
      <c r="BF94" s="6"/>
      <c r="BG94" s="9"/>
      <c r="BH94" s="6"/>
      <c r="BI94" s="6"/>
      <c r="BJ94" s="1"/>
      <c r="BK94" s="2"/>
      <c r="BL94" s="1"/>
      <c r="BM94" s="1"/>
      <c r="BN94" s="1"/>
      <c r="BO94" s="2"/>
      <c r="BP94" s="1"/>
      <c r="BQ94" s="1"/>
      <c r="BR94" s="1"/>
      <c r="BS94" s="2"/>
      <c r="BT94" s="1"/>
      <c r="BU94" s="1"/>
      <c r="BV94" s="1"/>
      <c r="BW94" s="2"/>
      <c r="BX94" s="1"/>
      <c r="BY94" s="1"/>
      <c r="BZ94" s="1"/>
      <c r="CA94" s="2"/>
      <c r="CB94" s="1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  <c r="CU94" s="2"/>
      <c r="CV94" s="1"/>
      <c r="CW94" s="1"/>
      <c r="CX94" s="1"/>
    </row>
    <row r="95" spans="1:177" x14ac:dyDescent="0.3">
      <c r="A95" s="54">
        <v>2012</v>
      </c>
      <c r="B95" s="55" t="s">
        <v>16</v>
      </c>
      <c r="C95" s="44">
        <v>0</v>
      </c>
      <c r="D95" s="14">
        <v>0</v>
      </c>
      <c r="E95" s="45">
        <v>0</v>
      </c>
      <c r="F95" s="44">
        <v>0</v>
      </c>
      <c r="G95" s="14">
        <v>0</v>
      </c>
      <c r="H95" s="45">
        <v>0</v>
      </c>
      <c r="I95" s="44">
        <v>0</v>
      </c>
      <c r="J95" s="14">
        <v>0</v>
      </c>
      <c r="K95" s="45">
        <v>0</v>
      </c>
      <c r="L95" s="44">
        <v>0</v>
      </c>
      <c r="M95" s="14">
        <v>0</v>
      </c>
      <c r="N95" s="45">
        <v>0</v>
      </c>
      <c r="O95" s="44">
        <v>0</v>
      </c>
      <c r="P95" s="14">
        <v>0</v>
      </c>
      <c r="Q95" s="45">
        <v>0</v>
      </c>
      <c r="R95" s="44">
        <v>0</v>
      </c>
      <c r="S95" s="14">
        <v>0</v>
      </c>
      <c r="T95" s="45">
        <v>0</v>
      </c>
      <c r="U95" s="44">
        <v>0</v>
      </c>
      <c r="V95" s="14">
        <v>0</v>
      </c>
      <c r="W95" s="45">
        <v>0</v>
      </c>
      <c r="X95" s="44">
        <v>0</v>
      </c>
      <c r="Y95" s="14">
        <v>0</v>
      </c>
      <c r="Z95" s="45">
        <v>0</v>
      </c>
      <c r="AA95" s="44">
        <v>0</v>
      </c>
      <c r="AB95" s="14">
        <v>0</v>
      </c>
      <c r="AC95" s="45">
        <v>0</v>
      </c>
      <c r="AD95" s="44">
        <v>0</v>
      </c>
      <c r="AE95" s="14">
        <v>0</v>
      </c>
      <c r="AF95" s="45">
        <v>0</v>
      </c>
      <c r="AG95" s="44">
        <v>0</v>
      </c>
      <c r="AH95" s="14">
        <v>0</v>
      </c>
      <c r="AI95" s="45">
        <v>0</v>
      </c>
      <c r="AJ95" s="44">
        <v>0</v>
      </c>
      <c r="AK95" s="14">
        <v>0</v>
      </c>
      <c r="AL95" s="45">
        <v>0</v>
      </c>
      <c r="AM95" s="44">
        <v>0</v>
      </c>
      <c r="AN95" s="14">
        <v>0</v>
      </c>
      <c r="AO95" s="45">
        <f t="shared" si="21"/>
        <v>0</v>
      </c>
      <c r="AP95" s="44">
        <v>25</v>
      </c>
      <c r="AQ95" s="14">
        <v>302</v>
      </c>
      <c r="AR95" s="45">
        <f t="shared" si="25"/>
        <v>12080</v>
      </c>
      <c r="AS95" s="44">
        <v>0</v>
      </c>
      <c r="AT95" s="14">
        <v>0</v>
      </c>
      <c r="AU95" s="45">
        <v>0</v>
      </c>
      <c r="AV95" s="13">
        <f t="shared" si="22"/>
        <v>25</v>
      </c>
      <c r="AW95" s="17">
        <f t="shared" si="23"/>
        <v>302</v>
      </c>
      <c r="AX95" s="6"/>
      <c r="AY95" s="9"/>
      <c r="AZ95" s="6"/>
      <c r="BA95" s="6"/>
      <c r="BB95" s="6"/>
      <c r="BC95" s="9"/>
      <c r="BD95" s="6"/>
      <c r="BE95" s="6"/>
      <c r="BF95" s="6"/>
      <c r="BG95" s="9"/>
      <c r="BH95" s="6"/>
      <c r="BI95" s="6"/>
      <c r="BJ95" s="1"/>
      <c r="BK95" s="2"/>
      <c r="BL95" s="1"/>
      <c r="BM95" s="1"/>
      <c r="BN95" s="1"/>
      <c r="BO95" s="2"/>
      <c r="BP95" s="1"/>
      <c r="BQ95" s="1"/>
      <c r="BR95" s="1"/>
      <c r="BS95" s="2"/>
      <c r="BT95" s="1"/>
      <c r="BU95" s="1"/>
      <c r="BV95" s="1"/>
      <c r="BW95" s="2"/>
      <c r="BX95" s="1"/>
      <c r="BY95" s="1"/>
      <c r="BZ95" s="1"/>
      <c r="CA95" s="2"/>
      <c r="CB95" s="1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  <c r="CU95" s="2"/>
      <c r="CV95" s="1"/>
      <c r="CW95" s="1"/>
      <c r="CX95" s="1"/>
    </row>
    <row r="96" spans="1:177" ht="15" thickBot="1" x14ac:dyDescent="0.35">
      <c r="A96" s="63"/>
      <c r="B96" s="64" t="s">
        <v>17</v>
      </c>
      <c r="C96" s="61">
        <f>SUM(C84:C95)</f>
        <v>8</v>
      </c>
      <c r="D96" s="37">
        <f>SUM(D84:D95)</f>
        <v>195</v>
      </c>
      <c r="E96" s="62"/>
      <c r="F96" s="61">
        <f>SUM(F84:F95)</f>
        <v>0</v>
      </c>
      <c r="G96" s="37">
        <f>SUM(G84:G95)</f>
        <v>0</v>
      </c>
      <c r="H96" s="62"/>
      <c r="I96" s="61">
        <f>SUM(I84:I95)</f>
        <v>0</v>
      </c>
      <c r="J96" s="37">
        <f>SUM(J84:J95)</f>
        <v>3</v>
      </c>
      <c r="K96" s="62"/>
      <c r="L96" s="61">
        <f>SUM(L84:L95)</f>
        <v>0</v>
      </c>
      <c r="M96" s="37">
        <f>SUM(M84:M95)</f>
        <v>0</v>
      </c>
      <c r="N96" s="62"/>
      <c r="O96" s="61">
        <f>SUM(O84:O95)</f>
        <v>0</v>
      </c>
      <c r="P96" s="37">
        <f>SUM(P84:P95)</f>
        <v>0</v>
      </c>
      <c r="Q96" s="62"/>
      <c r="R96" s="61">
        <f>SUM(R84:R95)</f>
        <v>0</v>
      </c>
      <c r="S96" s="37">
        <f>SUM(S84:S95)</f>
        <v>0</v>
      </c>
      <c r="T96" s="62"/>
      <c r="U96" s="61">
        <f>SUM(U84:U95)</f>
        <v>0</v>
      </c>
      <c r="V96" s="37">
        <f>SUM(V84:V95)</f>
        <v>0</v>
      </c>
      <c r="W96" s="62"/>
      <c r="X96" s="61">
        <f>SUM(X84:X95)</f>
        <v>0</v>
      </c>
      <c r="Y96" s="37">
        <f>SUM(Y84:Y95)</f>
        <v>0</v>
      </c>
      <c r="Z96" s="62"/>
      <c r="AA96" s="61">
        <f>SUM(AA84:AA95)</f>
        <v>0</v>
      </c>
      <c r="AB96" s="37">
        <f>SUM(AB84:AB95)</f>
        <v>2</v>
      </c>
      <c r="AC96" s="62"/>
      <c r="AD96" s="61">
        <f>SUM(AD84:AD95)</f>
        <v>0</v>
      </c>
      <c r="AE96" s="37">
        <f>SUM(AE84:AE95)</f>
        <v>2</v>
      </c>
      <c r="AF96" s="62"/>
      <c r="AG96" s="61">
        <f>SUM(AG84:AG95)</f>
        <v>0</v>
      </c>
      <c r="AH96" s="37">
        <f>SUM(AH84:AH95)</f>
        <v>0</v>
      </c>
      <c r="AI96" s="62"/>
      <c r="AJ96" s="61">
        <f>SUM(AJ84:AJ95)</f>
        <v>0</v>
      </c>
      <c r="AK96" s="37">
        <f>SUM(AK84:AK95)</f>
        <v>0</v>
      </c>
      <c r="AL96" s="62"/>
      <c r="AM96" s="61">
        <f t="shared" ref="AM96:AN96" si="26">SUM(AM84:AM95)</f>
        <v>0</v>
      </c>
      <c r="AN96" s="37">
        <f t="shared" si="26"/>
        <v>0</v>
      </c>
      <c r="AO96" s="62"/>
      <c r="AP96" s="61">
        <f>SUM(AP84:AP95)</f>
        <v>502</v>
      </c>
      <c r="AQ96" s="37">
        <f>SUM(AQ84:AQ95)</f>
        <v>5937</v>
      </c>
      <c r="AR96" s="62"/>
      <c r="AS96" s="61">
        <f>SUM(AS84:AS95)</f>
        <v>0</v>
      </c>
      <c r="AT96" s="37">
        <f>SUM(AT84:AT95)</f>
        <v>99</v>
      </c>
      <c r="AU96" s="62"/>
      <c r="AV96" s="38">
        <f t="shared" si="22"/>
        <v>510</v>
      </c>
      <c r="AW96" s="39">
        <f t="shared" si="23"/>
        <v>6236</v>
      </c>
      <c r="AX96" s="6"/>
      <c r="AY96" s="9"/>
      <c r="AZ96" s="6"/>
      <c r="BA96" s="6"/>
      <c r="BB96" s="6"/>
      <c r="BC96" s="9"/>
      <c r="BD96" s="6"/>
      <c r="BE96" s="6"/>
      <c r="BF96" s="6"/>
      <c r="BG96" s="9"/>
      <c r="BH96" s="6"/>
      <c r="BI96" s="6"/>
      <c r="BJ96" s="1"/>
      <c r="BK96" s="2"/>
      <c r="BL96" s="1"/>
      <c r="BM96" s="1"/>
      <c r="BN96" s="1"/>
      <c r="BO96" s="2"/>
      <c r="BP96" s="1"/>
      <c r="BQ96" s="1"/>
      <c r="BR96" s="1"/>
      <c r="BS96" s="2"/>
      <c r="BT96" s="1"/>
      <c r="BU96" s="1"/>
      <c r="BV96" s="1"/>
      <c r="BW96" s="2"/>
      <c r="BX96" s="1"/>
      <c r="BY96" s="1"/>
      <c r="BZ96" s="1"/>
      <c r="CA96" s="2"/>
      <c r="CB96" s="1"/>
      <c r="CC96" s="1"/>
      <c r="CD96" s="1"/>
      <c r="CE96" s="2"/>
      <c r="CF96" s="1"/>
      <c r="CG96" s="1"/>
      <c r="CH96" s="1"/>
      <c r="CI96" s="2"/>
      <c r="CJ96" s="1"/>
      <c r="CK96" s="1"/>
      <c r="CL96" s="1"/>
      <c r="CM96" s="2"/>
      <c r="CN96" s="1"/>
      <c r="CO96" s="1"/>
      <c r="CP96" s="1"/>
      <c r="CQ96" s="2"/>
      <c r="CR96" s="1"/>
      <c r="CS96" s="1"/>
      <c r="CT96" s="1"/>
      <c r="CU96" s="2"/>
      <c r="CV96" s="1"/>
      <c r="CW96" s="1"/>
      <c r="CX96" s="1"/>
      <c r="DC96" s="3"/>
      <c r="DH96" s="3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  <c r="FU96" s="3"/>
    </row>
    <row r="97" spans="1:177" x14ac:dyDescent="0.3">
      <c r="A97" s="54">
        <v>2013</v>
      </c>
      <c r="B97" s="55" t="s">
        <v>5</v>
      </c>
      <c r="C97" s="44">
        <v>0</v>
      </c>
      <c r="D97" s="14">
        <v>0</v>
      </c>
      <c r="E97" s="45">
        <v>0</v>
      </c>
      <c r="F97" s="44">
        <v>0</v>
      </c>
      <c r="G97" s="14">
        <v>0</v>
      </c>
      <c r="H97" s="45">
        <v>0</v>
      </c>
      <c r="I97" s="44">
        <v>0</v>
      </c>
      <c r="J97" s="14">
        <v>0</v>
      </c>
      <c r="K97" s="45">
        <v>0</v>
      </c>
      <c r="L97" s="44">
        <v>0</v>
      </c>
      <c r="M97" s="14">
        <v>0</v>
      </c>
      <c r="N97" s="45">
        <v>0</v>
      </c>
      <c r="O97" s="44">
        <v>0</v>
      </c>
      <c r="P97" s="14">
        <v>0</v>
      </c>
      <c r="Q97" s="45">
        <v>0</v>
      </c>
      <c r="R97" s="44">
        <v>0</v>
      </c>
      <c r="S97" s="14">
        <v>0</v>
      </c>
      <c r="T97" s="45">
        <v>0</v>
      </c>
      <c r="U97" s="44">
        <v>0</v>
      </c>
      <c r="V97" s="14">
        <v>0</v>
      </c>
      <c r="W97" s="45">
        <v>0</v>
      </c>
      <c r="X97" s="44">
        <v>0</v>
      </c>
      <c r="Y97" s="14">
        <v>0</v>
      </c>
      <c r="Z97" s="45">
        <v>0</v>
      </c>
      <c r="AA97" s="44">
        <v>0</v>
      </c>
      <c r="AB97" s="14">
        <v>0</v>
      </c>
      <c r="AC97" s="45">
        <v>0</v>
      </c>
      <c r="AD97" s="44">
        <v>0</v>
      </c>
      <c r="AE97" s="14">
        <v>0</v>
      </c>
      <c r="AF97" s="45">
        <v>0</v>
      </c>
      <c r="AG97" s="44">
        <v>0</v>
      </c>
      <c r="AH97" s="14">
        <v>0</v>
      </c>
      <c r="AI97" s="45">
        <v>0</v>
      </c>
      <c r="AJ97" s="44">
        <v>0</v>
      </c>
      <c r="AK97" s="14">
        <v>0</v>
      </c>
      <c r="AL97" s="45">
        <v>0</v>
      </c>
      <c r="AM97" s="44">
        <v>0</v>
      </c>
      <c r="AN97" s="14">
        <v>0</v>
      </c>
      <c r="AO97" s="45">
        <f t="shared" ref="AO97:AO108" si="27">IF(AM97=0,0,AN97/AM97*1000)</f>
        <v>0</v>
      </c>
      <c r="AP97" s="44">
        <v>75</v>
      </c>
      <c r="AQ97" s="14">
        <v>918</v>
      </c>
      <c r="AR97" s="45">
        <f>AQ97/AP97*1000</f>
        <v>12240</v>
      </c>
      <c r="AS97" s="44">
        <v>0</v>
      </c>
      <c r="AT97" s="14">
        <v>0</v>
      </c>
      <c r="AU97" s="45">
        <v>0</v>
      </c>
      <c r="AV97" s="12">
        <f t="shared" ref="AV97:AV109" si="28">C97+I97+R97+U97+AD97+AP97+AS97+AA97+AM97+O97+F97+L97+X97</f>
        <v>75</v>
      </c>
      <c r="AW97" s="17">
        <f t="shared" ref="AW97:AW109" si="29">D97+J97+S97+V97+AE97+AQ97+AT97+AB97+AN97+P97+G97+M97+Y97</f>
        <v>918</v>
      </c>
      <c r="AX97" s="6"/>
      <c r="AY97" s="9"/>
      <c r="AZ97" s="6"/>
      <c r="BA97" s="6"/>
      <c r="BB97" s="6"/>
      <c r="BC97" s="9"/>
      <c r="BD97" s="6"/>
      <c r="BE97" s="6"/>
      <c r="BF97" s="6"/>
      <c r="BG97" s="9"/>
      <c r="BH97" s="6"/>
      <c r="BI97" s="6"/>
      <c r="BJ97" s="1"/>
      <c r="BK97" s="2"/>
      <c r="BL97" s="1"/>
      <c r="BM97" s="1"/>
      <c r="BN97" s="1"/>
      <c r="BO97" s="2"/>
      <c r="BP97" s="1"/>
      <c r="BQ97" s="1"/>
      <c r="BR97" s="1"/>
      <c r="BS97" s="2"/>
      <c r="BT97" s="1"/>
      <c r="BU97" s="1"/>
      <c r="BV97" s="1"/>
      <c r="BW97" s="2"/>
      <c r="BX97" s="1"/>
      <c r="BY97" s="1"/>
      <c r="BZ97" s="1"/>
      <c r="CA97" s="2"/>
      <c r="CB97" s="1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  <c r="CU97" s="2"/>
      <c r="CV97" s="1"/>
      <c r="CW97" s="1"/>
      <c r="CX97" s="1"/>
    </row>
    <row r="98" spans="1:177" x14ac:dyDescent="0.3">
      <c r="A98" s="54">
        <v>2013</v>
      </c>
      <c r="B98" s="55" t="s">
        <v>6</v>
      </c>
      <c r="C98" s="49">
        <v>0</v>
      </c>
      <c r="D98" s="15">
        <v>0</v>
      </c>
      <c r="E98" s="45">
        <v>0</v>
      </c>
      <c r="F98" s="44">
        <v>0</v>
      </c>
      <c r="G98" s="14">
        <v>0</v>
      </c>
      <c r="H98" s="45">
        <v>0</v>
      </c>
      <c r="I98" s="44">
        <v>0</v>
      </c>
      <c r="J98" s="14">
        <v>0</v>
      </c>
      <c r="K98" s="45">
        <v>0</v>
      </c>
      <c r="L98" s="44">
        <v>0</v>
      </c>
      <c r="M98" s="14">
        <v>0</v>
      </c>
      <c r="N98" s="45">
        <v>0</v>
      </c>
      <c r="O98" s="44">
        <v>0</v>
      </c>
      <c r="P98" s="14">
        <v>0</v>
      </c>
      <c r="Q98" s="45">
        <v>0</v>
      </c>
      <c r="R98" s="44">
        <v>0</v>
      </c>
      <c r="S98" s="14">
        <v>0</v>
      </c>
      <c r="T98" s="45">
        <v>0</v>
      </c>
      <c r="U98" s="44">
        <v>0</v>
      </c>
      <c r="V98" s="14">
        <v>0</v>
      </c>
      <c r="W98" s="45">
        <v>0</v>
      </c>
      <c r="X98" s="44">
        <v>0</v>
      </c>
      <c r="Y98" s="14">
        <v>0</v>
      </c>
      <c r="Z98" s="45">
        <v>0</v>
      </c>
      <c r="AA98" s="44">
        <v>0</v>
      </c>
      <c r="AB98" s="14">
        <v>0</v>
      </c>
      <c r="AC98" s="45">
        <v>0</v>
      </c>
      <c r="AD98" s="44">
        <v>0</v>
      </c>
      <c r="AE98" s="14">
        <v>0</v>
      </c>
      <c r="AF98" s="45">
        <v>0</v>
      </c>
      <c r="AG98" s="44">
        <v>0</v>
      </c>
      <c r="AH98" s="14">
        <v>0</v>
      </c>
      <c r="AI98" s="45">
        <v>0</v>
      </c>
      <c r="AJ98" s="44">
        <v>0</v>
      </c>
      <c r="AK98" s="14">
        <v>0</v>
      </c>
      <c r="AL98" s="45">
        <v>0</v>
      </c>
      <c r="AM98" s="44">
        <v>0</v>
      </c>
      <c r="AN98" s="14">
        <v>0</v>
      </c>
      <c r="AO98" s="45">
        <f t="shared" si="27"/>
        <v>0</v>
      </c>
      <c r="AP98" s="44">
        <v>1</v>
      </c>
      <c r="AQ98" s="14">
        <v>8</v>
      </c>
      <c r="AR98" s="45">
        <f>AQ98/AP98*1000</f>
        <v>8000</v>
      </c>
      <c r="AS98" s="44">
        <v>0</v>
      </c>
      <c r="AT98" s="14">
        <v>0</v>
      </c>
      <c r="AU98" s="45">
        <v>0</v>
      </c>
      <c r="AV98" s="12">
        <f t="shared" si="28"/>
        <v>1</v>
      </c>
      <c r="AW98" s="17">
        <f t="shared" si="29"/>
        <v>8</v>
      </c>
      <c r="AX98" s="6"/>
      <c r="AY98" s="9"/>
      <c r="AZ98" s="6"/>
      <c r="BA98" s="6"/>
      <c r="BB98" s="6"/>
      <c r="BC98" s="9"/>
      <c r="BD98" s="6"/>
      <c r="BE98" s="6"/>
      <c r="BF98" s="6"/>
      <c r="BG98" s="9"/>
      <c r="BH98" s="6"/>
      <c r="BI98" s="6"/>
      <c r="BJ98" s="1"/>
      <c r="BK98" s="2"/>
      <c r="BL98" s="1"/>
      <c r="BM98" s="1"/>
      <c r="BN98" s="1"/>
      <c r="BO98" s="2"/>
      <c r="BP98" s="1"/>
      <c r="BQ98" s="1"/>
      <c r="BR98" s="1"/>
      <c r="BS98" s="2"/>
      <c r="BT98" s="1"/>
      <c r="BU98" s="1"/>
      <c r="BV98" s="1"/>
      <c r="BW98" s="2"/>
      <c r="BX98" s="1"/>
      <c r="BY98" s="1"/>
      <c r="BZ98" s="1"/>
      <c r="CA98" s="2"/>
      <c r="CB98" s="1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  <c r="CU98" s="2"/>
      <c r="CV98" s="1"/>
      <c r="CW98" s="1"/>
      <c r="CX98" s="1"/>
    </row>
    <row r="99" spans="1:177" x14ac:dyDescent="0.3">
      <c r="A99" s="54">
        <v>2013</v>
      </c>
      <c r="B99" s="55" t="s">
        <v>7</v>
      </c>
      <c r="C99" s="44">
        <v>0</v>
      </c>
      <c r="D99" s="14">
        <v>0</v>
      </c>
      <c r="E99" s="45">
        <v>0</v>
      </c>
      <c r="F99" s="44">
        <v>0</v>
      </c>
      <c r="G99" s="14">
        <v>0</v>
      </c>
      <c r="H99" s="45">
        <v>0</v>
      </c>
      <c r="I99" s="44">
        <v>0</v>
      </c>
      <c r="J99" s="14">
        <v>0</v>
      </c>
      <c r="K99" s="45">
        <v>0</v>
      </c>
      <c r="L99" s="44">
        <v>0</v>
      </c>
      <c r="M99" s="14">
        <v>0</v>
      </c>
      <c r="N99" s="45">
        <v>0</v>
      </c>
      <c r="O99" s="44">
        <v>0</v>
      </c>
      <c r="P99" s="14">
        <v>0</v>
      </c>
      <c r="Q99" s="45">
        <v>0</v>
      </c>
      <c r="R99" s="44">
        <v>0</v>
      </c>
      <c r="S99" s="14">
        <v>0</v>
      </c>
      <c r="T99" s="45">
        <v>0</v>
      </c>
      <c r="U99" s="44">
        <v>0</v>
      </c>
      <c r="V99" s="14">
        <v>0</v>
      </c>
      <c r="W99" s="45">
        <v>0</v>
      </c>
      <c r="X99" s="44">
        <v>0</v>
      </c>
      <c r="Y99" s="14">
        <v>0</v>
      </c>
      <c r="Z99" s="45">
        <v>0</v>
      </c>
      <c r="AA99" s="44">
        <v>0</v>
      </c>
      <c r="AB99" s="14">
        <v>0</v>
      </c>
      <c r="AC99" s="45">
        <v>0</v>
      </c>
      <c r="AD99" s="44">
        <v>0</v>
      </c>
      <c r="AE99" s="14">
        <v>0</v>
      </c>
      <c r="AF99" s="45">
        <v>0</v>
      </c>
      <c r="AG99" s="44">
        <v>0</v>
      </c>
      <c r="AH99" s="14">
        <v>0</v>
      </c>
      <c r="AI99" s="45">
        <v>0</v>
      </c>
      <c r="AJ99" s="44">
        <v>0</v>
      </c>
      <c r="AK99" s="14">
        <v>0</v>
      </c>
      <c r="AL99" s="45">
        <v>0</v>
      </c>
      <c r="AM99" s="44">
        <v>0</v>
      </c>
      <c r="AN99" s="14">
        <v>0</v>
      </c>
      <c r="AO99" s="45">
        <f t="shared" si="27"/>
        <v>0</v>
      </c>
      <c r="AP99" s="44">
        <v>0</v>
      </c>
      <c r="AQ99" s="14">
        <v>0</v>
      </c>
      <c r="AR99" s="45">
        <v>0</v>
      </c>
      <c r="AS99" s="44">
        <v>0</v>
      </c>
      <c r="AT99" s="14">
        <v>0</v>
      </c>
      <c r="AU99" s="45">
        <v>0</v>
      </c>
      <c r="AV99" s="12">
        <f t="shared" si="28"/>
        <v>0</v>
      </c>
      <c r="AW99" s="17">
        <f t="shared" si="29"/>
        <v>0</v>
      </c>
      <c r="AX99" s="6"/>
      <c r="AY99" s="9"/>
      <c r="AZ99" s="6"/>
      <c r="BA99" s="6"/>
      <c r="BB99" s="6"/>
      <c r="BC99" s="9"/>
      <c r="BD99" s="6"/>
      <c r="BE99" s="6"/>
      <c r="BF99" s="6"/>
      <c r="BG99" s="9"/>
      <c r="BH99" s="6"/>
      <c r="BI99" s="6"/>
      <c r="BJ99" s="1"/>
      <c r="BK99" s="2"/>
      <c r="BL99" s="1"/>
      <c r="BM99" s="1"/>
      <c r="BN99" s="1"/>
      <c r="BO99" s="2"/>
      <c r="BP99" s="1"/>
      <c r="BQ99" s="1"/>
      <c r="BR99" s="1"/>
      <c r="BS99" s="2"/>
      <c r="BT99" s="1"/>
      <c r="BU99" s="1"/>
      <c r="BV99" s="1"/>
      <c r="BW99" s="2"/>
      <c r="BX99" s="1"/>
      <c r="BY99" s="1"/>
      <c r="BZ99" s="1"/>
      <c r="CA99" s="2"/>
      <c r="CB99" s="1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  <c r="CU99" s="2"/>
      <c r="CV99" s="1"/>
      <c r="CW99" s="1"/>
      <c r="CX99" s="1"/>
    </row>
    <row r="100" spans="1:177" x14ac:dyDescent="0.3">
      <c r="A100" s="54">
        <v>2013</v>
      </c>
      <c r="B100" s="55" t="s">
        <v>8</v>
      </c>
      <c r="C100" s="44">
        <v>0</v>
      </c>
      <c r="D100" s="14">
        <v>0</v>
      </c>
      <c r="E100" s="45">
        <v>0</v>
      </c>
      <c r="F100" s="44">
        <v>0</v>
      </c>
      <c r="G100" s="14">
        <v>0</v>
      </c>
      <c r="H100" s="45">
        <v>0</v>
      </c>
      <c r="I100" s="44">
        <v>0</v>
      </c>
      <c r="J100" s="14">
        <v>0</v>
      </c>
      <c r="K100" s="45">
        <v>0</v>
      </c>
      <c r="L100" s="44">
        <v>0</v>
      </c>
      <c r="M100" s="14">
        <v>0</v>
      </c>
      <c r="N100" s="45">
        <v>0</v>
      </c>
      <c r="O100" s="44">
        <v>0</v>
      </c>
      <c r="P100" s="14">
        <v>0</v>
      </c>
      <c r="Q100" s="45">
        <v>0</v>
      </c>
      <c r="R100" s="44">
        <v>0</v>
      </c>
      <c r="S100" s="14">
        <v>0</v>
      </c>
      <c r="T100" s="45">
        <v>0</v>
      </c>
      <c r="U100" s="44">
        <v>0</v>
      </c>
      <c r="V100" s="14">
        <v>0</v>
      </c>
      <c r="W100" s="45">
        <v>0</v>
      </c>
      <c r="X100" s="44">
        <v>0</v>
      </c>
      <c r="Y100" s="14">
        <v>0</v>
      </c>
      <c r="Z100" s="45">
        <v>0</v>
      </c>
      <c r="AA100" s="44">
        <v>0</v>
      </c>
      <c r="AB100" s="14">
        <v>0</v>
      </c>
      <c r="AC100" s="45">
        <v>0</v>
      </c>
      <c r="AD100" s="44">
        <v>0</v>
      </c>
      <c r="AE100" s="14">
        <v>0</v>
      </c>
      <c r="AF100" s="45">
        <v>0</v>
      </c>
      <c r="AG100" s="44">
        <v>0</v>
      </c>
      <c r="AH100" s="14">
        <v>0</v>
      </c>
      <c r="AI100" s="45">
        <v>0</v>
      </c>
      <c r="AJ100" s="44">
        <v>0</v>
      </c>
      <c r="AK100" s="14">
        <v>0</v>
      </c>
      <c r="AL100" s="45">
        <v>0</v>
      </c>
      <c r="AM100" s="44">
        <v>0</v>
      </c>
      <c r="AN100" s="14">
        <v>0</v>
      </c>
      <c r="AO100" s="45">
        <f t="shared" si="27"/>
        <v>0</v>
      </c>
      <c r="AP100" s="44">
        <v>0</v>
      </c>
      <c r="AQ100" s="14">
        <v>0</v>
      </c>
      <c r="AR100" s="45">
        <v>0</v>
      </c>
      <c r="AS100" s="44">
        <v>0</v>
      </c>
      <c r="AT100" s="14">
        <v>0</v>
      </c>
      <c r="AU100" s="45">
        <v>0</v>
      </c>
      <c r="AV100" s="12">
        <f t="shared" si="28"/>
        <v>0</v>
      </c>
      <c r="AW100" s="17">
        <f t="shared" si="29"/>
        <v>0</v>
      </c>
      <c r="AX100" s="6"/>
      <c r="AY100" s="9"/>
      <c r="AZ100" s="6"/>
      <c r="BA100" s="6"/>
      <c r="BB100" s="6"/>
      <c r="BC100" s="9"/>
      <c r="BD100" s="6"/>
      <c r="BE100" s="6"/>
      <c r="BF100" s="6"/>
      <c r="BG100" s="9"/>
      <c r="BH100" s="6"/>
      <c r="BI100" s="6"/>
      <c r="BJ100" s="1"/>
      <c r="BK100" s="2"/>
      <c r="BL100" s="1"/>
      <c r="BM100" s="1"/>
      <c r="BN100" s="1"/>
      <c r="BO100" s="2"/>
      <c r="BP100" s="1"/>
      <c r="BQ100" s="1"/>
      <c r="BR100" s="1"/>
      <c r="BS100" s="2"/>
      <c r="BT100" s="1"/>
      <c r="BU100" s="1"/>
      <c r="BV100" s="1"/>
      <c r="BW100" s="2"/>
      <c r="BX100" s="1"/>
      <c r="BY100" s="1"/>
      <c r="BZ100" s="1"/>
      <c r="CA100" s="2"/>
      <c r="CB100" s="1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  <c r="CU100" s="2"/>
      <c r="CV100" s="1"/>
      <c r="CW100" s="1"/>
      <c r="CX100" s="1"/>
    </row>
    <row r="101" spans="1:177" x14ac:dyDescent="0.3">
      <c r="A101" s="54">
        <v>2013</v>
      </c>
      <c r="B101" s="55" t="s">
        <v>9</v>
      </c>
      <c r="C101" s="44">
        <v>0</v>
      </c>
      <c r="D101" s="14">
        <v>0</v>
      </c>
      <c r="E101" s="45">
        <v>0</v>
      </c>
      <c r="F101" s="44">
        <v>0</v>
      </c>
      <c r="G101" s="14">
        <v>0</v>
      </c>
      <c r="H101" s="45">
        <v>0</v>
      </c>
      <c r="I101" s="44">
        <v>0</v>
      </c>
      <c r="J101" s="14">
        <v>0</v>
      </c>
      <c r="K101" s="45">
        <v>0</v>
      </c>
      <c r="L101" s="44">
        <v>0</v>
      </c>
      <c r="M101" s="14">
        <v>0</v>
      </c>
      <c r="N101" s="45">
        <v>0</v>
      </c>
      <c r="O101" s="44">
        <v>0</v>
      </c>
      <c r="P101" s="14">
        <v>0</v>
      </c>
      <c r="Q101" s="45">
        <v>0</v>
      </c>
      <c r="R101" s="44">
        <v>0</v>
      </c>
      <c r="S101" s="14">
        <v>0</v>
      </c>
      <c r="T101" s="45">
        <v>0</v>
      </c>
      <c r="U101" s="44">
        <v>0</v>
      </c>
      <c r="V101" s="14">
        <v>0</v>
      </c>
      <c r="W101" s="45">
        <v>0</v>
      </c>
      <c r="X101" s="44">
        <v>0</v>
      </c>
      <c r="Y101" s="14">
        <v>0</v>
      </c>
      <c r="Z101" s="45">
        <v>0</v>
      </c>
      <c r="AA101" s="44">
        <v>0</v>
      </c>
      <c r="AB101" s="14">
        <v>0</v>
      </c>
      <c r="AC101" s="45">
        <v>0</v>
      </c>
      <c r="AD101" s="44">
        <v>0</v>
      </c>
      <c r="AE101" s="14">
        <v>0</v>
      </c>
      <c r="AF101" s="45">
        <v>0</v>
      </c>
      <c r="AG101" s="44">
        <v>0</v>
      </c>
      <c r="AH101" s="14">
        <v>0</v>
      </c>
      <c r="AI101" s="45">
        <v>0</v>
      </c>
      <c r="AJ101" s="44">
        <v>0</v>
      </c>
      <c r="AK101" s="14">
        <v>0</v>
      </c>
      <c r="AL101" s="45">
        <v>0</v>
      </c>
      <c r="AM101" s="44">
        <v>0</v>
      </c>
      <c r="AN101" s="14">
        <v>0</v>
      </c>
      <c r="AO101" s="45">
        <f t="shared" si="27"/>
        <v>0</v>
      </c>
      <c r="AP101" s="44">
        <v>0</v>
      </c>
      <c r="AQ101" s="14">
        <v>0</v>
      </c>
      <c r="AR101" s="45">
        <v>0</v>
      </c>
      <c r="AS101" s="44">
        <v>0</v>
      </c>
      <c r="AT101" s="14">
        <v>0</v>
      </c>
      <c r="AU101" s="45">
        <v>0</v>
      </c>
      <c r="AV101" s="12">
        <f t="shared" si="28"/>
        <v>0</v>
      </c>
      <c r="AW101" s="17">
        <f t="shared" si="29"/>
        <v>0</v>
      </c>
      <c r="AX101" s="6"/>
      <c r="AY101" s="9"/>
      <c r="AZ101" s="6"/>
      <c r="BA101" s="6"/>
      <c r="BB101" s="6"/>
      <c r="BC101" s="9"/>
      <c r="BD101" s="6"/>
      <c r="BE101" s="6"/>
      <c r="BF101" s="6"/>
      <c r="BG101" s="9"/>
      <c r="BH101" s="6"/>
      <c r="BI101" s="6"/>
      <c r="BJ101" s="1"/>
      <c r="BK101" s="2"/>
      <c r="BL101" s="1"/>
      <c r="BM101" s="1"/>
      <c r="BN101" s="1"/>
      <c r="BO101" s="2"/>
      <c r="BP101" s="1"/>
      <c r="BQ101" s="1"/>
      <c r="BR101" s="1"/>
      <c r="BS101" s="2"/>
      <c r="BT101" s="1"/>
      <c r="BU101" s="1"/>
      <c r="BV101" s="1"/>
      <c r="BW101" s="2"/>
      <c r="BX101" s="1"/>
      <c r="BY101" s="1"/>
      <c r="BZ101" s="1"/>
      <c r="CA101" s="2"/>
      <c r="CB101" s="1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  <c r="CU101" s="2"/>
      <c r="CV101" s="1"/>
      <c r="CW101" s="1"/>
      <c r="CX101" s="1"/>
    </row>
    <row r="102" spans="1:177" x14ac:dyDescent="0.3">
      <c r="A102" s="54">
        <v>2013</v>
      </c>
      <c r="B102" s="55" t="s">
        <v>10</v>
      </c>
      <c r="C102" s="44">
        <v>0</v>
      </c>
      <c r="D102" s="14">
        <v>0</v>
      </c>
      <c r="E102" s="45">
        <v>0</v>
      </c>
      <c r="F102" s="44">
        <v>0</v>
      </c>
      <c r="G102" s="14">
        <v>0</v>
      </c>
      <c r="H102" s="45">
        <v>0</v>
      </c>
      <c r="I102" s="44">
        <v>0</v>
      </c>
      <c r="J102" s="14">
        <v>0</v>
      </c>
      <c r="K102" s="45">
        <v>0</v>
      </c>
      <c r="L102" s="44">
        <v>0</v>
      </c>
      <c r="M102" s="14">
        <v>0</v>
      </c>
      <c r="N102" s="45">
        <v>0</v>
      </c>
      <c r="O102" s="44">
        <v>0</v>
      </c>
      <c r="P102" s="14">
        <v>0</v>
      </c>
      <c r="Q102" s="45">
        <v>0</v>
      </c>
      <c r="R102" s="44">
        <v>0</v>
      </c>
      <c r="S102" s="14">
        <v>0</v>
      </c>
      <c r="T102" s="45">
        <v>0</v>
      </c>
      <c r="U102" s="44">
        <v>0</v>
      </c>
      <c r="V102" s="14">
        <v>0</v>
      </c>
      <c r="W102" s="45">
        <v>0</v>
      </c>
      <c r="X102" s="44">
        <v>0</v>
      </c>
      <c r="Y102" s="14">
        <v>0</v>
      </c>
      <c r="Z102" s="45">
        <v>0</v>
      </c>
      <c r="AA102" s="44">
        <v>0</v>
      </c>
      <c r="AB102" s="14">
        <v>0</v>
      </c>
      <c r="AC102" s="45">
        <v>0</v>
      </c>
      <c r="AD102" s="44">
        <v>0</v>
      </c>
      <c r="AE102" s="14">
        <v>0</v>
      </c>
      <c r="AF102" s="45">
        <v>0</v>
      </c>
      <c r="AG102" s="44">
        <v>0</v>
      </c>
      <c r="AH102" s="14">
        <v>0</v>
      </c>
      <c r="AI102" s="45">
        <v>0</v>
      </c>
      <c r="AJ102" s="44">
        <v>0</v>
      </c>
      <c r="AK102" s="14">
        <v>0</v>
      </c>
      <c r="AL102" s="45">
        <v>0</v>
      </c>
      <c r="AM102" s="44">
        <v>0</v>
      </c>
      <c r="AN102" s="14">
        <v>0</v>
      </c>
      <c r="AO102" s="45">
        <f t="shared" si="27"/>
        <v>0</v>
      </c>
      <c r="AP102" s="44">
        <v>0</v>
      </c>
      <c r="AQ102" s="14">
        <v>0</v>
      </c>
      <c r="AR102" s="45">
        <v>0</v>
      </c>
      <c r="AS102" s="44">
        <v>0</v>
      </c>
      <c r="AT102" s="14">
        <v>0</v>
      </c>
      <c r="AU102" s="45">
        <v>0</v>
      </c>
      <c r="AV102" s="12">
        <f t="shared" si="28"/>
        <v>0</v>
      </c>
      <c r="AW102" s="17">
        <f t="shared" si="29"/>
        <v>0</v>
      </c>
      <c r="AX102" s="6"/>
      <c r="AY102" s="9"/>
      <c r="AZ102" s="6"/>
      <c r="BA102" s="6"/>
      <c r="BB102" s="6"/>
      <c r="BC102" s="9"/>
      <c r="BD102" s="6"/>
      <c r="BE102" s="6"/>
      <c r="BF102" s="6"/>
      <c r="BG102" s="9"/>
      <c r="BH102" s="6"/>
      <c r="BI102" s="6"/>
      <c r="BJ102" s="1"/>
      <c r="BK102" s="2"/>
      <c r="BL102" s="1"/>
      <c r="BM102" s="1"/>
      <c r="BN102" s="1"/>
      <c r="BO102" s="2"/>
      <c r="BP102" s="1"/>
      <c r="BQ102" s="1"/>
      <c r="BR102" s="1"/>
      <c r="BS102" s="2"/>
      <c r="BT102" s="1"/>
      <c r="BU102" s="1"/>
      <c r="BV102" s="1"/>
      <c r="BW102" s="2"/>
      <c r="BX102" s="1"/>
      <c r="BY102" s="1"/>
      <c r="BZ102" s="1"/>
      <c r="CA102" s="2"/>
      <c r="CB102" s="1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  <c r="CU102" s="2"/>
      <c r="CV102" s="1"/>
      <c r="CW102" s="1"/>
      <c r="CX102" s="1"/>
    </row>
    <row r="103" spans="1:177" x14ac:dyDescent="0.3">
      <c r="A103" s="54">
        <v>2013</v>
      </c>
      <c r="B103" s="55" t="s">
        <v>11</v>
      </c>
      <c r="C103" s="44">
        <v>0</v>
      </c>
      <c r="D103" s="14">
        <v>0</v>
      </c>
      <c r="E103" s="45">
        <v>0</v>
      </c>
      <c r="F103" s="44">
        <v>0</v>
      </c>
      <c r="G103" s="14">
        <v>0</v>
      </c>
      <c r="H103" s="45">
        <v>0</v>
      </c>
      <c r="I103" s="44">
        <v>0</v>
      </c>
      <c r="J103" s="14">
        <v>0</v>
      </c>
      <c r="K103" s="45">
        <v>0</v>
      </c>
      <c r="L103" s="44">
        <v>0</v>
      </c>
      <c r="M103" s="14">
        <v>0</v>
      </c>
      <c r="N103" s="45">
        <v>0</v>
      </c>
      <c r="O103" s="44">
        <v>0</v>
      </c>
      <c r="P103" s="14">
        <v>0</v>
      </c>
      <c r="Q103" s="45">
        <v>0</v>
      </c>
      <c r="R103" s="44">
        <v>0</v>
      </c>
      <c r="S103" s="14">
        <v>0</v>
      </c>
      <c r="T103" s="45">
        <v>0</v>
      </c>
      <c r="U103" s="44">
        <v>0</v>
      </c>
      <c r="V103" s="14">
        <v>0</v>
      </c>
      <c r="W103" s="45">
        <v>0</v>
      </c>
      <c r="X103" s="44">
        <v>0</v>
      </c>
      <c r="Y103" s="14">
        <v>0</v>
      </c>
      <c r="Z103" s="45">
        <v>0</v>
      </c>
      <c r="AA103" s="44">
        <v>0</v>
      </c>
      <c r="AB103" s="14">
        <v>0</v>
      </c>
      <c r="AC103" s="45">
        <v>0</v>
      </c>
      <c r="AD103" s="44">
        <v>0</v>
      </c>
      <c r="AE103" s="14">
        <v>0</v>
      </c>
      <c r="AF103" s="45">
        <v>0</v>
      </c>
      <c r="AG103" s="44">
        <v>0</v>
      </c>
      <c r="AH103" s="14">
        <v>0</v>
      </c>
      <c r="AI103" s="45">
        <v>0</v>
      </c>
      <c r="AJ103" s="44">
        <v>0</v>
      </c>
      <c r="AK103" s="14">
        <v>0</v>
      </c>
      <c r="AL103" s="45">
        <v>0</v>
      </c>
      <c r="AM103" s="44">
        <v>0</v>
      </c>
      <c r="AN103" s="14">
        <v>0</v>
      </c>
      <c r="AO103" s="45">
        <f t="shared" si="27"/>
        <v>0</v>
      </c>
      <c r="AP103" s="44">
        <v>0</v>
      </c>
      <c r="AQ103" s="14">
        <v>0</v>
      </c>
      <c r="AR103" s="45">
        <v>0</v>
      </c>
      <c r="AS103" s="44">
        <v>0</v>
      </c>
      <c r="AT103" s="14">
        <v>0</v>
      </c>
      <c r="AU103" s="45">
        <v>0</v>
      </c>
      <c r="AV103" s="12">
        <f t="shared" si="28"/>
        <v>0</v>
      </c>
      <c r="AW103" s="17">
        <f t="shared" si="29"/>
        <v>0</v>
      </c>
      <c r="AX103" s="6"/>
      <c r="AY103" s="9"/>
      <c r="AZ103" s="6"/>
      <c r="BA103" s="6"/>
      <c r="BB103" s="6"/>
      <c r="BC103" s="9"/>
      <c r="BD103" s="6"/>
      <c r="BE103" s="6"/>
      <c r="BF103" s="6"/>
      <c r="BG103" s="9"/>
      <c r="BH103" s="6"/>
      <c r="BI103" s="6"/>
      <c r="BJ103" s="1"/>
      <c r="BK103" s="2"/>
      <c r="BL103" s="1"/>
      <c r="BM103" s="1"/>
      <c r="BN103" s="1"/>
      <c r="BO103" s="2"/>
      <c r="BP103" s="1"/>
      <c r="BQ103" s="1"/>
      <c r="BR103" s="1"/>
      <c r="BS103" s="2"/>
      <c r="BT103" s="1"/>
      <c r="BU103" s="1"/>
      <c r="BV103" s="1"/>
      <c r="BW103" s="2"/>
      <c r="BX103" s="1"/>
      <c r="BY103" s="1"/>
      <c r="BZ103" s="1"/>
      <c r="CA103" s="2"/>
      <c r="CB103" s="1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  <c r="CU103" s="2"/>
      <c r="CV103" s="1"/>
      <c r="CW103" s="1"/>
      <c r="CX103" s="1"/>
    </row>
    <row r="104" spans="1:177" x14ac:dyDescent="0.3">
      <c r="A104" s="54">
        <v>2013</v>
      </c>
      <c r="B104" s="55" t="s">
        <v>12</v>
      </c>
      <c r="C104" s="44">
        <v>0</v>
      </c>
      <c r="D104" s="14">
        <v>0</v>
      </c>
      <c r="E104" s="45">
        <v>0</v>
      </c>
      <c r="F104" s="44">
        <v>0</v>
      </c>
      <c r="G104" s="14">
        <v>0</v>
      </c>
      <c r="H104" s="45">
        <v>0</v>
      </c>
      <c r="I104" s="44">
        <v>0</v>
      </c>
      <c r="J104" s="14">
        <v>0</v>
      </c>
      <c r="K104" s="45">
        <v>0</v>
      </c>
      <c r="L104" s="44">
        <v>0</v>
      </c>
      <c r="M104" s="14">
        <v>0</v>
      </c>
      <c r="N104" s="45">
        <v>0</v>
      </c>
      <c r="O104" s="44">
        <v>0</v>
      </c>
      <c r="P104" s="14">
        <v>0</v>
      </c>
      <c r="Q104" s="45">
        <v>0</v>
      </c>
      <c r="R104" s="44">
        <v>0</v>
      </c>
      <c r="S104" s="14">
        <v>0</v>
      </c>
      <c r="T104" s="45">
        <v>0</v>
      </c>
      <c r="U104" s="44">
        <v>0</v>
      </c>
      <c r="V104" s="14">
        <v>0</v>
      </c>
      <c r="W104" s="45">
        <v>0</v>
      </c>
      <c r="X104" s="44">
        <v>0</v>
      </c>
      <c r="Y104" s="14">
        <v>0</v>
      </c>
      <c r="Z104" s="45">
        <v>0</v>
      </c>
      <c r="AA104" s="44">
        <v>0</v>
      </c>
      <c r="AB104" s="14">
        <v>0</v>
      </c>
      <c r="AC104" s="45">
        <v>0</v>
      </c>
      <c r="AD104" s="44">
        <v>0</v>
      </c>
      <c r="AE104" s="14">
        <v>0</v>
      </c>
      <c r="AF104" s="45">
        <v>0</v>
      </c>
      <c r="AG104" s="44">
        <v>0</v>
      </c>
      <c r="AH104" s="14">
        <v>0</v>
      </c>
      <c r="AI104" s="45">
        <v>0</v>
      </c>
      <c r="AJ104" s="44">
        <v>0</v>
      </c>
      <c r="AK104" s="14">
        <v>0</v>
      </c>
      <c r="AL104" s="45">
        <v>0</v>
      </c>
      <c r="AM104" s="44">
        <v>0</v>
      </c>
      <c r="AN104" s="14">
        <v>0</v>
      </c>
      <c r="AO104" s="45">
        <f t="shared" si="27"/>
        <v>0</v>
      </c>
      <c r="AP104" s="44">
        <v>0</v>
      </c>
      <c r="AQ104" s="14">
        <v>0</v>
      </c>
      <c r="AR104" s="45">
        <v>0</v>
      </c>
      <c r="AS104" s="44">
        <v>0</v>
      </c>
      <c r="AT104" s="14">
        <v>0</v>
      </c>
      <c r="AU104" s="45">
        <v>0</v>
      </c>
      <c r="AV104" s="12">
        <f t="shared" si="28"/>
        <v>0</v>
      </c>
      <c r="AW104" s="17">
        <f t="shared" si="29"/>
        <v>0</v>
      </c>
      <c r="AX104" s="6"/>
      <c r="AY104" s="9"/>
      <c r="AZ104" s="6"/>
      <c r="BA104" s="6"/>
      <c r="BB104" s="6"/>
      <c r="BC104" s="9"/>
      <c r="BD104" s="6"/>
      <c r="BE104" s="6"/>
      <c r="BF104" s="6"/>
      <c r="BG104" s="9"/>
      <c r="BH104" s="6"/>
      <c r="BI104" s="6"/>
      <c r="BJ104" s="1"/>
      <c r="BK104" s="2"/>
      <c r="BL104" s="1"/>
      <c r="BM104" s="1"/>
      <c r="BN104" s="1"/>
      <c r="BO104" s="2"/>
      <c r="BP104" s="1"/>
      <c r="BQ104" s="1"/>
      <c r="BR104" s="1"/>
      <c r="BS104" s="2"/>
      <c r="BT104" s="1"/>
      <c r="BU104" s="1"/>
      <c r="BV104" s="1"/>
      <c r="BW104" s="2"/>
      <c r="BX104" s="1"/>
      <c r="BY104" s="1"/>
      <c r="BZ104" s="1"/>
      <c r="CA104" s="2"/>
      <c r="CB104" s="1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  <c r="CU104" s="2"/>
      <c r="CV104" s="1"/>
      <c r="CW104" s="1"/>
      <c r="CX104" s="1"/>
    </row>
    <row r="105" spans="1:177" x14ac:dyDescent="0.3">
      <c r="A105" s="54">
        <v>2013</v>
      </c>
      <c r="B105" s="55" t="s">
        <v>13</v>
      </c>
      <c r="C105" s="44">
        <v>0</v>
      </c>
      <c r="D105" s="14">
        <v>0</v>
      </c>
      <c r="E105" s="45">
        <v>0</v>
      </c>
      <c r="F105" s="44">
        <v>0</v>
      </c>
      <c r="G105" s="14">
        <v>0</v>
      </c>
      <c r="H105" s="45">
        <v>0</v>
      </c>
      <c r="I105" s="44">
        <v>0</v>
      </c>
      <c r="J105" s="14">
        <v>0</v>
      </c>
      <c r="K105" s="45">
        <v>0</v>
      </c>
      <c r="L105" s="44">
        <v>0</v>
      </c>
      <c r="M105" s="14">
        <v>0</v>
      </c>
      <c r="N105" s="45">
        <v>0</v>
      </c>
      <c r="O105" s="44">
        <v>0</v>
      </c>
      <c r="P105" s="14">
        <v>0</v>
      </c>
      <c r="Q105" s="45">
        <v>0</v>
      </c>
      <c r="R105" s="44">
        <v>0</v>
      </c>
      <c r="S105" s="14">
        <v>0</v>
      </c>
      <c r="T105" s="45">
        <v>0</v>
      </c>
      <c r="U105" s="44">
        <v>0</v>
      </c>
      <c r="V105" s="14">
        <v>0</v>
      </c>
      <c r="W105" s="45">
        <v>0</v>
      </c>
      <c r="X105" s="48">
        <v>0</v>
      </c>
      <c r="Y105" s="16">
        <v>0</v>
      </c>
      <c r="Z105" s="45">
        <v>0</v>
      </c>
      <c r="AA105" s="44">
        <v>1</v>
      </c>
      <c r="AB105" s="14">
        <v>8.74</v>
      </c>
      <c r="AC105" s="45">
        <f t="shared" ref="AC105" si="30">AB105/AA105*1000</f>
        <v>8740</v>
      </c>
      <c r="AD105" s="44">
        <v>0</v>
      </c>
      <c r="AE105" s="14">
        <v>0</v>
      </c>
      <c r="AF105" s="45">
        <v>0</v>
      </c>
      <c r="AG105" s="44">
        <v>0</v>
      </c>
      <c r="AH105" s="14">
        <v>0</v>
      </c>
      <c r="AI105" s="45">
        <v>0</v>
      </c>
      <c r="AJ105" s="44">
        <v>0</v>
      </c>
      <c r="AK105" s="14">
        <v>0</v>
      </c>
      <c r="AL105" s="45">
        <v>0</v>
      </c>
      <c r="AM105" s="44">
        <v>0</v>
      </c>
      <c r="AN105" s="14">
        <v>0</v>
      </c>
      <c r="AO105" s="45">
        <f t="shared" si="27"/>
        <v>0</v>
      </c>
      <c r="AP105" s="44">
        <v>0</v>
      </c>
      <c r="AQ105" s="14">
        <v>0</v>
      </c>
      <c r="AR105" s="45">
        <v>0</v>
      </c>
      <c r="AS105" s="44">
        <v>30.98</v>
      </c>
      <c r="AT105" s="14">
        <v>387.45600000000002</v>
      </c>
      <c r="AU105" s="45">
        <f t="shared" ref="AU105" si="31">AT105/AS105*1000</f>
        <v>12506.649451258876</v>
      </c>
      <c r="AV105" s="12">
        <f t="shared" si="28"/>
        <v>31.98</v>
      </c>
      <c r="AW105" s="17">
        <f t="shared" si="29"/>
        <v>396.19600000000003</v>
      </c>
      <c r="AX105" s="6"/>
      <c r="AY105" s="9"/>
      <c r="AZ105" s="6"/>
      <c r="BA105" s="6"/>
      <c r="BB105" s="6"/>
      <c r="BC105" s="9"/>
      <c r="BD105" s="6"/>
      <c r="BE105" s="6"/>
      <c r="BF105" s="6"/>
      <c r="BG105" s="9"/>
      <c r="BH105" s="6"/>
      <c r="BI105" s="6"/>
      <c r="BJ105" s="1"/>
      <c r="BK105" s="2"/>
      <c r="BL105" s="1"/>
      <c r="BM105" s="1"/>
      <c r="BN105" s="1"/>
      <c r="BO105" s="2"/>
      <c r="BP105" s="1"/>
      <c r="BQ105" s="1"/>
      <c r="BR105" s="1"/>
      <c r="BS105" s="2"/>
      <c r="BT105" s="1"/>
      <c r="BU105" s="1"/>
      <c r="BV105" s="1"/>
      <c r="BW105" s="2"/>
      <c r="BX105" s="1"/>
      <c r="BY105" s="1"/>
      <c r="BZ105" s="1"/>
      <c r="CA105" s="2"/>
      <c r="CB105" s="1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  <c r="CU105" s="2"/>
      <c r="CV105" s="1"/>
      <c r="CW105" s="1"/>
      <c r="CX105" s="1"/>
    </row>
    <row r="106" spans="1:177" x14ac:dyDescent="0.3">
      <c r="A106" s="54">
        <v>2013</v>
      </c>
      <c r="B106" s="55" t="s">
        <v>14</v>
      </c>
      <c r="C106" s="44">
        <v>0</v>
      </c>
      <c r="D106" s="14">
        <v>0</v>
      </c>
      <c r="E106" s="45">
        <v>0</v>
      </c>
      <c r="F106" s="44">
        <v>31</v>
      </c>
      <c r="G106" s="14">
        <v>379.44</v>
      </c>
      <c r="H106" s="45">
        <f t="shared" ref="H106" si="32">G106/F106*1000</f>
        <v>12240</v>
      </c>
      <c r="I106" s="44">
        <v>0</v>
      </c>
      <c r="J106" s="14">
        <v>0</v>
      </c>
      <c r="K106" s="45">
        <v>0</v>
      </c>
      <c r="L106" s="44">
        <v>0</v>
      </c>
      <c r="M106" s="14">
        <v>0</v>
      </c>
      <c r="N106" s="45">
        <v>0</v>
      </c>
      <c r="O106" s="44">
        <v>0.84</v>
      </c>
      <c r="P106" s="14">
        <v>10.71</v>
      </c>
      <c r="Q106" s="45">
        <f t="shared" ref="Q106" si="33">P106/O106*1000</f>
        <v>12750.000000000002</v>
      </c>
      <c r="R106" s="44">
        <v>0</v>
      </c>
      <c r="S106" s="14">
        <v>0</v>
      </c>
      <c r="T106" s="45">
        <v>0</v>
      </c>
      <c r="U106" s="44">
        <v>0</v>
      </c>
      <c r="V106" s="14">
        <v>0</v>
      </c>
      <c r="W106" s="45">
        <v>0</v>
      </c>
      <c r="X106" s="44">
        <v>0</v>
      </c>
      <c r="Y106" s="14">
        <v>0</v>
      </c>
      <c r="Z106" s="45">
        <v>0</v>
      </c>
      <c r="AA106" s="44">
        <v>0</v>
      </c>
      <c r="AB106" s="14">
        <v>0</v>
      </c>
      <c r="AC106" s="45">
        <v>0</v>
      </c>
      <c r="AD106" s="44">
        <v>0</v>
      </c>
      <c r="AE106" s="14">
        <v>0</v>
      </c>
      <c r="AF106" s="45">
        <v>0</v>
      </c>
      <c r="AG106" s="44">
        <v>0</v>
      </c>
      <c r="AH106" s="14">
        <v>0</v>
      </c>
      <c r="AI106" s="45">
        <v>0</v>
      </c>
      <c r="AJ106" s="44">
        <v>0</v>
      </c>
      <c r="AK106" s="14">
        <v>0</v>
      </c>
      <c r="AL106" s="45">
        <v>0</v>
      </c>
      <c r="AM106" s="44">
        <v>0</v>
      </c>
      <c r="AN106" s="14">
        <v>0</v>
      </c>
      <c r="AO106" s="45">
        <f t="shared" si="27"/>
        <v>0</v>
      </c>
      <c r="AP106" s="44">
        <v>0</v>
      </c>
      <c r="AQ106" s="14">
        <v>0</v>
      </c>
      <c r="AR106" s="45">
        <v>0</v>
      </c>
      <c r="AS106" s="44">
        <v>65.94</v>
      </c>
      <c r="AT106" s="14">
        <v>835.17499999999995</v>
      </c>
      <c r="AU106" s="45">
        <f t="shared" ref="AU106" si="34">AT106/AS106*1000</f>
        <v>12665.680922050349</v>
      </c>
      <c r="AV106" s="12">
        <f t="shared" si="28"/>
        <v>97.78</v>
      </c>
      <c r="AW106" s="17">
        <f t="shared" si="29"/>
        <v>1225.325</v>
      </c>
      <c r="AX106" s="6"/>
      <c r="AY106" s="9"/>
      <c r="AZ106" s="6"/>
      <c r="BA106" s="6"/>
      <c r="BB106" s="6"/>
      <c r="BC106" s="9"/>
      <c r="BD106" s="6"/>
      <c r="BE106" s="6"/>
      <c r="BF106" s="6"/>
      <c r="BG106" s="9"/>
      <c r="BH106" s="6"/>
      <c r="BI106" s="6"/>
      <c r="BJ106" s="1"/>
      <c r="BK106" s="2"/>
      <c r="BL106" s="1"/>
      <c r="BM106" s="1"/>
      <c r="BN106" s="1"/>
      <c r="BO106" s="2"/>
      <c r="BP106" s="1"/>
      <c r="BQ106" s="1"/>
      <c r="BR106" s="1"/>
      <c r="BS106" s="2"/>
      <c r="BT106" s="1"/>
      <c r="BU106" s="1"/>
      <c r="BV106" s="1"/>
      <c r="BW106" s="2"/>
      <c r="BX106" s="1"/>
      <c r="BY106" s="1"/>
      <c r="BZ106" s="1"/>
      <c r="CA106" s="2"/>
      <c r="CB106" s="1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  <c r="CU106" s="2"/>
      <c r="CV106" s="1"/>
      <c r="CW106" s="1"/>
      <c r="CX106" s="1"/>
    </row>
    <row r="107" spans="1:177" x14ac:dyDescent="0.3">
      <c r="A107" s="54">
        <v>2013</v>
      </c>
      <c r="B107" s="55" t="s">
        <v>15</v>
      </c>
      <c r="C107" s="44">
        <v>0</v>
      </c>
      <c r="D107" s="14">
        <v>0</v>
      </c>
      <c r="E107" s="45">
        <v>0</v>
      </c>
      <c r="F107" s="44">
        <v>31</v>
      </c>
      <c r="G107" s="14">
        <v>364.25</v>
      </c>
      <c r="H107" s="45">
        <f t="shared" ref="H107" si="35">G107/F107*1000</f>
        <v>11750</v>
      </c>
      <c r="I107" s="44">
        <v>0</v>
      </c>
      <c r="J107" s="14">
        <v>0</v>
      </c>
      <c r="K107" s="45">
        <v>0</v>
      </c>
      <c r="L107" s="44">
        <v>0</v>
      </c>
      <c r="M107" s="14">
        <v>0</v>
      </c>
      <c r="N107" s="45">
        <v>0</v>
      </c>
      <c r="O107" s="44">
        <v>0</v>
      </c>
      <c r="P107" s="14">
        <v>0</v>
      </c>
      <c r="Q107" s="45">
        <v>0</v>
      </c>
      <c r="R107" s="44">
        <v>0</v>
      </c>
      <c r="S107" s="14">
        <v>0</v>
      </c>
      <c r="T107" s="45">
        <v>0</v>
      </c>
      <c r="U107" s="44">
        <v>0</v>
      </c>
      <c r="V107" s="14">
        <v>0</v>
      </c>
      <c r="W107" s="45">
        <v>0</v>
      </c>
      <c r="X107" s="44">
        <v>0</v>
      </c>
      <c r="Y107" s="14">
        <v>0</v>
      </c>
      <c r="Z107" s="45">
        <v>0</v>
      </c>
      <c r="AA107" s="44">
        <v>0</v>
      </c>
      <c r="AB107" s="14">
        <v>0</v>
      </c>
      <c r="AC107" s="45">
        <v>0</v>
      </c>
      <c r="AD107" s="44">
        <v>0.22</v>
      </c>
      <c r="AE107" s="14">
        <v>2.0299999999999998</v>
      </c>
      <c r="AF107" s="45">
        <f t="shared" ref="AF107" si="36">AE107/AD107*1000</f>
        <v>9227.2727272727261</v>
      </c>
      <c r="AG107" s="44">
        <v>0</v>
      </c>
      <c r="AH107" s="14">
        <v>0</v>
      </c>
      <c r="AI107" s="45">
        <v>0</v>
      </c>
      <c r="AJ107" s="44">
        <v>0</v>
      </c>
      <c r="AK107" s="14">
        <v>0</v>
      </c>
      <c r="AL107" s="45">
        <v>0</v>
      </c>
      <c r="AM107" s="44">
        <v>0</v>
      </c>
      <c r="AN107" s="14">
        <v>0</v>
      </c>
      <c r="AO107" s="45">
        <f t="shared" si="27"/>
        <v>0</v>
      </c>
      <c r="AP107" s="44">
        <v>0</v>
      </c>
      <c r="AQ107" s="14">
        <v>0</v>
      </c>
      <c r="AR107" s="45">
        <v>0</v>
      </c>
      <c r="AS107" s="44">
        <v>0</v>
      </c>
      <c r="AT107" s="14">
        <v>0</v>
      </c>
      <c r="AU107" s="45">
        <v>0</v>
      </c>
      <c r="AV107" s="12">
        <f t="shared" si="28"/>
        <v>31.22</v>
      </c>
      <c r="AW107" s="17">
        <f t="shared" si="29"/>
        <v>366.28</v>
      </c>
      <c r="AX107" s="6"/>
      <c r="AY107" s="9"/>
      <c r="AZ107" s="6"/>
      <c r="BA107" s="6"/>
      <c r="BB107" s="6"/>
      <c r="BC107" s="9"/>
      <c r="BD107" s="6"/>
      <c r="BE107" s="6"/>
      <c r="BF107" s="6"/>
      <c r="BG107" s="9"/>
      <c r="BH107" s="6"/>
      <c r="BI107" s="6"/>
      <c r="BJ107" s="1"/>
      <c r="BK107" s="2"/>
      <c r="BL107" s="1"/>
      <c r="BM107" s="1"/>
      <c r="BN107" s="1"/>
      <c r="BO107" s="2"/>
      <c r="BP107" s="1"/>
      <c r="BQ107" s="1"/>
      <c r="BR107" s="1"/>
      <c r="BS107" s="2"/>
      <c r="BT107" s="1"/>
      <c r="BU107" s="1"/>
      <c r="BV107" s="1"/>
      <c r="BW107" s="2"/>
      <c r="BX107" s="1"/>
      <c r="BY107" s="1"/>
      <c r="BZ107" s="1"/>
      <c r="CA107" s="2"/>
      <c r="CB107" s="1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  <c r="CU107" s="2"/>
      <c r="CV107" s="1"/>
      <c r="CW107" s="1"/>
      <c r="CX107" s="1"/>
    </row>
    <row r="108" spans="1:177" x14ac:dyDescent="0.3">
      <c r="A108" s="54">
        <v>2013</v>
      </c>
      <c r="B108" s="55" t="s">
        <v>16</v>
      </c>
      <c r="C108" s="44">
        <v>0</v>
      </c>
      <c r="D108" s="14">
        <v>0</v>
      </c>
      <c r="E108" s="45">
        <v>0</v>
      </c>
      <c r="F108" s="44">
        <v>31</v>
      </c>
      <c r="G108" s="14">
        <v>364.25</v>
      </c>
      <c r="H108" s="45">
        <f t="shared" ref="H108" si="37">G108/F108*1000</f>
        <v>11750</v>
      </c>
      <c r="I108" s="44">
        <v>0</v>
      </c>
      <c r="J108" s="14">
        <v>0</v>
      </c>
      <c r="K108" s="45">
        <v>0</v>
      </c>
      <c r="L108" s="44">
        <v>4.0529999999999999</v>
      </c>
      <c r="M108" s="14">
        <v>67.599999999999994</v>
      </c>
      <c r="N108" s="45">
        <f t="shared" ref="N108" si="38">M108/L108*1000</f>
        <v>16679.003207500617</v>
      </c>
      <c r="O108" s="44">
        <v>0</v>
      </c>
      <c r="P108" s="14">
        <v>0</v>
      </c>
      <c r="Q108" s="45">
        <v>0</v>
      </c>
      <c r="R108" s="44">
        <v>0</v>
      </c>
      <c r="S108" s="14">
        <v>0</v>
      </c>
      <c r="T108" s="45">
        <v>0</v>
      </c>
      <c r="U108" s="44">
        <v>0</v>
      </c>
      <c r="V108" s="14">
        <v>0</v>
      </c>
      <c r="W108" s="45">
        <v>0</v>
      </c>
      <c r="X108" s="44">
        <v>0.12</v>
      </c>
      <c r="Y108" s="14">
        <v>8.98</v>
      </c>
      <c r="Z108" s="45">
        <f t="shared" ref="Z108" si="39">Y108/X108*1000</f>
        <v>74833.333333333343</v>
      </c>
      <c r="AA108" s="44">
        <v>0</v>
      </c>
      <c r="AB108" s="14">
        <v>0</v>
      </c>
      <c r="AC108" s="45">
        <v>0</v>
      </c>
      <c r="AD108" s="44">
        <v>0.14000000000000001</v>
      </c>
      <c r="AE108" s="14">
        <v>0.56000000000000005</v>
      </c>
      <c r="AF108" s="45">
        <f t="shared" ref="AF108" si="40">AE108/AD108*1000</f>
        <v>4000</v>
      </c>
      <c r="AG108" s="44">
        <v>0</v>
      </c>
      <c r="AH108" s="14">
        <v>0</v>
      </c>
      <c r="AI108" s="45">
        <v>0</v>
      </c>
      <c r="AJ108" s="44">
        <v>0</v>
      </c>
      <c r="AK108" s="14">
        <v>0</v>
      </c>
      <c r="AL108" s="45">
        <v>0</v>
      </c>
      <c r="AM108" s="44">
        <v>0</v>
      </c>
      <c r="AN108" s="14">
        <v>0</v>
      </c>
      <c r="AO108" s="45">
        <f t="shared" si="27"/>
        <v>0</v>
      </c>
      <c r="AP108" s="44">
        <v>0</v>
      </c>
      <c r="AQ108" s="14">
        <v>0</v>
      </c>
      <c r="AR108" s="45">
        <v>0</v>
      </c>
      <c r="AS108" s="44">
        <v>66.86</v>
      </c>
      <c r="AT108" s="14">
        <v>890.14</v>
      </c>
      <c r="AU108" s="45">
        <f t="shared" ref="AU108" si="41">AT108/AS108*1000</f>
        <v>13313.490876458271</v>
      </c>
      <c r="AV108" s="12">
        <f t="shared" si="28"/>
        <v>102.173</v>
      </c>
      <c r="AW108" s="17">
        <f t="shared" si="29"/>
        <v>1331.5299999999997</v>
      </c>
      <c r="AX108" s="6"/>
      <c r="AY108" s="9"/>
      <c r="AZ108" s="6"/>
      <c r="BA108" s="6"/>
      <c r="BB108" s="6"/>
      <c r="BC108" s="9"/>
      <c r="BD108" s="6"/>
      <c r="BE108" s="6"/>
      <c r="BF108" s="6"/>
      <c r="BG108" s="9"/>
      <c r="BH108" s="6"/>
      <c r="BI108" s="6"/>
      <c r="BJ108" s="1"/>
      <c r="BK108" s="2"/>
      <c r="BL108" s="1"/>
      <c r="BM108" s="1"/>
      <c r="BN108" s="1"/>
      <c r="BO108" s="2"/>
      <c r="BP108" s="1"/>
      <c r="BQ108" s="1"/>
      <c r="BR108" s="1"/>
      <c r="BS108" s="2"/>
      <c r="BT108" s="1"/>
      <c r="BU108" s="1"/>
      <c r="BV108" s="1"/>
      <c r="BW108" s="2"/>
      <c r="BX108" s="1"/>
      <c r="BY108" s="1"/>
      <c r="BZ108" s="1"/>
      <c r="CA108" s="2"/>
      <c r="CB108" s="1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  <c r="CU108" s="2"/>
      <c r="CV108" s="1"/>
      <c r="CW108" s="1"/>
      <c r="CX108" s="1"/>
    </row>
    <row r="109" spans="1:177" ht="15" thickBot="1" x14ac:dyDescent="0.35">
      <c r="A109" s="63"/>
      <c r="B109" s="64" t="s">
        <v>17</v>
      </c>
      <c r="C109" s="61">
        <f t="shared" ref="C109:D109" si="42">SUM(C97:C108)</f>
        <v>0</v>
      </c>
      <c r="D109" s="37">
        <f t="shared" si="42"/>
        <v>0</v>
      </c>
      <c r="E109" s="62"/>
      <c r="F109" s="61">
        <f t="shared" ref="F109:G109" si="43">SUM(F97:F108)</f>
        <v>93</v>
      </c>
      <c r="G109" s="37">
        <f t="shared" si="43"/>
        <v>1107.94</v>
      </c>
      <c r="H109" s="62"/>
      <c r="I109" s="61">
        <f t="shared" ref="I109:J109" si="44">SUM(I97:I108)</f>
        <v>0</v>
      </c>
      <c r="J109" s="37">
        <f t="shared" si="44"/>
        <v>0</v>
      </c>
      <c r="K109" s="62"/>
      <c r="L109" s="61">
        <f t="shared" ref="L109:M109" si="45">SUM(L97:L108)</f>
        <v>4.0529999999999999</v>
      </c>
      <c r="M109" s="37">
        <f t="shared" si="45"/>
        <v>67.599999999999994</v>
      </c>
      <c r="N109" s="62"/>
      <c r="O109" s="61">
        <f t="shared" ref="O109:P109" si="46">SUM(O97:O108)</f>
        <v>0.84</v>
      </c>
      <c r="P109" s="37">
        <f t="shared" si="46"/>
        <v>10.71</v>
      </c>
      <c r="Q109" s="62"/>
      <c r="R109" s="61">
        <f t="shared" ref="R109:S109" si="47">SUM(R97:R108)</f>
        <v>0</v>
      </c>
      <c r="S109" s="37">
        <f t="shared" si="47"/>
        <v>0</v>
      </c>
      <c r="T109" s="62"/>
      <c r="U109" s="61">
        <f t="shared" ref="U109:V109" si="48">SUM(U97:U108)</f>
        <v>0</v>
      </c>
      <c r="V109" s="37">
        <f t="shared" si="48"/>
        <v>0</v>
      </c>
      <c r="W109" s="62"/>
      <c r="X109" s="61">
        <f t="shared" ref="X109:Y109" si="49">SUM(X97:X108)</f>
        <v>0.12</v>
      </c>
      <c r="Y109" s="37">
        <f t="shared" si="49"/>
        <v>8.98</v>
      </c>
      <c r="Z109" s="62"/>
      <c r="AA109" s="61">
        <f t="shared" ref="AA109:AB109" si="50">SUM(AA97:AA108)</f>
        <v>1</v>
      </c>
      <c r="AB109" s="37">
        <f t="shared" si="50"/>
        <v>8.74</v>
      </c>
      <c r="AC109" s="62"/>
      <c r="AD109" s="61">
        <f t="shared" ref="AD109:AE109" si="51">SUM(AD97:AD108)</f>
        <v>0.36</v>
      </c>
      <c r="AE109" s="37">
        <f t="shared" si="51"/>
        <v>2.59</v>
      </c>
      <c r="AF109" s="62"/>
      <c r="AG109" s="61">
        <f t="shared" ref="AG109:AH109" si="52">SUM(AG97:AG108)</f>
        <v>0</v>
      </c>
      <c r="AH109" s="37">
        <f t="shared" si="52"/>
        <v>0</v>
      </c>
      <c r="AI109" s="62"/>
      <c r="AJ109" s="61">
        <f t="shared" ref="AJ109:AK109" si="53">SUM(AJ97:AJ108)</f>
        <v>0</v>
      </c>
      <c r="AK109" s="37">
        <f t="shared" si="53"/>
        <v>0</v>
      </c>
      <c r="AL109" s="62"/>
      <c r="AM109" s="61">
        <f t="shared" ref="AM109:AN109" si="54">SUM(AM97:AM108)</f>
        <v>0</v>
      </c>
      <c r="AN109" s="37">
        <f t="shared" si="54"/>
        <v>0</v>
      </c>
      <c r="AO109" s="62"/>
      <c r="AP109" s="61">
        <f t="shared" ref="AP109:AQ109" si="55">SUM(AP97:AP108)</f>
        <v>76</v>
      </c>
      <c r="AQ109" s="37">
        <f t="shared" si="55"/>
        <v>926</v>
      </c>
      <c r="AR109" s="62"/>
      <c r="AS109" s="61">
        <f t="shared" ref="AS109:AT109" si="56">SUM(AS97:AS108)</f>
        <v>163.78</v>
      </c>
      <c r="AT109" s="37">
        <f t="shared" si="56"/>
        <v>2112.7709999999997</v>
      </c>
      <c r="AU109" s="62"/>
      <c r="AV109" s="38">
        <f t="shared" si="28"/>
        <v>339.15300000000002</v>
      </c>
      <c r="AW109" s="39">
        <f t="shared" si="29"/>
        <v>4245.3310000000001</v>
      </c>
      <c r="AX109" s="6"/>
      <c r="AY109" s="9"/>
      <c r="AZ109" s="6"/>
      <c r="BA109" s="6"/>
      <c r="BB109" s="6"/>
      <c r="BC109" s="9"/>
      <c r="BD109" s="6"/>
      <c r="BE109" s="6"/>
      <c r="BF109" s="6"/>
      <c r="BG109" s="9"/>
      <c r="BH109" s="6"/>
      <c r="BI109" s="6"/>
      <c r="BJ109" s="1"/>
      <c r="BK109" s="2"/>
      <c r="BL109" s="1"/>
      <c r="BM109" s="1"/>
      <c r="BN109" s="1"/>
      <c r="BO109" s="2"/>
      <c r="BP109" s="1"/>
      <c r="BQ109" s="1"/>
      <c r="BR109" s="1"/>
      <c r="BS109" s="2"/>
      <c r="BT109" s="1"/>
      <c r="BU109" s="1"/>
      <c r="BV109" s="1"/>
      <c r="BW109" s="2"/>
      <c r="BX109" s="1"/>
      <c r="BY109" s="1"/>
      <c r="BZ109" s="1"/>
      <c r="CA109" s="2"/>
      <c r="CB109" s="1"/>
      <c r="CC109" s="1"/>
      <c r="CD109" s="1"/>
      <c r="CE109" s="2"/>
      <c r="CF109" s="1"/>
      <c r="CG109" s="1"/>
      <c r="CH109" s="1"/>
      <c r="CI109" s="2"/>
      <c r="CJ109" s="1"/>
      <c r="CK109" s="1"/>
      <c r="CL109" s="1"/>
      <c r="CM109" s="2"/>
      <c r="CN109" s="1"/>
      <c r="CO109" s="1"/>
      <c r="CP109" s="1"/>
      <c r="CQ109" s="2"/>
      <c r="CR109" s="1"/>
      <c r="CS109" s="1"/>
      <c r="CT109" s="1"/>
      <c r="CU109" s="2"/>
      <c r="CV109" s="1"/>
      <c r="CW109" s="1"/>
      <c r="CX109" s="1"/>
      <c r="DC109" s="3"/>
      <c r="DH109" s="3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  <c r="FU109" s="3"/>
    </row>
    <row r="110" spans="1:177" x14ac:dyDescent="0.3">
      <c r="A110" s="54">
        <v>2014</v>
      </c>
      <c r="B110" s="55" t="s">
        <v>5</v>
      </c>
      <c r="C110" s="44">
        <v>0</v>
      </c>
      <c r="D110" s="14">
        <v>0</v>
      </c>
      <c r="E110" s="45">
        <v>0</v>
      </c>
      <c r="F110" s="44">
        <v>31</v>
      </c>
      <c r="G110" s="14">
        <v>379.44</v>
      </c>
      <c r="H110" s="45">
        <f t="shared" ref="H110" si="57">G110/F110*1000</f>
        <v>12240</v>
      </c>
      <c r="I110" s="44">
        <v>0</v>
      </c>
      <c r="J110" s="14">
        <v>0</v>
      </c>
      <c r="K110" s="45">
        <v>0</v>
      </c>
      <c r="L110" s="44">
        <v>0</v>
      </c>
      <c r="M110" s="14">
        <v>0</v>
      </c>
      <c r="N110" s="45">
        <v>0</v>
      </c>
      <c r="O110" s="44">
        <v>0</v>
      </c>
      <c r="P110" s="14">
        <v>0</v>
      </c>
      <c r="Q110" s="45">
        <v>0</v>
      </c>
      <c r="R110" s="44">
        <v>0</v>
      </c>
      <c r="S110" s="14">
        <v>0</v>
      </c>
      <c r="T110" s="45">
        <v>0</v>
      </c>
      <c r="U110" s="44">
        <v>0</v>
      </c>
      <c r="V110" s="14">
        <v>0</v>
      </c>
      <c r="W110" s="45">
        <v>0</v>
      </c>
      <c r="X110" s="44">
        <v>0</v>
      </c>
      <c r="Y110" s="14">
        <v>0</v>
      </c>
      <c r="Z110" s="45">
        <v>0</v>
      </c>
      <c r="AA110" s="44">
        <v>0</v>
      </c>
      <c r="AB110" s="14">
        <v>0</v>
      </c>
      <c r="AC110" s="45">
        <v>0</v>
      </c>
      <c r="AD110" s="44">
        <v>0</v>
      </c>
      <c r="AE110" s="14">
        <v>0</v>
      </c>
      <c r="AF110" s="45">
        <v>0</v>
      </c>
      <c r="AG110" s="44">
        <v>0</v>
      </c>
      <c r="AH110" s="14">
        <v>0</v>
      </c>
      <c r="AI110" s="45">
        <v>0</v>
      </c>
      <c r="AJ110" s="44">
        <v>0</v>
      </c>
      <c r="AK110" s="14">
        <v>0</v>
      </c>
      <c r="AL110" s="45">
        <v>0</v>
      </c>
      <c r="AM110" s="44">
        <v>0</v>
      </c>
      <c r="AN110" s="14">
        <v>0</v>
      </c>
      <c r="AO110" s="45">
        <f t="shared" ref="AO110:AO121" si="58">IF(AM110=0,0,AN110/AM110*1000)</f>
        <v>0</v>
      </c>
      <c r="AP110" s="44">
        <v>0</v>
      </c>
      <c r="AQ110" s="14">
        <v>0</v>
      </c>
      <c r="AR110" s="45">
        <v>0</v>
      </c>
      <c r="AS110" s="44">
        <v>0</v>
      </c>
      <c r="AT110" s="14">
        <v>0</v>
      </c>
      <c r="AU110" s="45">
        <v>0</v>
      </c>
      <c r="AV110" s="12">
        <f t="shared" ref="AV110:AV141" si="59">C110+I110+R110+U110+AD110+AP110+AS110+AA110+AM110+O110+F110+L110+X110+AG110</f>
        <v>31</v>
      </c>
      <c r="AW110" s="17">
        <f t="shared" ref="AW110:AW141" si="60">D110+J110+S110+V110+AE110+AQ110+AT110+AB110+AN110+P110+G110+M110+Y110+AH110</f>
        <v>379.44</v>
      </c>
    </row>
    <row r="111" spans="1:177" x14ac:dyDescent="0.3">
      <c r="A111" s="54">
        <v>2014</v>
      </c>
      <c r="B111" s="55" t="s">
        <v>6</v>
      </c>
      <c r="C111" s="44">
        <v>0</v>
      </c>
      <c r="D111" s="14">
        <v>0</v>
      </c>
      <c r="E111" s="45">
        <v>0</v>
      </c>
      <c r="F111" s="44">
        <v>31</v>
      </c>
      <c r="G111" s="14">
        <v>379.44</v>
      </c>
      <c r="H111" s="45">
        <f t="shared" ref="H111" si="61">G111/F111*1000</f>
        <v>12240</v>
      </c>
      <c r="I111" s="44">
        <v>0</v>
      </c>
      <c r="J111" s="14">
        <v>0</v>
      </c>
      <c r="K111" s="45">
        <v>0</v>
      </c>
      <c r="L111" s="44">
        <v>34.31</v>
      </c>
      <c r="M111" s="14">
        <v>411.56</v>
      </c>
      <c r="N111" s="45">
        <f t="shared" ref="N111" si="62">M111/L111*1000</f>
        <v>11995.336636549111</v>
      </c>
      <c r="O111" s="44">
        <v>0</v>
      </c>
      <c r="P111" s="14">
        <v>0</v>
      </c>
      <c r="Q111" s="45">
        <v>0</v>
      </c>
      <c r="R111" s="44">
        <v>0</v>
      </c>
      <c r="S111" s="14">
        <v>0</v>
      </c>
      <c r="T111" s="45">
        <v>0</v>
      </c>
      <c r="U111" s="44">
        <v>0</v>
      </c>
      <c r="V111" s="14">
        <v>0</v>
      </c>
      <c r="W111" s="45">
        <v>0</v>
      </c>
      <c r="X111" s="44">
        <v>0</v>
      </c>
      <c r="Y111" s="14">
        <v>0</v>
      </c>
      <c r="Z111" s="45">
        <v>0</v>
      </c>
      <c r="AA111" s="44">
        <v>0</v>
      </c>
      <c r="AB111" s="14">
        <v>0</v>
      </c>
      <c r="AC111" s="45">
        <v>0</v>
      </c>
      <c r="AD111" s="44">
        <v>0</v>
      </c>
      <c r="AE111" s="14">
        <v>0</v>
      </c>
      <c r="AF111" s="45">
        <v>0</v>
      </c>
      <c r="AG111" s="44">
        <v>0</v>
      </c>
      <c r="AH111" s="14">
        <v>0</v>
      </c>
      <c r="AI111" s="45">
        <v>0</v>
      </c>
      <c r="AJ111" s="44">
        <v>0</v>
      </c>
      <c r="AK111" s="14">
        <v>0</v>
      </c>
      <c r="AL111" s="45">
        <v>0</v>
      </c>
      <c r="AM111" s="44">
        <v>0</v>
      </c>
      <c r="AN111" s="14">
        <v>0</v>
      </c>
      <c r="AO111" s="45">
        <f t="shared" si="58"/>
        <v>0</v>
      </c>
      <c r="AP111" s="44">
        <v>0</v>
      </c>
      <c r="AQ111" s="14">
        <v>0</v>
      </c>
      <c r="AR111" s="45">
        <v>0</v>
      </c>
      <c r="AS111" s="44">
        <v>0</v>
      </c>
      <c r="AT111" s="14">
        <v>0</v>
      </c>
      <c r="AU111" s="45">
        <v>0</v>
      </c>
      <c r="AV111" s="12">
        <f t="shared" si="59"/>
        <v>65.31</v>
      </c>
      <c r="AW111" s="17">
        <f t="shared" si="60"/>
        <v>791</v>
      </c>
    </row>
    <row r="112" spans="1:177" x14ac:dyDescent="0.3">
      <c r="A112" s="54">
        <v>2014</v>
      </c>
      <c r="B112" s="55" t="s">
        <v>7</v>
      </c>
      <c r="C112" s="44">
        <v>0</v>
      </c>
      <c r="D112" s="14">
        <v>0</v>
      </c>
      <c r="E112" s="45">
        <v>0</v>
      </c>
      <c r="F112" s="44">
        <v>0</v>
      </c>
      <c r="G112" s="14">
        <v>0</v>
      </c>
      <c r="H112" s="45">
        <v>0</v>
      </c>
      <c r="I112" s="44">
        <v>0</v>
      </c>
      <c r="J112" s="14">
        <v>0</v>
      </c>
      <c r="K112" s="45">
        <v>0</v>
      </c>
      <c r="L112" s="44">
        <v>0</v>
      </c>
      <c r="M112" s="14">
        <v>0</v>
      </c>
      <c r="N112" s="45">
        <v>0</v>
      </c>
      <c r="O112" s="44">
        <v>0</v>
      </c>
      <c r="P112" s="14">
        <v>0</v>
      </c>
      <c r="Q112" s="45">
        <v>0</v>
      </c>
      <c r="R112" s="44">
        <v>0</v>
      </c>
      <c r="S112" s="14">
        <v>0</v>
      </c>
      <c r="T112" s="45">
        <v>0</v>
      </c>
      <c r="U112" s="44">
        <v>0</v>
      </c>
      <c r="V112" s="14">
        <v>0</v>
      </c>
      <c r="W112" s="45">
        <v>0</v>
      </c>
      <c r="X112" s="44">
        <v>0</v>
      </c>
      <c r="Y112" s="14">
        <v>0</v>
      </c>
      <c r="Z112" s="45">
        <v>0</v>
      </c>
      <c r="AA112" s="44">
        <v>1.84</v>
      </c>
      <c r="AB112" s="14">
        <v>18</v>
      </c>
      <c r="AC112" s="45">
        <f t="shared" ref="AC112" si="63">AB112/AA112*1000</f>
        <v>9782.608695652174</v>
      </c>
      <c r="AD112" s="44">
        <v>0</v>
      </c>
      <c r="AE112" s="14">
        <v>0</v>
      </c>
      <c r="AF112" s="45">
        <v>0</v>
      </c>
      <c r="AG112" s="44">
        <v>0</v>
      </c>
      <c r="AH112" s="14">
        <v>0</v>
      </c>
      <c r="AI112" s="45">
        <v>0</v>
      </c>
      <c r="AJ112" s="44">
        <v>0</v>
      </c>
      <c r="AK112" s="14">
        <v>0</v>
      </c>
      <c r="AL112" s="45">
        <v>0</v>
      </c>
      <c r="AM112" s="44">
        <v>0</v>
      </c>
      <c r="AN112" s="14">
        <v>0</v>
      </c>
      <c r="AO112" s="45">
        <f t="shared" si="58"/>
        <v>0</v>
      </c>
      <c r="AP112" s="44">
        <v>0</v>
      </c>
      <c r="AQ112" s="14">
        <v>0</v>
      </c>
      <c r="AR112" s="45">
        <v>0</v>
      </c>
      <c r="AS112" s="44">
        <v>0</v>
      </c>
      <c r="AT112" s="14">
        <v>0</v>
      </c>
      <c r="AU112" s="45">
        <v>0</v>
      </c>
      <c r="AV112" s="12">
        <f t="shared" si="59"/>
        <v>1.84</v>
      </c>
      <c r="AW112" s="17">
        <f t="shared" si="60"/>
        <v>18</v>
      </c>
    </row>
    <row r="113" spans="1:49" x14ac:dyDescent="0.3">
      <c r="A113" s="54">
        <v>2014</v>
      </c>
      <c r="B113" s="55" t="s">
        <v>8</v>
      </c>
      <c r="C113" s="44">
        <v>0</v>
      </c>
      <c r="D113" s="14">
        <v>0</v>
      </c>
      <c r="E113" s="45">
        <v>0</v>
      </c>
      <c r="F113" s="44">
        <v>31</v>
      </c>
      <c r="G113" s="14">
        <v>408.89</v>
      </c>
      <c r="H113" s="45">
        <f t="shared" ref="H113" si="64">G113/F113*1000</f>
        <v>13190</v>
      </c>
      <c r="I113" s="44">
        <v>0</v>
      </c>
      <c r="J113" s="14">
        <v>0</v>
      </c>
      <c r="K113" s="45">
        <v>0</v>
      </c>
      <c r="L113" s="44">
        <v>6.0000000000000001E-3</v>
      </c>
      <c r="M113" s="14">
        <v>1.33</v>
      </c>
      <c r="N113" s="45">
        <f t="shared" ref="N113:N119" si="65">M113/L113*1000</f>
        <v>221666.66666666669</v>
      </c>
      <c r="O113" s="44">
        <v>0</v>
      </c>
      <c r="P113" s="14">
        <v>0</v>
      </c>
      <c r="Q113" s="45">
        <v>0</v>
      </c>
      <c r="R113" s="44">
        <v>0</v>
      </c>
      <c r="S113" s="14">
        <v>0</v>
      </c>
      <c r="T113" s="45">
        <v>0</v>
      </c>
      <c r="U113" s="44">
        <v>0</v>
      </c>
      <c r="V113" s="14">
        <v>0</v>
      </c>
      <c r="W113" s="45">
        <v>0</v>
      </c>
      <c r="X113" s="44">
        <v>0</v>
      </c>
      <c r="Y113" s="14">
        <v>0</v>
      </c>
      <c r="Z113" s="45">
        <v>0</v>
      </c>
      <c r="AA113" s="44">
        <v>0.92</v>
      </c>
      <c r="AB113" s="14">
        <v>9</v>
      </c>
      <c r="AC113" s="45">
        <f t="shared" ref="AC113" si="66">AB113/AA113*1000</f>
        <v>9782.608695652174</v>
      </c>
      <c r="AD113" s="44">
        <v>0.01</v>
      </c>
      <c r="AE113" s="14">
        <v>0.25</v>
      </c>
      <c r="AF113" s="45">
        <f t="shared" ref="AF113:AF116" si="67">AE113/AD113*1000</f>
        <v>25000</v>
      </c>
      <c r="AG113" s="44">
        <v>1.2999999999999999E-2</v>
      </c>
      <c r="AH113" s="14">
        <v>0.32</v>
      </c>
      <c r="AI113" s="45">
        <f t="shared" ref="AI113:AI118" si="68">AH113/AG113*1000</f>
        <v>24615.384615384617</v>
      </c>
      <c r="AJ113" s="44">
        <v>0</v>
      </c>
      <c r="AK113" s="14">
        <v>0</v>
      </c>
      <c r="AL113" s="45">
        <v>0</v>
      </c>
      <c r="AM113" s="44">
        <v>0</v>
      </c>
      <c r="AN113" s="14">
        <v>0</v>
      </c>
      <c r="AO113" s="45">
        <f t="shared" si="58"/>
        <v>0</v>
      </c>
      <c r="AP113" s="44">
        <v>0</v>
      </c>
      <c r="AQ113" s="14">
        <v>0</v>
      </c>
      <c r="AR113" s="45">
        <v>0</v>
      </c>
      <c r="AS113" s="44">
        <v>0</v>
      </c>
      <c r="AT113" s="14">
        <v>0</v>
      </c>
      <c r="AU113" s="45">
        <v>0</v>
      </c>
      <c r="AV113" s="12">
        <f t="shared" si="59"/>
        <v>31.949000000000002</v>
      </c>
      <c r="AW113" s="17">
        <f t="shared" si="60"/>
        <v>419.78999999999996</v>
      </c>
    </row>
    <row r="114" spans="1:49" x14ac:dyDescent="0.3">
      <c r="A114" s="54">
        <v>2014</v>
      </c>
      <c r="B114" s="55" t="s">
        <v>9</v>
      </c>
      <c r="C114" s="44">
        <v>0</v>
      </c>
      <c r="D114" s="14">
        <v>0</v>
      </c>
      <c r="E114" s="45">
        <v>0</v>
      </c>
      <c r="F114" s="44">
        <v>0</v>
      </c>
      <c r="G114" s="14">
        <v>0</v>
      </c>
      <c r="H114" s="45">
        <v>0</v>
      </c>
      <c r="I114" s="44">
        <v>0</v>
      </c>
      <c r="J114" s="14">
        <v>0</v>
      </c>
      <c r="K114" s="45">
        <v>0</v>
      </c>
      <c r="L114" s="44">
        <v>6.0000000000000001E-3</v>
      </c>
      <c r="M114" s="14">
        <v>1.41</v>
      </c>
      <c r="N114" s="45">
        <f t="shared" si="65"/>
        <v>234999.99999999997</v>
      </c>
      <c r="O114" s="44">
        <v>0</v>
      </c>
      <c r="P114" s="14">
        <v>0</v>
      </c>
      <c r="Q114" s="45">
        <v>0</v>
      </c>
      <c r="R114" s="44">
        <v>0</v>
      </c>
      <c r="S114" s="14">
        <v>0</v>
      </c>
      <c r="T114" s="45">
        <v>0</v>
      </c>
      <c r="U114" s="44">
        <v>0</v>
      </c>
      <c r="V114" s="14">
        <v>0</v>
      </c>
      <c r="W114" s="45">
        <v>0</v>
      </c>
      <c r="X114" s="44">
        <v>0</v>
      </c>
      <c r="Y114" s="14">
        <v>0</v>
      </c>
      <c r="Z114" s="45">
        <v>0</v>
      </c>
      <c r="AA114" s="44">
        <v>0</v>
      </c>
      <c r="AB114" s="14">
        <v>0</v>
      </c>
      <c r="AC114" s="45">
        <v>0</v>
      </c>
      <c r="AD114" s="44">
        <v>0</v>
      </c>
      <c r="AE114" s="14">
        <v>0</v>
      </c>
      <c r="AF114" s="45">
        <v>0</v>
      </c>
      <c r="AG114" s="44">
        <v>0</v>
      </c>
      <c r="AH114" s="14">
        <v>0</v>
      </c>
      <c r="AI114" s="45">
        <v>0</v>
      </c>
      <c r="AJ114" s="44">
        <v>0</v>
      </c>
      <c r="AK114" s="14">
        <v>0</v>
      </c>
      <c r="AL114" s="45">
        <v>0</v>
      </c>
      <c r="AM114" s="44">
        <v>0</v>
      </c>
      <c r="AN114" s="14">
        <v>0</v>
      </c>
      <c r="AO114" s="45">
        <f t="shared" si="58"/>
        <v>0</v>
      </c>
      <c r="AP114" s="44">
        <v>0</v>
      </c>
      <c r="AQ114" s="14">
        <v>0</v>
      </c>
      <c r="AR114" s="45">
        <v>0</v>
      </c>
      <c r="AS114" s="44">
        <v>0</v>
      </c>
      <c r="AT114" s="14">
        <v>0</v>
      </c>
      <c r="AU114" s="45">
        <v>0</v>
      </c>
      <c r="AV114" s="12">
        <f t="shared" si="59"/>
        <v>6.0000000000000001E-3</v>
      </c>
      <c r="AW114" s="17">
        <f t="shared" si="60"/>
        <v>1.41</v>
      </c>
    </row>
    <row r="115" spans="1:49" x14ac:dyDescent="0.3">
      <c r="A115" s="54">
        <v>2014</v>
      </c>
      <c r="B115" s="55" t="s">
        <v>10</v>
      </c>
      <c r="C115" s="44">
        <v>0</v>
      </c>
      <c r="D115" s="14">
        <v>0</v>
      </c>
      <c r="E115" s="45">
        <v>0</v>
      </c>
      <c r="F115" s="44">
        <v>0</v>
      </c>
      <c r="G115" s="14">
        <v>0</v>
      </c>
      <c r="H115" s="45">
        <v>0</v>
      </c>
      <c r="I115" s="44">
        <v>0</v>
      </c>
      <c r="J115" s="14">
        <v>0</v>
      </c>
      <c r="K115" s="45">
        <v>0</v>
      </c>
      <c r="L115" s="44">
        <v>5.5E-2</v>
      </c>
      <c r="M115" s="14">
        <v>0.89</v>
      </c>
      <c r="N115" s="45">
        <f t="shared" si="65"/>
        <v>16181.818181818184</v>
      </c>
      <c r="O115" s="44">
        <v>0</v>
      </c>
      <c r="P115" s="14">
        <v>0</v>
      </c>
      <c r="Q115" s="45">
        <v>0</v>
      </c>
      <c r="R115" s="44">
        <v>0</v>
      </c>
      <c r="S115" s="14">
        <v>0</v>
      </c>
      <c r="T115" s="45">
        <v>0</v>
      </c>
      <c r="U115" s="44">
        <v>0</v>
      </c>
      <c r="V115" s="14">
        <v>0</v>
      </c>
      <c r="W115" s="45">
        <v>0</v>
      </c>
      <c r="X115" s="44">
        <v>0.2</v>
      </c>
      <c r="Y115" s="14">
        <v>0.62</v>
      </c>
      <c r="Z115" s="45">
        <f t="shared" ref="Z115:Z121" si="69">Y115/X115*1000</f>
        <v>3099.9999999999995</v>
      </c>
      <c r="AA115" s="44">
        <v>0</v>
      </c>
      <c r="AB115" s="14">
        <v>0</v>
      </c>
      <c r="AC115" s="45">
        <v>0</v>
      </c>
      <c r="AD115" s="44">
        <v>0</v>
      </c>
      <c r="AE115" s="14">
        <v>0</v>
      </c>
      <c r="AF115" s="45">
        <v>0</v>
      </c>
      <c r="AG115" s="44">
        <v>0</v>
      </c>
      <c r="AH115" s="14">
        <v>0</v>
      </c>
      <c r="AI115" s="45">
        <v>0</v>
      </c>
      <c r="AJ115" s="44">
        <v>0</v>
      </c>
      <c r="AK115" s="14">
        <v>0</v>
      </c>
      <c r="AL115" s="45">
        <v>0</v>
      </c>
      <c r="AM115" s="44">
        <v>0</v>
      </c>
      <c r="AN115" s="14">
        <v>0</v>
      </c>
      <c r="AO115" s="45">
        <f t="shared" si="58"/>
        <v>0</v>
      </c>
      <c r="AP115" s="44">
        <v>0</v>
      </c>
      <c r="AQ115" s="14">
        <v>0</v>
      </c>
      <c r="AR115" s="45">
        <v>0</v>
      </c>
      <c r="AS115" s="44">
        <v>0</v>
      </c>
      <c r="AT115" s="14">
        <v>0</v>
      </c>
      <c r="AU115" s="45">
        <v>0</v>
      </c>
      <c r="AV115" s="12">
        <f t="shared" si="59"/>
        <v>0.255</v>
      </c>
      <c r="AW115" s="17">
        <f t="shared" si="60"/>
        <v>1.51</v>
      </c>
    </row>
    <row r="116" spans="1:49" x14ac:dyDescent="0.3">
      <c r="A116" s="54">
        <v>2014</v>
      </c>
      <c r="B116" s="55" t="s">
        <v>11</v>
      </c>
      <c r="C116" s="44">
        <v>0</v>
      </c>
      <c r="D116" s="14">
        <v>0</v>
      </c>
      <c r="E116" s="45">
        <v>0</v>
      </c>
      <c r="F116" s="44">
        <v>0</v>
      </c>
      <c r="G116" s="14">
        <v>0</v>
      </c>
      <c r="H116" s="45">
        <v>0</v>
      </c>
      <c r="I116" s="44">
        <v>0</v>
      </c>
      <c r="J116" s="14">
        <v>0</v>
      </c>
      <c r="K116" s="45">
        <v>0</v>
      </c>
      <c r="L116" s="44">
        <v>0.97599999999999998</v>
      </c>
      <c r="M116" s="14">
        <v>31.99</v>
      </c>
      <c r="N116" s="45">
        <f t="shared" si="65"/>
        <v>32776.639344262294</v>
      </c>
      <c r="O116" s="44">
        <v>0</v>
      </c>
      <c r="P116" s="14">
        <v>0</v>
      </c>
      <c r="Q116" s="45">
        <v>0</v>
      </c>
      <c r="R116" s="44">
        <v>0</v>
      </c>
      <c r="S116" s="14">
        <v>0</v>
      </c>
      <c r="T116" s="45">
        <v>0</v>
      </c>
      <c r="U116" s="44">
        <v>0</v>
      </c>
      <c r="V116" s="14">
        <v>0</v>
      </c>
      <c r="W116" s="45">
        <v>0</v>
      </c>
      <c r="X116" s="44">
        <v>0</v>
      </c>
      <c r="Y116" s="14">
        <v>0</v>
      </c>
      <c r="Z116" s="45">
        <v>0</v>
      </c>
      <c r="AA116" s="44">
        <v>0</v>
      </c>
      <c r="AB116" s="14">
        <v>0</v>
      </c>
      <c r="AC116" s="45">
        <v>0</v>
      </c>
      <c r="AD116" s="44">
        <v>0.1</v>
      </c>
      <c r="AE116" s="14">
        <v>7.35</v>
      </c>
      <c r="AF116" s="45">
        <f t="shared" si="67"/>
        <v>73499.999999999985</v>
      </c>
      <c r="AG116" s="44">
        <v>1.9470000000000001</v>
      </c>
      <c r="AH116" s="14">
        <v>28.04</v>
      </c>
      <c r="AI116" s="45">
        <f t="shared" si="68"/>
        <v>14401.643554185926</v>
      </c>
      <c r="AJ116" s="44">
        <v>0</v>
      </c>
      <c r="AK116" s="14">
        <v>0</v>
      </c>
      <c r="AL116" s="45">
        <v>0</v>
      </c>
      <c r="AM116" s="44">
        <v>0</v>
      </c>
      <c r="AN116" s="14">
        <v>0</v>
      </c>
      <c r="AO116" s="45">
        <f t="shared" si="58"/>
        <v>0</v>
      </c>
      <c r="AP116" s="44">
        <v>0</v>
      </c>
      <c r="AQ116" s="14">
        <v>0</v>
      </c>
      <c r="AR116" s="45">
        <v>0</v>
      </c>
      <c r="AS116" s="44">
        <v>0</v>
      </c>
      <c r="AT116" s="14">
        <v>0</v>
      </c>
      <c r="AU116" s="45">
        <v>0</v>
      </c>
      <c r="AV116" s="12">
        <f t="shared" si="59"/>
        <v>3.0230000000000001</v>
      </c>
      <c r="AW116" s="17">
        <f t="shared" si="60"/>
        <v>67.38</v>
      </c>
    </row>
    <row r="117" spans="1:49" x14ac:dyDescent="0.3">
      <c r="A117" s="54">
        <v>2014</v>
      </c>
      <c r="B117" s="55" t="s">
        <v>12</v>
      </c>
      <c r="C117" s="44">
        <v>0</v>
      </c>
      <c r="D117" s="14">
        <v>0</v>
      </c>
      <c r="E117" s="45">
        <v>0</v>
      </c>
      <c r="F117" s="44">
        <v>0</v>
      </c>
      <c r="G117" s="14">
        <v>0</v>
      </c>
      <c r="H117" s="45">
        <v>0</v>
      </c>
      <c r="I117" s="44">
        <v>0</v>
      </c>
      <c r="J117" s="14">
        <v>0</v>
      </c>
      <c r="K117" s="45">
        <v>0</v>
      </c>
      <c r="L117" s="44">
        <v>2.052</v>
      </c>
      <c r="M117" s="14">
        <v>402.09</v>
      </c>
      <c r="N117" s="45">
        <f t="shared" si="65"/>
        <v>195950.29239766081</v>
      </c>
      <c r="O117" s="44">
        <v>0</v>
      </c>
      <c r="P117" s="14">
        <v>0</v>
      </c>
      <c r="Q117" s="45">
        <v>0</v>
      </c>
      <c r="R117" s="44">
        <v>0</v>
      </c>
      <c r="S117" s="14">
        <v>0</v>
      </c>
      <c r="T117" s="45">
        <v>0</v>
      </c>
      <c r="U117" s="44">
        <v>0</v>
      </c>
      <c r="V117" s="14">
        <v>0</v>
      </c>
      <c r="W117" s="45">
        <v>0</v>
      </c>
      <c r="X117" s="44">
        <v>0</v>
      </c>
      <c r="Y117" s="14">
        <v>0</v>
      </c>
      <c r="Z117" s="45">
        <v>0</v>
      </c>
      <c r="AA117" s="44">
        <v>0</v>
      </c>
      <c r="AB117" s="14">
        <v>0</v>
      </c>
      <c r="AC117" s="45">
        <v>0</v>
      </c>
      <c r="AD117" s="44">
        <v>0</v>
      </c>
      <c r="AE117" s="14">
        <v>0</v>
      </c>
      <c r="AF117" s="45">
        <v>0</v>
      </c>
      <c r="AG117" s="44">
        <v>0</v>
      </c>
      <c r="AH117" s="14">
        <v>0</v>
      </c>
      <c r="AI117" s="45">
        <v>0</v>
      </c>
      <c r="AJ117" s="44">
        <v>0</v>
      </c>
      <c r="AK117" s="14">
        <v>0</v>
      </c>
      <c r="AL117" s="45">
        <v>0</v>
      </c>
      <c r="AM117" s="44">
        <v>0</v>
      </c>
      <c r="AN117" s="14">
        <v>0</v>
      </c>
      <c r="AO117" s="45">
        <f t="shared" si="58"/>
        <v>0</v>
      </c>
      <c r="AP117" s="44">
        <v>0</v>
      </c>
      <c r="AQ117" s="14">
        <v>0</v>
      </c>
      <c r="AR117" s="45">
        <v>0</v>
      </c>
      <c r="AS117" s="44">
        <v>0</v>
      </c>
      <c r="AT117" s="14">
        <v>0</v>
      </c>
      <c r="AU117" s="45">
        <v>0</v>
      </c>
      <c r="AV117" s="12">
        <f t="shared" si="59"/>
        <v>2.052</v>
      </c>
      <c r="AW117" s="17">
        <f t="shared" si="60"/>
        <v>402.09</v>
      </c>
    </row>
    <row r="118" spans="1:49" x14ac:dyDescent="0.3">
      <c r="A118" s="54">
        <v>2014</v>
      </c>
      <c r="B118" s="55" t="s">
        <v>13</v>
      </c>
      <c r="C118" s="44">
        <v>0</v>
      </c>
      <c r="D118" s="14">
        <v>0</v>
      </c>
      <c r="E118" s="45">
        <v>0</v>
      </c>
      <c r="F118" s="44">
        <v>0</v>
      </c>
      <c r="G118" s="14">
        <v>0</v>
      </c>
      <c r="H118" s="45">
        <v>0</v>
      </c>
      <c r="I118" s="44">
        <v>0</v>
      </c>
      <c r="J118" s="14">
        <v>0</v>
      </c>
      <c r="K118" s="45">
        <v>0</v>
      </c>
      <c r="L118" s="44">
        <v>1.1399999999999999</v>
      </c>
      <c r="M118" s="14">
        <v>15.71</v>
      </c>
      <c r="N118" s="45">
        <f t="shared" si="65"/>
        <v>13780.701754385967</v>
      </c>
      <c r="O118" s="44">
        <v>0</v>
      </c>
      <c r="P118" s="14">
        <v>0</v>
      </c>
      <c r="Q118" s="45">
        <v>0</v>
      </c>
      <c r="R118" s="44">
        <v>0</v>
      </c>
      <c r="S118" s="14">
        <v>0</v>
      </c>
      <c r="T118" s="45">
        <v>0</v>
      </c>
      <c r="U118" s="44">
        <v>0</v>
      </c>
      <c r="V118" s="14">
        <v>0</v>
      </c>
      <c r="W118" s="45">
        <v>0</v>
      </c>
      <c r="X118" s="44">
        <v>0</v>
      </c>
      <c r="Y118" s="14">
        <v>0</v>
      </c>
      <c r="Z118" s="45">
        <v>0</v>
      </c>
      <c r="AA118" s="44">
        <v>0</v>
      </c>
      <c r="AB118" s="14">
        <v>0</v>
      </c>
      <c r="AC118" s="45">
        <v>0</v>
      </c>
      <c r="AD118" s="44">
        <v>0</v>
      </c>
      <c r="AE118" s="14">
        <v>0</v>
      </c>
      <c r="AF118" s="45">
        <v>0</v>
      </c>
      <c r="AG118" s="44">
        <v>1.2629999999999999</v>
      </c>
      <c r="AH118" s="14">
        <v>13.54</v>
      </c>
      <c r="AI118" s="45">
        <f t="shared" si="68"/>
        <v>10720.506730007917</v>
      </c>
      <c r="AJ118" s="44">
        <v>0</v>
      </c>
      <c r="AK118" s="14">
        <v>0</v>
      </c>
      <c r="AL118" s="45">
        <v>0</v>
      </c>
      <c r="AM118" s="44">
        <v>0</v>
      </c>
      <c r="AN118" s="14">
        <v>0</v>
      </c>
      <c r="AO118" s="45">
        <f t="shared" si="58"/>
        <v>0</v>
      </c>
      <c r="AP118" s="44">
        <v>0</v>
      </c>
      <c r="AQ118" s="14">
        <v>0</v>
      </c>
      <c r="AR118" s="45">
        <v>0</v>
      </c>
      <c r="AS118" s="44">
        <v>0</v>
      </c>
      <c r="AT118" s="14">
        <v>0</v>
      </c>
      <c r="AU118" s="45">
        <v>0</v>
      </c>
      <c r="AV118" s="12">
        <f t="shared" si="59"/>
        <v>2.4029999999999996</v>
      </c>
      <c r="AW118" s="17">
        <f t="shared" si="60"/>
        <v>29.25</v>
      </c>
    </row>
    <row r="119" spans="1:49" x14ac:dyDescent="0.3">
      <c r="A119" s="54">
        <v>2014</v>
      </c>
      <c r="B119" s="55" t="s">
        <v>14</v>
      </c>
      <c r="C119" s="44">
        <v>0</v>
      </c>
      <c r="D119" s="14">
        <v>0</v>
      </c>
      <c r="E119" s="45">
        <v>0</v>
      </c>
      <c r="F119" s="44">
        <v>0</v>
      </c>
      <c r="G119" s="14">
        <v>0</v>
      </c>
      <c r="H119" s="45">
        <v>0</v>
      </c>
      <c r="I119" s="44">
        <v>0</v>
      </c>
      <c r="J119" s="14">
        <v>0</v>
      </c>
      <c r="K119" s="45">
        <v>0</v>
      </c>
      <c r="L119" s="44">
        <v>31</v>
      </c>
      <c r="M119" s="14">
        <v>387.75</v>
      </c>
      <c r="N119" s="45">
        <f t="shared" si="65"/>
        <v>12508.064516129032</v>
      </c>
      <c r="O119" s="44">
        <v>0</v>
      </c>
      <c r="P119" s="14">
        <v>0</v>
      </c>
      <c r="Q119" s="45">
        <v>0</v>
      </c>
      <c r="R119" s="44">
        <v>0</v>
      </c>
      <c r="S119" s="14">
        <v>0</v>
      </c>
      <c r="T119" s="45">
        <v>0</v>
      </c>
      <c r="U119" s="44">
        <v>0</v>
      </c>
      <c r="V119" s="14">
        <v>0</v>
      </c>
      <c r="W119" s="45">
        <v>0</v>
      </c>
      <c r="X119" s="44">
        <v>0.2</v>
      </c>
      <c r="Y119" s="14">
        <v>3.22</v>
      </c>
      <c r="Z119" s="45">
        <f t="shared" si="69"/>
        <v>16100.000000000002</v>
      </c>
      <c r="AA119" s="44">
        <v>0</v>
      </c>
      <c r="AB119" s="14">
        <v>0</v>
      </c>
      <c r="AC119" s="45">
        <v>0</v>
      </c>
      <c r="AD119" s="44">
        <v>0</v>
      </c>
      <c r="AE119" s="14">
        <v>0</v>
      </c>
      <c r="AF119" s="45">
        <v>0</v>
      </c>
      <c r="AG119" s="44">
        <v>0</v>
      </c>
      <c r="AH119" s="14">
        <v>0</v>
      </c>
      <c r="AI119" s="45">
        <v>0</v>
      </c>
      <c r="AJ119" s="44">
        <v>0</v>
      </c>
      <c r="AK119" s="14">
        <v>0</v>
      </c>
      <c r="AL119" s="45">
        <v>0</v>
      </c>
      <c r="AM119" s="44">
        <v>0</v>
      </c>
      <c r="AN119" s="14">
        <v>0</v>
      </c>
      <c r="AO119" s="45">
        <f t="shared" si="58"/>
        <v>0</v>
      </c>
      <c r="AP119" s="44">
        <v>0</v>
      </c>
      <c r="AQ119" s="14">
        <v>0</v>
      </c>
      <c r="AR119" s="45">
        <v>0</v>
      </c>
      <c r="AS119" s="44">
        <v>0</v>
      </c>
      <c r="AT119" s="14">
        <v>0</v>
      </c>
      <c r="AU119" s="45">
        <v>0</v>
      </c>
      <c r="AV119" s="12">
        <f t="shared" si="59"/>
        <v>31.2</v>
      </c>
      <c r="AW119" s="17">
        <f t="shared" si="60"/>
        <v>390.97</v>
      </c>
    </row>
    <row r="120" spans="1:49" x14ac:dyDescent="0.3">
      <c r="A120" s="54">
        <v>2014</v>
      </c>
      <c r="B120" s="55" t="s">
        <v>15</v>
      </c>
      <c r="C120" s="44">
        <v>0</v>
      </c>
      <c r="D120" s="14">
        <v>0</v>
      </c>
      <c r="E120" s="45">
        <v>0</v>
      </c>
      <c r="F120" s="44">
        <v>0</v>
      </c>
      <c r="G120" s="14">
        <v>0</v>
      </c>
      <c r="H120" s="45">
        <v>0</v>
      </c>
      <c r="I120" s="44">
        <v>0</v>
      </c>
      <c r="J120" s="14">
        <v>0</v>
      </c>
      <c r="K120" s="45">
        <v>0</v>
      </c>
      <c r="L120" s="44">
        <v>0</v>
      </c>
      <c r="M120" s="14">
        <v>0</v>
      </c>
      <c r="N120" s="45">
        <v>0</v>
      </c>
      <c r="O120" s="44">
        <v>0</v>
      </c>
      <c r="P120" s="14">
        <v>0</v>
      </c>
      <c r="Q120" s="45">
        <v>0</v>
      </c>
      <c r="R120" s="44">
        <v>0</v>
      </c>
      <c r="S120" s="14">
        <v>0</v>
      </c>
      <c r="T120" s="45">
        <v>0</v>
      </c>
      <c r="U120" s="44">
        <v>0</v>
      </c>
      <c r="V120" s="14">
        <v>0</v>
      </c>
      <c r="W120" s="45">
        <v>0</v>
      </c>
      <c r="X120" s="44">
        <v>0.45</v>
      </c>
      <c r="Y120" s="14">
        <v>4.29</v>
      </c>
      <c r="Z120" s="45">
        <f t="shared" si="69"/>
        <v>9533.3333333333339</v>
      </c>
      <c r="AA120" s="44">
        <v>0</v>
      </c>
      <c r="AB120" s="14">
        <v>0</v>
      </c>
      <c r="AC120" s="45">
        <v>0</v>
      </c>
      <c r="AD120" s="44">
        <v>0</v>
      </c>
      <c r="AE120" s="14">
        <v>0</v>
      </c>
      <c r="AF120" s="45">
        <v>0</v>
      </c>
      <c r="AG120" s="44">
        <v>0</v>
      </c>
      <c r="AH120" s="14">
        <v>0</v>
      </c>
      <c r="AI120" s="45">
        <v>0</v>
      </c>
      <c r="AJ120" s="44">
        <v>0</v>
      </c>
      <c r="AK120" s="14">
        <v>0</v>
      </c>
      <c r="AL120" s="45">
        <v>0</v>
      </c>
      <c r="AM120" s="44">
        <v>0</v>
      </c>
      <c r="AN120" s="14">
        <v>0</v>
      </c>
      <c r="AO120" s="45">
        <f t="shared" si="58"/>
        <v>0</v>
      </c>
      <c r="AP120" s="44">
        <v>0</v>
      </c>
      <c r="AQ120" s="14">
        <v>0</v>
      </c>
      <c r="AR120" s="45">
        <v>0</v>
      </c>
      <c r="AS120" s="44">
        <v>0</v>
      </c>
      <c r="AT120" s="14">
        <v>0</v>
      </c>
      <c r="AU120" s="45">
        <v>0</v>
      </c>
      <c r="AV120" s="12">
        <f t="shared" si="59"/>
        <v>0.45</v>
      </c>
      <c r="AW120" s="17">
        <f t="shared" si="60"/>
        <v>4.29</v>
      </c>
    </row>
    <row r="121" spans="1:49" x14ac:dyDescent="0.3">
      <c r="A121" s="54">
        <v>2014</v>
      </c>
      <c r="B121" s="55" t="s">
        <v>16</v>
      </c>
      <c r="C121" s="44">
        <v>0</v>
      </c>
      <c r="D121" s="14">
        <v>0</v>
      </c>
      <c r="E121" s="45">
        <v>0</v>
      </c>
      <c r="F121" s="44">
        <v>0</v>
      </c>
      <c r="G121" s="14">
        <v>0</v>
      </c>
      <c r="H121" s="45">
        <v>0</v>
      </c>
      <c r="I121" s="44">
        <v>0</v>
      </c>
      <c r="J121" s="14">
        <v>0</v>
      </c>
      <c r="K121" s="45">
        <v>0</v>
      </c>
      <c r="L121" s="44">
        <v>0</v>
      </c>
      <c r="M121" s="14">
        <v>0</v>
      </c>
      <c r="N121" s="45">
        <v>0</v>
      </c>
      <c r="O121" s="44">
        <v>0</v>
      </c>
      <c r="P121" s="14">
        <v>0</v>
      </c>
      <c r="Q121" s="45">
        <v>0</v>
      </c>
      <c r="R121" s="44">
        <v>0</v>
      </c>
      <c r="S121" s="14">
        <v>0</v>
      </c>
      <c r="T121" s="45">
        <v>0</v>
      </c>
      <c r="U121" s="44">
        <v>0</v>
      </c>
      <c r="V121" s="14">
        <v>0</v>
      </c>
      <c r="W121" s="45">
        <v>0</v>
      </c>
      <c r="X121" s="44">
        <v>0.2</v>
      </c>
      <c r="Y121" s="14">
        <v>3.07</v>
      </c>
      <c r="Z121" s="45">
        <f t="shared" si="69"/>
        <v>15349.999999999998</v>
      </c>
      <c r="AA121" s="44">
        <v>0</v>
      </c>
      <c r="AB121" s="14">
        <v>0</v>
      </c>
      <c r="AC121" s="45">
        <v>0</v>
      </c>
      <c r="AD121" s="44">
        <v>0</v>
      </c>
      <c r="AE121" s="14">
        <v>0</v>
      </c>
      <c r="AF121" s="45">
        <v>0</v>
      </c>
      <c r="AG121" s="44">
        <v>0</v>
      </c>
      <c r="AH121" s="14">
        <v>0</v>
      </c>
      <c r="AI121" s="45">
        <v>0</v>
      </c>
      <c r="AJ121" s="44">
        <v>0</v>
      </c>
      <c r="AK121" s="14">
        <v>0</v>
      </c>
      <c r="AL121" s="45">
        <v>0</v>
      </c>
      <c r="AM121" s="44">
        <v>0</v>
      </c>
      <c r="AN121" s="14">
        <v>0</v>
      </c>
      <c r="AO121" s="45">
        <f t="shared" si="58"/>
        <v>0</v>
      </c>
      <c r="AP121" s="44">
        <v>0</v>
      </c>
      <c r="AQ121" s="14">
        <v>0</v>
      </c>
      <c r="AR121" s="45">
        <v>0</v>
      </c>
      <c r="AS121" s="44">
        <v>0</v>
      </c>
      <c r="AT121" s="14">
        <v>0</v>
      </c>
      <c r="AU121" s="45">
        <v>0</v>
      </c>
      <c r="AV121" s="12">
        <f t="shared" si="59"/>
        <v>0.2</v>
      </c>
      <c r="AW121" s="17">
        <f t="shared" si="60"/>
        <v>3.07</v>
      </c>
    </row>
    <row r="122" spans="1:49" ht="15" thickBot="1" x14ac:dyDescent="0.35">
      <c r="A122" s="63"/>
      <c r="B122" s="64" t="s">
        <v>17</v>
      </c>
      <c r="C122" s="61">
        <f t="shared" ref="C122:D122" si="70">SUM(C110:C121)</f>
        <v>0</v>
      </c>
      <c r="D122" s="37">
        <f t="shared" si="70"/>
        <v>0</v>
      </c>
      <c r="E122" s="62"/>
      <c r="F122" s="61">
        <f t="shared" ref="F122:G122" si="71">SUM(F110:F121)</f>
        <v>93</v>
      </c>
      <c r="G122" s="37">
        <f t="shared" si="71"/>
        <v>1167.77</v>
      </c>
      <c r="H122" s="62"/>
      <c r="I122" s="61">
        <f t="shared" ref="I122:J122" si="72">SUM(I110:I121)</f>
        <v>0</v>
      </c>
      <c r="J122" s="37">
        <f t="shared" si="72"/>
        <v>0</v>
      </c>
      <c r="K122" s="62"/>
      <c r="L122" s="61">
        <f t="shared" ref="L122:M122" si="73">SUM(L110:L121)</f>
        <v>69.545000000000002</v>
      </c>
      <c r="M122" s="37">
        <f t="shared" si="73"/>
        <v>1252.73</v>
      </c>
      <c r="N122" s="62"/>
      <c r="O122" s="61">
        <f t="shared" ref="O122:P122" si="74">SUM(O110:O121)</f>
        <v>0</v>
      </c>
      <c r="P122" s="37">
        <f t="shared" si="74"/>
        <v>0</v>
      </c>
      <c r="Q122" s="62"/>
      <c r="R122" s="61">
        <f t="shared" ref="R122:S122" si="75">SUM(R110:R121)</f>
        <v>0</v>
      </c>
      <c r="S122" s="37">
        <f t="shared" si="75"/>
        <v>0</v>
      </c>
      <c r="T122" s="62"/>
      <c r="U122" s="61">
        <f t="shared" ref="U122:V122" si="76">SUM(U110:U121)</f>
        <v>0</v>
      </c>
      <c r="V122" s="37">
        <f t="shared" si="76"/>
        <v>0</v>
      </c>
      <c r="W122" s="62"/>
      <c r="X122" s="61">
        <f t="shared" ref="X122:Y122" si="77">SUM(X110:X121)</f>
        <v>1.05</v>
      </c>
      <c r="Y122" s="37">
        <f t="shared" si="77"/>
        <v>11.200000000000001</v>
      </c>
      <c r="Z122" s="62"/>
      <c r="AA122" s="61">
        <f t="shared" ref="AA122:AB122" si="78">SUM(AA110:AA121)</f>
        <v>2.7600000000000002</v>
      </c>
      <c r="AB122" s="37">
        <f t="shared" si="78"/>
        <v>27</v>
      </c>
      <c r="AC122" s="62"/>
      <c r="AD122" s="61">
        <f t="shared" ref="AD122:AE122" si="79">SUM(AD110:AD121)</f>
        <v>0.11</v>
      </c>
      <c r="AE122" s="37">
        <f t="shared" si="79"/>
        <v>7.6</v>
      </c>
      <c r="AF122" s="62"/>
      <c r="AG122" s="61">
        <f t="shared" ref="AG122:AH122" si="80">SUM(AG110:AG121)</f>
        <v>3.2229999999999999</v>
      </c>
      <c r="AH122" s="37">
        <f t="shared" si="80"/>
        <v>41.9</v>
      </c>
      <c r="AI122" s="62"/>
      <c r="AJ122" s="61">
        <f t="shared" ref="AJ122:AK122" si="81">SUM(AJ110:AJ121)</f>
        <v>0</v>
      </c>
      <c r="AK122" s="37">
        <f t="shared" si="81"/>
        <v>0</v>
      </c>
      <c r="AL122" s="62"/>
      <c r="AM122" s="61">
        <f t="shared" ref="AM122:AN122" si="82">SUM(AM110:AM121)</f>
        <v>0</v>
      </c>
      <c r="AN122" s="37">
        <f t="shared" si="82"/>
        <v>0</v>
      </c>
      <c r="AO122" s="62"/>
      <c r="AP122" s="61">
        <f t="shared" ref="AP122:AQ122" si="83">SUM(AP110:AP121)</f>
        <v>0</v>
      </c>
      <c r="AQ122" s="37">
        <f t="shared" si="83"/>
        <v>0</v>
      </c>
      <c r="AR122" s="62"/>
      <c r="AS122" s="61">
        <f t="shared" ref="AS122:AT122" si="84">SUM(AS110:AS121)</f>
        <v>0</v>
      </c>
      <c r="AT122" s="37">
        <f t="shared" si="84"/>
        <v>0</v>
      </c>
      <c r="AU122" s="62"/>
      <c r="AV122" s="38">
        <f t="shared" si="59"/>
        <v>169.68800000000005</v>
      </c>
      <c r="AW122" s="39">
        <f t="shared" si="60"/>
        <v>2508.1999999999998</v>
      </c>
    </row>
    <row r="123" spans="1:49" x14ac:dyDescent="0.3">
      <c r="A123" s="54">
        <v>2015</v>
      </c>
      <c r="B123" s="55" t="s">
        <v>5</v>
      </c>
      <c r="C123" s="44">
        <v>0</v>
      </c>
      <c r="D123" s="14">
        <v>0</v>
      </c>
      <c r="E123" s="45">
        <v>0</v>
      </c>
      <c r="F123" s="44">
        <v>0</v>
      </c>
      <c r="G123" s="14">
        <v>0</v>
      </c>
      <c r="H123" s="45">
        <v>0</v>
      </c>
      <c r="I123" s="44">
        <v>0</v>
      </c>
      <c r="J123" s="14">
        <v>0</v>
      </c>
      <c r="K123" s="45">
        <v>0</v>
      </c>
      <c r="L123" s="44">
        <v>9.0999999999999998E-2</v>
      </c>
      <c r="M123" s="14">
        <v>1.4</v>
      </c>
      <c r="N123" s="45">
        <f t="shared" ref="N123:N134" si="85">M123/L123*1000</f>
        <v>15384.615384615383</v>
      </c>
      <c r="O123" s="44">
        <v>0</v>
      </c>
      <c r="P123" s="14">
        <v>0</v>
      </c>
      <c r="Q123" s="45">
        <v>0</v>
      </c>
      <c r="R123" s="44">
        <v>0</v>
      </c>
      <c r="S123" s="14">
        <v>0</v>
      </c>
      <c r="T123" s="45">
        <v>0</v>
      </c>
      <c r="U123" s="44">
        <v>0</v>
      </c>
      <c r="V123" s="14">
        <v>0</v>
      </c>
      <c r="W123" s="45">
        <v>0</v>
      </c>
      <c r="X123" s="44">
        <v>0</v>
      </c>
      <c r="Y123" s="14">
        <v>0</v>
      </c>
      <c r="Z123" s="45">
        <v>0</v>
      </c>
      <c r="AA123" s="44">
        <v>0</v>
      </c>
      <c r="AB123" s="14">
        <v>0</v>
      </c>
      <c r="AC123" s="45">
        <v>0</v>
      </c>
      <c r="AD123" s="44">
        <v>0</v>
      </c>
      <c r="AE123" s="14">
        <v>0</v>
      </c>
      <c r="AF123" s="45">
        <v>0</v>
      </c>
      <c r="AG123" s="44">
        <v>0</v>
      </c>
      <c r="AH123" s="14">
        <v>0</v>
      </c>
      <c r="AI123" s="45">
        <v>0</v>
      </c>
      <c r="AJ123" s="44">
        <v>0</v>
      </c>
      <c r="AK123" s="14">
        <v>0</v>
      </c>
      <c r="AL123" s="45">
        <v>0</v>
      </c>
      <c r="AM123" s="44">
        <v>0</v>
      </c>
      <c r="AN123" s="14">
        <v>0</v>
      </c>
      <c r="AO123" s="45">
        <f t="shared" ref="AO123:AO134" si="86">IF(AM123=0,0,AN123/AM123*1000)</f>
        <v>0</v>
      </c>
      <c r="AP123" s="44">
        <v>0</v>
      </c>
      <c r="AQ123" s="14">
        <v>0</v>
      </c>
      <c r="AR123" s="45">
        <v>0</v>
      </c>
      <c r="AS123" s="44">
        <v>0</v>
      </c>
      <c r="AT123" s="14">
        <v>0</v>
      </c>
      <c r="AU123" s="45">
        <v>0</v>
      </c>
      <c r="AV123" s="12">
        <f t="shared" si="59"/>
        <v>9.0999999999999998E-2</v>
      </c>
      <c r="AW123" s="17">
        <f t="shared" si="60"/>
        <v>1.4</v>
      </c>
    </row>
    <row r="124" spans="1:49" x14ac:dyDescent="0.3">
      <c r="A124" s="54">
        <v>2015</v>
      </c>
      <c r="B124" s="55" t="s">
        <v>6</v>
      </c>
      <c r="C124" s="44">
        <v>0</v>
      </c>
      <c r="D124" s="14">
        <v>0</v>
      </c>
      <c r="E124" s="45">
        <v>0</v>
      </c>
      <c r="F124" s="44">
        <v>0</v>
      </c>
      <c r="G124" s="14">
        <v>0</v>
      </c>
      <c r="H124" s="45">
        <v>0</v>
      </c>
      <c r="I124" s="44">
        <v>0</v>
      </c>
      <c r="J124" s="14">
        <v>0</v>
      </c>
      <c r="K124" s="45">
        <v>0</v>
      </c>
      <c r="L124" s="44">
        <v>0</v>
      </c>
      <c r="M124" s="14">
        <v>0</v>
      </c>
      <c r="N124" s="45">
        <v>0</v>
      </c>
      <c r="O124" s="44">
        <v>0</v>
      </c>
      <c r="P124" s="14">
        <v>0</v>
      </c>
      <c r="Q124" s="45">
        <v>0</v>
      </c>
      <c r="R124" s="44">
        <v>0</v>
      </c>
      <c r="S124" s="14">
        <v>0</v>
      </c>
      <c r="T124" s="45">
        <v>0</v>
      </c>
      <c r="U124" s="44">
        <v>0</v>
      </c>
      <c r="V124" s="14">
        <v>0</v>
      </c>
      <c r="W124" s="45">
        <v>0</v>
      </c>
      <c r="X124" s="44">
        <v>0</v>
      </c>
      <c r="Y124" s="14">
        <v>0</v>
      </c>
      <c r="Z124" s="45">
        <v>0</v>
      </c>
      <c r="AA124" s="44">
        <v>0</v>
      </c>
      <c r="AB124" s="14">
        <v>0</v>
      </c>
      <c r="AC124" s="45">
        <v>0</v>
      </c>
      <c r="AD124" s="44">
        <v>0</v>
      </c>
      <c r="AE124" s="14">
        <v>0</v>
      </c>
      <c r="AF124" s="45">
        <v>0</v>
      </c>
      <c r="AG124" s="44">
        <v>2.286</v>
      </c>
      <c r="AH124" s="14">
        <v>30.78</v>
      </c>
      <c r="AI124" s="45">
        <f t="shared" ref="AI124:AI134" si="87">AH124/AG124*1000</f>
        <v>13464.56692913386</v>
      </c>
      <c r="AJ124" s="44">
        <v>0</v>
      </c>
      <c r="AK124" s="14">
        <v>0</v>
      </c>
      <c r="AL124" s="45">
        <v>0</v>
      </c>
      <c r="AM124" s="44">
        <v>0</v>
      </c>
      <c r="AN124" s="14">
        <v>0</v>
      </c>
      <c r="AO124" s="45">
        <f t="shared" si="86"/>
        <v>0</v>
      </c>
      <c r="AP124" s="44">
        <v>0</v>
      </c>
      <c r="AQ124" s="14">
        <v>0</v>
      </c>
      <c r="AR124" s="45">
        <v>0</v>
      </c>
      <c r="AS124" s="44">
        <v>0</v>
      </c>
      <c r="AT124" s="14">
        <v>0</v>
      </c>
      <c r="AU124" s="45">
        <v>0</v>
      </c>
      <c r="AV124" s="12">
        <f t="shared" si="59"/>
        <v>2.286</v>
      </c>
      <c r="AW124" s="17">
        <f t="shared" si="60"/>
        <v>30.78</v>
      </c>
    </row>
    <row r="125" spans="1:49" x14ac:dyDescent="0.3">
      <c r="A125" s="54">
        <v>2015</v>
      </c>
      <c r="B125" s="55" t="s">
        <v>7</v>
      </c>
      <c r="C125" s="44">
        <v>0</v>
      </c>
      <c r="D125" s="14">
        <v>0</v>
      </c>
      <c r="E125" s="45">
        <v>0</v>
      </c>
      <c r="F125" s="44">
        <v>0</v>
      </c>
      <c r="G125" s="14">
        <v>0</v>
      </c>
      <c r="H125" s="45">
        <v>0</v>
      </c>
      <c r="I125" s="44">
        <v>0</v>
      </c>
      <c r="J125" s="14">
        <v>0</v>
      </c>
      <c r="K125" s="45">
        <v>0</v>
      </c>
      <c r="L125" s="44">
        <v>0</v>
      </c>
      <c r="M125" s="14">
        <v>0</v>
      </c>
      <c r="N125" s="45">
        <v>0</v>
      </c>
      <c r="O125" s="44">
        <v>0</v>
      </c>
      <c r="P125" s="14">
        <v>0</v>
      </c>
      <c r="Q125" s="45">
        <v>0</v>
      </c>
      <c r="R125" s="44">
        <v>0</v>
      </c>
      <c r="S125" s="14">
        <v>0</v>
      </c>
      <c r="T125" s="45">
        <v>0</v>
      </c>
      <c r="U125" s="44">
        <v>0</v>
      </c>
      <c r="V125" s="14">
        <v>0</v>
      </c>
      <c r="W125" s="45">
        <v>0</v>
      </c>
      <c r="X125" s="44">
        <v>0</v>
      </c>
      <c r="Y125" s="14">
        <v>0</v>
      </c>
      <c r="Z125" s="45">
        <v>0</v>
      </c>
      <c r="AA125" s="44">
        <v>4.9820000000000002</v>
      </c>
      <c r="AB125" s="14">
        <v>0.1</v>
      </c>
      <c r="AC125" s="45">
        <f t="shared" ref="AC125:AC127" si="88">AB125/AA125*1000</f>
        <v>20.072260136491369</v>
      </c>
      <c r="AD125" s="44">
        <v>0</v>
      </c>
      <c r="AE125" s="14">
        <v>0</v>
      </c>
      <c r="AF125" s="45">
        <v>0</v>
      </c>
      <c r="AG125" s="44">
        <v>0</v>
      </c>
      <c r="AH125" s="14">
        <v>0</v>
      </c>
      <c r="AI125" s="45">
        <v>0</v>
      </c>
      <c r="AJ125" s="44">
        <v>0</v>
      </c>
      <c r="AK125" s="14">
        <v>0</v>
      </c>
      <c r="AL125" s="45">
        <v>0</v>
      </c>
      <c r="AM125" s="44">
        <v>0</v>
      </c>
      <c r="AN125" s="14">
        <v>0</v>
      </c>
      <c r="AO125" s="45">
        <f t="shared" si="86"/>
        <v>0</v>
      </c>
      <c r="AP125" s="44">
        <v>0</v>
      </c>
      <c r="AQ125" s="14">
        <v>0</v>
      </c>
      <c r="AR125" s="45">
        <v>0</v>
      </c>
      <c r="AS125" s="44">
        <v>0</v>
      </c>
      <c r="AT125" s="14">
        <v>0</v>
      </c>
      <c r="AU125" s="45">
        <v>0</v>
      </c>
      <c r="AV125" s="12">
        <f t="shared" si="59"/>
        <v>4.9820000000000002</v>
      </c>
      <c r="AW125" s="17">
        <f t="shared" si="60"/>
        <v>0.1</v>
      </c>
    </row>
    <row r="126" spans="1:49" x14ac:dyDescent="0.3">
      <c r="A126" s="54">
        <v>2015</v>
      </c>
      <c r="B126" s="55" t="s">
        <v>8</v>
      </c>
      <c r="C126" s="44">
        <v>0</v>
      </c>
      <c r="D126" s="14">
        <v>0</v>
      </c>
      <c r="E126" s="45">
        <v>0</v>
      </c>
      <c r="F126" s="44">
        <v>0</v>
      </c>
      <c r="G126" s="14">
        <v>0</v>
      </c>
      <c r="H126" s="45">
        <v>0</v>
      </c>
      <c r="I126" s="44">
        <v>0</v>
      </c>
      <c r="J126" s="14">
        <v>0</v>
      </c>
      <c r="K126" s="45">
        <v>0</v>
      </c>
      <c r="L126" s="44">
        <v>0</v>
      </c>
      <c r="M126" s="14">
        <v>0</v>
      </c>
      <c r="N126" s="45">
        <v>0</v>
      </c>
      <c r="O126" s="44">
        <v>0</v>
      </c>
      <c r="P126" s="14">
        <v>0</v>
      </c>
      <c r="Q126" s="45">
        <v>0</v>
      </c>
      <c r="R126" s="44">
        <v>0</v>
      </c>
      <c r="S126" s="14">
        <v>0</v>
      </c>
      <c r="T126" s="45">
        <v>0</v>
      </c>
      <c r="U126" s="44">
        <v>0</v>
      </c>
      <c r="V126" s="14">
        <v>0</v>
      </c>
      <c r="W126" s="45">
        <v>0</v>
      </c>
      <c r="X126" s="44">
        <v>0</v>
      </c>
      <c r="Y126" s="14">
        <v>0</v>
      </c>
      <c r="Z126" s="45">
        <v>0</v>
      </c>
      <c r="AA126" s="44">
        <v>0</v>
      </c>
      <c r="AB126" s="14">
        <v>0</v>
      </c>
      <c r="AC126" s="45">
        <v>0</v>
      </c>
      <c r="AD126" s="44">
        <v>1.05</v>
      </c>
      <c r="AE126" s="14">
        <v>14.95</v>
      </c>
      <c r="AF126" s="45">
        <f t="shared" ref="AF126:AF131" si="89">AE126/AD126*1000</f>
        <v>14238.095238095237</v>
      </c>
      <c r="AG126" s="44">
        <v>0</v>
      </c>
      <c r="AH126" s="14">
        <v>0</v>
      </c>
      <c r="AI126" s="45">
        <v>0</v>
      </c>
      <c r="AJ126" s="44">
        <v>0</v>
      </c>
      <c r="AK126" s="14">
        <v>0</v>
      </c>
      <c r="AL126" s="45">
        <v>0</v>
      </c>
      <c r="AM126" s="44">
        <v>0</v>
      </c>
      <c r="AN126" s="14">
        <v>0</v>
      </c>
      <c r="AO126" s="45">
        <f t="shared" si="86"/>
        <v>0</v>
      </c>
      <c r="AP126" s="44">
        <v>0</v>
      </c>
      <c r="AQ126" s="14">
        <v>0</v>
      </c>
      <c r="AR126" s="45">
        <v>0</v>
      </c>
      <c r="AS126" s="44">
        <v>0</v>
      </c>
      <c r="AT126" s="14">
        <v>0</v>
      </c>
      <c r="AU126" s="45">
        <v>0</v>
      </c>
      <c r="AV126" s="12">
        <f t="shared" si="59"/>
        <v>1.05</v>
      </c>
      <c r="AW126" s="17">
        <f t="shared" si="60"/>
        <v>14.95</v>
      </c>
    </row>
    <row r="127" spans="1:49" x14ac:dyDescent="0.3">
      <c r="A127" s="54">
        <v>2015</v>
      </c>
      <c r="B127" s="55" t="s">
        <v>9</v>
      </c>
      <c r="C127" s="44">
        <v>0</v>
      </c>
      <c r="D127" s="14">
        <v>0</v>
      </c>
      <c r="E127" s="45">
        <v>0</v>
      </c>
      <c r="F127" s="44">
        <v>0</v>
      </c>
      <c r="G127" s="14">
        <v>0</v>
      </c>
      <c r="H127" s="45">
        <v>0</v>
      </c>
      <c r="I127" s="44">
        <v>0</v>
      </c>
      <c r="J127" s="14">
        <v>0</v>
      </c>
      <c r="K127" s="45">
        <v>0</v>
      </c>
      <c r="L127" s="44">
        <v>0</v>
      </c>
      <c r="M127" s="14">
        <v>0</v>
      </c>
      <c r="N127" s="45">
        <v>0</v>
      </c>
      <c r="O127" s="44">
        <v>0</v>
      </c>
      <c r="P127" s="14">
        <v>0</v>
      </c>
      <c r="Q127" s="45">
        <v>0</v>
      </c>
      <c r="R127" s="44">
        <v>0</v>
      </c>
      <c r="S127" s="14">
        <v>0</v>
      </c>
      <c r="T127" s="45">
        <v>0</v>
      </c>
      <c r="U127" s="44">
        <v>0</v>
      </c>
      <c r="V127" s="14">
        <v>0</v>
      </c>
      <c r="W127" s="45">
        <v>0</v>
      </c>
      <c r="X127" s="44">
        <v>0.15</v>
      </c>
      <c r="Y127" s="14">
        <v>2.99</v>
      </c>
      <c r="Z127" s="45">
        <f t="shared" ref="Z127:Z131" si="90">Y127/X127*1000</f>
        <v>19933.333333333336</v>
      </c>
      <c r="AA127" s="44">
        <v>28</v>
      </c>
      <c r="AB127" s="14">
        <v>300.38</v>
      </c>
      <c r="AC127" s="45">
        <f t="shared" si="88"/>
        <v>10727.857142857143</v>
      </c>
      <c r="AD127" s="44">
        <v>0</v>
      </c>
      <c r="AE127" s="14">
        <v>0</v>
      </c>
      <c r="AF127" s="45">
        <v>0</v>
      </c>
      <c r="AG127" s="44">
        <v>0</v>
      </c>
      <c r="AH127" s="14">
        <v>0</v>
      </c>
      <c r="AI127" s="45">
        <v>0</v>
      </c>
      <c r="AJ127" s="44">
        <v>0</v>
      </c>
      <c r="AK127" s="14">
        <v>0</v>
      </c>
      <c r="AL127" s="45">
        <v>0</v>
      </c>
      <c r="AM127" s="44">
        <v>0</v>
      </c>
      <c r="AN127" s="14">
        <v>0</v>
      </c>
      <c r="AO127" s="45">
        <f t="shared" si="86"/>
        <v>0</v>
      </c>
      <c r="AP127" s="44">
        <v>0</v>
      </c>
      <c r="AQ127" s="14">
        <v>0</v>
      </c>
      <c r="AR127" s="45">
        <v>0</v>
      </c>
      <c r="AS127" s="44">
        <v>0</v>
      </c>
      <c r="AT127" s="14">
        <v>0</v>
      </c>
      <c r="AU127" s="45">
        <v>0</v>
      </c>
      <c r="AV127" s="12">
        <f t="shared" si="59"/>
        <v>28.15</v>
      </c>
      <c r="AW127" s="17">
        <f t="shared" si="60"/>
        <v>303.37</v>
      </c>
    </row>
    <row r="128" spans="1:49" x14ac:dyDescent="0.3">
      <c r="A128" s="54">
        <v>2015</v>
      </c>
      <c r="B128" s="55" t="s">
        <v>10</v>
      </c>
      <c r="C128" s="44">
        <v>0</v>
      </c>
      <c r="D128" s="14">
        <v>0</v>
      </c>
      <c r="E128" s="45">
        <v>0</v>
      </c>
      <c r="F128" s="44">
        <v>0</v>
      </c>
      <c r="G128" s="14">
        <v>0</v>
      </c>
      <c r="H128" s="45">
        <v>0</v>
      </c>
      <c r="I128" s="44">
        <v>0</v>
      </c>
      <c r="J128" s="14">
        <v>0</v>
      </c>
      <c r="K128" s="45">
        <v>0</v>
      </c>
      <c r="L128" s="44">
        <v>0</v>
      </c>
      <c r="M128" s="14">
        <v>0</v>
      </c>
      <c r="N128" s="45">
        <v>0</v>
      </c>
      <c r="O128" s="44">
        <v>0</v>
      </c>
      <c r="P128" s="14">
        <v>0</v>
      </c>
      <c r="Q128" s="45">
        <v>0</v>
      </c>
      <c r="R128" s="44">
        <v>0</v>
      </c>
      <c r="S128" s="14">
        <v>0</v>
      </c>
      <c r="T128" s="45">
        <v>0</v>
      </c>
      <c r="U128" s="44">
        <v>0</v>
      </c>
      <c r="V128" s="14">
        <v>0</v>
      </c>
      <c r="W128" s="45">
        <v>0</v>
      </c>
      <c r="X128" s="44">
        <v>0</v>
      </c>
      <c r="Y128" s="14">
        <v>0</v>
      </c>
      <c r="Z128" s="45">
        <v>0</v>
      </c>
      <c r="AA128" s="44">
        <v>0</v>
      </c>
      <c r="AB128" s="14">
        <v>0</v>
      </c>
      <c r="AC128" s="45">
        <v>0</v>
      </c>
      <c r="AD128" s="44">
        <v>0</v>
      </c>
      <c r="AE128" s="14">
        <v>0</v>
      </c>
      <c r="AF128" s="45">
        <v>0</v>
      </c>
      <c r="AG128" s="44">
        <v>0</v>
      </c>
      <c r="AH128" s="14">
        <v>0</v>
      </c>
      <c r="AI128" s="45">
        <v>0</v>
      </c>
      <c r="AJ128" s="44">
        <v>0</v>
      </c>
      <c r="AK128" s="14">
        <v>0</v>
      </c>
      <c r="AL128" s="45">
        <v>0</v>
      </c>
      <c r="AM128" s="44">
        <v>0</v>
      </c>
      <c r="AN128" s="14">
        <v>0</v>
      </c>
      <c r="AO128" s="45">
        <f t="shared" si="86"/>
        <v>0</v>
      </c>
      <c r="AP128" s="44">
        <v>32.4</v>
      </c>
      <c r="AQ128" s="14">
        <v>372.04</v>
      </c>
      <c r="AR128" s="45">
        <f t="shared" ref="AR128" si="91">AQ128/AP128*1000</f>
        <v>11482.716049382716</v>
      </c>
      <c r="AS128" s="44">
        <v>0</v>
      </c>
      <c r="AT128" s="14">
        <v>0</v>
      </c>
      <c r="AU128" s="45">
        <v>0</v>
      </c>
      <c r="AV128" s="12">
        <f t="shared" si="59"/>
        <v>32.4</v>
      </c>
      <c r="AW128" s="17">
        <f t="shared" si="60"/>
        <v>372.04</v>
      </c>
    </row>
    <row r="129" spans="1:49" x14ac:dyDescent="0.3">
      <c r="A129" s="54">
        <v>2015</v>
      </c>
      <c r="B129" s="55" t="s">
        <v>11</v>
      </c>
      <c r="C129" s="44">
        <v>0</v>
      </c>
      <c r="D129" s="14">
        <v>0</v>
      </c>
      <c r="E129" s="45">
        <v>0</v>
      </c>
      <c r="F129" s="44">
        <v>0</v>
      </c>
      <c r="G129" s="14">
        <v>0</v>
      </c>
      <c r="H129" s="45">
        <v>0</v>
      </c>
      <c r="I129" s="44">
        <v>0</v>
      </c>
      <c r="J129" s="14">
        <v>0</v>
      </c>
      <c r="K129" s="45">
        <v>0</v>
      </c>
      <c r="L129" s="44">
        <v>3</v>
      </c>
      <c r="M129" s="14">
        <v>34.5</v>
      </c>
      <c r="N129" s="45">
        <f t="shared" si="85"/>
        <v>11500</v>
      </c>
      <c r="O129" s="44">
        <v>0</v>
      </c>
      <c r="P129" s="14">
        <v>0</v>
      </c>
      <c r="Q129" s="45">
        <v>0</v>
      </c>
      <c r="R129" s="44">
        <v>0</v>
      </c>
      <c r="S129" s="14">
        <v>0</v>
      </c>
      <c r="T129" s="45">
        <v>0</v>
      </c>
      <c r="U129" s="44">
        <v>0</v>
      </c>
      <c r="V129" s="14">
        <v>0</v>
      </c>
      <c r="W129" s="45">
        <v>0</v>
      </c>
      <c r="X129" s="44">
        <v>0</v>
      </c>
      <c r="Y129" s="14">
        <v>0</v>
      </c>
      <c r="Z129" s="45">
        <v>0</v>
      </c>
      <c r="AA129" s="44">
        <v>0</v>
      </c>
      <c r="AB129" s="14">
        <v>0</v>
      </c>
      <c r="AC129" s="45">
        <v>0</v>
      </c>
      <c r="AD129" s="44">
        <v>0</v>
      </c>
      <c r="AE129" s="14">
        <v>0</v>
      </c>
      <c r="AF129" s="45">
        <v>0</v>
      </c>
      <c r="AG129" s="44">
        <v>0</v>
      </c>
      <c r="AH129" s="14">
        <v>0</v>
      </c>
      <c r="AI129" s="45">
        <v>0</v>
      </c>
      <c r="AJ129" s="44">
        <v>0</v>
      </c>
      <c r="AK129" s="14">
        <v>0</v>
      </c>
      <c r="AL129" s="45">
        <v>0</v>
      </c>
      <c r="AM129" s="44">
        <v>0</v>
      </c>
      <c r="AN129" s="14">
        <v>0</v>
      </c>
      <c r="AO129" s="45">
        <f t="shared" si="86"/>
        <v>0</v>
      </c>
      <c r="AP129" s="44">
        <v>0</v>
      </c>
      <c r="AQ129" s="14">
        <v>0</v>
      </c>
      <c r="AR129" s="45">
        <v>0</v>
      </c>
      <c r="AS129" s="44">
        <v>0</v>
      </c>
      <c r="AT129" s="14">
        <v>0</v>
      </c>
      <c r="AU129" s="45">
        <v>0</v>
      </c>
      <c r="AV129" s="12">
        <f t="shared" si="59"/>
        <v>3</v>
      </c>
      <c r="AW129" s="17">
        <f t="shared" si="60"/>
        <v>34.5</v>
      </c>
    </row>
    <row r="130" spans="1:49" x14ac:dyDescent="0.3">
      <c r="A130" s="54">
        <v>2015</v>
      </c>
      <c r="B130" s="55" t="s">
        <v>12</v>
      </c>
      <c r="C130" s="44">
        <v>0</v>
      </c>
      <c r="D130" s="14">
        <v>0</v>
      </c>
      <c r="E130" s="45">
        <v>0</v>
      </c>
      <c r="F130" s="44">
        <v>0</v>
      </c>
      <c r="G130" s="14">
        <v>0</v>
      </c>
      <c r="H130" s="45">
        <v>0</v>
      </c>
      <c r="I130" s="44">
        <v>0</v>
      </c>
      <c r="J130" s="14">
        <v>0</v>
      </c>
      <c r="K130" s="45">
        <v>0</v>
      </c>
      <c r="L130" s="44">
        <v>0.27</v>
      </c>
      <c r="M130" s="14">
        <v>1.49</v>
      </c>
      <c r="N130" s="45">
        <f t="shared" si="85"/>
        <v>5518.5185185185182</v>
      </c>
      <c r="O130" s="44">
        <v>0</v>
      </c>
      <c r="P130" s="14">
        <v>0</v>
      </c>
      <c r="Q130" s="45">
        <v>0</v>
      </c>
      <c r="R130" s="44">
        <v>0</v>
      </c>
      <c r="S130" s="14">
        <v>0</v>
      </c>
      <c r="T130" s="45">
        <v>0</v>
      </c>
      <c r="U130" s="44">
        <v>0</v>
      </c>
      <c r="V130" s="14">
        <v>0</v>
      </c>
      <c r="W130" s="45">
        <v>0</v>
      </c>
      <c r="X130" s="44">
        <v>0</v>
      </c>
      <c r="Y130" s="14">
        <v>0</v>
      </c>
      <c r="Z130" s="45">
        <v>0</v>
      </c>
      <c r="AA130" s="44">
        <v>0</v>
      </c>
      <c r="AB130" s="14">
        <v>0</v>
      </c>
      <c r="AC130" s="45">
        <v>0</v>
      </c>
      <c r="AD130" s="44">
        <v>0</v>
      </c>
      <c r="AE130" s="14">
        <v>0</v>
      </c>
      <c r="AF130" s="45">
        <v>0</v>
      </c>
      <c r="AG130" s="44">
        <v>0</v>
      </c>
      <c r="AH130" s="14">
        <v>0</v>
      </c>
      <c r="AI130" s="45">
        <v>0</v>
      </c>
      <c r="AJ130" s="44">
        <v>0</v>
      </c>
      <c r="AK130" s="14">
        <v>0</v>
      </c>
      <c r="AL130" s="45">
        <v>0</v>
      </c>
      <c r="AM130" s="44">
        <v>0</v>
      </c>
      <c r="AN130" s="14">
        <v>0</v>
      </c>
      <c r="AO130" s="45">
        <f t="shared" si="86"/>
        <v>0</v>
      </c>
      <c r="AP130" s="44">
        <v>0</v>
      </c>
      <c r="AQ130" s="14">
        <v>0</v>
      </c>
      <c r="AR130" s="45">
        <v>0</v>
      </c>
      <c r="AS130" s="44">
        <v>0</v>
      </c>
      <c r="AT130" s="14">
        <v>0</v>
      </c>
      <c r="AU130" s="45">
        <v>0</v>
      </c>
      <c r="AV130" s="12">
        <f t="shared" si="59"/>
        <v>0.27</v>
      </c>
      <c r="AW130" s="17">
        <f t="shared" si="60"/>
        <v>1.49</v>
      </c>
    </row>
    <row r="131" spans="1:49" x14ac:dyDescent="0.3">
      <c r="A131" s="54">
        <v>2015</v>
      </c>
      <c r="B131" s="55" t="s">
        <v>13</v>
      </c>
      <c r="C131" s="44">
        <v>0</v>
      </c>
      <c r="D131" s="14">
        <v>0</v>
      </c>
      <c r="E131" s="45">
        <v>0</v>
      </c>
      <c r="F131" s="44">
        <v>2.327</v>
      </c>
      <c r="G131" s="14">
        <v>58.15</v>
      </c>
      <c r="H131" s="45">
        <f t="shared" ref="H131:H133" si="92">G131/F131*1000</f>
        <v>24989.256553502364</v>
      </c>
      <c r="I131" s="44">
        <v>0</v>
      </c>
      <c r="J131" s="14">
        <v>0</v>
      </c>
      <c r="K131" s="45">
        <v>0</v>
      </c>
      <c r="L131" s="44">
        <v>0.41</v>
      </c>
      <c r="M131" s="14">
        <v>7.89</v>
      </c>
      <c r="N131" s="45">
        <f t="shared" si="85"/>
        <v>19243.902439024394</v>
      </c>
      <c r="O131" s="44">
        <v>0</v>
      </c>
      <c r="P131" s="14">
        <v>0</v>
      </c>
      <c r="Q131" s="45">
        <v>0</v>
      </c>
      <c r="R131" s="44">
        <v>0</v>
      </c>
      <c r="S131" s="14">
        <v>0</v>
      </c>
      <c r="T131" s="45">
        <v>0</v>
      </c>
      <c r="U131" s="44">
        <v>0</v>
      </c>
      <c r="V131" s="14">
        <v>0</v>
      </c>
      <c r="W131" s="45">
        <v>0</v>
      </c>
      <c r="X131" s="44">
        <v>0.35</v>
      </c>
      <c r="Y131" s="14">
        <v>3.59</v>
      </c>
      <c r="Z131" s="45">
        <f t="shared" si="90"/>
        <v>10257.142857142859</v>
      </c>
      <c r="AA131" s="44">
        <v>0</v>
      </c>
      <c r="AB131" s="14">
        <v>0</v>
      </c>
      <c r="AC131" s="45">
        <v>0</v>
      </c>
      <c r="AD131" s="44">
        <v>0.02</v>
      </c>
      <c r="AE131" s="14">
        <v>5.22</v>
      </c>
      <c r="AF131" s="45">
        <f t="shared" si="89"/>
        <v>261000</v>
      </c>
      <c r="AG131" s="44">
        <v>0</v>
      </c>
      <c r="AH131" s="14">
        <v>0</v>
      </c>
      <c r="AI131" s="45">
        <v>0</v>
      </c>
      <c r="AJ131" s="44">
        <v>0</v>
      </c>
      <c r="AK131" s="14">
        <v>0</v>
      </c>
      <c r="AL131" s="45">
        <v>0</v>
      </c>
      <c r="AM131" s="44">
        <v>0</v>
      </c>
      <c r="AN131" s="14">
        <v>0</v>
      </c>
      <c r="AO131" s="45">
        <f t="shared" si="86"/>
        <v>0</v>
      </c>
      <c r="AP131" s="44">
        <v>0</v>
      </c>
      <c r="AQ131" s="14">
        <v>0</v>
      </c>
      <c r="AR131" s="45">
        <v>0</v>
      </c>
      <c r="AS131" s="44">
        <v>0</v>
      </c>
      <c r="AT131" s="14">
        <v>0</v>
      </c>
      <c r="AU131" s="45">
        <v>0</v>
      </c>
      <c r="AV131" s="12">
        <f t="shared" si="59"/>
        <v>3.1070000000000002</v>
      </c>
      <c r="AW131" s="17">
        <f t="shared" si="60"/>
        <v>74.849999999999994</v>
      </c>
    </row>
    <row r="132" spans="1:49" x14ac:dyDescent="0.3">
      <c r="A132" s="54">
        <v>2015</v>
      </c>
      <c r="B132" s="55" t="s">
        <v>14</v>
      </c>
      <c r="C132" s="44">
        <v>0</v>
      </c>
      <c r="D132" s="14">
        <v>0</v>
      </c>
      <c r="E132" s="45">
        <v>0</v>
      </c>
      <c r="F132" s="44">
        <v>0.9</v>
      </c>
      <c r="G132" s="14">
        <v>2.4</v>
      </c>
      <c r="H132" s="45">
        <f t="shared" si="92"/>
        <v>2666.6666666666665</v>
      </c>
      <c r="I132" s="44">
        <v>0</v>
      </c>
      <c r="J132" s="14">
        <v>0</v>
      </c>
      <c r="K132" s="45">
        <v>0</v>
      </c>
      <c r="L132" s="44">
        <v>0.216</v>
      </c>
      <c r="M132" s="14">
        <v>5.2</v>
      </c>
      <c r="N132" s="45">
        <f t="shared" si="85"/>
        <v>24074.074074074077</v>
      </c>
      <c r="O132" s="44">
        <v>0</v>
      </c>
      <c r="P132" s="14">
        <v>0</v>
      </c>
      <c r="Q132" s="45">
        <v>0</v>
      </c>
      <c r="R132" s="44">
        <v>0</v>
      </c>
      <c r="S132" s="14">
        <v>0</v>
      </c>
      <c r="T132" s="45">
        <v>0</v>
      </c>
      <c r="U132" s="44">
        <v>0</v>
      </c>
      <c r="V132" s="14">
        <v>0</v>
      </c>
      <c r="W132" s="45">
        <v>0</v>
      </c>
      <c r="X132" s="44">
        <v>0</v>
      </c>
      <c r="Y132" s="14">
        <v>0</v>
      </c>
      <c r="Z132" s="45">
        <v>0</v>
      </c>
      <c r="AA132" s="44">
        <v>0</v>
      </c>
      <c r="AB132" s="14">
        <v>0</v>
      </c>
      <c r="AC132" s="45">
        <v>0</v>
      </c>
      <c r="AD132" s="44">
        <v>0</v>
      </c>
      <c r="AE132" s="14">
        <v>0</v>
      </c>
      <c r="AF132" s="45">
        <v>0</v>
      </c>
      <c r="AG132" s="44">
        <v>0</v>
      </c>
      <c r="AH132" s="14">
        <v>0</v>
      </c>
      <c r="AI132" s="45">
        <v>0</v>
      </c>
      <c r="AJ132" s="44">
        <v>0</v>
      </c>
      <c r="AK132" s="14">
        <v>0</v>
      </c>
      <c r="AL132" s="45">
        <v>0</v>
      </c>
      <c r="AM132" s="44">
        <v>0</v>
      </c>
      <c r="AN132" s="14">
        <v>0</v>
      </c>
      <c r="AO132" s="45">
        <f t="shared" si="86"/>
        <v>0</v>
      </c>
      <c r="AP132" s="44">
        <v>0</v>
      </c>
      <c r="AQ132" s="14">
        <v>0</v>
      </c>
      <c r="AR132" s="45">
        <v>0</v>
      </c>
      <c r="AS132" s="44">
        <v>0</v>
      </c>
      <c r="AT132" s="14">
        <v>0</v>
      </c>
      <c r="AU132" s="45">
        <v>0</v>
      </c>
      <c r="AV132" s="12">
        <f t="shared" si="59"/>
        <v>1.1160000000000001</v>
      </c>
      <c r="AW132" s="17">
        <f t="shared" si="60"/>
        <v>7.6</v>
      </c>
    </row>
    <row r="133" spans="1:49" x14ac:dyDescent="0.3">
      <c r="A133" s="54">
        <v>2015</v>
      </c>
      <c r="B133" s="55" t="s">
        <v>15</v>
      </c>
      <c r="C133" s="44">
        <v>0</v>
      </c>
      <c r="D133" s="14">
        <v>0</v>
      </c>
      <c r="E133" s="45">
        <v>0</v>
      </c>
      <c r="F133" s="44">
        <v>0.77900000000000003</v>
      </c>
      <c r="G133" s="14">
        <v>18.920000000000002</v>
      </c>
      <c r="H133" s="45">
        <f t="shared" si="92"/>
        <v>24287.548138639286</v>
      </c>
      <c r="I133" s="44">
        <v>0</v>
      </c>
      <c r="J133" s="14">
        <v>0</v>
      </c>
      <c r="K133" s="45">
        <v>0</v>
      </c>
      <c r="L133" s="44">
        <v>0.432</v>
      </c>
      <c r="M133" s="14">
        <v>8.09</v>
      </c>
      <c r="N133" s="45">
        <f t="shared" si="85"/>
        <v>18726.85185185185</v>
      </c>
      <c r="O133" s="44">
        <v>0</v>
      </c>
      <c r="P133" s="14">
        <v>0</v>
      </c>
      <c r="Q133" s="45">
        <v>0</v>
      </c>
      <c r="R133" s="44">
        <v>0</v>
      </c>
      <c r="S133" s="14">
        <v>0</v>
      </c>
      <c r="T133" s="45">
        <v>0</v>
      </c>
      <c r="U133" s="44">
        <v>0</v>
      </c>
      <c r="V133" s="14">
        <v>0</v>
      </c>
      <c r="W133" s="45">
        <v>0</v>
      </c>
      <c r="X133" s="44">
        <v>0</v>
      </c>
      <c r="Y133" s="14">
        <v>0</v>
      </c>
      <c r="Z133" s="45">
        <v>0</v>
      </c>
      <c r="AA133" s="44">
        <v>0</v>
      </c>
      <c r="AB133" s="14">
        <v>0</v>
      </c>
      <c r="AC133" s="45">
        <v>0</v>
      </c>
      <c r="AD133" s="44">
        <v>0</v>
      </c>
      <c r="AE133" s="14">
        <v>0</v>
      </c>
      <c r="AF133" s="45">
        <v>0</v>
      </c>
      <c r="AG133" s="44">
        <v>0</v>
      </c>
      <c r="AH133" s="14">
        <v>0</v>
      </c>
      <c r="AI133" s="45">
        <v>0</v>
      </c>
      <c r="AJ133" s="44">
        <v>0</v>
      </c>
      <c r="AK133" s="14">
        <v>0</v>
      </c>
      <c r="AL133" s="45">
        <v>0</v>
      </c>
      <c r="AM133" s="44">
        <v>0</v>
      </c>
      <c r="AN133" s="14">
        <v>0</v>
      </c>
      <c r="AO133" s="45">
        <f t="shared" si="86"/>
        <v>0</v>
      </c>
      <c r="AP133" s="44">
        <v>0</v>
      </c>
      <c r="AQ133" s="14">
        <v>0</v>
      </c>
      <c r="AR133" s="45">
        <v>0</v>
      </c>
      <c r="AS133" s="44">
        <v>0.1</v>
      </c>
      <c r="AT133" s="14">
        <v>1.1299999999999999</v>
      </c>
      <c r="AU133" s="45">
        <f t="shared" ref="AU133:AU134" si="93">AT133/AS133*1000</f>
        <v>11299.999999999998</v>
      </c>
      <c r="AV133" s="12">
        <f t="shared" si="59"/>
        <v>1.3109999999999999</v>
      </c>
      <c r="AW133" s="17">
        <f t="shared" si="60"/>
        <v>28.14</v>
      </c>
    </row>
    <row r="134" spans="1:49" x14ac:dyDescent="0.3">
      <c r="A134" s="54">
        <v>2015</v>
      </c>
      <c r="B134" s="55" t="s">
        <v>16</v>
      </c>
      <c r="C134" s="44">
        <v>0</v>
      </c>
      <c r="D134" s="14">
        <v>0</v>
      </c>
      <c r="E134" s="45">
        <v>0</v>
      </c>
      <c r="F134" s="44">
        <v>0</v>
      </c>
      <c r="G134" s="14">
        <v>0</v>
      </c>
      <c r="H134" s="45">
        <v>0</v>
      </c>
      <c r="I134" s="44">
        <v>0</v>
      </c>
      <c r="J134" s="14">
        <v>0</v>
      </c>
      <c r="K134" s="45">
        <v>0</v>
      </c>
      <c r="L134" s="44">
        <v>0.31</v>
      </c>
      <c r="M134" s="14">
        <v>6.93</v>
      </c>
      <c r="N134" s="45">
        <f t="shared" si="85"/>
        <v>22354.83870967742</v>
      </c>
      <c r="O134" s="44">
        <v>0</v>
      </c>
      <c r="P134" s="14">
        <v>0</v>
      </c>
      <c r="Q134" s="45">
        <v>0</v>
      </c>
      <c r="R134" s="44">
        <v>0</v>
      </c>
      <c r="S134" s="14">
        <v>0</v>
      </c>
      <c r="T134" s="45">
        <v>0</v>
      </c>
      <c r="U134" s="44">
        <v>0</v>
      </c>
      <c r="V134" s="14">
        <v>0</v>
      </c>
      <c r="W134" s="45">
        <v>0</v>
      </c>
      <c r="X134" s="44">
        <v>0</v>
      </c>
      <c r="Y134" s="14">
        <v>0</v>
      </c>
      <c r="Z134" s="45">
        <v>0</v>
      </c>
      <c r="AA134" s="44">
        <v>0</v>
      </c>
      <c r="AB134" s="14">
        <v>0</v>
      </c>
      <c r="AC134" s="45">
        <v>0</v>
      </c>
      <c r="AD134" s="44">
        <v>0</v>
      </c>
      <c r="AE134" s="14">
        <v>0</v>
      </c>
      <c r="AF134" s="45">
        <v>0</v>
      </c>
      <c r="AG134" s="44">
        <v>0.4</v>
      </c>
      <c r="AH134" s="14">
        <v>11.91</v>
      </c>
      <c r="AI134" s="45">
        <f t="shared" si="87"/>
        <v>29775</v>
      </c>
      <c r="AJ134" s="44">
        <v>0</v>
      </c>
      <c r="AK134" s="14">
        <v>0</v>
      </c>
      <c r="AL134" s="45">
        <v>0</v>
      </c>
      <c r="AM134" s="44">
        <v>0</v>
      </c>
      <c r="AN134" s="14">
        <v>0</v>
      </c>
      <c r="AO134" s="45">
        <f t="shared" si="86"/>
        <v>0</v>
      </c>
      <c r="AP134" s="44">
        <v>0</v>
      </c>
      <c r="AQ134" s="14">
        <v>0</v>
      </c>
      <c r="AR134" s="45">
        <v>0</v>
      </c>
      <c r="AS134" s="44">
        <v>34</v>
      </c>
      <c r="AT134" s="14">
        <v>503.31</v>
      </c>
      <c r="AU134" s="45">
        <f t="shared" si="93"/>
        <v>14803.235294117647</v>
      </c>
      <c r="AV134" s="12">
        <f t="shared" si="59"/>
        <v>34.71</v>
      </c>
      <c r="AW134" s="17">
        <f t="shared" si="60"/>
        <v>522.15</v>
      </c>
    </row>
    <row r="135" spans="1:49" ht="15" thickBot="1" x14ac:dyDescent="0.35">
      <c r="A135" s="63"/>
      <c r="B135" s="64" t="s">
        <v>17</v>
      </c>
      <c r="C135" s="61">
        <f t="shared" ref="C135:D135" si="94">SUM(C123:C134)</f>
        <v>0</v>
      </c>
      <c r="D135" s="37">
        <f t="shared" si="94"/>
        <v>0</v>
      </c>
      <c r="E135" s="62"/>
      <c r="F135" s="61">
        <f t="shared" ref="F135:G135" si="95">SUM(F123:F134)</f>
        <v>4.0060000000000002</v>
      </c>
      <c r="G135" s="37">
        <f t="shared" si="95"/>
        <v>79.47</v>
      </c>
      <c r="H135" s="62"/>
      <c r="I135" s="61">
        <f t="shared" ref="I135:J135" si="96">SUM(I123:I134)</f>
        <v>0</v>
      </c>
      <c r="J135" s="37">
        <f t="shared" si="96"/>
        <v>0</v>
      </c>
      <c r="K135" s="62"/>
      <c r="L135" s="61">
        <f t="shared" ref="L135:M135" si="97">SUM(L123:L134)</f>
        <v>4.7290000000000001</v>
      </c>
      <c r="M135" s="37">
        <f t="shared" si="97"/>
        <v>65.5</v>
      </c>
      <c r="N135" s="62"/>
      <c r="O135" s="61">
        <f t="shared" ref="O135:P135" si="98">SUM(O123:O134)</f>
        <v>0</v>
      </c>
      <c r="P135" s="37">
        <f t="shared" si="98"/>
        <v>0</v>
      </c>
      <c r="Q135" s="62"/>
      <c r="R135" s="61">
        <f t="shared" ref="R135:S135" si="99">SUM(R123:R134)</f>
        <v>0</v>
      </c>
      <c r="S135" s="37">
        <f t="shared" si="99"/>
        <v>0</v>
      </c>
      <c r="T135" s="62"/>
      <c r="U135" s="61">
        <f t="shared" ref="U135:V135" si="100">SUM(U123:U134)</f>
        <v>0</v>
      </c>
      <c r="V135" s="37">
        <f t="shared" si="100"/>
        <v>0</v>
      </c>
      <c r="W135" s="62"/>
      <c r="X135" s="61">
        <f t="shared" ref="X135:Y135" si="101">SUM(X123:X134)</f>
        <v>0.5</v>
      </c>
      <c r="Y135" s="37">
        <f t="shared" si="101"/>
        <v>6.58</v>
      </c>
      <c r="Z135" s="62"/>
      <c r="AA135" s="61">
        <f t="shared" ref="AA135:AB135" si="102">SUM(AA123:AA134)</f>
        <v>32.981999999999999</v>
      </c>
      <c r="AB135" s="37">
        <f t="shared" si="102"/>
        <v>300.48</v>
      </c>
      <c r="AC135" s="62"/>
      <c r="AD135" s="61">
        <f t="shared" ref="AD135:AE135" si="103">SUM(AD123:AD134)</f>
        <v>1.07</v>
      </c>
      <c r="AE135" s="37">
        <f t="shared" si="103"/>
        <v>20.169999999999998</v>
      </c>
      <c r="AF135" s="62"/>
      <c r="AG135" s="61">
        <f t="shared" ref="AG135:AH135" si="104">SUM(AG123:AG134)</f>
        <v>2.6859999999999999</v>
      </c>
      <c r="AH135" s="37">
        <f t="shared" si="104"/>
        <v>42.69</v>
      </c>
      <c r="AI135" s="62"/>
      <c r="AJ135" s="61">
        <f t="shared" ref="AJ135:AK135" si="105">SUM(AJ123:AJ134)</f>
        <v>0</v>
      </c>
      <c r="AK135" s="37">
        <f t="shared" si="105"/>
        <v>0</v>
      </c>
      <c r="AL135" s="62"/>
      <c r="AM135" s="61">
        <f t="shared" ref="AM135:AN135" si="106">SUM(AM123:AM134)</f>
        <v>0</v>
      </c>
      <c r="AN135" s="37">
        <f t="shared" si="106"/>
        <v>0</v>
      </c>
      <c r="AO135" s="62"/>
      <c r="AP135" s="61">
        <f t="shared" ref="AP135:AQ135" si="107">SUM(AP123:AP134)</f>
        <v>32.4</v>
      </c>
      <c r="AQ135" s="37">
        <f t="shared" si="107"/>
        <v>372.04</v>
      </c>
      <c r="AR135" s="62"/>
      <c r="AS135" s="61">
        <f t="shared" ref="AS135:AT135" si="108">SUM(AS123:AS134)</f>
        <v>34.1</v>
      </c>
      <c r="AT135" s="37">
        <f t="shared" si="108"/>
        <v>504.44</v>
      </c>
      <c r="AU135" s="62"/>
      <c r="AV135" s="38">
        <f t="shared" si="59"/>
        <v>112.47299999999998</v>
      </c>
      <c r="AW135" s="39">
        <f t="shared" si="60"/>
        <v>1391.3700000000001</v>
      </c>
    </row>
    <row r="136" spans="1:49" x14ac:dyDescent="0.3">
      <c r="A136" s="54">
        <v>2016</v>
      </c>
      <c r="B136" s="55" t="s">
        <v>5</v>
      </c>
      <c r="C136" s="44">
        <v>0</v>
      </c>
      <c r="D136" s="14">
        <v>0</v>
      </c>
      <c r="E136" s="45">
        <v>0</v>
      </c>
      <c r="F136" s="44">
        <v>0</v>
      </c>
      <c r="G136" s="14">
        <v>0</v>
      </c>
      <c r="H136" s="45">
        <v>0</v>
      </c>
      <c r="I136" s="44">
        <v>0</v>
      </c>
      <c r="J136" s="14">
        <v>0</v>
      </c>
      <c r="K136" s="45">
        <v>0</v>
      </c>
      <c r="L136" s="44">
        <v>1.073</v>
      </c>
      <c r="M136" s="14">
        <v>5.2</v>
      </c>
      <c r="N136" s="45">
        <f t="shared" ref="N136:N147" si="109">M136/L136*1000</f>
        <v>4846.2255358807079</v>
      </c>
      <c r="O136" s="44">
        <v>0</v>
      </c>
      <c r="P136" s="14">
        <v>0</v>
      </c>
      <c r="Q136" s="45">
        <v>0</v>
      </c>
      <c r="R136" s="44">
        <v>0</v>
      </c>
      <c r="S136" s="14">
        <v>0</v>
      </c>
      <c r="T136" s="45">
        <v>0</v>
      </c>
      <c r="U136" s="44">
        <v>0</v>
      </c>
      <c r="V136" s="14">
        <v>0</v>
      </c>
      <c r="W136" s="45">
        <v>0</v>
      </c>
      <c r="X136" s="44">
        <v>0</v>
      </c>
      <c r="Y136" s="14">
        <v>0</v>
      </c>
      <c r="Z136" s="45">
        <v>0</v>
      </c>
      <c r="AA136" s="44">
        <v>0</v>
      </c>
      <c r="AB136" s="14">
        <v>0</v>
      </c>
      <c r="AC136" s="45">
        <v>0</v>
      </c>
      <c r="AD136" s="44">
        <v>0</v>
      </c>
      <c r="AE136" s="14">
        <v>0</v>
      </c>
      <c r="AF136" s="45">
        <v>0</v>
      </c>
      <c r="AG136" s="44">
        <v>0</v>
      </c>
      <c r="AH136" s="14">
        <v>0</v>
      </c>
      <c r="AI136" s="45">
        <v>0</v>
      </c>
      <c r="AJ136" s="44">
        <v>0</v>
      </c>
      <c r="AK136" s="14">
        <v>0</v>
      </c>
      <c r="AL136" s="45">
        <v>0</v>
      </c>
      <c r="AM136" s="44">
        <v>0</v>
      </c>
      <c r="AN136" s="14">
        <v>0</v>
      </c>
      <c r="AO136" s="45">
        <f t="shared" ref="AO136:AO147" si="110">IF(AM136=0,0,AN136/AM136*1000)</f>
        <v>0</v>
      </c>
      <c r="AP136" s="44">
        <v>0</v>
      </c>
      <c r="AQ136" s="14">
        <v>0</v>
      </c>
      <c r="AR136" s="45">
        <v>0</v>
      </c>
      <c r="AS136" s="44">
        <v>0</v>
      </c>
      <c r="AT136" s="14">
        <v>0</v>
      </c>
      <c r="AU136" s="45">
        <v>0</v>
      </c>
      <c r="AV136" s="12">
        <f t="shared" si="59"/>
        <v>1.073</v>
      </c>
      <c r="AW136" s="17">
        <f t="shared" si="60"/>
        <v>5.2</v>
      </c>
    </row>
    <row r="137" spans="1:49" x14ac:dyDescent="0.3">
      <c r="A137" s="54">
        <v>2016</v>
      </c>
      <c r="B137" s="55" t="s">
        <v>6</v>
      </c>
      <c r="C137" s="44">
        <v>0</v>
      </c>
      <c r="D137" s="14">
        <v>0</v>
      </c>
      <c r="E137" s="45">
        <v>0</v>
      </c>
      <c r="F137" s="44">
        <v>1.9670000000000001</v>
      </c>
      <c r="G137" s="14">
        <v>47.16</v>
      </c>
      <c r="H137" s="45">
        <f t="shared" ref="H137:H141" si="111">G137/F137*1000</f>
        <v>23975.597356380273</v>
      </c>
      <c r="I137" s="44">
        <v>0</v>
      </c>
      <c r="J137" s="14">
        <v>0</v>
      </c>
      <c r="K137" s="45">
        <v>0</v>
      </c>
      <c r="L137" s="44">
        <v>0.58099999999999996</v>
      </c>
      <c r="M137" s="14">
        <v>17.489999999999998</v>
      </c>
      <c r="N137" s="45">
        <f t="shared" si="109"/>
        <v>30103.270223752152</v>
      </c>
      <c r="O137" s="44">
        <v>0</v>
      </c>
      <c r="P137" s="14">
        <v>0</v>
      </c>
      <c r="Q137" s="45">
        <v>0</v>
      </c>
      <c r="R137" s="44">
        <v>0</v>
      </c>
      <c r="S137" s="14">
        <v>0</v>
      </c>
      <c r="T137" s="45">
        <v>0</v>
      </c>
      <c r="U137" s="44">
        <v>0</v>
      </c>
      <c r="V137" s="14">
        <v>0</v>
      </c>
      <c r="W137" s="45">
        <v>0</v>
      </c>
      <c r="X137" s="44">
        <v>0</v>
      </c>
      <c r="Y137" s="14">
        <v>0</v>
      </c>
      <c r="Z137" s="45">
        <v>0</v>
      </c>
      <c r="AA137" s="44">
        <v>0</v>
      </c>
      <c r="AB137" s="14">
        <v>0</v>
      </c>
      <c r="AC137" s="45">
        <v>0</v>
      </c>
      <c r="AD137" s="44">
        <v>0</v>
      </c>
      <c r="AE137" s="14">
        <v>0</v>
      </c>
      <c r="AF137" s="45">
        <v>0</v>
      </c>
      <c r="AG137" s="44">
        <v>0</v>
      </c>
      <c r="AH137" s="14">
        <v>0</v>
      </c>
      <c r="AI137" s="45">
        <v>0</v>
      </c>
      <c r="AJ137" s="44">
        <v>0</v>
      </c>
      <c r="AK137" s="14">
        <v>0</v>
      </c>
      <c r="AL137" s="45">
        <v>0</v>
      </c>
      <c r="AM137" s="44">
        <v>0</v>
      </c>
      <c r="AN137" s="14">
        <v>0</v>
      </c>
      <c r="AO137" s="45">
        <f t="shared" si="110"/>
        <v>0</v>
      </c>
      <c r="AP137" s="44">
        <v>0</v>
      </c>
      <c r="AQ137" s="14">
        <v>0</v>
      </c>
      <c r="AR137" s="45">
        <v>0</v>
      </c>
      <c r="AS137" s="44">
        <v>0</v>
      </c>
      <c r="AT137" s="14">
        <v>0</v>
      </c>
      <c r="AU137" s="45">
        <v>0</v>
      </c>
      <c r="AV137" s="12">
        <f t="shared" si="59"/>
        <v>2.548</v>
      </c>
      <c r="AW137" s="17">
        <f t="shared" si="60"/>
        <v>64.649999999999991</v>
      </c>
    </row>
    <row r="138" spans="1:49" x14ac:dyDescent="0.3">
      <c r="A138" s="54">
        <v>2016</v>
      </c>
      <c r="B138" s="55" t="s">
        <v>7</v>
      </c>
      <c r="C138" s="44">
        <v>0</v>
      </c>
      <c r="D138" s="14">
        <v>0</v>
      </c>
      <c r="E138" s="45">
        <v>0</v>
      </c>
      <c r="F138" s="44">
        <v>0</v>
      </c>
      <c r="G138" s="14">
        <v>0</v>
      </c>
      <c r="H138" s="45">
        <v>0</v>
      </c>
      <c r="I138" s="44">
        <v>0</v>
      </c>
      <c r="J138" s="14">
        <v>0</v>
      </c>
      <c r="K138" s="45">
        <v>0</v>
      </c>
      <c r="L138" s="44">
        <v>0.40699999999999997</v>
      </c>
      <c r="M138" s="14">
        <v>88</v>
      </c>
      <c r="N138" s="45">
        <f t="shared" si="109"/>
        <v>216216.21621621621</v>
      </c>
      <c r="O138" s="44">
        <v>0</v>
      </c>
      <c r="P138" s="14">
        <v>0</v>
      </c>
      <c r="Q138" s="45">
        <v>0</v>
      </c>
      <c r="R138" s="44">
        <v>0</v>
      </c>
      <c r="S138" s="14">
        <v>0</v>
      </c>
      <c r="T138" s="45">
        <v>0</v>
      </c>
      <c r="U138" s="44">
        <v>0</v>
      </c>
      <c r="V138" s="14">
        <v>0</v>
      </c>
      <c r="W138" s="45">
        <v>0</v>
      </c>
      <c r="X138" s="44">
        <v>0</v>
      </c>
      <c r="Y138" s="14">
        <v>0</v>
      </c>
      <c r="Z138" s="45">
        <v>0</v>
      </c>
      <c r="AA138" s="44">
        <v>0</v>
      </c>
      <c r="AB138" s="14">
        <v>0</v>
      </c>
      <c r="AC138" s="45">
        <v>0</v>
      </c>
      <c r="AD138" s="44">
        <v>0</v>
      </c>
      <c r="AE138" s="14">
        <v>0</v>
      </c>
      <c r="AF138" s="45">
        <v>0</v>
      </c>
      <c r="AG138" s="44">
        <v>0</v>
      </c>
      <c r="AH138" s="14">
        <v>0</v>
      </c>
      <c r="AI138" s="45">
        <v>0</v>
      </c>
      <c r="AJ138" s="44">
        <v>0</v>
      </c>
      <c r="AK138" s="14">
        <v>0</v>
      </c>
      <c r="AL138" s="45">
        <v>0</v>
      </c>
      <c r="AM138" s="44">
        <v>0</v>
      </c>
      <c r="AN138" s="14">
        <v>0</v>
      </c>
      <c r="AO138" s="45">
        <f t="shared" si="110"/>
        <v>0</v>
      </c>
      <c r="AP138" s="44">
        <v>0</v>
      </c>
      <c r="AQ138" s="14">
        <v>0</v>
      </c>
      <c r="AR138" s="45">
        <v>0</v>
      </c>
      <c r="AS138" s="44">
        <v>0</v>
      </c>
      <c r="AT138" s="14">
        <v>0</v>
      </c>
      <c r="AU138" s="45">
        <v>0</v>
      </c>
      <c r="AV138" s="12">
        <f t="shared" si="59"/>
        <v>0.40699999999999997</v>
      </c>
      <c r="AW138" s="17">
        <f t="shared" si="60"/>
        <v>88</v>
      </c>
    </row>
    <row r="139" spans="1:49" x14ac:dyDescent="0.3">
      <c r="A139" s="54">
        <v>2016</v>
      </c>
      <c r="B139" s="55" t="s">
        <v>8</v>
      </c>
      <c r="C139" s="44">
        <v>0</v>
      </c>
      <c r="D139" s="14">
        <v>0</v>
      </c>
      <c r="E139" s="45">
        <v>0</v>
      </c>
      <c r="F139" s="44">
        <v>0</v>
      </c>
      <c r="G139" s="14">
        <v>0</v>
      </c>
      <c r="H139" s="45">
        <v>0</v>
      </c>
      <c r="I139" s="44">
        <v>0</v>
      </c>
      <c r="J139" s="14">
        <v>0</v>
      </c>
      <c r="K139" s="45">
        <v>0</v>
      </c>
      <c r="L139" s="44">
        <v>0.315</v>
      </c>
      <c r="M139" s="14">
        <v>5.74</v>
      </c>
      <c r="N139" s="45">
        <f t="shared" si="109"/>
        <v>18222.222222222223</v>
      </c>
      <c r="O139" s="44">
        <v>0</v>
      </c>
      <c r="P139" s="14">
        <v>0</v>
      </c>
      <c r="Q139" s="45">
        <v>0</v>
      </c>
      <c r="R139" s="44">
        <v>0</v>
      </c>
      <c r="S139" s="14">
        <v>0</v>
      </c>
      <c r="T139" s="45">
        <v>0</v>
      </c>
      <c r="U139" s="44">
        <v>0</v>
      </c>
      <c r="V139" s="14">
        <v>0</v>
      </c>
      <c r="W139" s="45">
        <v>0</v>
      </c>
      <c r="X139" s="44">
        <v>0</v>
      </c>
      <c r="Y139" s="14">
        <v>0</v>
      </c>
      <c r="Z139" s="45">
        <v>0</v>
      </c>
      <c r="AA139" s="44">
        <v>0</v>
      </c>
      <c r="AB139" s="14">
        <v>0</v>
      </c>
      <c r="AC139" s="45">
        <v>0</v>
      </c>
      <c r="AD139" s="44">
        <v>0</v>
      </c>
      <c r="AE139" s="14">
        <v>0</v>
      </c>
      <c r="AF139" s="45">
        <v>0</v>
      </c>
      <c r="AG139" s="44">
        <v>1</v>
      </c>
      <c r="AH139" s="14">
        <v>22.6</v>
      </c>
      <c r="AI139" s="45">
        <f t="shared" ref="AI139:AI143" si="112">AH139/AG139*1000</f>
        <v>22600</v>
      </c>
      <c r="AJ139" s="44">
        <v>0</v>
      </c>
      <c r="AK139" s="14">
        <v>0</v>
      </c>
      <c r="AL139" s="45">
        <v>0</v>
      </c>
      <c r="AM139" s="44">
        <v>0</v>
      </c>
      <c r="AN139" s="14">
        <v>0</v>
      </c>
      <c r="AO139" s="45">
        <f t="shared" si="110"/>
        <v>0</v>
      </c>
      <c r="AP139" s="44">
        <v>0</v>
      </c>
      <c r="AQ139" s="14">
        <v>0</v>
      </c>
      <c r="AR139" s="45">
        <v>0</v>
      </c>
      <c r="AS139" s="44">
        <v>0</v>
      </c>
      <c r="AT139" s="14">
        <v>0</v>
      </c>
      <c r="AU139" s="45">
        <v>0</v>
      </c>
      <c r="AV139" s="12">
        <f t="shared" si="59"/>
        <v>1.3149999999999999</v>
      </c>
      <c r="AW139" s="17">
        <f t="shared" si="60"/>
        <v>28.340000000000003</v>
      </c>
    </row>
    <row r="140" spans="1:49" x14ac:dyDescent="0.3">
      <c r="A140" s="54">
        <v>2016</v>
      </c>
      <c r="B140" s="55" t="s">
        <v>9</v>
      </c>
      <c r="C140" s="44">
        <v>0</v>
      </c>
      <c r="D140" s="14">
        <v>0</v>
      </c>
      <c r="E140" s="45">
        <v>0</v>
      </c>
      <c r="F140" s="44">
        <v>0.63200000000000001</v>
      </c>
      <c r="G140" s="14">
        <v>6.3</v>
      </c>
      <c r="H140" s="45">
        <f t="shared" si="111"/>
        <v>9968.3544303797462</v>
      </c>
      <c r="I140" s="44">
        <v>0</v>
      </c>
      <c r="J140" s="14">
        <v>0</v>
      </c>
      <c r="K140" s="45">
        <v>0</v>
      </c>
      <c r="L140" s="44">
        <v>0.45200000000000001</v>
      </c>
      <c r="M140" s="14">
        <v>9.84</v>
      </c>
      <c r="N140" s="45">
        <f t="shared" si="109"/>
        <v>21769.911504424777</v>
      </c>
      <c r="O140" s="44">
        <v>0</v>
      </c>
      <c r="P140" s="14">
        <v>0</v>
      </c>
      <c r="Q140" s="45">
        <v>0</v>
      </c>
      <c r="R140" s="44">
        <v>0</v>
      </c>
      <c r="S140" s="14">
        <v>0</v>
      </c>
      <c r="T140" s="45">
        <v>0</v>
      </c>
      <c r="U140" s="44">
        <v>0</v>
      </c>
      <c r="V140" s="14">
        <v>0</v>
      </c>
      <c r="W140" s="45">
        <v>0</v>
      </c>
      <c r="X140" s="44">
        <v>0</v>
      </c>
      <c r="Y140" s="14">
        <v>0</v>
      </c>
      <c r="Z140" s="45">
        <v>0</v>
      </c>
      <c r="AA140" s="44">
        <v>0</v>
      </c>
      <c r="AB140" s="14">
        <v>0</v>
      </c>
      <c r="AC140" s="45">
        <v>0</v>
      </c>
      <c r="AD140" s="44">
        <v>0</v>
      </c>
      <c r="AE140" s="14">
        <v>0</v>
      </c>
      <c r="AF140" s="45">
        <v>0</v>
      </c>
      <c r="AG140" s="44">
        <v>0</v>
      </c>
      <c r="AH140" s="14">
        <v>0</v>
      </c>
      <c r="AI140" s="45">
        <v>0</v>
      </c>
      <c r="AJ140" s="44">
        <v>0</v>
      </c>
      <c r="AK140" s="14">
        <v>0</v>
      </c>
      <c r="AL140" s="45">
        <v>0</v>
      </c>
      <c r="AM140" s="44">
        <v>0</v>
      </c>
      <c r="AN140" s="14">
        <v>0</v>
      </c>
      <c r="AO140" s="45">
        <f t="shared" si="110"/>
        <v>0</v>
      </c>
      <c r="AP140" s="44">
        <v>0</v>
      </c>
      <c r="AQ140" s="14">
        <v>0</v>
      </c>
      <c r="AR140" s="45">
        <v>0</v>
      </c>
      <c r="AS140" s="44">
        <v>0</v>
      </c>
      <c r="AT140" s="14">
        <v>0</v>
      </c>
      <c r="AU140" s="45">
        <v>0</v>
      </c>
      <c r="AV140" s="12">
        <f t="shared" si="59"/>
        <v>1.0840000000000001</v>
      </c>
      <c r="AW140" s="17">
        <f t="shared" si="60"/>
        <v>16.14</v>
      </c>
    </row>
    <row r="141" spans="1:49" x14ac:dyDescent="0.3">
      <c r="A141" s="54">
        <v>2016</v>
      </c>
      <c r="B141" s="55" t="s">
        <v>10</v>
      </c>
      <c r="C141" s="44">
        <v>0</v>
      </c>
      <c r="D141" s="14">
        <v>0</v>
      </c>
      <c r="E141" s="45">
        <v>0</v>
      </c>
      <c r="F141" s="44">
        <v>1.546</v>
      </c>
      <c r="G141" s="14">
        <v>44.27</v>
      </c>
      <c r="H141" s="45">
        <f t="shared" si="111"/>
        <v>28635.187580853817</v>
      </c>
      <c r="I141" s="44">
        <v>0</v>
      </c>
      <c r="J141" s="14">
        <v>0</v>
      </c>
      <c r="K141" s="45">
        <v>0</v>
      </c>
      <c r="L141" s="44">
        <v>0.217</v>
      </c>
      <c r="M141" s="14">
        <v>4.76</v>
      </c>
      <c r="N141" s="45">
        <f t="shared" si="109"/>
        <v>21935.483870967739</v>
      </c>
      <c r="O141" s="44">
        <v>0</v>
      </c>
      <c r="P141" s="14">
        <v>0</v>
      </c>
      <c r="Q141" s="45">
        <v>0</v>
      </c>
      <c r="R141" s="44">
        <v>0</v>
      </c>
      <c r="S141" s="14">
        <v>0</v>
      </c>
      <c r="T141" s="45">
        <v>0</v>
      </c>
      <c r="U141" s="44">
        <v>0</v>
      </c>
      <c r="V141" s="14">
        <v>0</v>
      </c>
      <c r="W141" s="45">
        <v>0</v>
      </c>
      <c r="X141" s="44">
        <v>0</v>
      </c>
      <c r="Y141" s="14">
        <v>0</v>
      </c>
      <c r="Z141" s="45">
        <v>0</v>
      </c>
      <c r="AA141" s="44">
        <v>0</v>
      </c>
      <c r="AB141" s="14">
        <v>0</v>
      </c>
      <c r="AC141" s="45">
        <v>0</v>
      </c>
      <c r="AD141" s="44">
        <v>0</v>
      </c>
      <c r="AE141" s="14">
        <v>0</v>
      </c>
      <c r="AF141" s="45">
        <v>0</v>
      </c>
      <c r="AG141" s="44">
        <v>0</v>
      </c>
      <c r="AH141" s="14">
        <v>0</v>
      </c>
      <c r="AI141" s="45">
        <v>0</v>
      </c>
      <c r="AJ141" s="44">
        <v>0</v>
      </c>
      <c r="AK141" s="14">
        <v>0</v>
      </c>
      <c r="AL141" s="45">
        <v>0</v>
      </c>
      <c r="AM141" s="44">
        <v>0</v>
      </c>
      <c r="AN141" s="14">
        <v>0</v>
      </c>
      <c r="AO141" s="45">
        <f t="shared" si="110"/>
        <v>0</v>
      </c>
      <c r="AP141" s="44">
        <v>0</v>
      </c>
      <c r="AQ141" s="14">
        <v>0</v>
      </c>
      <c r="AR141" s="45">
        <v>0</v>
      </c>
      <c r="AS141" s="44">
        <v>0</v>
      </c>
      <c r="AT141" s="14">
        <v>0</v>
      </c>
      <c r="AU141" s="45">
        <v>0</v>
      </c>
      <c r="AV141" s="12">
        <f t="shared" si="59"/>
        <v>1.7630000000000001</v>
      </c>
      <c r="AW141" s="17">
        <f t="shared" si="60"/>
        <v>49.03</v>
      </c>
    </row>
    <row r="142" spans="1:49" x14ac:dyDescent="0.3">
      <c r="A142" s="54">
        <v>2016</v>
      </c>
      <c r="B142" s="55" t="s">
        <v>11</v>
      </c>
      <c r="C142" s="44">
        <v>0</v>
      </c>
      <c r="D142" s="14">
        <v>0</v>
      </c>
      <c r="E142" s="45">
        <v>0</v>
      </c>
      <c r="F142" s="44">
        <v>0</v>
      </c>
      <c r="G142" s="14">
        <v>0</v>
      </c>
      <c r="H142" s="45">
        <v>0</v>
      </c>
      <c r="I142" s="44">
        <v>0</v>
      </c>
      <c r="J142" s="14">
        <v>0</v>
      </c>
      <c r="K142" s="45">
        <v>0</v>
      </c>
      <c r="L142" s="44">
        <v>0.16</v>
      </c>
      <c r="M142" s="14">
        <v>3.21</v>
      </c>
      <c r="N142" s="45">
        <f t="shared" si="109"/>
        <v>20062.5</v>
      </c>
      <c r="O142" s="44">
        <v>0</v>
      </c>
      <c r="P142" s="14">
        <v>0</v>
      </c>
      <c r="Q142" s="45">
        <v>0</v>
      </c>
      <c r="R142" s="44">
        <v>0</v>
      </c>
      <c r="S142" s="14">
        <v>0</v>
      </c>
      <c r="T142" s="45">
        <v>0</v>
      </c>
      <c r="U142" s="44">
        <v>0</v>
      </c>
      <c r="V142" s="14">
        <v>0</v>
      </c>
      <c r="W142" s="45">
        <v>0</v>
      </c>
      <c r="X142" s="44">
        <v>0</v>
      </c>
      <c r="Y142" s="14">
        <v>0</v>
      </c>
      <c r="Z142" s="45">
        <v>0</v>
      </c>
      <c r="AA142" s="44">
        <v>0</v>
      </c>
      <c r="AB142" s="14">
        <v>0</v>
      </c>
      <c r="AC142" s="45">
        <v>0</v>
      </c>
      <c r="AD142" s="44">
        <v>0</v>
      </c>
      <c r="AE142" s="14">
        <v>0</v>
      </c>
      <c r="AF142" s="45">
        <v>0</v>
      </c>
      <c r="AG142" s="44">
        <v>0</v>
      </c>
      <c r="AH142" s="14">
        <v>0</v>
      </c>
      <c r="AI142" s="45">
        <v>0</v>
      </c>
      <c r="AJ142" s="44">
        <v>0</v>
      </c>
      <c r="AK142" s="14">
        <v>0</v>
      </c>
      <c r="AL142" s="45">
        <v>0</v>
      </c>
      <c r="AM142" s="44">
        <v>0</v>
      </c>
      <c r="AN142" s="14">
        <v>0</v>
      </c>
      <c r="AO142" s="45">
        <f t="shared" si="110"/>
        <v>0</v>
      </c>
      <c r="AP142" s="44">
        <v>0</v>
      </c>
      <c r="AQ142" s="14">
        <v>0</v>
      </c>
      <c r="AR142" s="45">
        <v>0</v>
      </c>
      <c r="AS142" s="44">
        <v>0</v>
      </c>
      <c r="AT142" s="14">
        <v>0</v>
      </c>
      <c r="AU142" s="45">
        <v>0</v>
      </c>
      <c r="AV142" s="12">
        <f t="shared" ref="AV142:AV173" si="113">C142+I142+R142+U142+AD142+AP142+AS142+AA142+AM142+O142+F142+L142+X142+AG142</f>
        <v>0.16</v>
      </c>
      <c r="AW142" s="17">
        <f t="shared" ref="AW142:AW173" si="114">D142+J142+S142+V142+AE142+AQ142+AT142+AB142+AN142+P142+G142+M142+Y142+AH142</f>
        <v>3.21</v>
      </c>
    </row>
    <row r="143" spans="1:49" x14ac:dyDescent="0.3">
      <c r="A143" s="54">
        <v>2016</v>
      </c>
      <c r="B143" s="55" t="s">
        <v>12</v>
      </c>
      <c r="C143" s="44">
        <v>0</v>
      </c>
      <c r="D143" s="14">
        <v>0</v>
      </c>
      <c r="E143" s="45">
        <v>0</v>
      </c>
      <c r="F143" s="44">
        <v>0</v>
      </c>
      <c r="G143" s="14">
        <v>0</v>
      </c>
      <c r="H143" s="45">
        <v>0</v>
      </c>
      <c r="I143" s="44">
        <v>0</v>
      </c>
      <c r="J143" s="14">
        <v>0</v>
      </c>
      <c r="K143" s="45">
        <v>0</v>
      </c>
      <c r="L143" s="44">
        <v>0.76800000000000002</v>
      </c>
      <c r="M143" s="14">
        <v>24.23</v>
      </c>
      <c r="N143" s="45">
        <f t="shared" si="109"/>
        <v>31549.479166666668</v>
      </c>
      <c r="O143" s="44">
        <v>0</v>
      </c>
      <c r="P143" s="14">
        <v>0</v>
      </c>
      <c r="Q143" s="45">
        <v>0</v>
      </c>
      <c r="R143" s="44">
        <v>0</v>
      </c>
      <c r="S143" s="14">
        <v>0</v>
      </c>
      <c r="T143" s="45">
        <v>0</v>
      </c>
      <c r="U143" s="44">
        <v>0</v>
      </c>
      <c r="V143" s="14">
        <v>0</v>
      </c>
      <c r="W143" s="45">
        <v>0</v>
      </c>
      <c r="X143" s="44">
        <v>0</v>
      </c>
      <c r="Y143" s="14">
        <v>0</v>
      </c>
      <c r="Z143" s="45">
        <v>0</v>
      </c>
      <c r="AA143" s="44">
        <v>0</v>
      </c>
      <c r="AB143" s="14">
        <v>0</v>
      </c>
      <c r="AC143" s="45">
        <v>0</v>
      </c>
      <c r="AD143" s="44">
        <v>0</v>
      </c>
      <c r="AE143" s="14">
        <v>0</v>
      </c>
      <c r="AF143" s="45">
        <v>0</v>
      </c>
      <c r="AG143" s="44">
        <v>1E-3</v>
      </c>
      <c r="AH143" s="14">
        <v>0.68</v>
      </c>
      <c r="AI143" s="45">
        <f t="shared" si="112"/>
        <v>680000</v>
      </c>
      <c r="AJ143" s="44">
        <v>0</v>
      </c>
      <c r="AK143" s="14">
        <v>0</v>
      </c>
      <c r="AL143" s="45">
        <v>0</v>
      </c>
      <c r="AM143" s="44">
        <v>0</v>
      </c>
      <c r="AN143" s="14">
        <v>0</v>
      </c>
      <c r="AO143" s="45">
        <f t="shared" si="110"/>
        <v>0</v>
      </c>
      <c r="AP143" s="44">
        <v>0</v>
      </c>
      <c r="AQ143" s="14">
        <v>0</v>
      </c>
      <c r="AR143" s="45">
        <v>0</v>
      </c>
      <c r="AS143" s="44">
        <v>0</v>
      </c>
      <c r="AT143" s="14">
        <v>0</v>
      </c>
      <c r="AU143" s="45">
        <v>0</v>
      </c>
      <c r="AV143" s="12">
        <f t="shared" si="113"/>
        <v>0.76900000000000002</v>
      </c>
      <c r="AW143" s="17">
        <f t="shared" si="114"/>
        <v>24.91</v>
      </c>
    </row>
    <row r="144" spans="1:49" x14ac:dyDescent="0.3">
      <c r="A144" s="54">
        <v>2016</v>
      </c>
      <c r="B144" s="55" t="s">
        <v>13</v>
      </c>
      <c r="C144" s="44">
        <v>0</v>
      </c>
      <c r="D144" s="14">
        <v>0</v>
      </c>
      <c r="E144" s="45">
        <v>0</v>
      </c>
      <c r="F144" s="44">
        <v>0</v>
      </c>
      <c r="G144" s="14">
        <v>0</v>
      </c>
      <c r="H144" s="45">
        <v>0</v>
      </c>
      <c r="I144" s="44">
        <v>0</v>
      </c>
      <c r="J144" s="14">
        <v>0</v>
      </c>
      <c r="K144" s="45">
        <v>0</v>
      </c>
      <c r="L144" s="44">
        <v>1.1970000000000001</v>
      </c>
      <c r="M144" s="14">
        <v>18.57</v>
      </c>
      <c r="N144" s="45">
        <f t="shared" si="109"/>
        <v>15513.784461152882</v>
      </c>
      <c r="O144" s="44">
        <v>0</v>
      </c>
      <c r="P144" s="14">
        <v>0</v>
      </c>
      <c r="Q144" s="45">
        <v>0</v>
      </c>
      <c r="R144" s="44">
        <v>0</v>
      </c>
      <c r="S144" s="14">
        <v>0</v>
      </c>
      <c r="T144" s="45">
        <v>0</v>
      </c>
      <c r="U144" s="44">
        <v>0</v>
      </c>
      <c r="V144" s="14">
        <v>0</v>
      </c>
      <c r="W144" s="45">
        <v>0</v>
      </c>
      <c r="X144" s="44">
        <v>28.82</v>
      </c>
      <c r="Y144" s="14">
        <v>405.21</v>
      </c>
      <c r="Z144" s="45">
        <f t="shared" ref="Z144" si="115">Y144/X144*1000</f>
        <v>14060.027758501039</v>
      </c>
      <c r="AA144" s="44">
        <v>0</v>
      </c>
      <c r="AB144" s="14">
        <v>0</v>
      </c>
      <c r="AC144" s="45">
        <v>0</v>
      </c>
      <c r="AD144" s="44">
        <v>0</v>
      </c>
      <c r="AE144" s="14">
        <v>0</v>
      </c>
      <c r="AF144" s="45">
        <v>0</v>
      </c>
      <c r="AG144" s="44">
        <v>0</v>
      </c>
      <c r="AH144" s="14">
        <v>0</v>
      </c>
      <c r="AI144" s="45">
        <v>0</v>
      </c>
      <c r="AJ144" s="44">
        <v>0</v>
      </c>
      <c r="AK144" s="14">
        <v>0</v>
      </c>
      <c r="AL144" s="45">
        <v>0</v>
      </c>
      <c r="AM144" s="44">
        <v>0</v>
      </c>
      <c r="AN144" s="14">
        <v>0</v>
      </c>
      <c r="AO144" s="45">
        <f t="shared" si="110"/>
        <v>0</v>
      </c>
      <c r="AP144" s="44">
        <v>0</v>
      </c>
      <c r="AQ144" s="14">
        <v>0</v>
      </c>
      <c r="AR144" s="45">
        <v>0</v>
      </c>
      <c r="AS144" s="44">
        <v>0</v>
      </c>
      <c r="AT144" s="14">
        <v>0</v>
      </c>
      <c r="AU144" s="45">
        <v>0</v>
      </c>
      <c r="AV144" s="12">
        <f t="shared" si="113"/>
        <v>30.016999999999999</v>
      </c>
      <c r="AW144" s="17">
        <f t="shared" si="114"/>
        <v>423.78</v>
      </c>
    </row>
    <row r="145" spans="1:49" x14ac:dyDescent="0.3">
      <c r="A145" s="54">
        <v>2016</v>
      </c>
      <c r="B145" s="55" t="s">
        <v>14</v>
      </c>
      <c r="C145" s="44">
        <v>0</v>
      </c>
      <c r="D145" s="14">
        <v>0</v>
      </c>
      <c r="E145" s="45">
        <v>0</v>
      </c>
      <c r="F145" s="44">
        <v>0</v>
      </c>
      <c r="G145" s="14">
        <v>0</v>
      </c>
      <c r="H145" s="45">
        <v>0</v>
      </c>
      <c r="I145" s="44">
        <v>0</v>
      </c>
      <c r="J145" s="14">
        <v>0</v>
      </c>
      <c r="K145" s="45">
        <v>0</v>
      </c>
      <c r="L145" s="44">
        <v>0.221</v>
      </c>
      <c r="M145" s="14">
        <v>5.45</v>
      </c>
      <c r="N145" s="45">
        <f t="shared" si="109"/>
        <v>24660.633484162896</v>
      </c>
      <c r="O145" s="44">
        <v>0</v>
      </c>
      <c r="P145" s="14">
        <v>0</v>
      </c>
      <c r="Q145" s="45">
        <v>0</v>
      </c>
      <c r="R145" s="44">
        <v>0</v>
      </c>
      <c r="S145" s="14">
        <v>0</v>
      </c>
      <c r="T145" s="45">
        <v>0</v>
      </c>
      <c r="U145" s="44">
        <v>0</v>
      </c>
      <c r="V145" s="14">
        <v>0</v>
      </c>
      <c r="W145" s="45">
        <v>0</v>
      </c>
      <c r="X145" s="44">
        <v>0</v>
      </c>
      <c r="Y145" s="14">
        <v>0</v>
      </c>
      <c r="Z145" s="45">
        <v>0</v>
      </c>
      <c r="AA145" s="44">
        <v>0</v>
      </c>
      <c r="AB145" s="14">
        <v>0</v>
      </c>
      <c r="AC145" s="45">
        <v>0</v>
      </c>
      <c r="AD145" s="44">
        <v>0</v>
      </c>
      <c r="AE145" s="14">
        <v>0</v>
      </c>
      <c r="AF145" s="45">
        <v>0</v>
      </c>
      <c r="AG145" s="44">
        <v>0</v>
      </c>
      <c r="AH145" s="14">
        <v>0</v>
      </c>
      <c r="AI145" s="45">
        <v>0</v>
      </c>
      <c r="AJ145" s="44">
        <v>0</v>
      </c>
      <c r="AK145" s="14">
        <v>0</v>
      </c>
      <c r="AL145" s="45">
        <v>0</v>
      </c>
      <c r="AM145" s="44">
        <v>0</v>
      </c>
      <c r="AN145" s="14">
        <v>0</v>
      </c>
      <c r="AO145" s="45">
        <f t="shared" si="110"/>
        <v>0</v>
      </c>
      <c r="AP145" s="44">
        <v>0</v>
      </c>
      <c r="AQ145" s="14">
        <v>0</v>
      </c>
      <c r="AR145" s="45">
        <v>0</v>
      </c>
      <c r="AS145" s="44">
        <v>32</v>
      </c>
      <c r="AT145" s="14">
        <v>445.64</v>
      </c>
      <c r="AU145" s="45">
        <f t="shared" ref="AU145" si="116">AT145/AS145*1000</f>
        <v>13926.25</v>
      </c>
      <c r="AV145" s="12">
        <f t="shared" si="113"/>
        <v>32.220999999999997</v>
      </c>
      <c r="AW145" s="17">
        <f t="shared" si="114"/>
        <v>451.09</v>
      </c>
    </row>
    <row r="146" spans="1:49" x14ac:dyDescent="0.3">
      <c r="A146" s="54">
        <v>2016</v>
      </c>
      <c r="B146" s="55" t="s">
        <v>15</v>
      </c>
      <c r="C146" s="44">
        <v>0</v>
      </c>
      <c r="D146" s="14">
        <v>0</v>
      </c>
      <c r="E146" s="45">
        <v>0</v>
      </c>
      <c r="F146" s="44">
        <v>0</v>
      </c>
      <c r="G146" s="14">
        <v>0</v>
      </c>
      <c r="H146" s="45">
        <v>0</v>
      </c>
      <c r="I146" s="44">
        <v>0</v>
      </c>
      <c r="J146" s="14">
        <v>0</v>
      </c>
      <c r="K146" s="45">
        <v>0</v>
      </c>
      <c r="L146" s="44">
        <v>0</v>
      </c>
      <c r="M146" s="14">
        <v>0</v>
      </c>
      <c r="N146" s="45">
        <v>0</v>
      </c>
      <c r="O146" s="44">
        <v>0</v>
      </c>
      <c r="P146" s="14">
        <v>0</v>
      </c>
      <c r="Q146" s="45">
        <v>0</v>
      </c>
      <c r="R146" s="44">
        <v>0</v>
      </c>
      <c r="S146" s="14">
        <v>0</v>
      </c>
      <c r="T146" s="45">
        <v>0</v>
      </c>
      <c r="U146" s="44">
        <v>0</v>
      </c>
      <c r="V146" s="14">
        <v>0</v>
      </c>
      <c r="W146" s="45">
        <v>0</v>
      </c>
      <c r="X146" s="44">
        <v>0</v>
      </c>
      <c r="Y146" s="14">
        <v>0</v>
      </c>
      <c r="Z146" s="45">
        <v>0</v>
      </c>
      <c r="AA146" s="44">
        <v>0</v>
      </c>
      <c r="AB146" s="14">
        <v>0</v>
      </c>
      <c r="AC146" s="45">
        <v>0</v>
      </c>
      <c r="AD146" s="44">
        <v>0</v>
      </c>
      <c r="AE146" s="14">
        <v>0</v>
      </c>
      <c r="AF146" s="45">
        <v>0</v>
      </c>
      <c r="AG146" s="44">
        <v>0</v>
      </c>
      <c r="AH146" s="14">
        <v>0</v>
      </c>
      <c r="AI146" s="45">
        <v>0</v>
      </c>
      <c r="AJ146" s="44">
        <v>0</v>
      </c>
      <c r="AK146" s="14">
        <v>0</v>
      </c>
      <c r="AL146" s="45">
        <v>0</v>
      </c>
      <c r="AM146" s="44">
        <v>0</v>
      </c>
      <c r="AN146" s="14">
        <v>0</v>
      </c>
      <c r="AO146" s="45">
        <f t="shared" si="110"/>
        <v>0</v>
      </c>
      <c r="AP146" s="44">
        <v>0</v>
      </c>
      <c r="AQ146" s="14">
        <v>0</v>
      </c>
      <c r="AR146" s="45">
        <v>0</v>
      </c>
      <c r="AS146" s="44">
        <v>0</v>
      </c>
      <c r="AT146" s="14">
        <v>0</v>
      </c>
      <c r="AU146" s="45">
        <v>0</v>
      </c>
      <c r="AV146" s="12">
        <f t="shared" si="113"/>
        <v>0</v>
      </c>
      <c r="AW146" s="17">
        <f t="shared" si="114"/>
        <v>0</v>
      </c>
    </row>
    <row r="147" spans="1:49" x14ac:dyDescent="0.3">
      <c r="A147" s="54">
        <v>2016</v>
      </c>
      <c r="B147" s="55" t="s">
        <v>16</v>
      </c>
      <c r="C147" s="44">
        <v>0</v>
      </c>
      <c r="D147" s="14">
        <v>0</v>
      </c>
      <c r="E147" s="45">
        <v>0</v>
      </c>
      <c r="F147" s="44">
        <v>0</v>
      </c>
      <c r="G147" s="14">
        <v>0</v>
      </c>
      <c r="H147" s="45">
        <v>0</v>
      </c>
      <c r="I147" s="44">
        <v>0</v>
      </c>
      <c r="J147" s="14">
        <v>0</v>
      </c>
      <c r="K147" s="45">
        <v>0</v>
      </c>
      <c r="L147" s="44">
        <v>8.1000000000000003E-2</v>
      </c>
      <c r="M147" s="14">
        <v>1.65</v>
      </c>
      <c r="N147" s="45">
        <f t="shared" si="109"/>
        <v>20370.370370370369</v>
      </c>
      <c r="O147" s="44">
        <v>0</v>
      </c>
      <c r="P147" s="14">
        <v>0</v>
      </c>
      <c r="Q147" s="45">
        <v>0</v>
      </c>
      <c r="R147" s="44">
        <v>0</v>
      </c>
      <c r="S147" s="14">
        <v>0</v>
      </c>
      <c r="T147" s="45">
        <v>0</v>
      </c>
      <c r="U147" s="44">
        <v>0</v>
      </c>
      <c r="V147" s="14">
        <v>0</v>
      </c>
      <c r="W147" s="45">
        <v>0</v>
      </c>
      <c r="X147" s="44">
        <v>0</v>
      </c>
      <c r="Y147" s="14">
        <v>0</v>
      </c>
      <c r="Z147" s="45">
        <v>0</v>
      </c>
      <c r="AA147" s="44">
        <v>0</v>
      </c>
      <c r="AB147" s="14">
        <v>0</v>
      </c>
      <c r="AC147" s="45">
        <v>0</v>
      </c>
      <c r="AD147" s="44">
        <v>0</v>
      </c>
      <c r="AE147" s="14">
        <v>0</v>
      </c>
      <c r="AF147" s="45">
        <v>0</v>
      </c>
      <c r="AG147" s="44">
        <v>0</v>
      </c>
      <c r="AH147" s="14">
        <v>0</v>
      </c>
      <c r="AI147" s="45">
        <v>0</v>
      </c>
      <c r="AJ147" s="44">
        <v>0</v>
      </c>
      <c r="AK147" s="14">
        <v>0</v>
      </c>
      <c r="AL147" s="45">
        <v>0</v>
      </c>
      <c r="AM147" s="44">
        <v>0</v>
      </c>
      <c r="AN147" s="14">
        <v>0</v>
      </c>
      <c r="AO147" s="45">
        <f t="shared" si="110"/>
        <v>0</v>
      </c>
      <c r="AP147" s="44">
        <v>0</v>
      </c>
      <c r="AQ147" s="14">
        <v>0</v>
      </c>
      <c r="AR147" s="45">
        <v>0</v>
      </c>
      <c r="AS147" s="44">
        <v>0</v>
      </c>
      <c r="AT147" s="14">
        <v>0</v>
      </c>
      <c r="AU147" s="45">
        <v>0</v>
      </c>
      <c r="AV147" s="12">
        <f t="shared" si="113"/>
        <v>8.1000000000000003E-2</v>
      </c>
      <c r="AW147" s="17">
        <f t="shared" si="114"/>
        <v>1.65</v>
      </c>
    </row>
    <row r="148" spans="1:49" ht="15" thickBot="1" x14ac:dyDescent="0.35">
      <c r="A148" s="63"/>
      <c r="B148" s="64" t="s">
        <v>17</v>
      </c>
      <c r="C148" s="61">
        <f t="shared" ref="C148:D148" si="117">SUM(C136:C147)</f>
        <v>0</v>
      </c>
      <c r="D148" s="37">
        <f t="shared" si="117"/>
        <v>0</v>
      </c>
      <c r="E148" s="62"/>
      <c r="F148" s="61">
        <f t="shared" ref="F148:G148" si="118">SUM(F136:F147)</f>
        <v>4.1450000000000005</v>
      </c>
      <c r="G148" s="37">
        <f t="shared" si="118"/>
        <v>97.72999999999999</v>
      </c>
      <c r="H148" s="62"/>
      <c r="I148" s="61">
        <f t="shared" ref="I148:J148" si="119">SUM(I136:I147)</f>
        <v>0</v>
      </c>
      <c r="J148" s="37">
        <f t="shared" si="119"/>
        <v>0</v>
      </c>
      <c r="K148" s="62"/>
      <c r="L148" s="61">
        <f t="shared" ref="L148:M148" si="120">SUM(L136:L147)</f>
        <v>5.4720000000000004</v>
      </c>
      <c r="M148" s="37">
        <f t="shared" si="120"/>
        <v>184.14</v>
      </c>
      <c r="N148" s="62"/>
      <c r="O148" s="61">
        <f t="shared" ref="O148:P148" si="121">SUM(O136:O147)</f>
        <v>0</v>
      </c>
      <c r="P148" s="37">
        <f t="shared" si="121"/>
        <v>0</v>
      </c>
      <c r="Q148" s="62"/>
      <c r="R148" s="61">
        <f t="shared" ref="R148:S148" si="122">SUM(R136:R147)</f>
        <v>0</v>
      </c>
      <c r="S148" s="37">
        <f t="shared" si="122"/>
        <v>0</v>
      </c>
      <c r="T148" s="62"/>
      <c r="U148" s="61">
        <f t="shared" ref="U148:V148" si="123">SUM(U136:U147)</f>
        <v>0</v>
      </c>
      <c r="V148" s="37">
        <f t="shared" si="123"/>
        <v>0</v>
      </c>
      <c r="W148" s="62"/>
      <c r="X148" s="61">
        <f t="shared" ref="X148:Y148" si="124">SUM(X136:X147)</f>
        <v>28.82</v>
      </c>
      <c r="Y148" s="37">
        <f t="shared" si="124"/>
        <v>405.21</v>
      </c>
      <c r="Z148" s="62"/>
      <c r="AA148" s="61">
        <f t="shared" ref="AA148:AB148" si="125">SUM(AA136:AA147)</f>
        <v>0</v>
      </c>
      <c r="AB148" s="37">
        <f t="shared" si="125"/>
        <v>0</v>
      </c>
      <c r="AC148" s="62"/>
      <c r="AD148" s="61">
        <f t="shared" ref="AD148:AE148" si="126">SUM(AD136:AD147)</f>
        <v>0</v>
      </c>
      <c r="AE148" s="37">
        <f t="shared" si="126"/>
        <v>0</v>
      </c>
      <c r="AF148" s="62"/>
      <c r="AG148" s="61">
        <f t="shared" ref="AG148:AH148" si="127">SUM(AG136:AG147)</f>
        <v>1.0009999999999999</v>
      </c>
      <c r="AH148" s="37">
        <f t="shared" si="127"/>
        <v>23.28</v>
      </c>
      <c r="AI148" s="62"/>
      <c r="AJ148" s="61">
        <f t="shared" ref="AJ148:AK148" si="128">SUM(AJ136:AJ147)</f>
        <v>0</v>
      </c>
      <c r="AK148" s="37">
        <f t="shared" si="128"/>
        <v>0</v>
      </c>
      <c r="AL148" s="62"/>
      <c r="AM148" s="61">
        <f t="shared" ref="AM148:AN148" si="129">SUM(AM136:AM147)</f>
        <v>0</v>
      </c>
      <c r="AN148" s="37">
        <f t="shared" si="129"/>
        <v>0</v>
      </c>
      <c r="AO148" s="62"/>
      <c r="AP148" s="61">
        <f t="shared" ref="AP148:AQ148" si="130">SUM(AP136:AP147)</f>
        <v>0</v>
      </c>
      <c r="AQ148" s="37">
        <f t="shared" si="130"/>
        <v>0</v>
      </c>
      <c r="AR148" s="62"/>
      <c r="AS148" s="61">
        <f t="shared" ref="AS148:AT148" si="131">SUM(AS136:AS147)</f>
        <v>32</v>
      </c>
      <c r="AT148" s="37">
        <f t="shared" si="131"/>
        <v>445.64</v>
      </c>
      <c r="AU148" s="62"/>
      <c r="AV148" s="38">
        <f t="shared" si="113"/>
        <v>71.438000000000017</v>
      </c>
      <c r="AW148" s="39">
        <f t="shared" si="114"/>
        <v>1156</v>
      </c>
    </row>
    <row r="149" spans="1:49" x14ac:dyDescent="0.3">
      <c r="A149" s="54">
        <v>2017</v>
      </c>
      <c r="B149" s="55" t="s">
        <v>5</v>
      </c>
      <c r="C149" s="44">
        <v>0</v>
      </c>
      <c r="D149" s="14">
        <v>0</v>
      </c>
      <c r="E149" s="45">
        <v>0</v>
      </c>
      <c r="F149" s="44">
        <v>0.19500000000000001</v>
      </c>
      <c r="G149" s="14">
        <v>5.23</v>
      </c>
      <c r="H149" s="45">
        <f t="shared" ref="H149" si="132">G149/F149*1000</f>
        <v>26820.51282051282</v>
      </c>
      <c r="I149" s="44">
        <v>0</v>
      </c>
      <c r="J149" s="14">
        <v>0</v>
      </c>
      <c r="K149" s="45">
        <v>0</v>
      </c>
      <c r="L149" s="44">
        <v>0.55600000000000005</v>
      </c>
      <c r="M149" s="14">
        <v>12.71</v>
      </c>
      <c r="N149" s="45">
        <f t="shared" ref="N149:N153" si="133">M149/L149*1000</f>
        <v>22859.712230215828</v>
      </c>
      <c r="O149" s="44">
        <v>0</v>
      </c>
      <c r="P149" s="14">
        <v>0</v>
      </c>
      <c r="Q149" s="45">
        <v>0</v>
      </c>
      <c r="R149" s="44">
        <v>0</v>
      </c>
      <c r="S149" s="14">
        <v>0</v>
      </c>
      <c r="T149" s="45">
        <v>0</v>
      </c>
      <c r="U149" s="44">
        <v>0</v>
      </c>
      <c r="V149" s="14">
        <v>0</v>
      </c>
      <c r="W149" s="45">
        <v>0</v>
      </c>
      <c r="X149" s="44">
        <v>0</v>
      </c>
      <c r="Y149" s="14">
        <v>0</v>
      </c>
      <c r="Z149" s="45">
        <v>0</v>
      </c>
      <c r="AA149" s="44">
        <v>0</v>
      </c>
      <c r="AB149" s="14">
        <v>0</v>
      </c>
      <c r="AC149" s="45">
        <v>0</v>
      </c>
      <c r="AD149" s="44">
        <v>0</v>
      </c>
      <c r="AE149" s="14">
        <v>0</v>
      </c>
      <c r="AF149" s="45">
        <v>0</v>
      </c>
      <c r="AG149" s="44">
        <v>3.4430000000000001</v>
      </c>
      <c r="AH149" s="14">
        <v>49.39</v>
      </c>
      <c r="AI149" s="45">
        <f t="shared" ref="AI149" si="134">AH149/AG149*1000</f>
        <v>14345.047923322683</v>
      </c>
      <c r="AJ149" s="44">
        <v>0</v>
      </c>
      <c r="AK149" s="14">
        <v>0</v>
      </c>
      <c r="AL149" s="45">
        <v>0</v>
      </c>
      <c r="AM149" s="44">
        <v>0</v>
      </c>
      <c r="AN149" s="14">
        <v>0</v>
      </c>
      <c r="AO149" s="45">
        <f t="shared" ref="AO149:AO160" si="135">IF(AM149=0,0,AN149/AM149*1000)</f>
        <v>0</v>
      </c>
      <c r="AP149" s="44">
        <v>65.28</v>
      </c>
      <c r="AQ149" s="14">
        <v>816</v>
      </c>
      <c r="AR149" s="45">
        <f t="shared" ref="AR149:AR155" si="136">AQ149/AP149*1000</f>
        <v>12500</v>
      </c>
      <c r="AS149" s="44">
        <v>65.28</v>
      </c>
      <c r="AT149" s="14">
        <v>816</v>
      </c>
      <c r="AU149" s="45">
        <f t="shared" ref="AU149:AU150" si="137">AT149/AS149*1000</f>
        <v>12500</v>
      </c>
      <c r="AV149" s="12">
        <f t="shared" si="113"/>
        <v>134.75400000000002</v>
      </c>
      <c r="AW149" s="17">
        <f t="shared" si="114"/>
        <v>1699.3300000000002</v>
      </c>
    </row>
    <row r="150" spans="1:49" x14ac:dyDescent="0.3">
      <c r="A150" s="54">
        <v>2017</v>
      </c>
      <c r="B150" s="55" t="s">
        <v>6</v>
      </c>
      <c r="C150" s="44">
        <v>0</v>
      </c>
      <c r="D150" s="14">
        <v>0</v>
      </c>
      <c r="E150" s="45">
        <v>0</v>
      </c>
      <c r="F150" s="44">
        <v>0</v>
      </c>
      <c r="G150" s="14">
        <v>0</v>
      </c>
      <c r="H150" s="45">
        <v>0</v>
      </c>
      <c r="I150" s="44">
        <v>0</v>
      </c>
      <c r="J150" s="14">
        <v>0</v>
      </c>
      <c r="K150" s="45">
        <v>0</v>
      </c>
      <c r="L150" s="44">
        <v>0.05</v>
      </c>
      <c r="M150" s="14">
        <v>35.380000000000003</v>
      </c>
      <c r="N150" s="45">
        <f t="shared" si="133"/>
        <v>707600</v>
      </c>
      <c r="O150" s="44">
        <v>0</v>
      </c>
      <c r="P150" s="14">
        <v>0</v>
      </c>
      <c r="Q150" s="45">
        <v>0</v>
      </c>
      <c r="R150" s="44">
        <v>0</v>
      </c>
      <c r="S150" s="14">
        <v>0</v>
      </c>
      <c r="T150" s="45">
        <v>0</v>
      </c>
      <c r="U150" s="44">
        <v>0</v>
      </c>
      <c r="V150" s="14">
        <v>0</v>
      </c>
      <c r="W150" s="45">
        <v>0</v>
      </c>
      <c r="X150" s="44">
        <v>0</v>
      </c>
      <c r="Y150" s="14">
        <v>0</v>
      </c>
      <c r="Z150" s="45">
        <v>0</v>
      </c>
      <c r="AA150" s="44">
        <v>0</v>
      </c>
      <c r="AB150" s="14">
        <v>0</v>
      </c>
      <c r="AC150" s="45">
        <v>0</v>
      </c>
      <c r="AD150" s="44">
        <v>0</v>
      </c>
      <c r="AE150" s="14">
        <v>0</v>
      </c>
      <c r="AF150" s="45">
        <v>0</v>
      </c>
      <c r="AG150" s="44">
        <v>0</v>
      </c>
      <c r="AH150" s="14">
        <v>0</v>
      </c>
      <c r="AI150" s="45">
        <v>0</v>
      </c>
      <c r="AJ150" s="44">
        <v>0</v>
      </c>
      <c r="AK150" s="14">
        <v>0</v>
      </c>
      <c r="AL150" s="45">
        <v>0</v>
      </c>
      <c r="AM150" s="44">
        <v>0</v>
      </c>
      <c r="AN150" s="14">
        <v>0</v>
      </c>
      <c r="AO150" s="45">
        <f t="shared" si="135"/>
        <v>0</v>
      </c>
      <c r="AP150" s="44">
        <v>94.08</v>
      </c>
      <c r="AQ150" s="14">
        <v>1206.72</v>
      </c>
      <c r="AR150" s="45">
        <f t="shared" si="136"/>
        <v>12826.530612244898</v>
      </c>
      <c r="AS150" s="44">
        <v>32.64</v>
      </c>
      <c r="AT150" s="14">
        <v>408</v>
      </c>
      <c r="AU150" s="45">
        <f t="shared" si="137"/>
        <v>12500</v>
      </c>
      <c r="AV150" s="12">
        <f t="shared" si="113"/>
        <v>126.77</v>
      </c>
      <c r="AW150" s="17">
        <f t="shared" si="114"/>
        <v>1650.1000000000001</v>
      </c>
    </row>
    <row r="151" spans="1:49" x14ac:dyDescent="0.3">
      <c r="A151" s="54">
        <v>2017</v>
      </c>
      <c r="B151" s="55" t="s">
        <v>7</v>
      </c>
      <c r="C151" s="44">
        <v>0</v>
      </c>
      <c r="D151" s="14">
        <v>0</v>
      </c>
      <c r="E151" s="45">
        <v>0</v>
      </c>
      <c r="F151" s="44">
        <v>0</v>
      </c>
      <c r="G151" s="14">
        <v>0</v>
      </c>
      <c r="H151" s="45">
        <v>0</v>
      </c>
      <c r="I151" s="44">
        <v>0</v>
      </c>
      <c r="J151" s="14">
        <v>0</v>
      </c>
      <c r="K151" s="45">
        <v>0</v>
      </c>
      <c r="L151" s="44">
        <v>31.786999999999999</v>
      </c>
      <c r="M151" s="14">
        <v>445.2</v>
      </c>
      <c r="N151" s="45">
        <f t="shared" si="133"/>
        <v>14005.725611098876</v>
      </c>
      <c r="O151" s="44">
        <v>0</v>
      </c>
      <c r="P151" s="14">
        <v>0</v>
      </c>
      <c r="Q151" s="45">
        <v>0</v>
      </c>
      <c r="R151" s="44">
        <v>0</v>
      </c>
      <c r="S151" s="14">
        <v>0</v>
      </c>
      <c r="T151" s="45">
        <v>0</v>
      </c>
      <c r="U151" s="44">
        <v>0</v>
      </c>
      <c r="V151" s="14">
        <v>0</v>
      </c>
      <c r="W151" s="45">
        <v>0</v>
      </c>
      <c r="X151" s="44">
        <v>0</v>
      </c>
      <c r="Y151" s="14">
        <v>0</v>
      </c>
      <c r="Z151" s="45">
        <v>0</v>
      </c>
      <c r="AA151" s="44">
        <v>3.22</v>
      </c>
      <c r="AB151" s="14">
        <v>59.66</v>
      </c>
      <c r="AC151" s="45">
        <f t="shared" ref="AC151" si="138">AB151/AA151*1000</f>
        <v>18527.950310559005</v>
      </c>
      <c r="AD151" s="44">
        <v>0</v>
      </c>
      <c r="AE151" s="14">
        <v>0</v>
      </c>
      <c r="AF151" s="45">
        <v>0</v>
      </c>
      <c r="AG151" s="44">
        <v>0</v>
      </c>
      <c r="AH151" s="14">
        <v>0</v>
      </c>
      <c r="AI151" s="45">
        <v>0</v>
      </c>
      <c r="AJ151" s="44">
        <v>0</v>
      </c>
      <c r="AK151" s="14">
        <v>0</v>
      </c>
      <c r="AL151" s="45">
        <v>0</v>
      </c>
      <c r="AM151" s="44">
        <v>0</v>
      </c>
      <c r="AN151" s="14">
        <v>0</v>
      </c>
      <c r="AO151" s="45">
        <f t="shared" si="135"/>
        <v>0</v>
      </c>
      <c r="AP151" s="44">
        <v>245.76</v>
      </c>
      <c r="AQ151" s="14">
        <v>3194.88</v>
      </c>
      <c r="AR151" s="45">
        <f t="shared" si="136"/>
        <v>13000.000000000002</v>
      </c>
      <c r="AS151" s="44">
        <v>0</v>
      </c>
      <c r="AT151" s="14">
        <v>0</v>
      </c>
      <c r="AU151" s="45">
        <v>0</v>
      </c>
      <c r="AV151" s="12">
        <f t="shared" si="113"/>
        <v>280.767</v>
      </c>
      <c r="AW151" s="17">
        <f t="shared" si="114"/>
        <v>3699.74</v>
      </c>
    </row>
    <row r="152" spans="1:49" x14ac:dyDescent="0.3">
      <c r="A152" s="54">
        <v>2017</v>
      </c>
      <c r="B152" s="55" t="s">
        <v>8</v>
      </c>
      <c r="C152" s="44">
        <v>0</v>
      </c>
      <c r="D152" s="14">
        <v>0</v>
      </c>
      <c r="E152" s="45">
        <v>0</v>
      </c>
      <c r="F152" s="44">
        <v>0</v>
      </c>
      <c r="G152" s="14">
        <v>0</v>
      </c>
      <c r="H152" s="45">
        <v>0</v>
      </c>
      <c r="I152" s="44">
        <v>0</v>
      </c>
      <c r="J152" s="14">
        <v>0</v>
      </c>
      <c r="K152" s="45">
        <v>0</v>
      </c>
      <c r="L152" s="44">
        <v>3.6</v>
      </c>
      <c r="M152" s="14">
        <v>67.55</v>
      </c>
      <c r="N152" s="45">
        <f t="shared" si="133"/>
        <v>18763.888888888891</v>
      </c>
      <c r="O152" s="44">
        <v>0</v>
      </c>
      <c r="P152" s="14">
        <v>0</v>
      </c>
      <c r="Q152" s="45">
        <v>0</v>
      </c>
      <c r="R152" s="44">
        <v>0</v>
      </c>
      <c r="S152" s="14">
        <v>0</v>
      </c>
      <c r="T152" s="45">
        <v>0</v>
      </c>
      <c r="U152" s="44">
        <v>0</v>
      </c>
      <c r="V152" s="14">
        <v>0</v>
      </c>
      <c r="W152" s="45">
        <v>0</v>
      </c>
      <c r="X152" s="44">
        <v>0</v>
      </c>
      <c r="Y152" s="14">
        <v>0</v>
      </c>
      <c r="Z152" s="45">
        <v>0</v>
      </c>
      <c r="AA152" s="44">
        <v>0</v>
      </c>
      <c r="AB152" s="14">
        <v>0</v>
      </c>
      <c r="AC152" s="45">
        <v>0</v>
      </c>
      <c r="AD152" s="44">
        <v>0</v>
      </c>
      <c r="AE152" s="14">
        <v>0</v>
      </c>
      <c r="AF152" s="45">
        <v>0</v>
      </c>
      <c r="AG152" s="44">
        <v>0.03</v>
      </c>
      <c r="AH152" s="14">
        <v>2.4500000000000002</v>
      </c>
      <c r="AI152" s="45">
        <f t="shared" ref="AI152:AI155" si="139">AH152/AG152*1000</f>
        <v>81666.666666666672</v>
      </c>
      <c r="AJ152" s="44">
        <v>0</v>
      </c>
      <c r="AK152" s="14">
        <v>0</v>
      </c>
      <c r="AL152" s="45">
        <v>0</v>
      </c>
      <c r="AM152" s="44">
        <v>0</v>
      </c>
      <c r="AN152" s="14">
        <v>0</v>
      </c>
      <c r="AO152" s="45">
        <f t="shared" si="135"/>
        <v>0</v>
      </c>
      <c r="AP152" s="44">
        <v>184.32</v>
      </c>
      <c r="AQ152" s="14">
        <v>2396.16</v>
      </c>
      <c r="AR152" s="45">
        <f t="shared" si="136"/>
        <v>13000</v>
      </c>
      <c r="AS152" s="44">
        <v>0</v>
      </c>
      <c r="AT152" s="14">
        <v>0</v>
      </c>
      <c r="AU152" s="45">
        <v>0</v>
      </c>
      <c r="AV152" s="12">
        <f t="shared" si="113"/>
        <v>187.95</v>
      </c>
      <c r="AW152" s="17">
        <f t="shared" si="114"/>
        <v>2466.16</v>
      </c>
    </row>
    <row r="153" spans="1:49" x14ac:dyDescent="0.3">
      <c r="A153" s="54">
        <v>2017</v>
      </c>
      <c r="B153" s="55" t="s">
        <v>9</v>
      </c>
      <c r="C153" s="44">
        <v>0</v>
      </c>
      <c r="D153" s="14">
        <v>0</v>
      </c>
      <c r="E153" s="45">
        <v>0</v>
      </c>
      <c r="F153" s="44">
        <v>2.1059999999999999</v>
      </c>
      <c r="G153" s="14">
        <v>29.65</v>
      </c>
      <c r="H153" s="45">
        <f t="shared" ref="H153:H156" si="140">G153/F153*1000</f>
        <v>14078.822412155745</v>
      </c>
      <c r="I153" s="44">
        <v>0</v>
      </c>
      <c r="J153" s="14">
        <v>0</v>
      </c>
      <c r="K153" s="45">
        <v>0</v>
      </c>
      <c r="L153" s="44">
        <v>0.24</v>
      </c>
      <c r="M153" s="14">
        <v>9.07</v>
      </c>
      <c r="N153" s="45">
        <f t="shared" si="133"/>
        <v>37791.666666666672</v>
      </c>
      <c r="O153" s="44">
        <v>0</v>
      </c>
      <c r="P153" s="14">
        <v>0</v>
      </c>
      <c r="Q153" s="45">
        <v>0</v>
      </c>
      <c r="R153" s="44">
        <v>0</v>
      </c>
      <c r="S153" s="14">
        <v>0</v>
      </c>
      <c r="T153" s="45">
        <v>0</v>
      </c>
      <c r="U153" s="44">
        <v>0</v>
      </c>
      <c r="V153" s="14">
        <v>0</v>
      </c>
      <c r="W153" s="45">
        <v>0</v>
      </c>
      <c r="X153" s="44">
        <v>0</v>
      </c>
      <c r="Y153" s="14">
        <v>0</v>
      </c>
      <c r="Z153" s="45">
        <v>0</v>
      </c>
      <c r="AA153" s="44">
        <v>0</v>
      </c>
      <c r="AB153" s="14">
        <v>0</v>
      </c>
      <c r="AC153" s="45">
        <v>0</v>
      </c>
      <c r="AD153" s="44">
        <v>0</v>
      </c>
      <c r="AE153" s="14">
        <v>0</v>
      </c>
      <c r="AF153" s="45">
        <v>0</v>
      </c>
      <c r="AG153" s="44">
        <v>3.7</v>
      </c>
      <c r="AH153" s="14">
        <v>45.36</v>
      </c>
      <c r="AI153" s="45">
        <f t="shared" si="139"/>
        <v>12259.459459459458</v>
      </c>
      <c r="AJ153" s="44">
        <v>0</v>
      </c>
      <c r="AK153" s="14">
        <v>0</v>
      </c>
      <c r="AL153" s="45">
        <v>0</v>
      </c>
      <c r="AM153" s="44">
        <v>0</v>
      </c>
      <c r="AN153" s="14">
        <v>0</v>
      </c>
      <c r="AO153" s="45">
        <f t="shared" si="135"/>
        <v>0</v>
      </c>
      <c r="AP153" s="44">
        <v>215.04</v>
      </c>
      <c r="AQ153" s="14">
        <v>2734.08</v>
      </c>
      <c r="AR153" s="45">
        <f t="shared" si="136"/>
        <v>12714.285714285716</v>
      </c>
      <c r="AS153" s="44">
        <v>20</v>
      </c>
      <c r="AT153" s="14">
        <v>342.22</v>
      </c>
      <c r="AU153" s="45">
        <v>0</v>
      </c>
      <c r="AV153" s="12">
        <f t="shared" si="113"/>
        <v>241.08599999999998</v>
      </c>
      <c r="AW153" s="17">
        <f t="shared" si="114"/>
        <v>3160.3800000000006</v>
      </c>
    </row>
    <row r="154" spans="1:49" x14ac:dyDescent="0.3">
      <c r="A154" s="54">
        <v>2017</v>
      </c>
      <c r="B154" s="55" t="s">
        <v>10</v>
      </c>
      <c r="C154" s="44">
        <v>0</v>
      </c>
      <c r="D154" s="14">
        <v>0</v>
      </c>
      <c r="E154" s="45">
        <v>0</v>
      </c>
      <c r="F154" s="44">
        <v>0.54</v>
      </c>
      <c r="G154" s="14">
        <v>8.56</v>
      </c>
      <c r="H154" s="45">
        <f t="shared" si="140"/>
        <v>15851.85185185185</v>
      </c>
      <c r="I154" s="44">
        <v>0</v>
      </c>
      <c r="J154" s="14">
        <v>0</v>
      </c>
      <c r="K154" s="45">
        <v>0</v>
      </c>
      <c r="L154" s="44">
        <v>0</v>
      </c>
      <c r="M154" s="14">
        <v>0</v>
      </c>
      <c r="N154" s="45">
        <v>0</v>
      </c>
      <c r="O154" s="44">
        <v>0</v>
      </c>
      <c r="P154" s="14">
        <v>0</v>
      </c>
      <c r="Q154" s="45">
        <v>0</v>
      </c>
      <c r="R154" s="44">
        <v>0</v>
      </c>
      <c r="S154" s="14">
        <v>0</v>
      </c>
      <c r="T154" s="45">
        <v>0</v>
      </c>
      <c r="U154" s="44">
        <v>0</v>
      </c>
      <c r="V154" s="14">
        <v>0</v>
      </c>
      <c r="W154" s="45">
        <v>0</v>
      </c>
      <c r="X154" s="44">
        <v>0</v>
      </c>
      <c r="Y154" s="14">
        <v>0</v>
      </c>
      <c r="Z154" s="45">
        <v>0</v>
      </c>
      <c r="AA154" s="44">
        <v>0</v>
      </c>
      <c r="AB154" s="14">
        <v>0</v>
      </c>
      <c r="AC154" s="45">
        <v>0</v>
      </c>
      <c r="AD154" s="44">
        <v>0</v>
      </c>
      <c r="AE154" s="14">
        <v>0</v>
      </c>
      <c r="AF154" s="45">
        <v>0</v>
      </c>
      <c r="AG154" s="44">
        <v>0.99399999999999999</v>
      </c>
      <c r="AH154" s="14">
        <v>14.18</v>
      </c>
      <c r="AI154" s="45">
        <f t="shared" si="139"/>
        <v>14265.59356136821</v>
      </c>
      <c r="AJ154" s="44">
        <v>0</v>
      </c>
      <c r="AK154" s="14">
        <v>0</v>
      </c>
      <c r="AL154" s="45">
        <v>0</v>
      </c>
      <c r="AM154" s="44">
        <v>0</v>
      </c>
      <c r="AN154" s="14">
        <v>0</v>
      </c>
      <c r="AO154" s="45">
        <f t="shared" si="135"/>
        <v>0</v>
      </c>
      <c r="AP154" s="44">
        <v>152.56</v>
      </c>
      <c r="AQ154" s="14">
        <v>1915.2</v>
      </c>
      <c r="AR154" s="45">
        <f t="shared" si="136"/>
        <v>12553.749344520189</v>
      </c>
      <c r="AS154" s="44">
        <v>0</v>
      </c>
      <c r="AT154" s="14">
        <v>0</v>
      </c>
      <c r="AU154" s="45">
        <v>0</v>
      </c>
      <c r="AV154" s="12">
        <f t="shared" si="113"/>
        <v>154.09399999999999</v>
      </c>
      <c r="AW154" s="17">
        <f t="shared" si="114"/>
        <v>1937.94</v>
      </c>
    </row>
    <row r="155" spans="1:49" x14ac:dyDescent="0.3">
      <c r="A155" s="54">
        <v>2017</v>
      </c>
      <c r="B155" s="55" t="s">
        <v>11</v>
      </c>
      <c r="C155" s="44">
        <v>0</v>
      </c>
      <c r="D155" s="14">
        <v>0</v>
      </c>
      <c r="E155" s="45">
        <v>0</v>
      </c>
      <c r="F155" s="44">
        <v>0.4</v>
      </c>
      <c r="G155" s="14">
        <v>6.36</v>
      </c>
      <c r="H155" s="45">
        <f t="shared" si="140"/>
        <v>15900</v>
      </c>
      <c r="I155" s="44">
        <v>0</v>
      </c>
      <c r="J155" s="14">
        <v>0</v>
      </c>
      <c r="K155" s="45">
        <v>0</v>
      </c>
      <c r="L155" s="44">
        <v>0</v>
      </c>
      <c r="M155" s="14">
        <v>0</v>
      </c>
      <c r="N155" s="45">
        <v>0</v>
      </c>
      <c r="O155" s="44">
        <v>0</v>
      </c>
      <c r="P155" s="14">
        <v>0</v>
      </c>
      <c r="Q155" s="45">
        <v>0</v>
      </c>
      <c r="R155" s="44">
        <v>0</v>
      </c>
      <c r="S155" s="14">
        <v>0</v>
      </c>
      <c r="T155" s="45">
        <v>0</v>
      </c>
      <c r="U155" s="44">
        <v>0</v>
      </c>
      <c r="V155" s="14">
        <v>0</v>
      </c>
      <c r="W155" s="45">
        <v>0</v>
      </c>
      <c r="X155" s="44">
        <v>0</v>
      </c>
      <c r="Y155" s="14">
        <v>0</v>
      </c>
      <c r="Z155" s="45">
        <v>0</v>
      </c>
      <c r="AA155" s="44">
        <v>0</v>
      </c>
      <c r="AB155" s="14">
        <v>0</v>
      </c>
      <c r="AC155" s="45">
        <v>0</v>
      </c>
      <c r="AD155" s="44">
        <v>0</v>
      </c>
      <c r="AE155" s="14">
        <v>0</v>
      </c>
      <c r="AF155" s="45">
        <v>0</v>
      </c>
      <c r="AG155" s="44">
        <v>2.5999999999999999E-2</v>
      </c>
      <c r="AH155" s="14">
        <v>1.43</v>
      </c>
      <c r="AI155" s="45">
        <f t="shared" si="139"/>
        <v>55000</v>
      </c>
      <c r="AJ155" s="44">
        <v>0</v>
      </c>
      <c r="AK155" s="14">
        <v>0</v>
      </c>
      <c r="AL155" s="45">
        <v>0</v>
      </c>
      <c r="AM155" s="44">
        <v>0</v>
      </c>
      <c r="AN155" s="14">
        <v>0</v>
      </c>
      <c r="AO155" s="45">
        <f t="shared" si="135"/>
        <v>0</v>
      </c>
      <c r="AP155" s="44">
        <v>15</v>
      </c>
      <c r="AQ155" s="14">
        <v>324</v>
      </c>
      <c r="AR155" s="45">
        <f t="shared" si="136"/>
        <v>21600</v>
      </c>
      <c r="AS155" s="44">
        <v>0</v>
      </c>
      <c r="AT155" s="14">
        <v>0</v>
      </c>
      <c r="AU155" s="45">
        <v>0</v>
      </c>
      <c r="AV155" s="12">
        <f t="shared" si="113"/>
        <v>15.426</v>
      </c>
      <c r="AW155" s="17">
        <f t="shared" si="114"/>
        <v>331.79</v>
      </c>
    </row>
    <row r="156" spans="1:49" x14ac:dyDescent="0.3">
      <c r="A156" s="54">
        <v>2017</v>
      </c>
      <c r="B156" s="55" t="s">
        <v>12</v>
      </c>
      <c r="C156" s="44">
        <v>0</v>
      </c>
      <c r="D156" s="14">
        <v>0</v>
      </c>
      <c r="E156" s="45">
        <v>0</v>
      </c>
      <c r="F156" s="44">
        <v>0.28000000000000003</v>
      </c>
      <c r="G156" s="14">
        <v>4</v>
      </c>
      <c r="H156" s="45">
        <f t="shared" si="140"/>
        <v>14285.714285714284</v>
      </c>
      <c r="I156" s="44">
        <v>0</v>
      </c>
      <c r="J156" s="14">
        <v>0</v>
      </c>
      <c r="K156" s="45">
        <v>0</v>
      </c>
      <c r="L156" s="44">
        <v>0.06</v>
      </c>
      <c r="M156" s="14">
        <v>2.13</v>
      </c>
      <c r="N156" s="45">
        <f t="shared" ref="N156:N160" si="141">M156/L156*1000</f>
        <v>35500</v>
      </c>
      <c r="O156" s="44">
        <v>0</v>
      </c>
      <c r="P156" s="14">
        <v>0</v>
      </c>
      <c r="Q156" s="45">
        <v>0</v>
      </c>
      <c r="R156" s="44">
        <v>0</v>
      </c>
      <c r="S156" s="14">
        <v>0</v>
      </c>
      <c r="T156" s="45">
        <v>0</v>
      </c>
      <c r="U156" s="44">
        <v>0</v>
      </c>
      <c r="V156" s="14">
        <v>0</v>
      </c>
      <c r="W156" s="45">
        <v>0</v>
      </c>
      <c r="X156" s="44">
        <v>0</v>
      </c>
      <c r="Y156" s="14">
        <v>0</v>
      </c>
      <c r="Z156" s="45">
        <v>0</v>
      </c>
      <c r="AA156" s="44">
        <v>0</v>
      </c>
      <c r="AB156" s="14">
        <v>0</v>
      </c>
      <c r="AC156" s="45">
        <v>0</v>
      </c>
      <c r="AD156" s="44">
        <v>0</v>
      </c>
      <c r="AE156" s="14">
        <v>0</v>
      </c>
      <c r="AF156" s="45">
        <v>0</v>
      </c>
      <c r="AG156" s="44">
        <v>0</v>
      </c>
      <c r="AH156" s="14">
        <v>0</v>
      </c>
      <c r="AI156" s="45">
        <v>0</v>
      </c>
      <c r="AJ156" s="44">
        <v>0</v>
      </c>
      <c r="AK156" s="14">
        <v>0</v>
      </c>
      <c r="AL156" s="45">
        <v>0</v>
      </c>
      <c r="AM156" s="44">
        <v>0</v>
      </c>
      <c r="AN156" s="14">
        <v>0</v>
      </c>
      <c r="AO156" s="45">
        <f t="shared" si="135"/>
        <v>0</v>
      </c>
      <c r="AP156" s="44">
        <v>0</v>
      </c>
      <c r="AQ156" s="14">
        <v>0</v>
      </c>
      <c r="AR156" s="45">
        <v>0</v>
      </c>
      <c r="AS156" s="44">
        <v>0</v>
      </c>
      <c r="AT156" s="14">
        <v>0</v>
      </c>
      <c r="AU156" s="45">
        <v>0</v>
      </c>
      <c r="AV156" s="12">
        <f t="shared" si="113"/>
        <v>0.34</v>
      </c>
      <c r="AW156" s="17">
        <f t="shared" si="114"/>
        <v>6.13</v>
      </c>
    </row>
    <row r="157" spans="1:49" x14ac:dyDescent="0.3">
      <c r="A157" s="54">
        <v>2017</v>
      </c>
      <c r="B157" s="55" t="s">
        <v>13</v>
      </c>
      <c r="C157" s="44">
        <v>0</v>
      </c>
      <c r="D157" s="14">
        <v>0</v>
      </c>
      <c r="E157" s="45">
        <v>0</v>
      </c>
      <c r="F157" s="44">
        <v>2.52</v>
      </c>
      <c r="G157" s="14">
        <v>35.75</v>
      </c>
      <c r="H157" s="45">
        <f t="shared" ref="H157:H159" si="142">G157/F157*1000</f>
        <v>14186.507936507936</v>
      </c>
      <c r="I157" s="44">
        <v>2.2269999999999999</v>
      </c>
      <c r="J157" s="14">
        <v>48.51</v>
      </c>
      <c r="K157" s="45">
        <f t="shared" ref="K157" si="143">J157/I157*1000</f>
        <v>21782.667265379434</v>
      </c>
      <c r="L157" s="44">
        <v>0</v>
      </c>
      <c r="M157" s="14">
        <v>0</v>
      </c>
      <c r="N157" s="45">
        <v>0</v>
      </c>
      <c r="O157" s="44">
        <v>0</v>
      </c>
      <c r="P157" s="14">
        <v>0</v>
      </c>
      <c r="Q157" s="45">
        <v>0</v>
      </c>
      <c r="R157" s="44">
        <v>0</v>
      </c>
      <c r="S157" s="14">
        <v>0</v>
      </c>
      <c r="T157" s="45">
        <v>0</v>
      </c>
      <c r="U157" s="44">
        <v>0</v>
      </c>
      <c r="V157" s="14">
        <v>0</v>
      </c>
      <c r="W157" s="45">
        <v>0</v>
      </c>
      <c r="X157" s="44">
        <v>0</v>
      </c>
      <c r="Y157" s="14">
        <v>0</v>
      </c>
      <c r="Z157" s="45">
        <v>0</v>
      </c>
      <c r="AA157" s="44">
        <v>0</v>
      </c>
      <c r="AB157" s="14">
        <v>0</v>
      </c>
      <c r="AC157" s="45">
        <v>0</v>
      </c>
      <c r="AD157" s="44">
        <v>0</v>
      </c>
      <c r="AE157" s="14">
        <v>0</v>
      </c>
      <c r="AF157" s="45">
        <v>0</v>
      </c>
      <c r="AG157" s="44">
        <v>0</v>
      </c>
      <c r="AH157" s="14">
        <v>0</v>
      </c>
      <c r="AI157" s="45">
        <v>0</v>
      </c>
      <c r="AJ157" s="44">
        <v>0</v>
      </c>
      <c r="AK157" s="14">
        <v>0</v>
      </c>
      <c r="AL157" s="45">
        <v>0</v>
      </c>
      <c r="AM157" s="44">
        <v>0</v>
      </c>
      <c r="AN157" s="14">
        <v>0</v>
      </c>
      <c r="AO157" s="45">
        <f t="shared" si="135"/>
        <v>0</v>
      </c>
      <c r="AP157" s="44">
        <v>59.72</v>
      </c>
      <c r="AQ157" s="14">
        <v>785.58</v>
      </c>
      <c r="AR157" s="45">
        <f t="shared" ref="AR157:AR160" si="144">AQ157/AP157*1000</f>
        <v>13154.387139986606</v>
      </c>
      <c r="AS157" s="44">
        <v>0.2</v>
      </c>
      <c r="AT157" s="14">
        <v>3.59</v>
      </c>
      <c r="AU157" s="45">
        <f t="shared" ref="AU157:AU159" si="145">AT157/AS157*1000</f>
        <v>17950</v>
      </c>
      <c r="AV157" s="12">
        <f t="shared" si="113"/>
        <v>64.667000000000002</v>
      </c>
      <c r="AW157" s="17">
        <f t="shared" si="114"/>
        <v>873.43000000000006</v>
      </c>
    </row>
    <row r="158" spans="1:49" x14ac:dyDescent="0.3">
      <c r="A158" s="54">
        <v>2017</v>
      </c>
      <c r="B158" s="55" t="s">
        <v>14</v>
      </c>
      <c r="C158" s="44">
        <v>0</v>
      </c>
      <c r="D158" s="14">
        <v>0</v>
      </c>
      <c r="E158" s="45">
        <v>0</v>
      </c>
      <c r="F158" s="44">
        <v>3.8450000000000002</v>
      </c>
      <c r="G158" s="14">
        <v>55.72</v>
      </c>
      <c r="H158" s="45">
        <f t="shared" si="142"/>
        <v>14491.547464239269</v>
      </c>
      <c r="I158" s="44">
        <v>0</v>
      </c>
      <c r="J158" s="14">
        <v>0</v>
      </c>
      <c r="K158" s="45">
        <v>0</v>
      </c>
      <c r="L158" s="44">
        <v>3.6</v>
      </c>
      <c r="M158" s="14">
        <v>55.8</v>
      </c>
      <c r="N158" s="45">
        <f t="shared" si="141"/>
        <v>15499.999999999998</v>
      </c>
      <c r="O158" s="44">
        <v>0</v>
      </c>
      <c r="P158" s="14">
        <v>0</v>
      </c>
      <c r="Q158" s="45">
        <v>0</v>
      </c>
      <c r="R158" s="44">
        <v>0</v>
      </c>
      <c r="S158" s="14">
        <v>0</v>
      </c>
      <c r="T158" s="45">
        <v>0</v>
      </c>
      <c r="U158" s="44">
        <v>0</v>
      </c>
      <c r="V158" s="14">
        <v>0</v>
      </c>
      <c r="W158" s="45">
        <v>0</v>
      </c>
      <c r="X158" s="44">
        <v>0</v>
      </c>
      <c r="Y158" s="14">
        <v>0</v>
      </c>
      <c r="Z158" s="45">
        <v>0</v>
      </c>
      <c r="AA158" s="44">
        <v>0</v>
      </c>
      <c r="AB158" s="14">
        <v>0</v>
      </c>
      <c r="AC158" s="45">
        <v>0</v>
      </c>
      <c r="AD158" s="44">
        <v>0</v>
      </c>
      <c r="AE158" s="14">
        <v>0</v>
      </c>
      <c r="AF158" s="45">
        <v>0</v>
      </c>
      <c r="AG158" s="44">
        <v>0</v>
      </c>
      <c r="AH158" s="14">
        <v>0</v>
      </c>
      <c r="AI158" s="45">
        <v>0</v>
      </c>
      <c r="AJ158" s="44">
        <v>0</v>
      </c>
      <c r="AK158" s="14">
        <v>0</v>
      </c>
      <c r="AL158" s="45">
        <v>0</v>
      </c>
      <c r="AM158" s="44">
        <v>0</v>
      </c>
      <c r="AN158" s="14">
        <v>0</v>
      </c>
      <c r="AO158" s="45">
        <f t="shared" si="135"/>
        <v>0</v>
      </c>
      <c r="AP158" s="44">
        <v>30.72</v>
      </c>
      <c r="AQ158" s="14">
        <v>376.32</v>
      </c>
      <c r="AR158" s="45">
        <f t="shared" si="144"/>
        <v>12250</v>
      </c>
      <c r="AS158" s="44">
        <v>20</v>
      </c>
      <c r="AT158" s="14">
        <v>400</v>
      </c>
      <c r="AU158" s="45">
        <f t="shared" si="145"/>
        <v>20000</v>
      </c>
      <c r="AV158" s="12">
        <f t="shared" si="113"/>
        <v>58.164999999999999</v>
      </c>
      <c r="AW158" s="17">
        <f t="shared" si="114"/>
        <v>887.83999999999992</v>
      </c>
    </row>
    <row r="159" spans="1:49" x14ac:dyDescent="0.3">
      <c r="A159" s="54">
        <v>2017</v>
      </c>
      <c r="B159" s="55" t="s">
        <v>15</v>
      </c>
      <c r="C159" s="44">
        <v>0</v>
      </c>
      <c r="D159" s="14">
        <v>0</v>
      </c>
      <c r="E159" s="45">
        <v>0</v>
      </c>
      <c r="F159" s="44">
        <v>2.12</v>
      </c>
      <c r="G159" s="14">
        <v>29.71</v>
      </c>
      <c r="H159" s="45">
        <f t="shared" si="142"/>
        <v>14014.150943396226</v>
      </c>
      <c r="I159" s="44">
        <v>0</v>
      </c>
      <c r="J159" s="14">
        <v>0</v>
      </c>
      <c r="K159" s="45">
        <v>0</v>
      </c>
      <c r="L159" s="44">
        <v>0.309</v>
      </c>
      <c r="M159" s="14">
        <v>5.91</v>
      </c>
      <c r="N159" s="45">
        <f t="shared" si="141"/>
        <v>19126.213592233013</v>
      </c>
      <c r="O159" s="44">
        <v>0</v>
      </c>
      <c r="P159" s="14">
        <v>0</v>
      </c>
      <c r="Q159" s="45">
        <v>0</v>
      </c>
      <c r="R159" s="44">
        <v>0</v>
      </c>
      <c r="S159" s="14">
        <v>0</v>
      </c>
      <c r="T159" s="45">
        <v>0</v>
      </c>
      <c r="U159" s="44">
        <v>0</v>
      </c>
      <c r="V159" s="14">
        <v>0</v>
      </c>
      <c r="W159" s="45">
        <v>0</v>
      </c>
      <c r="X159" s="44">
        <v>0</v>
      </c>
      <c r="Y159" s="14">
        <v>0</v>
      </c>
      <c r="Z159" s="45">
        <v>0</v>
      </c>
      <c r="AA159" s="44">
        <v>0</v>
      </c>
      <c r="AB159" s="14">
        <v>0</v>
      </c>
      <c r="AC159" s="45">
        <v>0</v>
      </c>
      <c r="AD159" s="44">
        <v>0</v>
      </c>
      <c r="AE159" s="14">
        <v>0</v>
      </c>
      <c r="AF159" s="45">
        <v>0</v>
      </c>
      <c r="AG159" s="44">
        <v>2.1280000000000001</v>
      </c>
      <c r="AH159" s="14">
        <v>23.52</v>
      </c>
      <c r="AI159" s="45">
        <f t="shared" ref="AI159" si="146">AH159/AG159*1000</f>
        <v>11052.631578947368</v>
      </c>
      <c r="AJ159" s="44">
        <v>0</v>
      </c>
      <c r="AK159" s="14">
        <v>0</v>
      </c>
      <c r="AL159" s="45">
        <v>0</v>
      </c>
      <c r="AM159" s="44">
        <v>0</v>
      </c>
      <c r="AN159" s="14">
        <v>0</v>
      </c>
      <c r="AO159" s="45">
        <f t="shared" si="135"/>
        <v>0</v>
      </c>
      <c r="AP159" s="44">
        <v>0</v>
      </c>
      <c r="AQ159" s="14">
        <v>0</v>
      </c>
      <c r="AR159" s="45">
        <v>0</v>
      </c>
      <c r="AS159" s="44">
        <v>14.72</v>
      </c>
      <c r="AT159" s="14">
        <v>267.14</v>
      </c>
      <c r="AU159" s="45">
        <f t="shared" si="145"/>
        <v>18148.097826086952</v>
      </c>
      <c r="AV159" s="12">
        <f t="shared" si="113"/>
        <v>19.277000000000001</v>
      </c>
      <c r="AW159" s="17">
        <f t="shared" si="114"/>
        <v>326.27999999999997</v>
      </c>
    </row>
    <row r="160" spans="1:49" x14ac:dyDescent="0.3">
      <c r="A160" s="54">
        <v>2017</v>
      </c>
      <c r="B160" s="55" t="s">
        <v>16</v>
      </c>
      <c r="C160" s="44">
        <v>0</v>
      </c>
      <c r="D160" s="14">
        <v>0</v>
      </c>
      <c r="E160" s="45">
        <v>0</v>
      </c>
      <c r="F160" s="44">
        <v>0</v>
      </c>
      <c r="G160" s="14">
        <v>0</v>
      </c>
      <c r="H160" s="45">
        <v>0</v>
      </c>
      <c r="I160" s="44">
        <v>0</v>
      </c>
      <c r="J160" s="14">
        <v>0</v>
      </c>
      <c r="K160" s="45">
        <v>0</v>
      </c>
      <c r="L160" s="44">
        <v>0.05</v>
      </c>
      <c r="M160" s="14">
        <v>1.48</v>
      </c>
      <c r="N160" s="45">
        <f t="shared" si="141"/>
        <v>29599.999999999996</v>
      </c>
      <c r="O160" s="44">
        <v>0</v>
      </c>
      <c r="P160" s="14">
        <v>0</v>
      </c>
      <c r="Q160" s="45">
        <v>0</v>
      </c>
      <c r="R160" s="44">
        <v>0</v>
      </c>
      <c r="S160" s="14">
        <v>0</v>
      </c>
      <c r="T160" s="45">
        <v>0</v>
      </c>
      <c r="U160" s="44">
        <v>0</v>
      </c>
      <c r="V160" s="14">
        <v>0</v>
      </c>
      <c r="W160" s="45">
        <v>0</v>
      </c>
      <c r="X160" s="44">
        <v>0</v>
      </c>
      <c r="Y160" s="14">
        <v>0</v>
      </c>
      <c r="Z160" s="45">
        <v>0</v>
      </c>
      <c r="AA160" s="44">
        <v>0</v>
      </c>
      <c r="AB160" s="14">
        <v>0</v>
      </c>
      <c r="AC160" s="45">
        <v>0</v>
      </c>
      <c r="AD160" s="44">
        <v>0</v>
      </c>
      <c r="AE160" s="14">
        <v>0</v>
      </c>
      <c r="AF160" s="45">
        <v>0</v>
      </c>
      <c r="AG160" s="44">
        <v>0</v>
      </c>
      <c r="AH160" s="14">
        <v>0</v>
      </c>
      <c r="AI160" s="45">
        <v>0</v>
      </c>
      <c r="AJ160" s="44">
        <v>0</v>
      </c>
      <c r="AK160" s="14">
        <v>0</v>
      </c>
      <c r="AL160" s="45">
        <v>0</v>
      </c>
      <c r="AM160" s="44">
        <v>0</v>
      </c>
      <c r="AN160" s="14">
        <v>0</v>
      </c>
      <c r="AO160" s="45">
        <f t="shared" si="135"/>
        <v>0</v>
      </c>
      <c r="AP160" s="44">
        <v>125.64400000000001</v>
      </c>
      <c r="AQ160" s="14">
        <v>1629.89</v>
      </c>
      <c r="AR160" s="45">
        <f t="shared" si="144"/>
        <v>12972.28677851708</v>
      </c>
      <c r="AS160" s="44">
        <v>0</v>
      </c>
      <c r="AT160" s="14">
        <v>0</v>
      </c>
      <c r="AU160" s="45">
        <v>0</v>
      </c>
      <c r="AV160" s="12">
        <f t="shared" si="113"/>
        <v>125.694</v>
      </c>
      <c r="AW160" s="17">
        <f t="shared" si="114"/>
        <v>1631.3700000000001</v>
      </c>
    </row>
    <row r="161" spans="1:49" ht="15" thickBot="1" x14ac:dyDescent="0.35">
      <c r="A161" s="63"/>
      <c r="B161" s="64" t="s">
        <v>17</v>
      </c>
      <c r="C161" s="61">
        <f t="shared" ref="C161:D161" si="147">SUM(C149:C160)</f>
        <v>0</v>
      </c>
      <c r="D161" s="37">
        <f t="shared" si="147"/>
        <v>0</v>
      </c>
      <c r="E161" s="62"/>
      <c r="F161" s="61">
        <f>SUM(F149:F160)</f>
        <v>12.006</v>
      </c>
      <c r="G161" s="37">
        <f t="shared" ref="G161" si="148">SUM(G149:G160)</f>
        <v>174.98</v>
      </c>
      <c r="H161" s="62"/>
      <c r="I161" s="61">
        <f t="shared" ref="I161:J161" si="149">SUM(I149:I160)</f>
        <v>2.2269999999999999</v>
      </c>
      <c r="J161" s="37">
        <f t="shared" si="149"/>
        <v>48.51</v>
      </c>
      <c r="K161" s="62"/>
      <c r="L161" s="61">
        <f t="shared" ref="L161:M161" si="150">SUM(L149:L160)</f>
        <v>40.252000000000002</v>
      </c>
      <c r="M161" s="37">
        <f t="shared" si="150"/>
        <v>635.2299999999999</v>
      </c>
      <c r="N161" s="62"/>
      <c r="O161" s="61">
        <f t="shared" ref="O161:P161" si="151">SUM(O149:O160)</f>
        <v>0</v>
      </c>
      <c r="P161" s="37">
        <f t="shared" si="151"/>
        <v>0</v>
      </c>
      <c r="Q161" s="62"/>
      <c r="R161" s="61">
        <f t="shared" ref="R161:S161" si="152">SUM(R149:R160)</f>
        <v>0</v>
      </c>
      <c r="S161" s="37">
        <f t="shared" si="152"/>
        <v>0</v>
      </c>
      <c r="T161" s="62"/>
      <c r="U161" s="61">
        <f t="shared" ref="U161:V161" si="153">SUM(U149:U160)</f>
        <v>0</v>
      </c>
      <c r="V161" s="37">
        <f t="shared" si="153"/>
        <v>0</v>
      </c>
      <c r="W161" s="62"/>
      <c r="X161" s="61">
        <f t="shared" ref="X161:Y161" si="154">SUM(X149:X160)</f>
        <v>0</v>
      </c>
      <c r="Y161" s="37">
        <f t="shared" si="154"/>
        <v>0</v>
      </c>
      <c r="Z161" s="62"/>
      <c r="AA161" s="61">
        <f t="shared" ref="AA161:AB161" si="155">SUM(AA149:AA160)</f>
        <v>3.22</v>
      </c>
      <c r="AB161" s="37">
        <f t="shared" si="155"/>
        <v>59.66</v>
      </c>
      <c r="AC161" s="62"/>
      <c r="AD161" s="61">
        <f t="shared" ref="AD161:AE161" si="156">SUM(AD149:AD160)</f>
        <v>0</v>
      </c>
      <c r="AE161" s="37">
        <f t="shared" si="156"/>
        <v>0</v>
      </c>
      <c r="AF161" s="62"/>
      <c r="AG161" s="61">
        <f t="shared" ref="AG161:AH161" si="157">SUM(AG149:AG160)</f>
        <v>10.321</v>
      </c>
      <c r="AH161" s="37">
        <f t="shared" si="157"/>
        <v>136.33000000000001</v>
      </c>
      <c r="AI161" s="62"/>
      <c r="AJ161" s="61">
        <f t="shared" ref="AJ161:AK161" si="158">SUM(AJ149:AJ160)</f>
        <v>0</v>
      </c>
      <c r="AK161" s="37">
        <f t="shared" si="158"/>
        <v>0</v>
      </c>
      <c r="AL161" s="62"/>
      <c r="AM161" s="61">
        <f t="shared" ref="AM161:AN161" si="159">SUM(AM149:AM160)</f>
        <v>0</v>
      </c>
      <c r="AN161" s="37">
        <f t="shared" si="159"/>
        <v>0</v>
      </c>
      <c r="AO161" s="62"/>
      <c r="AP161" s="61">
        <f t="shared" ref="AP161:AQ161" si="160">SUM(AP149:AP160)</f>
        <v>1188.124</v>
      </c>
      <c r="AQ161" s="37">
        <f t="shared" si="160"/>
        <v>15378.83</v>
      </c>
      <c r="AR161" s="62"/>
      <c r="AS161" s="61">
        <f t="shared" ref="AS161:AT161" si="161">SUM(AS149:AS160)</f>
        <v>152.84</v>
      </c>
      <c r="AT161" s="37">
        <f t="shared" si="161"/>
        <v>2236.9499999999998</v>
      </c>
      <c r="AU161" s="62"/>
      <c r="AV161" s="38">
        <f t="shared" si="113"/>
        <v>1408.99</v>
      </c>
      <c r="AW161" s="39">
        <f t="shared" si="114"/>
        <v>18670.490000000002</v>
      </c>
    </row>
    <row r="162" spans="1:49" x14ac:dyDescent="0.3">
      <c r="A162" s="54">
        <v>2018</v>
      </c>
      <c r="B162" s="55" t="s">
        <v>5</v>
      </c>
      <c r="C162" s="44">
        <v>0</v>
      </c>
      <c r="D162" s="14">
        <v>0</v>
      </c>
      <c r="E162" s="45">
        <v>0</v>
      </c>
      <c r="F162" s="44">
        <v>1.02</v>
      </c>
      <c r="G162" s="14">
        <v>13.82</v>
      </c>
      <c r="H162" s="45">
        <f t="shared" ref="H162:H172" si="162">G162/F162*1000</f>
        <v>13549.019607843136</v>
      </c>
      <c r="I162" s="44">
        <v>0</v>
      </c>
      <c r="J162" s="14">
        <v>0</v>
      </c>
      <c r="K162" s="45">
        <v>0</v>
      </c>
      <c r="L162" s="44">
        <v>0.41699999999999998</v>
      </c>
      <c r="M162" s="14">
        <v>7.82</v>
      </c>
      <c r="N162" s="45">
        <f t="shared" ref="N162:N173" si="163">M162/L162*1000</f>
        <v>18752.997601918465</v>
      </c>
      <c r="O162" s="44">
        <v>0</v>
      </c>
      <c r="P162" s="14">
        <v>0</v>
      </c>
      <c r="Q162" s="45">
        <v>0</v>
      </c>
      <c r="R162" s="44">
        <v>0</v>
      </c>
      <c r="S162" s="14">
        <v>0</v>
      </c>
      <c r="T162" s="45">
        <v>0</v>
      </c>
      <c r="U162" s="44">
        <v>0</v>
      </c>
      <c r="V162" s="14">
        <v>0</v>
      </c>
      <c r="W162" s="45">
        <v>0</v>
      </c>
      <c r="X162" s="44">
        <v>0</v>
      </c>
      <c r="Y162" s="14">
        <v>0</v>
      </c>
      <c r="Z162" s="45">
        <v>0</v>
      </c>
      <c r="AA162" s="44">
        <v>0</v>
      </c>
      <c r="AB162" s="14">
        <v>0</v>
      </c>
      <c r="AC162" s="45">
        <v>0</v>
      </c>
      <c r="AD162" s="44">
        <v>0</v>
      </c>
      <c r="AE162" s="14">
        <v>0</v>
      </c>
      <c r="AF162" s="45">
        <v>0</v>
      </c>
      <c r="AG162" s="44">
        <v>0</v>
      </c>
      <c r="AH162" s="14">
        <v>0</v>
      </c>
      <c r="AI162" s="45">
        <v>0</v>
      </c>
      <c r="AJ162" s="44">
        <v>0</v>
      </c>
      <c r="AK162" s="14">
        <v>0</v>
      </c>
      <c r="AL162" s="45">
        <v>0</v>
      </c>
      <c r="AM162" s="44">
        <v>0</v>
      </c>
      <c r="AN162" s="14">
        <v>0</v>
      </c>
      <c r="AO162" s="45">
        <f t="shared" ref="AO162:AO173" si="164">IF(AM162=0,0,AN162/AM162*1000)</f>
        <v>0</v>
      </c>
      <c r="AP162" s="44">
        <v>29.260999999999999</v>
      </c>
      <c r="AQ162" s="14">
        <v>398.32</v>
      </c>
      <c r="AR162" s="45">
        <f t="shared" ref="AR162:AR173" si="165">AQ162/AP162*1000</f>
        <v>13612.658487406445</v>
      </c>
      <c r="AS162" s="44">
        <v>0</v>
      </c>
      <c r="AT162" s="14">
        <v>0</v>
      </c>
      <c r="AU162" s="45">
        <v>0</v>
      </c>
      <c r="AV162" s="12">
        <f t="shared" si="113"/>
        <v>30.698</v>
      </c>
      <c r="AW162" s="17">
        <f t="shared" si="114"/>
        <v>419.96</v>
      </c>
    </row>
    <row r="163" spans="1:49" x14ac:dyDescent="0.3">
      <c r="A163" s="54">
        <v>2018</v>
      </c>
      <c r="B163" s="55" t="s">
        <v>6</v>
      </c>
      <c r="C163" s="44">
        <v>0</v>
      </c>
      <c r="D163" s="14">
        <v>0</v>
      </c>
      <c r="E163" s="45">
        <v>0</v>
      </c>
      <c r="F163" s="44">
        <v>1.64</v>
      </c>
      <c r="G163" s="14">
        <v>21.61</v>
      </c>
      <c r="H163" s="45">
        <f t="shared" si="162"/>
        <v>13176.829268292684</v>
      </c>
      <c r="I163" s="44">
        <v>0</v>
      </c>
      <c r="J163" s="14">
        <v>0</v>
      </c>
      <c r="K163" s="45">
        <v>0</v>
      </c>
      <c r="L163" s="44">
        <v>0.30399999999999999</v>
      </c>
      <c r="M163" s="14">
        <v>10.27</v>
      </c>
      <c r="N163" s="45">
        <f t="shared" si="163"/>
        <v>33782.8947368421</v>
      </c>
      <c r="O163" s="44">
        <v>0</v>
      </c>
      <c r="P163" s="14">
        <v>0</v>
      </c>
      <c r="Q163" s="45">
        <v>0</v>
      </c>
      <c r="R163" s="44">
        <v>0</v>
      </c>
      <c r="S163" s="14">
        <v>0</v>
      </c>
      <c r="T163" s="45">
        <v>0</v>
      </c>
      <c r="U163" s="44">
        <v>0</v>
      </c>
      <c r="V163" s="14">
        <v>0</v>
      </c>
      <c r="W163" s="45">
        <v>0</v>
      </c>
      <c r="X163" s="44">
        <v>0</v>
      </c>
      <c r="Y163" s="14">
        <v>0</v>
      </c>
      <c r="Z163" s="45">
        <v>0</v>
      </c>
      <c r="AA163" s="44">
        <v>0</v>
      </c>
      <c r="AB163" s="14">
        <v>0</v>
      </c>
      <c r="AC163" s="45">
        <v>0</v>
      </c>
      <c r="AD163" s="44">
        <v>0</v>
      </c>
      <c r="AE163" s="14">
        <v>0</v>
      </c>
      <c r="AF163" s="45">
        <v>0</v>
      </c>
      <c r="AG163" s="44">
        <v>7.2270000000000003</v>
      </c>
      <c r="AH163" s="14">
        <v>79.5</v>
      </c>
      <c r="AI163" s="45">
        <f t="shared" ref="AI163:AI173" si="166">AH163/AG163*1000</f>
        <v>11000.415110004151</v>
      </c>
      <c r="AJ163" s="44">
        <v>0</v>
      </c>
      <c r="AK163" s="14">
        <v>0</v>
      </c>
      <c r="AL163" s="45">
        <v>0</v>
      </c>
      <c r="AM163" s="44">
        <v>0</v>
      </c>
      <c r="AN163" s="14">
        <v>0</v>
      </c>
      <c r="AO163" s="45">
        <f t="shared" si="164"/>
        <v>0</v>
      </c>
      <c r="AP163" s="44">
        <v>0</v>
      </c>
      <c r="AQ163" s="14">
        <v>0</v>
      </c>
      <c r="AR163" s="45">
        <v>0</v>
      </c>
      <c r="AS163" s="44">
        <v>0</v>
      </c>
      <c r="AT163" s="14">
        <v>0</v>
      </c>
      <c r="AU163" s="45">
        <v>0</v>
      </c>
      <c r="AV163" s="12">
        <f t="shared" si="113"/>
        <v>9.1709999999999994</v>
      </c>
      <c r="AW163" s="17">
        <f t="shared" si="114"/>
        <v>111.38</v>
      </c>
    </row>
    <row r="164" spans="1:49" x14ac:dyDescent="0.3">
      <c r="A164" s="54">
        <v>2018</v>
      </c>
      <c r="B164" s="55" t="s">
        <v>7</v>
      </c>
      <c r="C164" s="44">
        <v>0</v>
      </c>
      <c r="D164" s="14">
        <v>0</v>
      </c>
      <c r="E164" s="45">
        <v>0</v>
      </c>
      <c r="F164" s="44">
        <v>1.67</v>
      </c>
      <c r="G164" s="14">
        <v>24.56</v>
      </c>
      <c r="H164" s="45">
        <f t="shared" si="162"/>
        <v>14706.586826347306</v>
      </c>
      <c r="I164" s="44">
        <v>0</v>
      </c>
      <c r="J164" s="14">
        <v>0</v>
      </c>
      <c r="K164" s="45">
        <v>0</v>
      </c>
      <c r="L164" s="44">
        <v>5.5670000000000002</v>
      </c>
      <c r="M164" s="14">
        <v>91.96</v>
      </c>
      <c r="N164" s="45">
        <f t="shared" si="163"/>
        <v>16518.771331058018</v>
      </c>
      <c r="O164" s="44">
        <v>0</v>
      </c>
      <c r="P164" s="14">
        <v>0</v>
      </c>
      <c r="Q164" s="45">
        <v>0</v>
      </c>
      <c r="R164" s="44">
        <v>0</v>
      </c>
      <c r="S164" s="14">
        <v>0</v>
      </c>
      <c r="T164" s="45">
        <v>0</v>
      </c>
      <c r="U164" s="44">
        <v>0</v>
      </c>
      <c r="V164" s="14">
        <v>0</v>
      </c>
      <c r="W164" s="45">
        <v>0</v>
      </c>
      <c r="X164" s="44">
        <v>0</v>
      </c>
      <c r="Y164" s="14">
        <v>0</v>
      </c>
      <c r="Z164" s="45">
        <v>0</v>
      </c>
      <c r="AA164" s="44">
        <v>0</v>
      </c>
      <c r="AB164" s="14">
        <v>0</v>
      </c>
      <c r="AC164" s="45">
        <v>0</v>
      </c>
      <c r="AD164" s="44">
        <v>0</v>
      </c>
      <c r="AE164" s="14">
        <v>0</v>
      </c>
      <c r="AF164" s="45">
        <v>0</v>
      </c>
      <c r="AG164" s="44">
        <v>0</v>
      </c>
      <c r="AH164" s="14">
        <v>0</v>
      </c>
      <c r="AI164" s="45">
        <v>0</v>
      </c>
      <c r="AJ164" s="44">
        <v>0</v>
      </c>
      <c r="AK164" s="14">
        <v>0</v>
      </c>
      <c r="AL164" s="45">
        <v>0</v>
      </c>
      <c r="AM164" s="44">
        <v>0</v>
      </c>
      <c r="AN164" s="14">
        <v>0</v>
      </c>
      <c r="AO164" s="45">
        <f t="shared" si="164"/>
        <v>0</v>
      </c>
      <c r="AP164" s="44">
        <v>98.4</v>
      </c>
      <c r="AQ164" s="14">
        <v>1129.92</v>
      </c>
      <c r="AR164" s="45">
        <f t="shared" si="165"/>
        <v>11482.926829268292</v>
      </c>
      <c r="AS164" s="44">
        <v>0</v>
      </c>
      <c r="AT164" s="14">
        <v>0</v>
      </c>
      <c r="AU164" s="45">
        <v>0</v>
      </c>
      <c r="AV164" s="12">
        <f t="shared" si="113"/>
        <v>105.637</v>
      </c>
      <c r="AW164" s="17">
        <f t="shared" si="114"/>
        <v>1246.44</v>
      </c>
    </row>
    <row r="165" spans="1:49" x14ac:dyDescent="0.3">
      <c r="A165" s="54">
        <v>2018</v>
      </c>
      <c r="B165" s="55" t="s">
        <v>8</v>
      </c>
      <c r="C165" s="44">
        <v>0</v>
      </c>
      <c r="D165" s="14">
        <v>0</v>
      </c>
      <c r="E165" s="45">
        <v>0</v>
      </c>
      <c r="F165" s="44">
        <v>0.2</v>
      </c>
      <c r="G165" s="14">
        <v>2.4500000000000002</v>
      </c>
      <c r="H165" s="45">
        <f t="shared" si="162"/>
        <v>12250</v>
      </c>
      <c r="I165" s="44">
        <v>0</v>
      </c>
      <c r="J165" s="14">
        <v>0</v>
      </c>
      <c r="K165" s="45">
        <v>0</v>
      </c>
      <c r="L165" s="44">
        <v>3.8340000000000001</v>
      </c>
      <c r="M165" s="14">
        <v>67.14</v>
      </c>
      <c r="N165" s="45">
        <f t="shared" si="163"/>
        <v>17511.737089201877</v>
      </c>
      <c r="O165" s="44">
        <v>0</v>
      </c>
      <c r="P165" s="14">
        <v>0</v>
      </c>
      <c r="Q165" s="45">
        <v>0</v>
      </c>
      <c r="R165" s="44">
        <v>0</v>
      </c>
      <c r="S165" s="14">
        <v>0</v>
      </c>
      <c r="T165" s="45">
        <v>0</v>
      </c>
      <c r="U165" s="44">
        <v>0</v>
      </c>
      <c r="V165" s="14">
        <v>0</v>
      </c>
      <c r="W165" s="45">
        <v>0</v>
      </c>
      <c r="X165" s="44">
        <v>0</v>
      </c>
      <c r="Y165" s="14">
        <v>0</v>
      </c>
      <c r="Z165" s="45">
        <v>0</v>
      </c>
      <c r="AA165" s="44">
        <v>0</v>
      </c>
      <c r="AB165" s="14">
        <v>0</v>
      </c>
      <c r="AC165" s="45">
        <v>0</v>
      </c>
      <c r="AD165" s="44">
        <v>0</v>
      </c>
      <c r="AE165" s="14">
        <v>0</v>
      </c>
      <c r="AF165" s="45">
        <v>0</v>
      </c>
      <c r="AG165" s="44">
        <v>2.1000000000000001E-2</v>
      </c>
      <c r="AH165" s="14">
        <v>2.02</v>
      </c>
      <c r="AI165" s="45">
        <f t="shared" si="166"/>
        <v>96190.476190476184</v>
      </c>
      <c r="AJ165" s="44">
        <v>0</v>
      </c>
      <c r="AK165" s="14">
        <v>0</v>
      </c>
      <c r="AL165" s="45">
        <v>0</v>
      </c>
      <c r="AM165" s="44">
        <v>0</v>
      </c>
      <c r="AN165" s="14">
        <v>0</v>
      </c>
      <c r="AO165" s="45">
        <f t="shared" si="164"/>
        <v>0</v>
      </c>
      <c r="AP165" s="44">
        <v>30.238</v>
      </c>
      <c r="AQ165" s="14">
        <v>367.26</v>
      </c>
      <c r="AR165" s="45">
        <f t="shared" si="165"/>
        <v>12145.644553211192</v>
      </c>
      <c r="AS165" s="44">
        <v>0</v>
      </c>
      <c r="AT165" s="14">
        <v>0</v>
      </c>
      <c r="AU165" s="45">
        <v>0</v>
      </c>
      <c r="AV165" s="12">
        <f t="shared" si="113"/>
        <v>34.292999999999999</v>
      </c>
      <c r="AW165" s="17">
        <f t="shared" si="114"/>
        <v>438.86999999999995</v>
      </c>
    </row>
    <row r="166" spans="1:49" x14ac:dyDescent="0.3">
      <c r="A166" s="54">
        <v>2018</v>
      </c>
      <c r="B166" s="55" t="s">
        <v>9</v>
      </c>
      <c r="C166" s="44">
        <v>0</v>
      </c>
      <c r="D166" s="14">
        <v>0</v>
      </c>
      <c r="E166" s="45">
        <v>0</v>
      </c>
      <c r="F166" s="44">
        <v>4.8899999999999997</v>
      </c>
      <c r="G166" s="14">
        <v>126.41</v>
      </c>
      <c r="H166" s="45">
        <f t="shared" si="162"/>
        <v>25850.715746421269</v>
      </c>
      <c r="I166" s="44">
        <v>0</v>
      </c>
      <c r="J166" s="14">
        <v>0</v>
      </c>
      <c r="K166" s="45">
        <v>0</v>
      </c>
      <c r="L166" s="44">
        <v>2.2639999999999998</v>
      </c>
      <c r="M166" s="14">
        <v>36.76</v>
      </c>
      <c r="N166" s="45">
        <f t="shared" si="163"/>
        <v>16236.749116607776</v>
      </c>
      <c r="O166" s="44">
        <v>0</v>
      </c>
      <c r="P166" s="14">
        <v>0</v>
      </c>
      <c r="Q166" s="45">
        <v>0</v>
      </c>
      <c r="R166" s="44">
        <v>0</v>
      </c>
      <c r="S166" s="14">
        <v>0</v>
      </c>
      <c r="T166" s="45">
        <v>0</v>
      </c>
      <c r="U166" s="44">
        <v>0</v>
      </c>
      <c r="V166" s="14">
        <v>0</v>
      </c>
      <c r="W166" s="45">
        <v>0</v>
      </c>
      <c r="X166" s="44">
        <v>11.446</v>
      </c>
      <c r="Y166" s="14">
        <v>238.08</v>
      </c>
      <c r="Z166" s="45">
        <f t="shared" ref="Z166:Z172" si="167">Y166/X166*1000</f>
        <v>20800.279573650187</v>
      </c>
      <c r="AA166" s="44">
        <v>0</v>
      </c>
      <c r="AB166" s="14">
        <v>0</v>
      </c>
      <c r="AC166" s="45">
        <v>0</v>
      </c>
      <c r="AD166" s="44">
        <v>0</v>
      </c>
      <c r="AE166" s="14">
        <v>0</v>
      </c>
      <c r="AF166" s="45">
        <v>0</v>
      </c>
      <c r="AG166" s="44">
        <v>0</v>
      </c>
      <c r="AH166" s="14">
        <v>0</v>
      </c>
      <c r="AI166" s="45">
        <v>0</v>
      </c>
      <c r="AJ166" s="44">
        <v>0</v>
      </c>
      <c r="AK166" s="14">
        <v>0</v>
      </c>
      <c r="AL166" s="45">
        <v>0</v>
      </c>
      <c r="AM166" s="44">
        <v>0</v>
      </c>
      <c r="AN166" s="14">
        <v>0</v>
      </c>
      <c r="AO166" s="45">
        <f t="shared" si="164"/>
        <v>0</v>
      </c>
      <c r="AP166" s="44">
        <v>219.33799999999999</v>
      </c>
      <c r="AQ166" s="14">
        <v>2496</v>
      </c>
      <c r="AR166" s="45">
        <f t="shared" si="165"/>
        <v>11379.697088511795</v>
      </c>
      <c r="AS166" s="44">
        <v>0</v>
      </c>
      <c r="AT166" s="14">
        <v>0</v>
      </c>
      <c r="AU166" s="45">
        <v>0</v>
      </c>
      <c r="AV166" s="12">
        <f t="shared" si="113"/>
        <v>237.93799999999999</v>
      </c>
      <c r="AW166" s="17">
        <f t="shared" si="114"/>
        <v>2897.25</v>
      </c>
    </row>
    <row r="167" spans="1:49" x14ac:dyDescent="0.3">
      <c r="A167" s="54">
        <v>2018</v>
      </c>
      <c r="B167" s="55" t="s">
        <v>10</v>
      </c>
      <c r="C167" s="44">
        <v>0</v>
      </c>
      <c r="D167" s="14">
        <v>0</v>
      </c>
      <c r="E167" s="45">
        <v>0</v>
      </c>
      <c r="F167" s="44">
        <v>0</v>
      </c>
      <c r="G167" s="14">
        <v>0</v>
      </c>
      <c r="H167" s="45">
        <v>0</v>
      </c>
      <c r="I167" s="44">
        <v>0</v>
      </c>
      <c r="J167" s="14">
        <v>0</v>
      </c>
      <c r="K167" s="45">
        <v>0</v>
      </c>
      <c r="L167" s="44">
        <v>0.51280999999999999</v>
      </c>
      <c r="M167" s="14">
        <v>8.3770000000000007</v>
      </c>
      <c r="N167" s="45">
        <f t="shared" si="163"/>
        <v>16335.484877439989</v>
      </c>
      <c r="O167" s="44">
        <v>0</v>
      </c>
      <c r="P167" s="14">
        <v>0</v>
      </c>
      <c r="Q167" s="45">
        <v>0</v>
      </c>
      <c r="R167" s="44">
        <v>0</v>
      </c>
      <c r="S167" s="14">
        <v>0</v>
      </c>
      <c r="T167" s="45">
        <v>0</v>
      </c>
      <c r="U167" s="44">
        <v>0</v>
      </c>
      <c r="V167" s="14">
        <v>0</v>
      </c>
      <c r="W167" s="45">
        <v>0</v>
      </c>
      <c r="X167" s="44">
        <v>0</v>
      </c>
      <c r="Y167" s="14">
        <v>0</v>
      </c>
      <c r="Z167" s="45">
        <v>0</v>
      </c>
      <c r="AA167" s="44">
        <v>4.4160000000000004</v>
      </c>
      <c r="AB167" s="14">
        <v>80.838999999999999</v>
      </c>
      <c r="AC167" s="45">
        <f t="shared" ref="AC167:AC171" si="168">AB167/AA167*1000</f>
        <v>18305.932971014492</v>
      </c>
      <c r="AD167" s="44">
        <v>0</v>
      </c>
      <c r="AE167" s="14">
        <v>0</v>
      </c>
      <c r="AF167" s="45">
        <v>0</v>
      </c>
      <c r="AG167" s="44">
        <v>4.6478599999999997</v>
      </c>
      <c r="AH167" s="14">
        <v>42.680999999999997</v>
      </c>
      <c r="AI167" s="45">
        <f t="shared" si="166"/>
        <v>9182.9358027135077</v>
      </c>
      <c r="AJ167" s="44">
        <v>0</v>
      </c>
      <c r="AK167" s="14">
        <v>0</v>
      </c>
      <c r="AL167" s="45">
        <v>0</v>
      </c>
      <c r="AM167" s="44">
        <v>0</v>
      </c>
      <c r="AN167" s="14">
        <v>0</v>
      </c>
      <c r="AO167" s="45">
        <f t="shared" si="164"/>
        <v>0</v>
      </c>
      <c r="AP167" s="44">
        <v>56.825000000000003</v>
      </c>
      <c r="AQ167" s="14">
        <v>821.57899999999995</v>
      </c>
      <c r="AR167" s="45">
        <f t="shared" si="165"/>
        <v>14458.055433347998</v>
      </c>
      <c r="AS167" s="44">
        <v>0</v>
      </c>
      <c r="AT167" s="14">
        <v>0</v>
      </c>
      <c r="AU167" s="45">
        <v>0</v>
      </c>
      <c r="AV167" s="12">
        <f t="shared" si="113"/>
        <v>66.401669999999996</v>
      </c>
      <c r="AW167" s="17">
        <f t="shared" si="114"/>
        <v>953.47599999999989</v>
      </c>
    </row>
    <row r="168" spans="1:49" x14ac:dyDescent="0.3">
      <c r="A168" s="54">
        <v>2018</v>
      </c>
      <c r="B168" s="55" t="s">
        <v>11</v>
      </c>
      <c r="C168" s="44">
        <v>0</v>
      </c>
      <c r="D168" s="14">
        <v>0</v>
      </c>
      <c r="E168" s="45">
        <v>0</v>
      </c>
      <c r="F168" s="44">
        <v>3.26</v>
      </c>
      <c r="G168" s="14">
        <v>42.406999999999996</v>
      </c>
      <c r="H168" s="45">
        <f t="shared" si="162"/>
        <v>13008.282208588957</v>
      </c>
      <c r="I168" s="44">
        <v>0</v>
      </c>
      <c r="J168" s="14">
        <v>0</v>
      </c>
      <c r="K168" s="45">
        <v>0</v>
      </c>
      <c r="L168" s="44">
        <v>4.4362200000000005</v>
      </c>
      <c r="M168" s="14">
        <v>66.361000000000004</v>
      </c>
      <c r="N168" s="45">
        <f t="shared" si="163"/>
        <v>14958.906456397563</v>
      </c>
      <c r="O168" s="44">
        <v>0</v>
      </c>
      <c r="P168" s="14">
        <v>0</v>
      </c>
      <c r="Q168" s="45">
        <v>0</v>
      </c>
      <c r="R168" s="44">
        <v>0</v>
      </c>
      <c r="S168" s="14">
        <v>0</v>
      </c>
      <c r="T168" s="45">
        <v>0</v>
      </c>
      <c r="U168" s="44">
        <v>0</v>
      </c>
      <c r="V168" s="14">
        <v>0</v>
      </c>
      <c r="W168" s="45">
        <v>0</v>
      </c>
      <c r="X168" s="44">
        <v>0</v>
      </c>
      <c r="Y168" s="14">
        <v>0</v>
      </c>
      <c r="Z168" s="45">
        <v>0</v>
      </c>
      <c r="AA168" s="44">
        <v>2.024</v>
      </c>
      <c r="AB168" s="14">
        <v>37.051000000000002</v>
      </c>
      <c r="AC168" s="45">
        <f t="shared" si="168"/>
        <v>18305.830039525692</v>
      </c>
      <c r="AD168" s="44">
        <v>0</v>
      </c>
      <c r="AE168" s="14">
        <v>0</v>
      </c>
      <c r="AF168" s="45">
        <v>0</v>
      </c>
      <c r="AG168" s="44">
        <v>2.88</v>
      </c>
      <c r="AH168" s="14">
        <v>40.32</v>
      </c>
      <c r="AI168" s="45">
        <f t="shared" si="166"/>
        <v>14000</v>
      </c>
      <c r="AJ168" s="44">
        <v>0</v>
      </c>
      <c r="AK168" s="14">
        <v>0</v>
      </c>
      <c r="AL168" s="45">
        <v>0</v>
      </c>
      <c r="AM168" s="44">
        <v>0</v>
      </c>
      <c r="AN168" s="14">
        <v>0</v>
      </c>
      <c r="AO168" s="45">
        <f t="shared" si="164"/>
        <v>0</v>
      </c>
      <c r="AP168" s="44">
        <v>5</v>
      </c>
      <c r="AQ168" s="14">
        <v>203.33500000000001</v>
      </c>
      <c r="AR168" s="45">
        <f t="shared" si="165"/>
        <v>40667</v>
      </c>
      <c r="AS168" s="44">
        <v>1.1040000000000001</v>
      </c>
      <c r="AT168" s="14">
        <v>20.21</v>
      </c>
      <c r="AU168" s="45">
        <f t="shared" ref="AU168:AU173" si="169">AT168/AS168*1000</f>
        <v>18306.159420289856</v>
      </c>
      <c r="AV168" s="12">
        <f t="shared" si="113"/>
        <v>18.704219999999999</v>
      </c>
      <c r="AW168" s="17">
        <f t="shared" si="114"/>
        <v>409.68399999999997</v>
      </c>
    </row>
    <row r="169" spans="1:49" x14ac:dyDescent="0.3">
      <c r="A169" s="54">
        <v>2018</v>
      </c>
      <c r="B169" s="55" t="s">
        <v>12</v>
      </c>
      <c r="C169" s="44">
        <v>0</v>
      </c>
      <c r="D169" s="14">
        <v>0</v>
      </c>
      <c r="E169" s="45">
        <v>0</v>
      </c>
      <c r="F169" s="44">
        <v>0</v>
      </c>
      <c r="G169" s="14">
        <v>0</v>
      </c>
      <c r="H169" s="45">
        <v>0</v>
      </c>
      <c r="I169" s="44">
        <v>0</v>
      </c>
      <c r="J169" s="14">
        <v>0</v>
      </c>
      <c r="K169" s="45">
        <v>0</v>
      </c>
      <c r="L169" s="44">
        <v>0.69799999999999995</v>
      </c>
      <c r="M169" s="14">
        <v>10.782</v>
      </c>
      <c r="N169" s="45">
        <f t="shared" si="163"/>
        <v>15446.991404011464</v>
      </c>
      <c r="O169" s="44">
        <v>0</v>
      </c>
      <c r="P169" s="14">
        <v>0</v>
      </c>
      <c r="Q169" s="45">
        <v>0</v>
      </c>
      <c r="R169" s="44">
        <v>0</v>
      </c>
      <c r="S169" s="14">
        <v>0</v>
      </c>
      <c r="T169" s="45">
        <v>0</v>
      </c>
      <c r="U169" s="44">
        <v>0</v>
      </c>
      <c r="V169" s="14">
        <v>0</v>
      </c>
      <c r="W169" s="45">
        <v>0</v>
      </c>
      <c r="X169" s="44">
        <v>0</v>
      </c>
      <c r="Y169" s="14">
        <v>0</v>
      </c>
      <c r="Z169" s="45">
        <v>0</v>
      </c>
      <c r="AA169" s="44">
        <v>0</v>
      </c>
      <c r="AB169" s="14">
        <v>0</v>
      </c>
      <c r="AC169" s="45">
        <v>0</v>
      </c>
      <c r="AD169" s="44">
        <v>0</v>
      </c>
      <c r="AE169" s="14">
        <v>0</v>
      </c>
      <c r="AF169" s="45">
        <v>0</v>
      </c>
      <c r="AG169" s="44">
        <v>0</v>
      </c>
      <c r="AH169" s="14">
        <v>0</v>
      </c>
      <c r="AI169" s="45">
        <v>0</v>
      </c>
      <c r="AJ169" s="44">
        <v>0</v>
      </c>
      <c r="AK169" s="14">
        <v>0</v>
      </c>
      <c r="AL169" s="45">
        <v>0</v>
      </c>
      <c r="AM169" s="44">
        <v>0</v>
      </c>
      <c r="AN169" s="14">
        <v>0</v>
      </c>
      <c r="AO169" s="45">
        <f t="shared" si="164"/>
        <v>0</v>
      </c>
      <c r="AP169" s="44">
        <v>33</v>
      </c>
      <c r="AQ169" s="14">
        <v>380.77100000000002</v>
      </c>
      <c r="AR169" s="45">
        <f t="shared" si="165"/>
        <v>11538.515151515152</v>
      </c>
      <c r="AS169" s="44">
        <v>0</v>
      </c>
      <c r="AT169" s="14">
        <v>0</v>
      </c>
      <c r="AU169" s="45">
        <v>0</v>
      </c>
      <c r="AV169" s="12">
        <f t="shared" si="113"/>
        <v>33.698</v>
      </c>
      <c r="AW169" s="17">
        <f t="shared" si="114"/>
        <v>391.553</v>
      </c>
    </row>
    <row r="170" spans="1:49" x14ac:dyDescent="0.3">
      <c r="A170" s="54">
        <v>2018</v>
      </c>
      <c r="B170" s="55" t="s">
        <v>13</v>
      </c>
      <c r="C170" s="44">
        <v>0</v>
      </c>
      <c r="D170" s="14">
        <v>0</v>
      </c>
      <c r="E170" s="45">
        <v>0</v>
      </c>
      <c r="F170" s="44">
        <v>1.44</v>
      </c>
      <c r="G170" s="14">
        <v>21.202000000000002</v>
      </c>
      <c r="H170" s="45">
        <f t="shared" si="162"/>
        <v>14723.611111111113</v>
      </c>
      <c r="I170" s="44">
        <v>0</v>
      </c>
      <c r="J170" s="14">
        <v>0</v>
      </c>
      <c r="K170" s="45">
        <v>0</v>
      </c>
      <c r="L170" s="44">
        <v>6.6278000000000006</v>
      </c>
      <c r="M170" s="14">
        <v>99.793000000000006</v>
      </c>
      <c r="N170" s="45">
        <f t="shared" si="163"/>
        <v>15056.730740215455</v>
      </c>
      <c r="O170" s="44">
        <v>0</v>
      </c>
      <c r="P170" s="14">
        <v>0</v>
      </c>
      <c r="Q170" s="45">
        <v>0</v>
      </c>
      <c r="R170" s="44">
        <v>0</v>
      </c>
      <c r="S170" s="14">
        <v>0</v>
      </c>
      <c r="T170" s="45">
        <v>0</v>
      </c>
      <c r="U170" s="44">
        <v>0</v>
      </c>
      <c r="V170" s="14">
        <v>0</v>
      </c>
      <c r="W170" s="45">
        <v>0</v>
      </c>
      <c r="X170" s="44">
        <v>0</v>
      </c>
      <c r="Y170" s="14">
        <v>0</v>
      </c>
      <c r="Z170" s="45">
        <v>0</v>
      </c>
      <c r="AA170" s="44">
        <v>2.2080000000000002</v>
      </c>
      <c r="AB170" s="14">
        <v>40.42</v>
      </c>
      <c r="AC170" s="45">
        <f t="shared" si="168"/>
        <v>18306.159420289856</v>
      </c>
      <c r="AD170" s="44">
        <v>0</v>
      </c>
      <c r="AE170" s="14">
        <v>0</v>
      </c>
      <c r="AF170" s="45">
        <v>0</v>
      </c>
      <c r="AG170" s="44">
        <v>0</v>
      </c>
      <c r="AH170" s="14">
        <v>0</v>
      </c>
      <c r="AI170" s="45">
        <v>0</v>
      </c>
      <c r="AJ170" s="44">
        <v>0</v>
      </c>
      <c r="AK170" s="14">
        <v>0</v>
      </c>
      <c r="AL170" s="45">
        <v>0</v>
      </c>
      <c r="AM170" s="44">
        <v>0</v>
      </c>
      <c r="AN170" s="14">
        <v>0</v>
      </c>
      <c r="AO170" s="45">
        <f t="shared" si="164"/>
        <v>0</v>
      </c>
      <c r="AP170" s="44">
        <v>98.028000000000006</v>
      </c>
      <c r="AQ170" s="14">
        <v>1006.3630000000001</v>
      </c>
      <c r="AR170" s="45">
        <f t="shared" si="165"/>
        <v>10266.077039213285</v>
      </c>
      <c r="AS170" s="44">
        <v>0</v>
      </c>
      <c r="AT170" s="14">
        <v>0</v>
      </c>
      <c r="AU170" s="45">
        <v>0</v>
      </c>
      <c r="AV170" s="12">
        <f t="shared" si="113"/>
        <v>108.3038</v>
      </c>
      <c r="AW170" s="17">
        <f t="shared" si="114"/>
        <v>1167.7780000000002</v>
      </c>
    </row>
    <row r="171" spans="1:49" x14ac:dyDescent="0.3">
      <c r="A171" s="54">
        <v>2018</v>
      </c>
      <c r="B171" s="55" t="s">
        <v>14</v>
      </c>
      <c r="C171" s="44">
        <v>0</v>
      </c>
      <c r="D171" s="14">
        <v>0</v>
      </c>
      <c r="E171" s="45">
        <v>0</v>
      </c>
      <c r="F171" s="44">
        <v>0.15</v>
      </c>
      <c r="G171" s="14">
        <v>30.5</v>
      </c>
      <c r="H171" s="45">
        <f t="shared" si="162"/>
        <v>203333.33333333334</v>
      </c>
      <c r="I171" s="44">
        <v>17.361999999999998</v>
      </c>
      <c r="J171" s="14">
        <v>255.6</v>
      </c>
      <c r="K171" s="45">
        <f t="shared" ref="K171" si="170">J171/I171*1000</f>
        <v>14721.806243520334</v>
      </c>
      <c r="L171" s="44">
        <v>4.7833399999999999</v>
      </c>
      <c r="M171" s="14">
        <v>62.762</v>
      </c>
      <c r="N171" s="45">
        <f t="shared" si="163"/>
        <v>13120.957322707565</v>
      </c>
      <c r="O171" s="44">
        <v>0</v>
      </c>
      <c r="P171" s="14">
        <v>0</v>
      </c>
      <c r="Q171" s="45">
        <v>0</v>
      </c>
      <c r="R171" s="44">
        <v>0</v>
      </c>
      <c r="S171" s="14">
        <v>0</v>
      </c>
      <c r="T171" s="45">
        <v>0</v>
      </c>
      <c r="U171" s="44">
        <v>0</v>
      </c>
      <c r="V171" s="14">
        <v>0</v>
      </c>
      <c r="W171" s="45">
        <v>0</v>
      </c>
      <c r="X171" s="44">
        <v>0</v>
      </c>
      <c r="Y171" s="14">
        <v>0</v>
      </c>
      <c r="Z171" s="45">
        <v>0</v>
      </c>
      <c r="AA171" s="44">
        <v>3.3039999999999998</v>
      </c>
      <c r="AB171" s="14">
        <v>60.63</v>
      </c>
      <c r="AC171" s="45">
        <f t="shared" si="168"/>
        <v>18350.484261501213</v>
      </c>
      <c r="AD171" s="44">
        <v>0</v>
      </c>
      <c r="AE171" s="14">
        <v>0</v>
      </c>
      <c r="AF171" s="45">
        <v>0</v>
      </c>
      <c r="AG171" s="44">
        <v>0</v>
      </c>
      <c r="AH171" s="14">
        <v>0</v>
      </c>
      <c r="AI171" s="45">
        <v>0</v>
      </c>
      <c r="AJ171" s="44">
        <v>0</v>
      </c>
      <c r="AK171" s="14">
        <v>0</v>
      </c>
      <c r="AL171" s="45">
        <v>0</v>
      </c>
      <c r="AM171" s="44">
        <v>0</v>
      </c>
      <c r="AN171" s="14">
        <v>0</v>
      </c>
      <c r="AO171" s="45">
        <f t="shared" si="164"/>
        <v>0</v>
      </c>
      <c r="AP171" s="44">
        <v>96</v>
      </c>
      <c r="AQ171" s="14">
        <v>1094.4000000000001</v>
      </c>
      <c r="AR171" s="45">
        <f t="shared" si="165"/>
        <v>11400</v>
      </c>
      <c r="AS171" s="44">
        <v>0</v>
      </c>
      <c r="AT171" s="14">
        <v>0</v>
      </c>
      <c r="AU171" s="45">
        <v>0</v>
      </c>
      <c r="AV171" s="12">
        <f t="shared" si="113"/>
        <v>121.59934</v>
      </c>
      <c r="AW171" s="17">
        <f t="shared" si="114"/>
        <v>1503.8920000000001</v>
      </c>
    </row>
    <row r="172" spans="1:49" x14ac:dyDescent="0.3">
      <c r="A172" s="54">
        <v>2018</v>
      </c>
      <c r="B172" s="55" t="s">
        <v>15</v>
      </c>
      <c r="C172" s="44">
        <v>0</v>
      </c>
      <c r="D172" s="14">
        <v>0</v>
      </c>
      <c r="E172" s="45">
        <v>0</v>
      </c>
      <c r="F172" s="44">
        <v>0.5</v>
      </c>
      <c r="G172" s="14">
        <v>10.446999999999999</v>
      </c>
      <c r="H172" s="45">
        <f t="shared" si="162"/>
        <v>20894</v>
      </c>
      <c r="I172" s="44">
        <v>0</v>
      </c>
      <c r="J172" s="14">
        <v>0</v>
      </c>
      <c r="K172" s="45">
        <v>0</v>
      </c>
      <c r="L172" s="44">
        <v>8.7020499999999998</v>
      </c>
      <c r="M172" s="14">
        <v>140.4</v>
      </c>
      <c r="N172" s="45">
        <f t="shared" si="163"/>
        <v>16134.129314356962</v>
      </c>
      <c r="O172" s="44">
        <v>0</v>
      </c>
      <c r="P172" s="14">
        <v>0</v>
      </c>
      <c r="Q172" s="45">
        <v>0</v>
      </c>
      <c r="R172" s="44">
        <v>0</v>
      </c>
      <c r="S172" s="14">
        <v>0</v>
      </c>
      <c r="T172" s="45">
        <v>0</v>
      </c>
      <c r="U172" s="44">
        <v>0</v>
      </c>
      <c r="V172" s="14">
        <v>0</v>
      </c>
      <c r="W172" s="45">
        <v>0</v>
      </c>
      <c r="X172" s="44">
        <v>1.52</v>
      </c>
      <c r="Y172" s="14">
        <v>70.058000000000007</v>
      </c>
      <c r="Z172" s="45">
        <f t="shared" si="167"/>
        <v>46090.789473684221</v>
      </c>
      <c r="AA172" s="44">
        <v>0</v>
      </c>
      <c r="AB172" s="14">
        <v>0</v>
      </c>
      <c r="AC172" s="45">
        <v>0</v>
      </c>
      <c r="AD172" s="44">
        <v>0</v>
      </c>
      <c r="AE172" s="14">
        <v>0</v>
      </c>
      <c r="AF172" s="45">
        <v>0</v>
      </c>
      <c r="AG172" s="44">
        <v>0</v>
      </c>
      <c r="AH172" s="14">
        <v>0</v>
      </c>
      <c r="AI172" s="45">
        <v>0</v>
      </c>
      <c r="AJ172" s="44">
        <v>0</v>
      </c>
      <c r="AK172" s="14">
        <v>0</v>
      </c>
      <c r="AL172" s="45">
        <v>0</v>
      </c>
      <c r="AM172" s="44">
        <v>0</v>
      </c>
      <c r="AN172" s="14">
        <v>0</v>
      </c>
      <c r="AO172" s="45">
        <f t="shared" si="164"/>
        <v>0</v>
      </c>
      <c r="AP172" s="44">
        <v>7.64</v>
      </c>
      <c r="AQ172" s="14">
        <v>202.09800000000001</v>
      </c>
      <c r="AR172" s="45">
        <f t="shared" si="165"/>
        <v>26452.617801047123</v>
      </c>
      <c r="AS172" s="44">
        <v>0</v>
      </c>
      <c r="AT172" s="14">
        <v>0</v>
      </c>
      <c r="AU172" s="45">
        <v>0</v>
      </c>
      <c r="AV172" s="12">
        <f t="shared" si="113"/>
        <v>18.36205</v>
      </c>
      <c r="AW172" s="17">
        <f t="shared" si="114"/>
        <v>423.00300000000004</v>
      </c>
    </row>
    <row r="173" spans="1:49" x14ac:dyDescent="0.3">
      <c r="A173" s="54">
        <v>2018</v>
      </c>
      <c r="B173" s="55" t="s">
        <v>16</v>
      </c>
      <c r="C173" s="44">
        <v>0</v>
      </c>
      <c r="D173" s="14">
        <v>0</v>
      </c>
      <c r="E173" s="45">
        <v>0</v>
      </c>
      <c r="F173" s="44">
        <v>0</v>
      </c>
      <c r="G173" s="14">
        <v>0</v>
      </c>
      <c r="H173" s="45">
        <v>0</v>
      </c>
      <c r="I173" s="44">
        <v>0</v>
      </c>
      <c r="J173" s="14">
        <v>0</v>
      </c>
      <c r="K173" s="45">
        <v>0</v>
      </c>
      <c r="L173" s="44">
        <v>4.9433400000000001</v>
      </c>
      <c r="M173" s="14">
        <v>80.825000000000003</v>
      </c>
      <c r="N173" s="45">
        <f t="shared" si="163"/>
        <v>16350.281388696711</v>
      </c>
      <c r="O173" s="44">
        <v>0</v>
      </c>
      <c r="P173" s="14">
        <v>0</v>
      </c>
      <c r="Q173" s="45">
        <v>0</v>
      </c>
      <c r="R173" s="44">
        <v>0</v>
      </c>
      <c r="S173" s="14">
        <v>0</v>
      </c>
      <c r="T173" s="45">
        <v>0</v>
      </c>
      <c r="U173" s="44">
        <v>0</v>
      </c>
      <c r="V173" s="14">
        <v>0</v>
      </c>
      <c r="W173" s="45">
        <v>0</v>
      </c>
      <c r="X173" s="44">
        <v>0</v>
      </c>
      <c r="Y173" s="14">
        <v>0</v>
      </c>
      <c r="Z173" s="45">
        <v>0</v>
      </c>
      <c r="AA173" s="44">
        <v>0</v>
      </c>
      <c r="AB173" s="14">
        <v>0</v>
      </c>
      <c r="AC173" s="45">
        <v>0</v>
      </c>
      <c r="AD173" s="44">
        <v>0</v>
      </c>
      <c r="AE173" s="14">
        <v>0</v>
      </c>
      <c r="AF173" s="45">
        <v>0</v>
      </c>
      <c r="AG173" s="44">
        <v>0.90960000000000008</v>
      </c>
      <c r="AH173" s="14">
        <v>11.76</v>
      </c>
      <c r="AI173" s="45">
        <f t="shared" si="166"/>
        <v>12928.759894459101</v>
      </c>
      <c r="AJ173" s="44">
        <v>0</v>
      </c>
      <c r="AK173" s="14">
        <v>0</v>
      </c>
      <c r="AL173" s="45">
        <v>0</v>
      </c>
      <c r="AM173" s="44">
        <v>0</v>
      </c>
      <c r="AN173" s="14">
        <v>0</v>
      </c>
      <c r="AO173" s="45">
        <f t="shared" si="164"/>
        <v>0</v>
      </c>
      <c r="AP173" s="44">
        <v>9</v>
      </c>
      <c r="AQ173" s="14">
        <v>46.44</v>
      </c>
      <c r="AR173" s="45">
        <f t="shared" si="165"/>
        <v>5160</v>
      </c>
      <c r="AS173" s="44">
        <v>3.16</v>
      </c>
      <c r="AT173" s="14">
        <v>37.86</v>
      </c>
      <c r="AU173" s="45">
        <f t="shared" si="169"/>
        <v>11981.012658227846</v>
      </c>
      <c r="AV173" s="12">
        <f t="shared" si="113"/>
        <v>18.01294</v>
      </c>
      <c r="AW173" s="17">
        <f t="shared" si="114"/>
        <v>176.88499999999999</v>
      </c>
    </row>
    <row r="174" spans="1:49" ht="15" thickBot="1" x14ac:dyDescent="0.35">
      <c r="A174" s="63"/>
      <c r="B174" s="64" t="s">
        <v>17</v>
      </c>
      <c r="C174" s="61">
        <f t="shared" ref="C174:D174" si="171">SUM(C162:C173)</f>
        <v>0</v>
      </c>
      <c r="D174" s="37">
        <f t="shared" si="171"/>
        <v>0</v>
      </c>
      <c r="E174" s="62"/>
      <c r="F174" s="61">
        <f>SUM(F162:F173)</f>
        <v>14.77</v>
      </c>
      <c r="G174" s="37">
        <f t="shared" ref="G174" si="172">SUM(G162:G173)</f>
        <v>293.40600000000001</v>
      </c>
      <c r="H174" s="62"/>
      <c r="I174" s="61">
        <f t="shared" ref="I174:J174" si="173">SUM(I162:I173)</f>
        <v>17.361999999999998</v>
      </c>
      <c r="J174" s="37">
        <f t="shared" si="173"/>
        <v>255.6</v>
      </c>
      <c r="K174" s="62"/>
      <c r="L174" s="61">
        <f t="shared" ref="L174:M174" si="174">SUM(L162:L173)</f>
        <v>43.089559999999999</v>
      </c>
      <c r="M174" s="37">
        <f t="shared" si="174"/>
        <v>683.25</v>
      </c>
      <c r="N174" s="62"/>
      <c r="O174" s="61">
        <f t="shared" ref="O174:P174" si="175">SUM(O162:O173)</f>
        <v>0</v>
      </c>
      <c r="P174" s="37">
        <f t="shared" si="175"/>
        <v>0</v>
      </c>
      <c r="Q174" s="62"/>
      <c r="R174" s="61">
        <f t="shared" ref="R174:S174" si="176">SUM(R162:R173)</f>
        <v>0</v>
      </c>
      <c r="S174" s="37">
        <f t="shared" si="176"/>
        <v>0</v>
      </c>
      <c r="T174" s="62"/>
      <c r="U174" s="61">
        <f t="shared" ref="U174:V174" si="177">SUM(U162:U173)</f>
        <v>0</v>
      </c>
      <c r="V174" s="37">
        <f t="shared" si="177"/>
        <v>0</v>
      </c>
      <c r="W174" s="62"/>
      <c r="X174" s="61">
        <f t="shared" ref="X174:Y174" si="178">SUM(X162:X173)</f>
        <v>12.965999999999999</v>
      </c>
      <c r="Y174" s="37">
        <f t="shared" si="178"/>
        <v>308.13800000000003</v>
      </c>
      <c r="Z174" s="62"/>
      <c r="AA174" s="61">
        <f t="shared" ref="AA174:AB174" si="179">SUM(AA162:AA173)</f>
        <v>11.952</v>
      </c>
      <c r="AB174" s="37">
        <f t="shared" si="179"/>
        <v>218.94</v>
      </c>
      <c r="AC174" s="62"/>
      <c r="AD174" s="61">
        <f t="shared" ref="AD174:AE174" si="180">SUM(AD162:AD173)</f>
        <v>0</v>
      </c>
      <c r="AE174" s="37">
        <f t="shared" si="180"/>
        <v>0</v>
      </c>
      <c r="AF174" s="62"/>
      <c r="AG174" s="61">
        <f t="shared" ref="AG174:AH174" si="181">SUM(AG162:AG173)</f>
        <v>15.685459999999997</v>
      </c>
      <c r="AH174" s="37">
        <f t="shared" si="181"/>
        <v>176.28099999999998</v>
      </c>
      <c r="AI174" s="62"/>
      <c r="AJ174" s="61">
        <f t="shared" ref="AJ174:AK174" si="182">SUM(AJ162:AJ173)</f>
        <v>0</v>
      </c>
      <c r="AK174" s="37">
        <f t="shared" si="182"/>
        <v>0</v>
      </c>
      <c r="AL174" s="62"/>
      <c r="AM174" s="61">
        <f t="shared" ref="AM174:AN174" si="183">SUM(AM162:AM173)</f>
        <v>0</v>
      </c>
      <c r="AN174" s="37">
        <f t="shared" si="183"/>
        <v>0</v>
      </c>
      <c r="AO174" s="62"/>
      <c r="AP174" s="61">
        <f t="shared" ref="AP174:AQ174" si="184">SUM(AP162:AP173)</f>
        <v>682.7299999999999</v>
      </c>
      <c r="AQ174" s="37">
        <f t="shared" si="184"/>
        <v>8146.4859999999999</v>
      </c>
      <c r="AR174" s="62"/>
      <c r="AS174" s="61">
        <f t="shared" ref="AS174:AT174" si="185">SUM(AS162:AS173)</f>
        <v>4.2640000000000002</v>
      </c>
      <c r="AT174" s="37">
        <f t="shared" si="185"/>
        <v>58.07</v>
      </c>
      <c r="AU174" s="62"/>
      <c r="AV174" s="38">
        <f t="shared" ref="AV174:AV187" si="186">C174+I174+R174+U174+AD174+AP174+AS174+AA174+AM174+O174+F174+L174+X174+AG174</f>
        <v>802.81901999999991</v>
      </c>
      <c r="AW174" s="39">
        <f t="shared" ref="AW174:AW187" si="187">D174+J174+S174+V174+AE174+AQ174+AT174+AB174+AN174+P174+G174+M174+Y174+AH174</f>
        <v>10140.171000000002</v>
      </c>
    </row>
    <row r="175" spans="1:49" x14ac:dyDescent="0.3">
      <c r="A175" s="54">
        <v>2019</v>
      </c>
      <c r="B175" s="55" t="s">
        <v>5</v>
      </c>
      <c r="C175" s="44">
        <v>0</v>
      </c>
      <c r="D175" s="14">
        <v>0</v>
      </c>
      <c r="E175" s="45">
        <v>0</v>
      </c>
      <c r="F175" s="44">
        <v>0</v>
      </c>
      <c r="G175" s="14">
        <v>0</v>
      </c>
      <c r="H175" s="45">
        <v>0</v>
      </c>
      <c r="I175" s="44">
        <v>0</v>
      </c>
      <c r="J175" s="14">
        <v>0</v>
      </c>
      <c r="K175" s="45">
        <v>0</v>
      </c>
      <c r="L175" s="44">
        <v>5.0007399999999995</v>
      </c>
      <c r="M175" s="14">
        <v>86.212000000000003</v>
      </c>
      <c r="N175" s="45">
        <f t="shared" ref="N175:N186" si="188">M175/L175*1000</f>
        <v>17239.848502421642</v>
      </c>
      <c r="O175" s="44">
        <v>0</v>
      </c>
      <c r="P175" s="14">
        <v>0</v>
      </c>
      <c r="Q175" s="45">
        <v>0</v>
      </c>
      <c r="R175" s="44">
        <v>0</v>
      </c>
      <c r="S175" s="14">
        <v>0</v>
      </c>
      <c r="T175" s="45">
        <v>0</v>
      </c>
      <c r="U175" s="44">
        <v>0</v>
      </c>
      <c r="V175" s="14">
        <v>0</v>
      </c>
      <c r="W175" s="45">
        <v>0</v>
      </c>
      <c r="X175" s="44">
        <v>0</v>
      </c>
      <c r="Y175" s="14">
        <v>0</v>
      </c>
      <c r="Z175" s="45">
        <v>0</v>
      </c>
      <c r="AA175" s="44">
        <v>0.73599999999999999</v>
      </c>
      <c r="AB175" s="14">
        <v>13.393000000000001</v>
      </c>
      <c r="AC175" s="45">
        <f t="shared" ref="AC175:AC183" si="189">AB175/AA175*1000</f>
        <v>18197.01086956522</v>
      </c>
      <c r="AD175" s="44">
        <v>0</v>
      </c>
      <c r="AE175" s="14">
        <v>0</v>
      </c>
      <c r="AF175" s="45">
        <v>0</v>
      </c>
      <c r="AG175" s="44">
        <v>0</v>
      </c>
      <c r="AH175" s="14">
        <v>0</v>
      </c>
      <c r="AI175" s="45">
        <v>0</v>
      </c>
      <c r="AJ175" s="44">
        <v>0</v>
      </c>
      <c r="AK175" s="14">
        <v>0</v>
      </c>
      <c r="AL175" s="45">
        <v>0</v>
      </c>
      <c r="AM175" s="44">
        <v>0</v>
      </c>
      <c r="AN175" s="14">
        <v>0</v>
      </c>
      <c r="AO175" s="45">
        <f t="shared" ref="AO175:AO186" si="190">IF(AM175=0,0,AN175/AM175*1000)</f>
        <v>0</v>
      </c>
      <c r="AP175" s="44">
        <v>67.680000000000007</v>
      </c>
      <c r="AQ175" s="14">
        <v>725.33399999999995</v>
      </c>
      <c r="AR175" s="45">
        <f t="shared" ref="AR175:AR186" si="191">AQ175/AP175*1000</f>
        <v>10717.109929078011</v>
      </c>
      <c r="AS175" s="44">
        <v>33</v>
      </c>
      <c r="AT175" s="14">
        <v>429.49099999999999</v>
      </c>
      <c r="AU175" s="45">
        <f t="shared" ref="AU175:AU186" si="192">AT175/AS175*1000</f>
        <v>13014.878787878788</v>
      </c>
      <c r="AV175" s="12">
        <f t="shared" si="186"/>
        <v>106.41674</v>
      </c>
      <c r="AW175" s="17">
        <f t="shared" si="187"/>
        <v>1254.4299999999998</v>
      </c>
    </row>
    <row r="176" spans="1:49" x14ac:dyDescent="0.3">
      <c r="A176" s="54">
        <v>2019</v>
      </c>
      <c r="B176" s="55" t="s">
        <v>6</v>
      </c>
      <c r="C176" s="44">
        <v>0</v>
      </c>
      <c r="D176" s="14">
        <v>0</v>
      </c>
      <c r="E176" s="45">
        <v>0</v>
      </c>
      <c r="F176" s="44">
        <v>2.94</v>
      </c>
      <c r="G176" s="14">
        <v>40.652999999999999</v>
      </c>
      <c r="H176" s="45">
        <f t="shared" ref="H176:H186" si="193">G176/F176*1000</f>
        <v>13827.551020408164</v>
      </c>
      <c r="I176" s="44">
        <v>0</v>
      </c>
      <c r="J176" s="14">
        <v>0</v>
      </c>
      <c r="K176" s="45">
        <v>0</v>
      </c>
      <c r="L176" s="44">
        <v>5.6239499999999998</v>
      </c>
      <c r="M176" s="14">
        <v>83.537999999999997</v>
      </c>
      <c r="N176" s="45">
        <f t="shared" si="188"/>
        <v>14853.972741578427</v>
      </c>
      <c r="O176" s="44">
        <v>0</v>
      </c>
      <c r="P176" s="14">
        <v>0</v>
      </c>
      <c r="Q176" s="45">
        <v>0</v>
      </c>
      <c r="R176" s="44">
        <v>0</v>
      </c>
      <c r="S176" s="14">
        <v>0</v>
      </c>
      <c r="T176" s="45">
        <v>0</v>
      </c>
      <c r="U176" s="44">
        <v>0</v>
      </c>
      <c r="V176" s="14">
        <v>0</v>
      </c>
      <c r="W176" s="45">
        <v>0</v>
      </c>
      <c r="X176" s="44">
        <v>32.64</v>
      </c>
      <c r="Y176" s="14">
        <v>416.16</v>
      </c>
      <c r="Z176" s="45">
        <f t="shared" ref="Z176:Z186" si="194">Y176/X176*1000</f>
        <v>12750</v>
      </c>
      <c r="AA176" s="44">
        <v>2.2080000000000002</v>
      </c>
      <c r="AB176" s="14">
        <v>38.912999999999997</v>
      </c>
      <c r="AC176" s="45">
        <f t="shared" si="189"/>
        <v>17623.641304347824</v>
      </c>
      <c r="AD176" s="44">
        <v>0</v>
      </c>
      <c r="AE176" s="14">
        <v>0</v>
      </c>
      <c r="AF176" s="45">
        <v>0</v>
      </c>
      <c r="AG176" s="44">
        <v>0</v>
      </c>
      <c r="AH176" s="14">
        <v>0</v>
      </c>
      <c r="AI176" s="45">
        <v>0</v>
      </c>
      <c r="AJ176" s="44">
        <v>0</v>
      </c>
      <c r="AK176" s="14">
        <v>0</v>
      </c>
      <c r="AL176" s="45">
        <v>0</v>
      </c>
      <c r="AM176" s="44">
        <v>0</v>
      </c>
      <c r="AN176" s="14">
        <v>0</v>
      </c>
      <c r="AO176" s="45">
        <f t="shared" si="190"/>
        <v>0</v>
      </c>
      <c r="AP176" s="44">
        <v>96.5</v>
      </c>
      <c r="AQ176" s="14">
        <v>1029.2460000000001</v>
      </c>
      <c r="AR176" s="45">
        <f t="shared" si="191"/>
        <v>10665.76165803109</v>
      </c>
      <c r="AS176" s="44">
        <v>0</v>
      </c>
      <c r="AT176" s="14">
        <v>0</v>
      </c>
      <c r="AU176" s="45">
        <v>0</v>
      </c>
      <c r="AV176" s="12">
        <f t="shared" si="186"/>
        <v>139.91194999999999</v>
      </c>
      <c r="AW176" s="17">
        <f t="shared" si="187"/>
        <v>1608.5100000000002</v>
      </c>
    </row>
    <row r="177" spans="1:49" x14ac:dyDescent="0.3">
      <c r="A177" s="54">
        <v>2019</v>
      </c>
      <c r="B177" s="55" t="s">
        <v>7</v>
      </c>
      <c r="C177" s="44">
        <v>0</v>
      </c>
      <c r="D177" s="14">
        <v>0</v>
      </c>
      <c r="E177" s="45">
        <v>0</v>
      </c>
      <c r="F177" s="44">
        <v>3.28</v>
      </c>
      <c r="G177" s="14">
        <v>40.664999999999999</v>
      </c>
      <c r="H177" s="45">
        <f t="shared" si="193"/>
        <v>12397.865853658537</v>
      </c>
      <c r="I177" s="44">
        <v>0</v>
      </c>
      <c r="J177" s="14">
        <v>0</v>
      </c>
      <c r="K177" s="45">
        <v>0</v>
      </c>
      <c r="L177" s="44">
        <v>4.1358100000000002</v>
      </c>
      <c r="M177" s="14">
        <v>68.900000000000006</v>
      </c>
      <c r="N177" s="45">
        <f t="shared" si="188"/>
        <v>16659.372650097564</v>
      </c>
      <c r="O177" s="44">
        <v>0</v>
      </c>
      <c r="P177" s="14">
        <v>0</v>
      </c>
      <c r="Q177" s="45">
        <v>0</v>
      </c>
      <c r="R177" s="44">
        <v>0</v>
      </c>
      <c r="S177" s="14">
        <v>0</v>
      </c>
      <c r="T177" s="45">
        <v>0</v>
      </c>
      <c r="U177" s="44">
        <v>0</v>
      </c>
      <c r="V177" s="14">
        <v>0</v>
      </c>
      <c r="W177" s="45">
        <v>0</v>
      </c>
      <c r="X177" s="44">
        <v>0</v>
      </c>
      <c r="Y177" s="14">
        <v>0</v>
      </c>
      <c r="Z177" s="45">
        <v>0</v>
      </c>
      <c r="AA177" s="44">
        <v>0</v>
      </c>
      <c r="AB177" s="14">
        <v>0</v>
      </c>
      <c r="AC177" s="45">
        <v>0</v>
      </c>
      <c r="AD177" s="44">
        <v>0</v>
      </c>
      <c r="AE177" s="14">
        <v>0</v>
      </c>
      <c r="AF177" s="45">
        <v>0</v>
      </c>
      <c r="AG177" s="44">
        <v>0.10862000000000001</v>
      </c>
      <c r="AH177" s="14">
        <v>3.3260000000000001</v>
      </c>
      <c r="AI177" s="45">
        <f t="shared" ref="AI177:AI186" si="195">AH177/AG177*1000</f>
        <v>30620.511876265879</v>
      </c>
      <c r="AJ177" s="44">
        <v>0.05</v>
      </c>
      <c r="AK177" s="14">
        <v>5.0999999999999996</v>
      </c>
      <c r="AL177" s="65">
        <f t="shared" ref="AL177" si="196">AK177/AJ177*1000</f>
        <v>101999.99999999999</v>
      </c>
      <c r="AM177" s="44">
        <v>0</v>
      </c>
      <c r="AN177" s="14">
        <v>0</v>
      </c>
      <c r="AO177" s="65">
        <f t="shared" si="190"/>
        <v>0</v>
      </c>
      <c r="AP177" s="44">
        <v>365.56200000000001</v>
      </c>
      <c r="AQ177" s="14">
        <v>4207.84</v>
      </c>
      <c r="AR177" s="45">
        <f t="shared" si="191"/>
        <v>11510.605588108174</v>
      </c>
      <c r="AS177" s="44">
        <v>3.1280000000000001</v>
      </c>
      <c r="AT177" s="14">
        <v>55.125999999999998</v>
      </c>
      <c r="AU177" s="45">
        <f t="shared" si="192"/>
        <v>17623.401534526853</v>
      </c>
      <c r="AV177" s="12">
        <f t="shared" si="186"/>
        <v>376.21442999999994</v>
      </c>
      <c r="AW177" s="17">
        <f t="shared" si="187"/>
        <v>4375.857</v>
      </c>
    </row>
    <row r="178" spans="1:49" x14ac:dyDescent="0.3">
      <c r="A178" s="54">
        <v>2019</v>
      </c>
      <c r="B178" s="55" t="s">
        <v>8</v>
      </c>
      <c r="C178" s="44">
        <v>0</v>
      </c>
      <c r="D178" s="14">
        <v>0</v>
      </c>
      <c r="E178" s="45">
        <v>0</v>
      </c>
      <c r="F178" s="44">
        <v>0.01</v>
      </c>
      <c r="G178" s="14">
        <v>0.77</v>
      </c>
      <c r="H178" s="45">
        <f t="shared" si="193"/>
        <v>77000</v>
      </c>
      <c r="I178" s="44">
        <v>0</v>
      </c>
      <c r="J178" s="14">
        <v>0</v>
      </c>
      <c r="K178" s="45">
        <v>0</v>
      </c>
      <c r="L178" s="44">
        <v>6.94414</v>
      </c>
      <c r="M178" s="14">
        <v>111.96299999999999</v>
      </c>
      <c r="N178" s="45">
        <f t="shared" si="188"/>
        <v>16123.378848928738</v>
      </c>
      <c r="O178" s="44">
        <v>0</v>
      </c>
      <c r="P178" s="14">
        <v>0</v>
      </c>
      <c r="Q178" s="45">
        <v>0</v>
      </c>
      <c r="R178" s="44">
        <v>0</v>
      </c>
      <c r="S178" s="14">
        <v>0</v>
      </c>
      <c r="T178" s="45">
        <v>0</v>
      </c>
      <c r="U178" s="44">
        <v>0</v>
      </c>
      <c r="V178" s="14">
        <v>0</v>
      </c>
      <c r="W178" s="45">
        <v>0</v>
      </c>
      <c r="X178" s="44">
        <v>0</v>
      </c>
      <c r="Y178" s="14">
        <v>0</v>
      </c>
      <c r="Z178" s="45">
        <v>0</v>
      </c>
      <c r="AA178" s="44">
        <v>2.2080000000000002</v>
      </c>
      <c r="AB178" s="14">
        <v>38.912999999999997</v>
      </c>
      <c r="AC178" s="45">
        <f t="shared" si="189"/>
        <v>17623.641304347824</v>
      </c>
      <c r="AD178" s="44">
        <v>0</v>
      </c>
      <c r="AE178" s="14">
        <v>0</v>
      </c>
      <c r="AF178" s="45">
        <v>0</v>
      </c>
      <c r="AG178" s="44">
        <v>0</v>
      </c>
      <c r="AH178" s="14">
        <v>0</v>
      </c>
      <c r="AI178" s="45">
        <v>0</v>
      </c>
      <c r="AJ178" s="44">
        <v>0</v>
      </c>
      <c r="AK178" s="14">
        <v>0</v>
      </c>
      <c r="AL178" s="45">
        <v>0</v>
      </c>
      <c r="AM178" s="44">
        <v>0</v>
      </c>
      <c r="AN178" s="14">
        <v>0</v>
      </c>
      <c r="AO178" s="45">
        <f t="shared" si="190"/>
        <v>0</v>
      </c>
      <c r="AP178" s="44">
        <v>115.321</v>
      </c>
      <c r="AQ178" s="14">
        <v>1539.414</v>
      </c>
      <c r="AR178" s="45">
        <f t="shared" si="191"/>
        <v>13348.947719842874</v>
      </c>
      <c r="AS178" s="44">
        <v>3.42</v>
      </c>
      <c r="AT178" s="14">
        <v>14.365</v>
      </c>
      <c r="AU178" s="45">
        <f t="shared" si="192"/>
        <v>4200.292397660819</v>
      </c>
      <c r="AV178" s="12">
        <f t="shared" si="186"/>
        <v>127.90314000000001</v>
      </c>
      <c r="AW178" s="17">
        <f t="shared" si="187"/>
        <v>1705.425</v>
      </c>
    </row>
    <row r="179" spans="1:49" x14ac:dyDescent="0.3">
      <c r="A179" s="54">
        <v>2019</v>
      </c>
      <c r="B179" s="55" t="s">
        <v>9</v>
      </c>
      <c r="C179" s="44">
        <v>0</v>
      </c>
      <c r="D179" s="14">
        <v>0</v>
      </c>
      <c r="E179" s="45">
        <v>0</v>
      </c>
      <c r="F179" s="44">
        <v>0.98</v>
      </c>
      <c r="G179" s="14">
        <v>11.613</v>
      </c>
      <c r="H179" s="45">
        <f t="shared" si="193"/>
        <v>11850</v>
      </c>
      <c r="I179" s="44">
        <v>0.04</v>
      </c>
      <c r="J179" s="14">
        <v>0.53</v>
      </c>
      <c r="K179" s="45">
        <f t="shared" ref="K179" si="197">J179/I179*1000</f>
        <v>13250</v>
      </c>
      <c r="L179" s="44">
        <v>5.6497999999999999</v>
      </c>
      <c r="M179" s="14">
        <v>86.16</v>
      </c>
      <c r="N179" s="45">
        <f t="shared" si="188"/>
        <v>15250.097348578711</v>
      </c>
      <c r="O179" s="44">
        <v>0</v>
      </c>
      <c r="P179" s="14">
        <v>0</v>
      </c>
      <c r="Q179" s="45">
        <v>0</v>
      </c>
      <c r="R179" s="44">
        <v>0</v>
      </c>
      <c r="S179" s="14">
        <v>0</v>
      </c>
      <c r="T179" s="45">
        <v>0</v>
      </c>
      <c r="U179" s="44">
        <v>0</v>
      </c>
      <c r="V179" s="14">
        <v>0</v>
      </c>
      <c r="W179" s="45">
        <v>0</v>
      </c>
      <c r="X179" s="44">
        <v>1.42</v>
      </c>
      <c r="Y179" s="14">
        <v>18.177</v>
      </c>
      <c r="Z179" s="45">
        <f t="shared" si="194"/>
        <v>12800.704225352114</v>
      </c>
      <c r="AA179" s="44">
        <v>0</v>
      </c>
      <c r="AB179" s="14">
        <v>0</v>
      </c>
      <c r="AC179" s="45">
        <v>0</v>
      </c>
      <c r="AD179" s="44">
        <v>0</v>
      </c>
      <c r="AE179" s="14">
        <v>0</v>
      </c>
      <c r="AF179" s="45">
        <v>0</v>
      </c>
      <c r="AG179" s="44">
        <v>33.854999999999997</v>
      </c>
      <c r="AH179" s="14">
        <v>565.40599999999995</v>
      </c>
      <c r="AI179" s="45">
        <f t="shared" si="195"/>
        <v>16700.812287697536</v>
      </c>
      <c r="AJ179" s="44">
        <v>0</v>
      </c>
      <c r="AK179" s="14">
        <v>0</v>
      </c>
      <c r="AL179" s="45">
        <v>0</v>
      </c>
      <c r="AM179" s="44">
        <v>0</v>
      </c>
      <c r="AN179" s="14">
        <v>0</v>
      </c>
      <c r="AO179" s="45">
        <f t="shared" si="190"/>
        <v>0</v>
      </c>
      <c r="AP179" s="44">
        <v>350.67700000000002</v>
      </c>
      <c r="AQ179" s="14">
        <v>4491.92</v>
      </c>
      <c r="AR179" s="45">
        <f t="shared" si="191"/>
        <v>12809.280334895075</v>
      </c>
      <c r="AS179" s="44">
        <v>0.92</v>
      </c>
      <c r="AT179" s="14">
        <v>16.975999999999999</v>
      </c>
      <c r="AU179" s="45">
        <f t="shared" si="192"/>
        <v>18452.173913043476</v>
      </c>
      <c r="AV179" s="12">
        <f t="shared" si="186"/>
        <v>393.54180000000014</v>
      </c>
      <c r="AW179" s="17">
        <f t="shared" si="187"/>
        <v>5190.7819999999992</v>
      </c>
    </row>
    <row r="180" spans="1:49" x14ac:dyDescent="0.3">
      <c r="A180" s="54">
        <v>2019</v>
      </c>
      <c r="B180" s="55" t="s">
        <v>10</v>
      </c>
      <c r="C180" s="44">
        <v>0</v>
      </c>
      <c r="D180" s="14">
        <v>0</v>
      </c>
      <c r="E180" s="45">
        <v>0</v>
      </c>
      <c r="F180" s="44">
        <v>0</v>
      </c>
      <c r="G180" s="14">
        <v>0</v>
      </c>
      <c r="H180" s="45">
        <v>0</v>
      </c>
      <c r="I180" s="44">
        <v>0</v>
      </c>
      <c r="J180" s="14">
        <v>0</v>
      </c>
      <c r="K180" s="45">
        <v>0</v>
      </c>
      <c r="L180" s="44">
        <v>2.7840799999999999</v>
      </c>
      <c r="M180" s="14">
        <v>46.484000000000002</v>
      </c>
      <c r="N180" s="45">
        <f t="shared" si="188"/>
        <v>16696.359300020118</v>
      </c>
      <c r="O180" s="44">
        <v>0</v>
      </c>
      <c r="P180" s="14">
        <v>0</v>
      </c>
      <c r="Q180" s="45">
        <v>0</v>
      </c>
      <c r="R180" s="44">
        <v>0</v>
      </c>
      <c r="S180" s="14">
        <v>0</v>
      </c>
      <c r="T180" s="45">
        <v>0</v>
      </c>
      <c r="U180" s="44">
        <v>0</v>
      </c>
      <c r="V180" s="14">
        <v>0</v>
      </c>
      <c r="W180" s="45">
        <v>0</v>
      </c>
      <c r="X180" s="44">
        <v>48.994999999999997</v>
      </c>
      <c r="Y180" s="14">
        <v>571.06200000000001</v>
      </c>
      <c r="Z180" s="45">
        <f t="shared" si="194"/>
        <v>11655.51586896622</v>
      </c>
      <c r="AA180" s="44">
        <v>0</v>
      </c>
      <c r="AB180" s="14">
        <v>0</v>
      </c>
      <c r="AC180" s="45">
        <v>0</v>
      </c>
      <c r="AD180" s="44">
        <v>0</v>
      </c>
      <c r="AE180" s="14">
        <v>0</v>
      </c>
      <c r="AF180" s="45">
        <v>0</v>
      </c>
      <c r="AG180" s="44">
        <v>5.20784</v>
      </c>
      <c r="AH180" s="14">
        <v>107.625</v>
      </c>
      <c r="AI180" s="45">
        <f t="shared" si="195"/>
        <v>20665.957479492459</v>
      </c>
      <c r="AJ180" s="44">
        <v>0</v>
      </c>
      <c r="AK180" s="14">
        <v>0</v>
      </c>
      <c r="AL180" s="45">
        <v>0</v>
      </c>
      <c r="AM180" s="44">
        <v>0</v>
      </c>
      <c r="AN180" s="14">
        <v>0</v>
      </c>
      <c r="AO180" s="45">
        <f t="shared" si="190"/>
        <v>0</v>
      </c>
      <c r="AP180" s="44">
        <v>63.156999999999996</v>
      </c>
      <c r="AQ180" s="14">
        <v>801.22299999999996</v>
      </c>
      <c r="AR180" s="45">
        <f t="shared" si="191"/>
        <v>12686.210554649524</v>
      </c>
      <c r="AS180" s="44">
        <v>0</v>
      </c>
      <c r="AT180" s="14">
        <v>0</v>
      </c>
      <c r="AU180" s="45">
        <v>0</v>
      </c>
      <c r="AV180" s="12">
        <f t="shared" si="186"/>
        <v>120.14392000000001</v>
      </c>
      <c r="AW180" s="17">
        <f t="shared" si="187"/>
        <v>1526.394</v>
      </c>
    </row>
    <row r="181" spans="1:49" x14ac:dyDescent="0.3">
      <c r="A181" s="54">
        <v>2019</v>
      </c>
      <c r="B181" s="55" t="s">
        <v>11</v>
      </c>
      <c r="C181" s="44">
        <v>0</v>
      </c>
      <c r="D181" s="14">
        <v>0</v>
      </c>
      <c r="E181" s="45">
        <v>0</v>
      </c>
      <c r="F181" s="44">
        <v>0.23699999999999999</v>
      </c>
      <c r="G181" s="14">
        <v>11.375999999999999</v>
      </c>
      <c r="H181" s="45">
        <f t="shared" si="193"/>
        <v>48000</v>
      </c>
      <c r="I181" s="44">
        <v>0</v>
      </c>
      <c r="J181" s="14">
        <v>0</v>
      </c>
      <c r="K181" s="45">
        <v>0</v>
      </c>
      <c r="L181" s="44">
        <v>5.1142599999999998</v>
      </c>
      <c r="M181" s="14">
        <v>81.504000000000005</v>
      </c>
      <c r="N181" s="45">
        <f t="shared" si="188"/>
        <v>15936.616441088252</v>
      </c>
      <c r="O181" s="44">
        <v>0</v>
      </c>
      <c r="P181" s="14">
        <v>0</v>
      </c>
      <c r="Q181" s="45">
        <v>0</v>
      </c>
      <c r="R181" s="44">
        <v>0</v>
      </c>
      <c r="S181" s="14">
        <v>0</v>
      </c>
      <c r="T181" s="45">
        <v>0</v>
      </c>
      <c r="U181" s="44">
        <v>0</v>
      </c>
      <c r="V181" s="14">
        <v>0</v>
      </c>
      <c r="W181" s="45">
        <v>0</v>
      </c>
      <c r="X181" s="44">
        <v>1.2847</v>
      </c>
      <c r="Y181" s="14">
        <v>20.8</v>
      </c>
      <c r="Z181" s="45">
        <f t="shared" si="194"/>
        <v>16190.550323032614</v>
      </c>
      <c r="AA181" s="44">
        <v>0</v>
      </c>
      <c r="AB181" s="14">
        <v>0</v>
      </c>
      <c r="AC181" s="45">
        <v>0</v>
      </c>
      <c r="AD181" s="44">
        <v>0</v>
      </c>
      <c r="AE181" s="14">
        <v>0</v>
      </c>
      <c r="AF181" s="45">
        <v>0</v>
      </c>
      <c r="AG181" s="44">
        <v>12.11</v>
      </c>
      <c r="AH181" s="14">
        <v>386.20800000000003</v>
      </c>
      <c r="AI181" s="45">
        <f t="shared" si="195"/>
        <v>31891.659785301406</v>
      </c>
      <c r="AJ181" s="44">
        <v>0</v>
      </c>
      <c r="AK181" s="14">
        <v>0</v>
      </c>
      <c r="AL181" s="45">
        <v>0</v>
      </c>
      <c r="AM181" s="44">
        <v>0</v>
      </c>
      <c r="AN181" s="14">
        <v>0</v>
      </c>
      <c r="AO181" s="45">
        <f t="shared" si="190"/>
        <v>0</v>
      </c>
      <c r="AP181" s="44">
        <v>296.98200000000003</v>
      </c>
      <c r="AQ181" s="14">
        <v>3597.7</v>
      </c>
      <c r="AR181" s="45">
        <f t="shared" si="191"/>
        <v>12114.202207541195</v>
      </c>
      <c r="AS181" s="44">
        <v>0</v>
      </c>
      <c r="AT181" s="14">
        <v>0</v>
      </c>
      <c r="AU181" s="45">
        <v>0</v>
      </c>
      <c r="AV181" s="12">
        <f t="shared" si="186"/>
        <v>315.72796000000005</v>
      </c>
      <c r="AW181" s="17">
        <f t="shared" si="187"/>
        <v>4097.5879999999997</v>
      </c>
    </row>
    <row r="182" spans="1:49" x14ac:dyDescent="0.3">
      <c r="A182" s="54">
        <v>2019</v>
      </c>
      <c r="B182" s="55" t="s">
        <v>12</v>
      </c>
      <c r="C182" s="44">
        <v>0</v>
      </c>
      <c r="D182" s="14">
        <v>0</v>
      </c>
      <c r="E182" s="45">
        <v>0</v>
      </c>
      <c r="F182" s="44">
        <v>5.14</v>
      </c>
      <c r="G182" s="14">
        <v>49.826000000000001</v>
      </c>
      <c r="H182" s="45">
        <f t="shared" si="193"/>
        <v>9693.7743190661495</v>
      </c>
      <c r="I182" s="44">
        <v>0</v>
      </c>
      <c r="J182" s="14">
        <v>0</v>
      </c>
      <c r="K182" s="45">
        <v>0</v>
      </c>
      <c r="L182" s="44">
        <v>6.1206400000000007</v>
      </c>
      <c r="M182" s="14">
        <v>97.650999999999996</v>
      </c>
      <c r="N182" s="45">
        <f t="shared" si="188"/>
        <v>15954.377320018819</v>
      </c>
      <c r="O182" s="44">
        <v>0</v>
      </c>
      <c r="P182" s="14">
        <v>0</v>
      </c>
      <c r="Q182" s="45">
        <v>0</v>
      </c>
      <c r="R182" s="44">
        <v>0</v>
      </c>
      <c r="S182" s="14">
        <v>0</v>
      </c>
      <c r="T182" s="45">
        <v>0</v>
      </c>
      <c r="U182" s="44">
        <v>0</v>
      </c>
      <c r="V182" s="14">
        <v>0</v>
      </c>
      <c r="W182" s="45">
        <v>0</v>
      </c>
      <c r="X182" s="44">
        <v>0.85899999999999999</v>
      </c>
      <c r="Y182" s="14">
        <v>17.123000000000001</v>
      </c>
      <c r="Z182" s="45">
        <f t="shared" si="194"/>
        <v>19933.643771827708</v>
      </c>
      <c r="AA182" s="44">
        <v>1.472</v>
      </c>
      <c r="AB182" s="14">
        <v>25.468</v>
      </c>
      <c r="AC182" s="45">
        <f t="shared" si="189"/>
        <v>17301.630434782608</v>
      </c>
      <c r="AD182" s="44">
        <v>0</v>
      </c>
      <c r="AE182" s="14">
        <v>0</v>
      </c>
      <c r="AF182" s="45">
        <v>0</v>
      </c>
      <c r="AG182" s="44">
        <v>8.8680000000000003</v>
      </c>
      <c r="AH182" s="14">
        <v>284.62200000000001</v>
      </c>
      <c r="AI182" s="45">
        <f t="shared" si="195"/>
        <v>32095.399188092018</v>
      </c>
      <c r="AJ182" s="44">
        <v>0</v>
      </c>
      <c r="AK182" s="14">
        <v>0</v>
      </c>
      <c r="AL182" s="45">
        <v>0</v>
      </c>
      <c r="AM182" s="44">
        <v>0</v>
      </c>
      <c r="AN182" s="14">
        <v>0</v>
      </c>
      <c r="AO182" s="45">
        <f t="shared" si="190"/>
        <v>0</v>
      </c>
      <c r="AP182" s="44">
        <v>0</v>
      </c>
      <c r="AQ182" s="14">
        <v>0</v>
      </c>
      <c r="AR182" s="45">
        <v>0</v>
      </c>
      <c r="AS182" s="44">
        <v>0</v>
      </c>
      <c r="AT182" s="14">
        <v>0</v>
      </c>
      <c r="AU182" s="45">
        <v>0</v>
      </c>
      <c r="AV182" s="12">
        <f t="shared" si="186"/>
        <v>22.45964</v>
      </c>
      <c r="AW182" s="17">
        <f t="shared" si="187"/>
        <v>474.69</v>
      </c>
    </row>
    <row r="183" spans="1:49" x14ac:dyDescent="0.3">
      <c r="A183" s="54">
        <v>2019</v>
      </c>
      <c r="B183" s="55" t="s">
        <v>13</v>
      </c>
      <c r="C183" s="44">
        <v>0</v>
      </c>
      <c r="D183" s="14">
        <v>0</v>
      </c>
      <c r="E183" s="45">
        <v>0</v>
      </c>
      <c r="F183" s="44">
        <v>0.15</v>
      </c>
      <c r="G183" s="14">
        <v>6.26</v>
      </c>
      <c r="H183" s="45">
        <f t="shared" si="193"/>
        <v>41733.333333333336</v>
      </c>
      <c r="I183" s="44">
        <v>0</v>
      </c>
      <c r="J183" s="14">
        <v>0</v>
      </c>
      <c r="K183" s="45">
        <v>0</v>
      </c>
      <c r="L183" s="44">
        <v>3.9443999999999999</v>
      </c>
      <c r="M183" s="14">
        <v>64.412000000000006</v>
      </c>
      <c r="N183" s="45">
        <f t="shared" si="188"/>
        <v>16329.986816752868</v>
      </c>
      <c r="O183" s="44">
        <v>0</v>
      </c>
      <c r="P183" s="14">
        <v>0</v>
      </c>
      <c r="Q183" s="45">
        <v>0</v>
      </c>
      <c r="R183" s="44">
        <v>0</v>
      </c>
      <c r="S183" s="14">
        <v>0</v>
      </c>
      <c r="T183" s="45">
        <v>0</v>
      </c>
      <c r="U183" s="44">
        <v>0</v>
      </c>
      <c r="V183" s="14">
        <v>0</v>
      </c>
      <c r="W183" s="45">
        <v>0</v>
      </c>
      <c r="X183" s="44">
        <v>14.016999999999999</v>
      </c>
      <c r="Y183" s="14">
        <v>268.56</v>
      </c>
      <c r="Z183" s="45">
        <f t="shared" si="194"/>
        <v>19159.591924092176</v>
      </c>
      <c r="AA183" s="44">
        <v>2.024</v>
      </c>
      <c r="AB183" s="14">
        <v>35.020000000000003</v>
      </c>
      <c r="AC183" s="45">
        <f t="shared" si="189"/>
        <v>17302.371541501976</v>
      </c>
      <c r="AD183" s="44">
        <v>0.05</v>
      </c>
      <c r="AE183" s="14">
        <v>0.75</v>
      </c>
      <c r="AF183" s="45">
        <f t="shared" ref="AF183" si="198">AE183/AD183*1000</f>
        <v>15000</v>
      </c>
      <c r="AG183" s="44">
        <v>8.94</v>
      </c>
      <c r="AH183" s="14">
        <v>284.62099999999998</v>
      </c>
      <c r="AI183" s="45">
        <f t="shared" si="195"/>
        <v>31836.800894854587</v>
      </c>
      <c r="AJ183" s="44">
        <v>0</v>
      </c>
      <c r="AK183" s="14">
        <v>0</v>
      </c>
      <c r="AL183" s="45">
        <v>0</v>
      </c>
      <c r="AM183" s="44">
        <v>0</v>
      </c>
      <c r="AN183" s="14">
        <v>0</v>
      </c>
      <c r="AO183" s="45">
        <f t="shared" si="190"/>
        <v>0</v>
      </c>
      <c r="AP183" s="44">
        <v>30.603999999999999</v>
      </c>
      <c r="AQ183" s="14">
        <v>427.15100000000001</v>
      </c>
      <c r="AR183" s="45">
        <f t="shared" si="191"/>
        <v>13957.35851522677</v>
      </c>
      <c r="AS183" s="44">
        <v>1.3</v>
      </c>
      <c r="AT183" s="14">
        <v>15.925000000000001</v>
      </c>
      <c r="AU183" s="45">
        <f t="shared" si="192"/>
        <v>12250</v>
      </c>
      <c r="AV183" s="12">
        <f t="shared" si="186"/>
        <v>61.029399999999995</v>
      </c>
      <c r="AW183" s="17">
        <f t="shared" si="187"/>
        <v>1102.6990000000001</v>
      </c>
    </row>
    <row r="184" spans="1:49" x14ac:dyDescent="0.3">
      <c r="A184" s="54">
        <v>2019</v>
      </c>
      <c r="B184" s="55" t="s">
        <v>14</v>
      </c>
      <c r="C184" s="44">
        <v>0</v>
      </c>
      <c r="D184" s="14">
        <v>0</v>
      </c>
      <c r="E184" s="45">
        <v>0</v>
      </c>
      <c r="F184" s="44">
        <v>5.32</v>
      </c>
      <c r="G184" s="14">
        <v>19.933</v>
      </c>
      <c r="H184" s="45">
        <f t="shared" si="193"/>
        <v>3746.8045112781952</v>
      </c>
      <c r="I184" s="44">
        <v>0</v>
      </c>
      <c r="J184" s="14">
        <v>0</v>
      </c>
      <c r="K184" s="45">
        <v>0</v>
      </c>
      <c r="L184" s="44">
        <v>5.3313999999999995</v>
      </c>
      <c r="M184" s="14">
        <v>83.474000000000004</v>
      </c>
      <c r="N184" s="45">
        <f t="shared" si="188"/>
        <v>15657.050680871818</v>
      </c>
      <c r="O184" s="44">
        <v>0</v>
      </c>
      <c r="P184" s="14">
        <v>0</v>
      </c>
      <c r="Q184" s="45">
        <v>0</v>
      </c>
      <c r="R184" s="44">
        <v>0</v>
      </c>
      <c r="S184" s="14">
        <v>0</v>
      </c>
      <c r="T184" s="45">
        <v>0</v>
      </c>
      <c r="U184" s="44">
        <v>0</v>
      </c>
      <c r="V184" s="14">
        <v>0</v>
      </c>
      <c r="W184" s="45">
        <v>0</v>
      </c>
      <c r="X184" s="44">
        <v>1.1599999999999999</v>
      </c>
      <c r="Y184" s="14">
        <v>20.16</v>
      </c>
      <c r="Z184" s="45">
        <f t="shared" si="194"/>
        <v>17379.310344827587</v>
      </c>
      <c r="AA184" s="44">
        <v>0</v>
      </c>
      <c r="AB184" s="14">
        <v>0</v>
      </c>
      <c r="AC184" s="45">
        <v>0</v>
      </c>
      <c r="AD184" s="44">
        <v>0</v>
      </c>
      <c r="AE184" s="14">
        <v>0</v>
      </c>
      <c r="AF184" s="45">
        <v>0</v>
      </c>
      <c r="AG184" s="44">
        <v>9.7750000000000004</v>
      </c>
      <c r="AH184" s="14">
        <v>318.363</v>
      </c>
      <c r="AI184" s="45">
        <f t="shared" si="195"/>
        <v>32569.104859335035</v>
      </c>
      <c r="AJ184" s="44">
        <v>0</v>
      </c>
      <c r="AK184" s="14">
        <v>0</v>
      </c>
      <c r="AL184" s="45">
        <v>0</v>
      </c>
      <c r="AM184" s="44">
        <v>0</v>
      </c>
      <c r="AN184" s="14">
        <v>0</v>
      </c>
      <c r="AO184" s="45">
        <f t="shared" si="190"/>
        <v>0</v>
      </c>
      <c r="AP184" s="44">
        <v>0.63800000000000001</v>
      </c>
      <c r="AQ184" s="14">
        <v>11.43</v>
      </c>
      <c r="AR184" s="45">
        <f t="shared" si="191"/>
        <v>17915.3605015674</v>
      </c>
      <c r="AS184" s="44">
        <v>3.4395799999999999</v>
      </c>
      <c r="AT184" s="14">
        <v>34.619</v>
      </c>
      <c r="AU184" s="45">
        <f t="shared" si="192"/>
        <v>10064.891643747202</v>
      </c>
      <c r="AV184" s="12">
        <f t="shared" si="186"/>
        <v>25.663980000000002</v>
      </c>
      <c r="AW184" s="17">
        <f t="shared" si="187"/>
        <v>487.97900000000004</v>
      </c>
    </row>
    <row r="185" spans="1:49" x14ac:dyDescent="0.3">
      <c r="A185" s="54">
        <v>2019</v>
      </c>
      <c r="B185" s="55" t="s">
        <v>15</v>
      </c>
      <c r="C185" s="44">
        <v>0</v>
      </c>
      <c r="D185" s="14">
        <v>0</v>
      </c>
      <c r="E185" s="45">
        <v>0</v>
      </c>
      <c r="F185" s="44">
        <v>5.64</v>
      </c>
      <c r="G185" s="14">
        <v>22.309000000000001</v>
      </c>
      <c r="H185" s="45">
        <f t="shared" si="193"/>
        <v>3955.4964539007096</v>
      </c>
      <c r="I185" s="44">
        <v>0</v>
      </c>
      <c r="J185" s="14">
        <v>0</v>
      </c>
      <c r="K185" s="45">
        <v>0</v>
      </c>
      <c r="L185" s="44">
        <v>36.887</v>
      </c>
      <c r="M185" s="14">
        <v>486.81900000000002</v>
      </c>
      <c r="N185" s="45">
        <f t="shared" si="188"/>
        <v>13197.576381923171</v>
      </c>
      <c r="O185" s="44">
        <v>0</v>
      </c>
      <c r="P185" s="14">
        <v>0</v>
      </c>
      <c r="Q185" s="45">
        <v>0</v>
      </c>
      <c r="R185" s="44">
        <v>0</v>
      </c>
      <c r="S185" s="14">
        <v>0</v>
      </c>
      <c r="T185" s="45">
        <v>0</v>
      </c>
      <c r="U185" s="44">
        <v>0</v>
      </c>
      <c r="V185" s="14">
        <v>0</v>
      </c>
      <c r="W185" s="45">
        <v>0</v>
      </c>
      <c r="X185" s="44">
        <v>1.214</v>
      </c>
      <c r="Y185" s="14">
        <v>20.7</v>
      </c>
      <c r="Z185" s="45">
        <f t="shared" si="194"/>
        <v>17051.070840197692</v>
      </c>
      <c r="AA185" s="44">
        <v>0</v>
      </c>
      <c r="AB185" s="14">
        <v>0</v>
      </c>
      <c r="AC185" s="45">
        <v>0</v>
      </c>
      <c r="AD185" s="44">
        <v>0</v>
      </c>
      <c r="AE185" s="14">
        <v>0</v>
      </c>
      <c r="AF185" s="45">
        <v>0</v>
      </c>
      <c r="AG185" s="44">
        <v>18.353999999999999</v>
      </c>
      <c r="AH185" s="14">
        <v>370.49700000000001</v>
      </c>
      <c r="AI185" s="45">
        <f t="shared" si="195"/>
        <v>20186.171951618177</v>
      </c>
      <c r="AJ185" s="44">
        <v>0</v>
      </c>
      <c r="AK185" s="14">
        <v>0</v>
      </c>
      <c r="AL185" s="45">
        <v>0</v>
      </c>
      <c r="AM185" s="44">
        <v>0</v>
      </c>
      <c r="AN185" s="14">
        <v>0</v>
      </c>
      <c r="AO185" s="45">
        <f t="shared" si="190"/>
        <v>0</v>
      </c>
      <c r="AP185" s="44">
        <v>3.222</v>
      </c>
      <c r="AQ185" s="14">
        <v>40.799999999999997</v>
      </c>
      <c r="AR185" s="45">
        <f t="shared" si="191"/>
        <v>12662.94227188082</v>
      </c>
      <c r="AS185" s="44">
        <v>4</v>
      </c>
      <c r="AT185" s="14">
        <v>9</v>
      </c>
      <c r="AU185" s="45">
        <f t="shared" si="192"/>
        <v>2250</v>
      </c>
      <c r="AV185" s="12">
        <f t="shared" si="186"/>
        <v>69.316999999999993</v>
      </c>
      <c r="AW185" s="17">
        <f t="shared" si="187"/>
        <v>950.125</v>
      </c>
    </row>
    <row r="186" spans="1:49" x14ac:dyDescent="0.3">
      <c r="A186" s="54">
        <v>2019</v>
      </c>
      <c r="B186" s="55" t="s">
        <v>16</v>
      </c>
      <c r="C186" s="44">
        <v>0</v>
      </c>
      <c r="D186" s="14">
        <v>0</v>
      </c>
      <c r="E186" s="45">
        <v>0</v>
      </c>
      <c r="F186" s="44">
        <v>1.2250000000000001</v>
      </c>
      <c r="G186" s="14">
        <v>18.16</v>
      </c>
      <c r="H186" s="45">
        <f t="shared" si="193"/>
        <v>14824.489795918365</v>
      </c>
      <c r="I186" s="44">
        <v>0</v>
      </c>
      <c r="J186" s="14">
        <v>0</v>
      </c>
      <c r="K186" s="45">
        <v>0</v>
      </c>
      <c r="L186" s="44">
        <v>4.4809999999999999</v>
      </c>
      <c r="M186" s="14">
        <v>71.658000000000001</v>
      </c>
      <c r="N186" s="45">
        <f t="shared" si="188"/>
        <v>15991.519750055792</v>
      </c>
      <c r="O186" s="44">
        <v>0</v>
      </c>
      <c r="P186" s="14">
        <v>0</v>
      </c>
      <c r="Q186" s="45">
        <v>0</v>
      </c>
      <c r="R186" s="44">
        <v>0</v>
      </c>
      <c r="S186" s="14">
        <v>0</v>
      </c>
      <c r="T186" s="45">
        <v>0</v>
      </c>
      <c r="U186" s="44">
        <v>0</v>
      </c>
      <c r="V186" s="14">
        <v>0</v>
      </c>
      <c r="W186" s="45">
        <v>0</v>
      </c>
      <c r="X186" s="44">
        <v>1.85</v>
      </c>
      <c r="Y186" s="14">
        <v>32.174999999999997</v>
      </c>
      <c r="Z186" s="45">
        <f t="shared" si="194"/>
        <v>17391.89189189189</v>
      </c>
      <c r="AA186" s="44">
        <v>0</v>
      </c>
      <c r="AB186" s="14">
        <v>0</v>
      </c>
      <c r="AC186" s="45">
        <v>0</v>
      </c>
      <c r="AD186" s="44">
        <v>0</v>
      </c>
      <c r="AE186" s="14">
        <v>0</v>
      </c>
      <c r="AF186" s="45">
        <v>0</v>
      </c>
      <c r="AG186" s="44">
        <v>12.173110000000001</v>
      </c>
      <c r="AH186" s="14">
        <v>359.529</v>
      </c>
      <c r="AI186" s="45">
        <f t="shared" si="195"/>
        <v>29534.687520280353</v>
      </c>
      <c r="AJ186" s="44">
        <v>0</v>
      </c>
      <c r="AK186" s="14">
        <v>0</v>
      </c>
      <c r="AL186" s="45">
        <v>0</v>
      </c>
      <c r="AM186" s="44">
        <v>0</v>
      </c>
      <c r="AN186" s="14">
        <v>0</v>
      </c>
      <c r="AO186" s="45">
        <f t="shared" si="190"/>
        <v>0</v>
      </c>
      <c r="AP186" s="44">
        <v>4.4720000000000004</v>
      </c>
      <c r="AQ186" s="14">
        <v>40.799999999999997</v>
      </c>
      <c r="AR186" s="45">
        <f t="shared" si="191"/>
        <v>9123.4347048300515</v>
      </c>
      <c r="AS186" s="44">
        <v>9</v>
      </c>
      <c r="AT186" s="14">
        <v>41.85</v>
      </c>
      <c r="AU186" s="45">
        <f t="shared" si="192"/>
        <v>4650</v>
      </c>
      <c r="AV186" s="12">
        <f t="shared" si="186"/>
        <v>33.20111</v>
      </c>
      <c r="AW186" s="17">
        <f t="shared" si="187"/>
        <v>564.17200000000003</v>
      </c>
    </row>
    <row r="187" spans="1:49" ht="15" thickBot="1" x14ac:dyDescent="0.35">
      <c r="A187" s="63"/>
      <c r="B187" s="64" t="s">
        <v>17</v>
      </c>
      <c r="C187" s="61">
        <f t="shared" ref="C187:D187" si="199">SUM(C175:C186)</f>
        <v>0</v>
      </c>
      <c r="D187" s="37">
        <f t="shared" si="199"/>
        <v>0</v>
      </c>
      <c r="E187" s="62"/>
      <c r="F187" s="61">
        <f>SUM(F175:F186)</f>
        <v>24.922000000000004</v>
      </c>
      <c r="G187" s="37">
        <f t="shared" ref="G187" si="200">SUM(G175:G186)</f>
        <v>221.56499999999997</v>
      </c>
      <c r="H187" s="62"/>
      <c r="I187" s="61">
        <f t="shared" ref="I187:J187" si="201">SUM(I175:I186)</f>
        <v>0.04</v>
      </c>
      <c r="J187" s="37">
        <f t="shared" si="201"/>
        <v>0.53</v>
      </c>
      <c r="K187" s="62"/>
      <c r="L187" s="61">
        <f t="shared" ref="L187:M187" si="202">SUM(L175:L186)</f>
        <v>92.017220000000009</v>
      </c>
      <c r="M187" s="37">
        <f t="shared" si="202"/>
        <v>1368.7749999999999</v>
      </c>
      <c r="N187" s="62"/>
      <c r="O187" s="61">
        <f t="shared" ref="O187:P187" si="203">SUM(O175:O186)</f>
        <v>0</v>
      </c>
      <c r="P187" s="37">
        <f t="shared" si="203"/>
        <v>0</v>
      </c>
      <c r="Q187" s="62"/>
      <c r="R187" s="61">
        <f t="shared" ref="R187:S187" si="204">SUM(R175:R186)</f>
        <v>0</v>
      </c>
      <c r="S187" s="37">
        <f t="shared" si="204"/>
        <v>0</v>
      </c>
      <c r="T187" s="62"/>
      <c r="U187" s="61">
        <f t="shared" ref="U187:V187" si="205">SUM(U175:U186)</f>
        <v>0</v>
      </c>
      <c r="V187" s="37">
        <f t="shared" si="205"/>
        <v>0</v>
      </c>
      <c r="W187" s="62"/>
      <c r="X187" s="61">
        <f t="shared" ref="X187:Y187" si="206">SUM(X175:X186)</f>
        <v>103.43969999999999</v>
      </c>
      <c r="Y187" s="37">
        <f t="shared" si="206"/>
        <v>1384.9170000000001</v>
      </c>
      <c r="Z187" s="62"/>
      <c r="AA187" s="61">
        <f t="shared" ref="AA187:AB187" si="207">SUM(AA175:AA186)</f>
        <v>8.6479999999999997</v>
      </c>
      <c r="AB187" s="37">
        <f t="shared" si="207"/>
        <v>151.70699999999999</v>
      </c>
      <c r="AC187" s="62"/>
      <c r="AD187" s="61">
        <f t="shared" ref="AD187:AE187" si="208">SUM(AD175:AD186)</f>
        <v>0.05</v>
      </c>
      <c r="AE187" s="37">
        <f t="shared" si="208"/>
        <v>0.75</v>
      </c>
      <c r="AF187" s="62"/>
      <c r="AG187" s="61">
        <f t="shared" ref="AG187:AH187" si="209">SUM(AG175:AG186)</f>
        <v>109.39157</v>
      </c>
      <c r="AH187" s="37">
        <f t="shared" si="209"/>
        <v>2680.1970000000001</v>
      </c>
      <c r="AI187" s="62"/>
      <c r="AJ187" s="61">
        <f t="shared" ref="AJ187:AK187" si="210">SUM(AJ175:AJ186)</f>
        <v>0.05</v>
      </c>
      <c r="AK187" s="37">
        <f t="shared" si="210"/>
        <v>5.0999999999999996</v>
      </c>
      <c r="AL187" s="62"/>
      <c r="AM187" s="61">
        <f t="shared" ref="AM187:AN187" si="211">SUM(AM175:AM186)</f>
        <v>0</v>
      </c>
      <c r="AN187" s="37">
        <f t="shared" si="211"/>
        <v>0</v>
      </c>
      <c r="AO187" s="62"/>
      <c r="AP187" s="61">
        <f t="shared" ref="AP187:AQ187" si="212">SUM(AP175:AP186)</f>
        <v>1394.8149999999998</v>
      </c>
      <c r="AQ187" s="37">
        <f t="shared" si="212"/>
        <v>16912.858</v>
      </c>
      <c r="AR187" s="62"/>
      <c r="AS187" s="61">
        <f t="shared" ref="AS187:AT187" si="213">SUM(AS175:AS186)</f>
        <v>58.20758</v>
      </c>
      <c r="AT187" s="37">
        <f t="shared" si="213"/>
        <v>617.35199999999998</v>
      </c>
      <c r="AU187" s="62"/>
      <c r="AV187" s="38">
        <f t="shared" si="186"/>
        <v>1791.5310699999995</v>
      </c>
      <c r="AW187" s="39">
        <f t="shared" si="187"/>
        <v>23338.650999999998</v>
      </c>
    </row>
    <row r="188" spans="1:49" x14ac:dyDescent="0.3">
      <c r="A188" s="54">
        <v>2020</v>
      </c>
      <c r="B188" s="55" t="s">
        <v>5</v>
      </c>
      <c r="C188" s="44">
        <v>0</v>
      </c>
      <c r="D188" s="14">
        <v>0</v>
      </c>
      <c r="E188" s="45">
        <v>0</v>
      </c>
      <c r="F188" s="44">
        <v>0</v>
      </c>
      <c r="G188" s="14">
        <v>0</v>
      </c>
      <c r="H188" s="45">
        <v>0</v>
      </c>
      <c r="I188" s="44">
        <v>0</v>
      </c>
      <c r="J188" s="14">
        <v>0</v>
      </c>
      <c r="K188" s="45">
        <v>0</v>
      </c>
      <c r="L188" s="44">
        <v>3.3788</v>
      </c>
      <c r="M188" s="14">
        <v>53.073</v>
      </c>
      <c r="N188" s="45">
        <f t="shared" ref="N188:N191" si="214">M188/L188*1000</f>
        <v>15707.64768556884</v>
      </c>
      <c r="O188" s="44">
        <v>0</v>
      </c>
      <c r="P188" s="14">
        <v>0</v>
      </c>
      <c r="Q188" s="45">
        <v>0</v>
      </c>
      <c r="R188" s="44">
        <v>0</v>
      </c>
      <c r="S188" s="14">
        <v>0</v>
      </c>
      <c r="T188" s="45">
        <v>0</v>
      </c>
      <c r="U188" s="44">
        <v>0</v>
      </c>
      <c r="V188" s="14">
        <v>0</v>
      </c>
      <c r="W188" s="45">
        <v>0</v>
      </c>
      <c r="X188" s="44">
        <v>1.1299999999999999</v>
      </c>
      <c r="Y188" s="14">
        <v>18.100000000000001</v>
      </c>
      <c r="Z188" s="45">
        <f t="shared" ref="Z188:Z190" si="215">Y188/X188*1000</f>
        <v>16017.699115044252</v>
      </c>
      <c r="AA188" s="44">
        <v>0</v>
      </c>
      <c r="AB188" s="14">
        <v>0</v>
      </c>
      <c r="AC188" s="45">
        <v>0</v>
      </c>
      <c r="AD188" s="44">
        <v>0</v>
      </c>
      <c r="AE188" s="14">
        <v>0</v>
      </c>
      <c r="AF188" s="45">
        <v>0</v>
      </c>
      <c r="AG188" s="44">
        <v>8.4700000000000006</v>
      </c>
      <c r="AH188" s="14">
        <v>263.30200000000002</v>
      </c>
      <c r="AI188" s="45">
        <f t="shared" ref="AI188:AI190" si="216">AH188/AG188*1000</f>
        <v>31086.422668240852</v>
      </c>
      <c r="AJ188" s="44">
        <v>0</v>
      </c>
      <c r="AK188" s="14">
        <v>0</v>
      </c>
      <c r="AL188" s="45">
        <v>0</v>
      </c>
      <c r="AM188" s="44">
        <v>0</v>
      </c>
      <c r="AN188" s="14">
        <v>0</v>
      </c>
      <c r="AO188" s="45">
        <f t="shared" ref="AO188:AO199" si="217">IF(AM188=0,0,AN188/AM188*1000)</f>
        <v>0</v>
      </c>
      <c r="AP188" s="44">
        <v>9.1170000000000009</v>
      </c>
      <c r="AQ188" s="14">
        <v>130.95099999999999</v>
      </c>
      <c r="AR188" s="45">
        <f t="shared" ref="AR188:AR191" si="218">AQ188/AP188*1000</f>
        <v>14363.38707908303</v>
      </c>
      <c r="AS188" s="44">
        <v>0</v>
      </c>
      <c r="AT188" s="14">
        <v>0</v>
      </c>
      <c r="AU188" s="45">
        <v>0</v>
      </c>
      <c r="AV188" s="12">
        <f t="shared" ref="AV188:AV200" si="219">C188+I188+R188+U188+AD188+AP188+AS188+AA188+AM188+O188+F188+L188+X188+AG188</f>
        <v>22.095800000000004</v>
      </c>
      <c r="AW188" s="17">
        <f t="shared" ref="AW188:AW200" si="220">D188+J188+S188+V188+AE188+AQ188+AT188+AB188+AN188+P188+G188+M188+Y188+AH188</f>
        <v>465.42600000000004</v>
      </c>
    </row>
    <row r="189" spans="1:49" x14ac:dyDescent="0.3">
      <c r="A189" s="54">
        <v>2020</v>
      </c>
      <c r="B189" s="55" t="s">
        <v>6</v>
      </c>
      <c r="C189" s="44">
        <v>0</v>
      </c>
      <c r="D189" s="14">
        <v>0</v>
      </c>
      <c r="E189" s="45">
        <v>0</v>
      </c>
      <c r="F189" s="44">
        <v>0</v>
      </c>
      <c r="G189" s="14">
        <v>0</v>
      </c>
      <c r="H189" s="45">
        <v>0</v>
      </c>
      <c r="I189" s="44">
        <v>0</v>
      </c>
      <c r="J189" s="14">
        <v>0</v>
      </c>
      <c r="K189" s="45">
        <v>0</v>
      </c>
      <c r="L189" s="44">
        <v>0</v>
      </c>
      <c r="M189" s="14">
        <v>0</v>
      </c>
      <c r="N189" s="45">
        <v>0</v>
      </c>
      <c r="O189" s="44">
        <v>0</v>
      </c>
      <c r="P189" s="14">
        <v>0</v>
      </c>
      <c r="Q189" s="45">
        <v>0</v>
      </c>
      <c r="R189" s="44">
        <v>0</v>
      </c>
      <c r="S189" s="14">
        <v>0</v>
      </c>
      <c r="T189" s="45">
        <v>0</v>
      </c>
      <c r="U189" s="44">
        <v>0</v>
      </c>
      <c r="V189" s="14">
        <v>0</v>
      </c>
      <c r="W189" s="45">
        <v>0</v>
      </c>
      <c r="X189" s="44">
        <v>0</v>
      </c>
      <c r="Y189" s="14">
        <v>0</v>
      </c>
      <c r="Z189" s="45">
        <v>0</v>
      </c>
      <c r="AA189" s="44">
        <v>0</v>
      </c>
      <c r="AB189" s="14">
        <v>0</v>
      </c>
      <c r="AC189" s="45">
        <v>0</v>
      </c>
      <c r="AD189" s="44">
        <v>0.04</v>
      </c>
      <c r="AE189" s="14">
        <v>15.96</v>
      </c>
      <c r="AF189" s="45">
        <f t="shared" ref="AF189" si="221">AE189/AD189*1000</f>
        <v>399000</v>
      </c>
      <c r="AG189" s="44">
        <v>0</v>
      </c>
      <c r="AH189" s="14">
        <v>0</v>
      </c>
      <c r="AI189" s="45">
        <v>0</v>
      </c>
      <c r="AJ189" s="44">
        <v>0</v>
      </c>
      <c r="AK189" s="14">
        <v>0</v>
      </c>
      <c r="AL189" s="45">
        <v>0</v>
      </c>
      <c r="AM189" s="44">
        <v>0</v>
      </c>
      <c r="AN189" s="14">
        <v>0</v>
      </c>
      <c r="AO189" s="45">
        <f t="shared" si="217"/>
        <v>0</v>
      </c>
      <c r="AP189" s="44">
        <v>3.2149999999999999</v>
      </c>
      <c r="AQ189" s="14">
        <v>63.36</v>
      </c>
      <c r="AR189" s="45">
        <f t="shared" si="218"/>
        <v>19707.620528771386</v>
      </c>
      <c r="AS189" s="44">
        <v>0</v>
      </c>
      <c r="AT189" s="14">
        <v>0</v>
      </c>
      <c r="AU189" s="45">
        <v>0</v>
      </c>
      <c r="AV189" s="12">
        <f t="shared" si="219"/>
        <v>3.2549999999999999</v>
      </c>
      <c r="AW189" s="17">
        <f t="shared" si="220"/>
        <v>79.319999999999993</v>
      </c>
    </row>
    <row r="190" spans="1:49" x14ac:dyDescent="0.3">
      <c r="A190" s="54">
        <v>2020</v>
      </c>
      <c r="B190" s="55" t="s">
        <v>7</v>
      </c>
      <c r="C190" s="44">
        <v>0</v>
      </c>
      <c r="D190" s="14">
        <v>0</v>
      </c>
      <c r="E190" s="45">
        <v>0</v>
      </c>
      <c r="F190" s="44">
        <v>0.3</v>
      </c>
      <c r="G190" s="14">
        <v>9.4969999999999999</v>
      </c>
      <c r="H190" s="45">
        <f t="shared" ref="H190:H191" si="222">G190/F190*1000</f>
        <v>31656.666666666668</v>
      </c>
      <c r="I190" s="44">
        <v>0</v>
      </c>
      <c r="J190" s="14">
        <v>0</v>
      </c>
      <c r="K190" s="45">
        <v>0</v>
      </c>
      <c r="L190" s="44">
        <v>3.3882800000000004</v>
      </c>
      <c r="M190" s="14">
        <v>56.381</v>
      </c>
      <c r="N190" s="45">
        <f t="shared" si="214"/>
        <v>16640.006138807887</v>
      </c>
      <c r="O190" s="44">
        <v>0</v>
      </c>
      <c r="P190" s="14">
        <v>0</v>
      </c>
      <c r="Q190" s="45">
        <v>0</v>
      </c>
      <c r="R190" s="44">
        <v>0</v>
      </c>
      <c r="S190" s="14">
        <v>0</v>
      </c>
      <c r="T190" s="45">
        <v>0</v>
      </c>
      <c r="U190" s="44">
        <v>0</v>
      </c>
      <c r="V190" s="14">
        <v>0</v>
      </c>
      <c r="W190" s="45">
        <v>0</v>
      </c>
      <c r="X190" s="44">
        <v>2.81</v>
      </c>
      <c r="Y190" s="14">
        <v>46.841999999999999</v>
      </c>
      <c r="Z190" s="45">
        <f t="shared" si="215"/>
        <v>16669.750889679715</v>
      </c>
      <c r="AA190" s="44">
        <v>0</v>
      </c>
      <c r="AB190" s="14">
        <v>0</v>
      </c>
      <c r="AC190" s="45">
        <v>0</v>
      </c>
      <c r="AD190" s="44">
        <v>0</v>
      </c>
      <c r="AE190" s="14">
        <v>0</v>
      </c>
      <c r="AF190" s="45">
        <v>0</v>
      </c>
      <c r="AG190" s="44">
        <v>13.606</v>
      </c>
      <c r="AH190" s="14">
        <v>334.14800000000002</v>
      </c>
      <c r="AI190" s="45">
        <f t="shared" si="216"/>
        <v>24558.871086285464</v>
      </c>
      <c r="AJ190" s="44">
        <v>0</v>
      </c>
      <c r="AK190" s="14">
        <v>0</v>
      </c>
      <c r="AL190" s="45">
        <v>0</v>
      </c>
      <c r="AM190" s="44">
        <v>0</v>
      </c>
      <c r="AN190" s="14">
        <v>0</v>
      </c>
      <c r="AO190" s="45">
        <f t="shared" si="217"/>
        <v>0</v>
      </c>
      <c r="AP190" s="44">
        <v>12.629</v>
      </c>
      <c r="AQ190" s="14">
        <v>192</v>
      </c>
      <c r="AR190" s="45">
        <f t="shared" si="218"/>
        <v>15203.103967059942</v>
      </c>
      <c r="AS190" s="44">
        <v>0</v>
      </c>
      <c r="AT190" s="14">
        <v>0</v>
      </c>
      <c r="AU190" s="45">
        <v>0</v>
      </c>
      <c r="AV190" s="12">
        <f t="shared" si="219"/>
        <v>32.733280000000001</v>
      </c>
      <c r="AW190" s="17">
        <f t="shared" si="220"/>
        <v>638.86800000000005</v>
      </c>
    </row>
    <row r="191" spans="1:49" x14ac:dyDescent="0.3">
      <c r="A191" s="54">
        <v>2020</v>
      </c>
      <c r="B191" s="55" t="s">
        <v>8</v>
      </c>
      <c r="C191" s="44">
        <v>0</v>
      </c>
      <c r="D191" s="14">
        <v>0</v>
      </c>
      <c r="E191" s="45">
        <v>0</v>
      </c>
      <c r="F191" s="44">
        <v>7</v>
      </c>
      <c r="G191" s="14">
        <v>117.25</v>
      </c>
      <c r="H191" s="45">
        <f t="shared" si="222"/>
        <v>16750</v>
      </c>
      <c r="I191" s="44">
        <v>0</v>
      </c>
      <c r="J191" s="14">
        <v>0</v>
      </c>
      <c r="K191" s="45">
        <v>0</v>
      </c>
      <c r="L191" s="44">
        <v>3.8123</v>
      </c>
      <c r="M191" s="14">
        <v>60.9</v>
      </c>
      <c r="N191" s="45">
        <f t="shared" si="214"/>
        <v>15974.608504052672</v>
      </c>
      <c r="O191" s="44">
        <v>0</v>
      </c>
      <c r="P191" s="14">
        <v>0</v>
      </c>
      <c r="Q191" s="45">
        <v>0</v>
      </c>
      <c r="R191" s="44">
        <v>0</v>
      </c>
      <c r="S191" s="14">
        <v>0</v>
      </c>
      <c r="T191" s="45">
        <v>0</v>
      </c>
      <c r="U191" s="44">
        <v>0</v>
      </c>
      <c r="V191" s="14">
        <v>0</v>
      </c>
      <c r="W191" s="45">
        <v>0</v>
      </c>
      <c r="X191" s="44">
        <v>0</v>
      </c>
      <c r="Y191" s="14">
        <v>0</v>
      </c>
      <c r="Z191" s="45">
        <v>0</v>
      </c>
      <c r="AA191" s="44">
        <v>0</v>
      </c>
      <c r="AB191" s="14">
        <v>0</v>
      </c>
      <c r="AC191" s="45">
        <v>0</v>
      </c>
      <c r="AD191" s="44">
        <v>0</v>
      </c>
      <c r="AE191" s="14">
        <v>0</v>
      </c>
      <c r="AF191" s="45">
        <v>0</v>
      </c>
      <c r="AG191" s="44">
        <v>0</v>
      </c>
      <c r="AH191" s="14">
        <v>0</v>
      </c>
      <c r="AI191" s="45">
        <v>0</v>
      </c>
      <c r="AJ191" s="44">
        <v>0</v>
      </c>
      <c r="AK191" s="14">
        <v>0</v>
      </c>
      <c r="AL191" s="45">
        <v>0</v>
      </c>
      <c r="AM191" s="44">
        <v>0</v>
      </c>
      <c r="AN191" s="14">
        <v>0</v>
      </c>
      <c r="AO191" s="45">
        <f t="shared" si="217"/>
        <v>0</v>
      </c>
      <c r="AP191" s="44">
        <v>7.4470000000000001</v>
      </c>
      <c r="AQ191" s="14">
        <v>100.44</v>
      </c>
      <c r="AR191" s="45">
        <f t="shared" si="218"/>
        <v>13487.310326305895</v>
      </c>
      <c r="AS191" s="44">
        <v>0</v>
      </c>
      <c r="AT191" s="14">
        <v>0</v>
      </c>
      <c r="AU191" s="45">
        <v>0</v>
      </c>
      <c r="AV191" s="12">
        <f t="shared" si="219"/>
        <v>18.2593</v>
      </c>
      <c r="AW191" s="17">
        <f t="shared" si="220"/>
        <v>278.58999999999997</v>
      </c>
    </row>
    <row r="192" spans="1:49" x14ac:dyDescent="0.3">
      <c r="A192" s="54">
        <v>2020</v>
      </c>
      <c r="B192" s="45" t="s">
        <v>9</v>
      </c>
      <c r="C192" s="44">
        <v>0</v>
      </c>
      <c r="D192" s="14">
        <v>0</v>
      </c>
      <c r="E192" s="45">
        <f t="shared" ref="E192:AU199" si="223">IF(C192=0,0,D192/C192*1000)</f>
        <v>0</v>
      </c>
      <c r="F192" s="44">
        <v>7.68</v>
      </c>
      <c r="G192" s="14">
        <v>135.16800000000001</v>
      </c>
      <c r="H192" s="45">
        <f t="shared" si="223"/>
        <v>17600</v>
      </c>
      <c r="I192" s="44">
        <v>0</v>
      </c>
      <c r="J192" s="14">
        <v>0</v>
      </c>
      <c r="K192" s="45">
        <f t="shared" si="223"/>
        <v>0</v>
      </c>
      <c r="L192" s="44">
        <v>2.8608899999999999</v>
      </c>
      <c r="M192" s="14">
        <v>48.911000000000001</v>
      </c>
      <c r="N192" s="45">
        <f t="shared" si="223"/>
        <v>17096.42803463258</v>
      </c>
      <c r="O192" s="44">
        <v>0</v>
      </c>
      <c r="P192" s="14">
        <v>0</v>
      </c>
      <c r="Q192" s="45">
        <f t="shared" si="223"/>
        <v>0</v>
      </c>
      <c r="R192" s="44">
        <v>0</v>
      </c>
      <c r="S192" s="14">
        <v>0</v>
      </c>
      <c r="T192" s="45">
        <f t="shared" si="223"/>
        <v>0</v>
      </c>
      <c r="U192" s="44">
        <v>0</v>
      </c>
      <c r="V192" s="14">
        <v>0</v>
      </c>
      <c r="W192" s="45">
        <f t="shared" si="223"/>
        <v>0</v>
      </c>
      <c r="X192" s="44">
        <v>0.42</v>
      </c>
      <c r="Y192" s="14">
        <v>6.8250000000000002</v>
      </c>
      <c r="Z192" s="45">
        <f t="shared" si="223"/>
        <v>16250</v>
      </c>
      <c r="AA192" s="44">
        <v>2.5760000000000001</v>
      </c>
      <c r="AB192" s="14">
        <v>43.52</v>
      </c>
      <c r="AC192" s="45">
        <f t="shared" si="223"/>
        <v>16894.409937888198</v>
      </c>
      <c r="AD192" s="44">
        <v>0</v>
      </c>
      <c r="AE192" s="14">
        <v>0</v>
      </c>
      <c r="AF192" s="45">
        <f t="shared" si="223"/>
        <v>0</v>
      </c>
      <c r="AG192" s="44">
        <v>4.8</v>
      </c>
      <c r="AH192" s="14">
        <v>149.21299999999999</v>
      </c>
      <c r="AI192" s="45">
        <f t="shared" si="223"/>
        <v>31086.041666666668</v>
      </c>
      <c r="AJ192" s="44">
        <v>0</v>
      </c>
      <c r="AK192" s="14">
        <v>0</v>
      </c>
      <c r="AL192" s="45">
        <f t="shared" ref="AL192:AL199" si="224">IF(AJ192=0,0,AK192/AJ192*1000)</f>
        <v>0</v>
      </c>
      <c r="AM192" s="44">
        <v>0</v>
      </c>
      <c r="AN192" s="14">
        <v>0</v>
      </c>
      <c r="AO192" s="45">
        <f t="shared" si="217"/>
        <v>0</v>
      </c>
      <c r="AP192" s="44">
        <v>0</v>
      </c>
      <c r="AQ192" s="14">
        <v>0</v>
      </c>
      <c r="AR192" s="45">
        <f t="shared" si="223"/>
        <v>0</v>
      </c>
      <c r="AS192" s="44">
        <v>0.72</v>
      </c>
      <c r="AT192" s="14">
        <v>10.95</v>
      </c>
      <c r="AU192" s="45">
        <f t="shared" si="223"/>
        <v>15208.333333333332</v>
      </c>
      <c r="AV192" s="12">
        <f t="shared" si="219"/>
        <v>19.056889999999999</v>
      </c>
      <c r="AW192" s="17">
        <f t="shared" si="220"/>
        <v>394.58699999999999</v>
      </c>
    </row>
    <row r="193" spans="1:49" x14ac:dyDescent="0.3">
      <c r="A193" s="54">
        <v>2020</v>
      </c>
      <c r="B193" s="55" t="s">
        <v>10</v>
      </c>
      <c r="C193" s="44">
        <v>0</v>
      </c>
      <c r="D193" s="14">
        <v>0</v>
      </c>
      <c r="E193" s="45">
        <f t="shared" si="223"/>
        <v>0</v>
      </c>
      <c r="F193" s="44">
        <v>0</v>
      </c>
      <c r="G193" s="14">
        <v>0</v>
      </c>
      <c r="H193" s="45">
        <f t="shared" si="223"/>
        <v>0</v>
      </c>
      <c r="I193" s="44">
        <v>0</v>
      </c>
      <c r="J193" s="14">
        <v>0</v>
      </c>
      <c r="K193" s="45">
        <f t="shared" si="223"/>
        <v>0</v>
      </c>
      <c r="L193" s="44">
        <v>17.3642</v>
      </c>
      <c r="M193" s="14">
        <v>248.31200000000001</v>
      </c>
      <c r="N193" s="45">
        <f t="shared" si="223"/>
        <v>14300.226903629307</v>
      </c>
      <c r="O193" s="44">
        <v>0</v>
      </c>
      <c r="P193" s="14">
        <v>0</v>
      </c>
      <c r="Q193" s="45">
        <f t="shared" si="223"/>
        <v>0</v>
      </c>
      <c r="R193" s="44">
        <v>0</v>
      </c>
      <c r="S193" s="14">
        <v>0</v>
      </c>
      <c r="T193" s="45">
        <f t="shared" si="223"/>
        <v>0</v>
      </c>
      <c r="U193" s="44">
        <v>0</v>
      </c>
      <c r="V193" s="14">
        <v>0</v>
      </c>
      <c r="W193" s="45">
        <f t="shared" si="223"/>
        <v>0</v>
      </c>
      <c r="X193" s="44">
        <v>0.6</v>
      </c>
      <c r="Y193" s="14">
        <v>9.6050000000000004</v>
      </c>
      <c r="Z193" s="45">
        <f t="shared" si="223"/>
        <v>16008.333333333332</v>
      </c>
      <c r="AA193" s="44">
        <v>2.5760000000000001</v>
      </c>
      <c r="AB193" s="14">
        <v>43.518999999999998</v>
      </c>
      <c r="AC193" s="45">
        <f t="shared" si="223"/>
        <v>16894.021739130432</v>
      </c>
      <c r="AD193" s="44">
        <v>1.4999999999999999E-2</v>
      </c>
      <c r="AE193" s="14">
        <v>0.15</v>
      </c>
      <c r="AF193" s="45">
        <f t="shared" si="223"/>
        <v>10000</v>
      </c>
      <c r="AG193" s="44">
        <v>45.274190000000004</v>
      </c>
      <c r="AH193" s="14">
        <v>959.34199999999998</v>
      </c>
      <c r="AI193" s="45">
        <f t="shared" si="223"/>
        <v>21189.600520738193</v>
      </c>
      <c r="AJ193" s="44">
        <v>0</v>
      </c>
      <c r="AK193" s="14">
        <v>0</v>
      </c>
      <c r="AL193" s="45">
        <f t="shared" si="224"/>
        <v>0</v>
      </c>
      <c r="AM193" s="44">
        <v>0</v>
      </c>
      <c r="AN193" s="14">
        <v>0</v>
      </c>
      <c r="AO193" s="45">
        <f t="shared" si="217"/>
        <v>0</v>
      </c>
      <c r="AP193" s="44">
        <v>7.3920000000000003</v>
      </c>
      <c r="AQ193" s="14">
        <v>109.2</v>
      </c>
      <c r="AR193" s="45">
        <f t="shared" si="223"/>
        <v>14772.727272727272</v>
      </c>
      <c r="AS193" s="44">
        <v>2E-3</v>
      </c>
      <c r="AT193" s="14">
        <v>0.36</v>
      </c>
      <c r="AU193" s="45">
        <f t="shared" si="223"/>
        <v>180000</v>
      </c>
      <c r="AV193" s="12">
        <f t="shared" si="219"/>
        <v>73.223390000000009</v>
      </c>
      <c r="AW193" s="17">
        <f t="shared" si="220"/>
        <v>1370.4880000000001</v>
      </c>
    </row>
    <row r="194" spans="1:49" x14ac:dyDescent="0.3">
      <c r="A194" s="54">
        <v>2020</v>
      </c>
      <c r="B194" s="55" t="s">
        <v>11</v>
      </c>
      <c r="C194" s="44">
        <v>0.56000000000000005</v>
      </c>
      <c r="D194" s="14">
        <v>46.86</v>
      </c>
      <c r="E194" s="45">
        <f t="shared" si="223"/>
        <v>83678.57142857142</v>
      </c>
      <c r="F194" s="44">
        <v>7.7001599999999994</v>
      </c>
      <c r="G194" s="14">
        <v>140.54300000000001</v>
      </c>
      <c r="H194" s="45">
        <f t="shared" si="223"/>
        <v>18251.958400864398</v>
      </c>
      <c r="I194" s="44">
        <v>0</v>
      </c>
      <c r="J194" s="14">
        <v>0</v>
      </c>
      <c r="K194" s="45">
        <f t="shared" si="223"/>
        <v>0</v>
      </c>
      <c r="L194" s="44">
        <v>7.593</v>
      </c>
      <c r="M194" s="14">
        <v>132.81800000000001</v>
      </c>
      <c r="N194" s="45">
        <f t="shared" si="223"/>
        <v>17492.163835111289</v>
      </c>
      <c r="O194" s="44">
        <v>0</v>
      </c>
      <c r="P194" s="14">
        <v>0</v>
      </c>
      <c r="Q194" s="45">
        <f t="shared" si="223"/>
        <v>0</v>
      </c>
      <c r="R194" s="44">
        <v>0</v>
      </c>
      <c r="S194" s="14">
        <v>0</v>
      </c>
      <c r="T194" s="45">
        <f t="shared" si="223"/>
        <v>0</v>
      </c>
      <c r="U194" s="44">
        <v>0</v>
      </c>
      <c r="V194" s="14">
        <v>0</v>
      </c>
      <c r="W194" s="45">
        <f t="shared" si="223"/>
        <v>0</v>
      </c>
      <c r="X194" s="44">
        <v>40.884</v>
      </c>
      <c r="Y194" s="14">
        <v>773.55100000000004</v>
      </c>
      <c r="Z194" s="45">
        <f t="shared" si="223"/>
        <v>18920.629096957247</v>
      </c>
      <c r="AA194" s="44">
        <v>1.84</v>
      </c>
      <c r="AB194" s="14">
        <v>34.024000000000001</v>
      </c>
      <c r="AC194" s="45">
        <f t="shared" si="223"/>
        <v>18491.304347826088</v>
      </c>
      <c r="AD194" s="44">
        <v>0</v>
      </c>
      <c r="AE194" s="14">
        <v>0</v>
      </c>
      <c r="AF194" s="45">
        <f t="shared" si="223"/>
        <v>0</v>
      </c>
      <c r="AG194" s="44">
        <v>8.8000000000000007</v>
      </c>
      <c r="AH194" s="14">
        <v>272.858</v>
      </c>
      <c r="AI194" s="45">
        <f t="shared" si="223"/>
        <v>31006.590909090908</v>
      </c>
      <c r="AJ194" s="44">
        <v>0</v>
      </c>
      <c r="AK194" s="14">
        <v>0</v>
      </c>
      <c r="AL194" s="45">
        <f t="shared" si="224"/>
        <v>0</v>
      </c>
      <c r="AM194" s="44">
        <v>0</v>
      </c>
      <c r="AN194" s="14">
        <v>0</v>
      </c>
      <c r="AO194" s="45">
        <f t="shared" si="217"/>
        <v>0</v>
      </c>
      <c r="AP194" s="44">
        <v>6.0060000000000002</v>
      </c>
      <c r="AQ194" s="14">
        <v>190.696</v>
      </c>
      <c r="AR194" s="45">
        <f t="shared" si="223"/>
        <v>31750.915750915749</v>
      </c>
      <c r="AS194" s="44">
        <v>10.65</v>
      </c>
      <c r="AT194" s="14">
        <v>58.44</v>
      </c>
      <c r="AU194" s="45">
        <f t="shared" si="223"/>
        <v>5487.3239436619715</v>
      </c>
      <c r="AV194" s="12">
        <f t="shared" si="219"/>
        <v>84.033159999999995</v>
      </c>
      <c r="AW194" s="17">
        <f t="shared" si="220"/>
        <v>1649.79</v>
      </c>
    </row>
    <row r="195" spans="1:49" x14ac:dyDescent="0.3">
      <c r="A195" s="54">
        <v>2020</v>
      </c>
      <c r="B195" s="55" t="s">
        <v>12</v>
      </c>
      <c r="C195" s="44">
        <v>0</v>
      </c>
      <c r="D195" s="14">
        <v>0</v>
      </c>
      <c r="E195" s="45">
        <f t="shared" si="223"/>
        <v>0</v>
      </c>
      <c r="F195" s="72">
        <v>7.6970299999999998</v>
      </c>
      <c r="G195" s="73">
        <v>130.9</v>
      </c>
      <c r="H195" s="45">
        <f t="shared" si="223"/>
        <v>17006.559673016734</v>
      </c>
      <c r="I195" s="44">
        <v>0</v>
      </c>
      <c r="J195" s="14">
        <v>0</v>
      </c>
      <c r="K195" s="45">
        <f t="shared" si="223"/>
        <v>0</v>
      </c>
      <c r="L195" s="72">
        <v>3.714</v>
      </c>
      <c r="M195" s="73">
        <v>74.983000000000004</v>
      </c>
      <c r="N195" s="45">
        <f t="shared" si="223"/>
        <v>20189.28379106085</v>
      </c>
      <c r="O195" s="44">
        <v>0</v>
      </c>
      <c r="P195" s="14">
        <v>0</v>
      </c>
      <c r="Q195" s="45">
        <f t="shared" si="223"/>
        <v>0</v>
      </c>
      <c r="R195" s="44">
        <v>0</v>
      </c>
      <c r="S195" s="14">
        <v>0</v>
      </c>
      <c r="T195" s="45">
        <f t="shared" si="223"/>
        <v>0</v>
      </c>
      <c r="U195" s="44">
        <v>0</v>
      </c>
      <c r="V195" s="14">
        <v>0</v>
      </c>
      <c r="W195" s="45">
        <f t="shared" si="223"/>
        <v>0</v>
      </c>
      <c r="X195" s="72">
        <v>109.16500000000001</v>
      </c>
      <c r="Y195" s="73">
        <v>1963.4760000000001</v>
      </c>
      <c r="Z195" s="45">
        <f t="shared" si="223"/>
        <v>17986.31429487473</v>
      </c>
      <c r="AA195" s="72">
        <v>1.472</v>
      </c>
      <c r="AB195" s="73">
        <v>25.010999999999999</v>
      </c>
      <c r="AC195" s="45">
        <f t="shared" si="223"/>
        <v>16991.168478260872</v>
      </c>
      <c r="AD195" s="44">
        <v>0</v>
      </c>
      <c r="AE195" s="14">
        <v>0</v>
      </c>
      <c r="AF195" s="45">
        <f t="shared" si="223"/>
        <v>0</v>
      </c>
      <c r="AG195" s="72">
        <v>4</v>
      </c>
      <c r="AH195" s="73">
        <v>125.05500000000001</v>
      </c>
      <c r="AI195" s="45">
        <f t="shared" si="223"/>
        <v>31263.75</v>
      </c>
      <c r="AJ195" s="44">
        <v>0</v>
      </c>
      <c r="AK195" s="14">
        <v>0</v>
      </c>
      <c r="AL195" s="45">
        <f t="shared" si="224"/>
        <v>0</v>
      </c>
      <c r="AM195" s="44">
        <v>0</v>
      </c>
      <c r="AN195" s="14">
        <v>0</v>
      </c>
      <c r="AO195" s="45">
        <f t="shared" si="217"/>
        <v>0</v>
      </c>
      <c r="AP195" s="72">
        <v>20.5</v>
      </c>
      <c r="AQ195" s="73">
        <v>365.6</v>
      </c>
      <c r="AR195" s="45">
        <f t="shared" si="223"/>
        <v>17834.146341463416</v>
      </c>
      <c r="AS195" s="72">
        <v>4.7E-2</v>
      </c>
      <c r="AT195" s="73">
        <v>3.3140000000000001</v>
      </c>
      <c r="AU195" s="45">
        <f t="shared" si="223"/>
        <v>70510.638297872341</v>
      </c>
      <c r="AV195" s="12">
        <f t="shared" si="219"/>
        <v>146.59503000000001</v>
      </c>
      <c r="AW195" s="17">
        <f t="shared" si="220"/>
        <v>2688.3389999999999</v>
      </c>
    </row>
    <row r="196" spans="1:49" x14ac:dyDescent="0.3">
      <c r="A196" s="54">
        <v>2020</v>
      </c>
      <c r="B196" s="55" t="s">
        <v>13</v>
      </c>
      <c r="C196" s="44">
        <v>0</v>
      </c>
      <c r="D196" s="14">
        <v>0</v>
      </c>
      <c r="E196" s="45">
        <f t="shared" si="223"/>
        <v>0</v>
      </c>
      <c r="F196" s="74">
        <v>3.0608200000000001</v>
      </c>
      <c r="G196" s="75">
        <v>43.378999999999998</v>
      </c>
      <c r="H196" s="45">
        <f t="shared" si="223"/>
        <v>14172.345972647852</v>
      </c>
      <c r="I196" s="44">
        <v>0</v>
      </c>
      <c r="J196" s="14">
        <v>0</v>
      </c>
      <c r="K196" s="45">
        <f t="shared" si="223"/>
        <v>0</v>
      </c>
      <c r="L196" s="74">
        <v>18.797669999999997</v>
      </c>
      <c r="M196" s="75">
        <v>279.41300000000001</v>
      </c>
      <c r="N196" s="45">
        <f t="shared" si="223"/>
        <v>14864.235833483621</v>
      </c>
      <c r="O196" s="44">
        <v>0</v>
      </c>
      <c r="P196" s="14">
        <v>0</v>
      </c>
      <c r="Q196" s="45">
        <f t="shared" si="223"/>
        <v>0</v>
      </c>
      <c r="R196" s="44">
        <v>0</v>
      </c>
      <c r="S196" s="14">
        <v>0</v>
      </c>
      <c r="T196" s="45">
        <f t="shared" si="223"/>
        <v>0</v>
      </c>
      <c r="U196" s="44">
        <v>0</v>
      </c>
      <c r="V196" s="14">
        <v>0</v>
      </c>
      <c r="W196" s="45">
        <f t="shared" si="223"/>
        <v>0</v>
      </c>
      <c r="X196" s="74">
        <v>3.19</v>
      </c>
      <c r="Y196" s="75">
        <v>119.663</v>
      </c>
      <c r="Z196" s="45">
        <f t="shared" si="223"/>
        <v>37511.912225705331</v>
      </c>
      <c r="AA196" s="44">
        <v>0</v>
      </c>
      <c r="AB196" s="14">
        <v>0</v>
      </c>
      <c r="AC196" s="45">
        <f t="shared" si="223"/>
        <v>0</v>
      </c>
      <c r="AD196" s="44">
        <v>0</v>
      </c>
      <c r="AE196" s="14">
        <v>0</v>
      </c>
      <c r="AF196" s="45">
        <f t="shared" si="223"/>
        <v>0</v>
      </c>
      <c r="AG196" s="74">
        <v>8.7145200000000003</v>
      </c>
      <c r="AH196" s="75">
        <v>273.96800000000002</v>
      </c>
      <c r="AI196" s="45">
        <f t="shared" si="223"/>
        <v>31438.105598472437</v>
      </c>
      <c r="AJ196" s="44">
        <v>0</v>
      </c>
      <c r="AK196" s="14">
        <v>0</v>
      </c>
      <c r="AL196" s="45">
        <f t="shared" si="224"/>
        <v>0</v>
      </c>
      <c r="AM196" s="44">
        <v>0</v>
      </c>
      <c r="AN196" s="14">
        <v>0</v>
      </c>
      <c r="AO196" s="45">
        <f t="shared" si="217"/>
        <v>0</v>
      </c>
      <c r="AP196" s="74">
        <v>7.5</v>
      </c>
      <c r="AQ196" s="75">
        <v>197.93</v>
      </c>
      <c r="AR196" s="45">
        <f t="shared" si="223"/>
        <v>26390.666666666668</v>
      </c>
      <c r="AS196" s="74">
        <v>0.17</v>
      </c>
      <c r="AT196" s="75">
        <v>11.069000000000001</v>
      </c>
      <c r="AU196" s="45">
        <f t="shared" si="223"/>
        <v>65111.76470588235</v>
      </c>
      <c r="AV196" s="12">
        <f t="shared" si="219"/>
        <v>41.433009999999996</v>
      </c>
      <c r="AW196" s="17">
        <f t="shared" si="220"/>
        <v>925.42200000000003</v>
      </c>
    </row>
    <row r="197" spans="1:49" x14ac:dyDescent="0.3">
      <c r="A197" s="54">
        <v>2020</v>
      </c>
      <c r="B197" s="55" t="s">
        <v>14</v>
      </c>
      <c r="C197" s="44">
        <v>0</v>
      </c>
      <c r="D197" s="14">
        <v>0</v>
      </c>
      <c r="E197" s="45">
        <f t="shared" si="223"/>
        <v>0</v>
      </c>
      <c r="F197" s="11">
        <v>0.02</v>
      </c>
      <c r="G197" s="76">
        <v>0.76</v>
      </c>
      <c r="H197" s="45">
        <f t="shared" si="223"/>
        <v>38000</v>
      </c>
      <c r="I197" s="44">
        <v>0</v>
      </c>
      <c r="J197" s="14">
        <v>0</v>
      </c>
      <c r="K197" s="45">
        <f t="shared" si="223"/>
        <v>0</v>
      </c>
      <c r="L197" s="11">
        <v>4.9743599999999999</v>
      </c>
      <c r="M197" s="76">
        <v>113.636</v>
      </c>
      <c r="N197" s="45">
        <f t="shared" si="223"/>
        <v>22844.345805289526</v>
      </c>
      <c r="O197" s="44">
        <v>0</v>
      </c>
      <c r="P197" s="14">
        <v>0</v>
      </c>
      <c r="Q197" s="45">
        <f t="shared" si="223"/>
        <v>0</v>
      </c>
      <c r="R197" s="44">
        <v>0</v>
      </c>
      <c r="S197" s="14">
        <v>0</v>
      </c>
      <c r="T197" s="45">
        <f t="shared" si="223"/>
        <v>0</v>
      </c>
      <c r="U197" s="44">
        <v>0</v>
      </c>
      <c r="V197" s="14">
        <v>0</v>
      </c>
      <c r="W197" s="45">
        <f t="shared" si="223"/>
        <v>0</v>
      </c>
      <c r="X197" s="11">
        <v>35.28</v>
      </c>
      <c r="Y197" s="76">
        <v>611.37699999999995</v>
      </c>
      <c r="Z197" s="45">
        <f t="shared" si="223"/>
        <v>17329.280045351472</v>
      </c>
      <c r="AA197" s="44">
        <v>0</v>
      </c>
      <c r="AB197" s="14">
        <v>0</v>
      </c>
      <c r="AC197" s="45">
        <f t="shared" si="223"/>
        <v>0</v>
      </c>
      <c r="AD197" s="44">
        <v>0</v>
      </c>
      <c r="AE197" s="14">
        <v>0</v>
      </c>
      <c r="AF197" s="45">
        <f t="shared" si="223"/>
        <v>0</v>
      </c>
      <c r="AG197" s="11">
        <v>74.013999999999996</v>
      </c>
      <c r="AH197" s="76">
        <v>1648.74</v>
      </c>
      <c r="AI197" s="45">
        <f t="shared" si="223"/>
        <v>22276.055881319753</v>
      </c>
      <c r="AJ197" s="44">
        <v>0</v>
      </c>
      <c r="AK197" s="14">
        <v>0</v>
      </c>
      <c r="AL197" s="45">
        <f t="shared" si="224"/>
        <v>0</v>
      </c>
      <c r="AM197" s="44">
        <v>0</v>
      </c>
      <c r="AN197" s="14">
        <v>0</v>
      </c>
      <c r="AO197" s="45">
        <f t="shared" si="217"/>
        <v>0</v>
      </c>
      <c r="AP197" s="11">
        <v>12.5</v>
      </c>
      <c r="AQ197" s="76">
        <v>300.77100000000002</v>
      </c>
      <c r="AR197" s="45">
        <f t="shared" si="223"/>
        <v>24061.680000000004</v>
      </c>
      <c r="AS197" s="11">
        <v>0.3</v>
      </c>
      <c r="AT197" s="76">
        <v>4.173</v>
      </c>
      <c r="AU197" s="45">
        <f t="shared" si="223"/>
        <v>13910</v>
      </c>
      <c r="AV197" s="12">
        <f t="shared" si="219"/>
        <v>127.08835999999999</v>
      </c>
      <c r="AW197" s="17">
        <f t="shared" si="220"/>
        <v>2679.4570000000003</v>
      </c>
    </row>
    <row r="198" spans="1:49" x14ac:dyDescent="0.3">
      <c r="A198" s="54">
        <v>2020</v>
      </c>
      <c r="B198" s="45" t="s">
        <v>15</v>
      </c>
      <c r="C198" s="44">
        <v>0</v>
      </c>
      <c r="D198" s="14">
        <v>0</v>
      </c>
      <c r="E198" s="45">
        <f t="shared" si="223"/>
        <v>0</v>
      </c>
      <c r="F198" s="77">
        <v>7.1719999999999997</v>
      </c>
      <c r="G198" s="14">
        <v>258.93700000000001</v>
      </c>
      <c r="H198" s="45">
        <f t="shared" si="223"/>
        <v>36103.876185164532</v>
      </c>
      <c r="I198" s="44">
        <v>0</v>
      </c>
      <c r="J198" s="14">
        <v>0</v>
      </c>
      <c r="K198" s="45">
        <f t="shared" si="223"/>
        <v>0</v>
      </c>
      <c r="L198" s="77">
        <v>41.6387</v>
      </c>
      <c r="M198" s="14">
        <v>783.654</v>
      </c>
      <c r="N198" s="45">
        <f t="shared" si="223"/>
        <v>18820.328204290719</v>
      </c>
      <c r="O198" s="44">
        <v>0</v>
      </c>
      <c r="P198" s="14">
        <v>0</v>
      </c>
      <c r="Q198" s="45">
        <f t="shared" si="223"/>
        <v>0</v>
      </c>
      <c r="R198" s="44">
        <v>0</v>
      </c>
      <c r="S198" s="14">
        <v>0</v>
      </c>
      <c r="T198" s="45">
        <f t="shared" si="223"/>
        <v>0</v>
      </c>
      <c r="U198" s="44">
        <v>0</v>
      </c>
      <c r="V198" s="14">
        <v>0</v>
      </c>
      <c r="W198" s="45">
        <f t="shared" si="223"/>
        <v>0</v>
      </c>
      <c r="X198" s="77">
        <v>65.180000000000007</v>
      </c>
      <c r="Y198" s="14">
        <v>1162.088</v>
      </c>
      <c r="Z198" s="45">
        <f t="shared" si="223"/>
        <v>17828.904571954583</v>
      </c>
      <c r="AA198" s="44">
        <v>0</v>
      </c>
      <c r="AB198" s="14">
        <v>0</v>
      </c>
      <c r="AC198" s="45">
        <f t="shared" si="223"/>
        <v>0</v>
      </c>
      <c r="AD198" s="44">
        <v>0</v>
      </c>
      <c r="AE198" s="14">
        <v>0</v>
      </c>
      <c r="AF198" s="45">
        <f t="shared" si="223"/>
        <v>0</v>
      </c>
      <c r="AG198" s="77">
        <v>50.010860000000001</v>
      </c>
      <c r="AH198" s="14">
        <v>1190.0429999999999</v>
      </c>
      <c r="AI198" s="45">
        <f t="shared" si="223"/>
        <v>23795.691575789737</v>
      </c>
      <c r="AJ198" s="77">
        <v>0.03</v>
      </c>
      <c r="AK198" s="14">
        <v>0.17899999999999999</v>
      </c>
      <c r="AL198" s="45">
        <f t="shared" si="224"/>
        <v>5966.666666666667</v>
      </c>
      <c r="AM198" s="77">
        <v>0</v>
      </c>
      <c r="AN198" s="14">
        <v>0</v>
      </c>
      <c r="AO198" s="45">
        <f t="shared" si="217"/>
        <v>0</v>
      </c>
      <c r="AP198" s="44">
        <v>0</v>
      </c>
      <c r="AQ198" s="14">
        <v>0</v>
      </c>
      <c r="AR198" s="45">
        <f t="shared" si="223"/>
        <v>0</v>
      </c>
      <c r="AS198" s="77">
        <v>1.05</v>
      </c>
      <c r="AT198" s="14">
        <v>22.28</v>
      </c>
      <c r="AU198" s="45">
        <f t="shared" si="223"/>
        <v>21219.047619047618</v>
      </c>
      <c r="AV198" s="12">
        <f t="shared" si="219"/>
        <v>165.05156000000002</v>
      </c>
      <c r="AW198" s="17">
        <f t="shared" si="220"/>
        <v>3417.0019999999995</v>
      </c>
    </row>
    <row r="199" spans="1:49" x14ac:dyDescent="0.3">
      <c r="A199" s="54">
        <v>2020</v>
      </c>
      <c r="B199" s="55" t="s">
        <v>16</v>
      </c>
      <c r="C199" s="44">
        <v>0</v>
      </c>
      <c r="D199" s="14">
        <v>0</v>
      </c>
      <c r="E199" s="45">
        <f t="shared" si="223"/>
        <v>0</v>
      </c>
      <c r="F199" s="77">
        <v>22.05</v>
      </c>
      <c r="G199" s="14">
        <v>777.41300000000001</v>
      </c>
      <c r="H199" s="45">
        <f t="shared" si="223"/>
        <v>35256.825396825399</v>
      </c>
      <c r="I199" s="44">
        <v>0</v>
      </c>
      <c r="J199" s="14">
        <v>0</v>
      </c>
      <c r="K199" s="45">
        <f t="shared" si="223"/>
        <v>0</v>
      </c>
      <c r="L199" s="77">
        <v>23.405000000000001</v>
      </c>
      <c r="M199" s="14">
        <v>445.27300000000002</v>
      </c>
      <c r="N199" s="45">
        <f t="shared" si="223"/>
        <v>19024.695577867977</v>
      </c>
      <c r="O199" s="44">
        <v>0</v>
      </c>
      <c r="P199" s="14">
        <v>0</v>
      </c>
      <c r="Q199" s="45">
        <f t="shared" si="223"/>
        <v>0</v>
      </c>
      <c r="R199" s="44">
        <v>0</v>
      </c>
      <c r="S199" s="14">
        <v>0</v>
      </c>
      <c r="T199" s="45">
        <f t="shared" si="223"/>
        <v>0</v>
      </c>
      <c r="U199" s="44">
        <v>0</v>
      </c>
      <c r="V199" s="14">
        <v>0</v>
      </c>
      <c r="W199" s="45">
        <f t="shared" si="223"/>
        <v>0</v>
      </c>
      <c r="X199" s="77">
        <v>2.6629999999999998</v>
      </c>
      <c r="Y199" s="14">
        <v>79.591999999999999</v>
      </c>
      <c r="Z199" s="45">
        <f t="shared" si="223"/>
        <v>29888.096132181752</v>
      </c>
      <c r="AA199" s="44">
        <v>0</v>
      </c>
      <c r="AB199" s="14">
        <v>0</v>
      </c>
      <c r="AC199" s="45">
        <f t="shared" si="223"/>
        <v>0</v>
      </c>
      <c r="AD199" s="44">
        <v>0</v>
      </c>
      <c r="AE199" s="14">
        <v>0</v>
      </c>
      <c r="AF199" s="45">
        <f t="shared" si="223"/>
        <v>0</v>
      </c>
      <c r="AG199" s="77">
        <v>13.01248</v>
      </c>
      <c r="AH199" s="14">
        <v>484.923</v>
      </c>
      <c r="AI199" s="45">
        <f t="shared" si="223"/>
        <v>37265.993876647648</v>
      </c>
      <c r="AJ199" s="44">
        <v>0</v>
      </c>
      <c r="AK199" s="14">
        <v>0</v>
      </c>
      <c r="AL199" s="45">
        <f t="shared" si="224"/>
        <v>0</v>
      </c>
      <c r="AM199" s="44">
        <v>0</v>
      </c>
      <c r="AN199" s="14">
        <v>0</v>
      </c>
      <c r="AO199" s="45">
        <f t="shared" si="217"/>
        <v>0</v>
      </c>
      <c r="AP199" s="44">
        <v>0</v>
      </c>
      <c r="AQ199" s="14">
        <v>0</v>
      </c>
      <c r="AR199" s="45">
        <f t="shared" si="223"/>
        <v>0</v>
      </c>
      <c r="AS199" s="77">
        <v>1.6</v>
      </c>
      <c r="AT199" s="14">
        <v>34</v>
      </c>
      <c r="AU199" s="45">
        <f t="shared" si="223"/>
        <v>21250</v>
      </c>
      <c r="AV199" s="12">
        <f t="shared" si="219"/>
        <v>62.73048</v>
      </c>
      <c r="AW199" s="17">
        <f t="shared" si="220"/>
        <v>1821.2010000000002</v>
      </c>
    </row>
    <row r="200" spans="1:49" ht="15" thickBot="1" x14ac:dyDescent="0.35">
      <c r="A200" s="67"/>
      <c r="B200" s="68" t="s">
        <v>17</v>
      </c>
      <c r="C200" s="69">
        <f t="shared" ref="C200:D200" si="225">SUM(C188:C199)</f>
        <v>0.56000000000000005</v>
      </c>
      <c r="D200" s="70">
        <f t="shared" si="225"/>
        <v>46.86</v>
      </c>
      <c r="E200" s="71"/>
      <c r="F200" s="69">
        <f t="shared" ref="F200:G200" si="226">SUM(F188:F199)</f>
        <v>62.680009999999996</v>
      </c>
      <c r="G200" s="70">
        <f t="shared" si="226"/>
        <v>1613.8470000000002</v>
      </c>
      <c r="H200" s="71"/>
      <c r="I200" s="69">
        <f t="shared" ref="I200:J200" si="227">SUM(I188:I199)</f>
        <v>0</v>
      </c>
      <c r="J200" s="70">
        <f t="shared" si="227"/>
        <v>0</v>
      </c>
      <c r="K200" s="71"/>
      <c r="L200" s="69">
        <f t="shared" ref="L200:M200" si="228">SUM(L188:L199)</f>
        <v>130.9272</v>
      </c>
      <c r="M200" s="70">
        <f t="shared" si="228"/>
        <v>2297.3539999999998</v>
      </c>
      <c r="N200" s="71"/>
      <c r="O200" s="69">
        <f t="shared" ref="O200:P200" si="229">SUM(O188:O199)</f>
        <v>0</v>
      </c>
      <c r="P200" s="70">
        <f t="shared" si="229"/>
        <v>0</v>
      </c>
      <c r="Q200" s="71"/>
      <c r="R200" s="69">
        <f t="shared" ref="R200:S200" si="230">SUM(R188:R199)</f>
        <v>0</v>
      </c>
      <c r="S200" s="70">
        <f t="shared" si="230"/>
        <v>0</v>
      </c>
      <c r="T200" s="71"/>
      <c r="U200" s="69">
        <f t="shared" ref="U200:V200" si="231">SUM(U188:U199)</f>
        <v>0</v>
      </c>
      <c r="V200" s="70">
        <f t="shared" si="231"/>
        <v>0</v>
      </c>
      <c r="W200" s="71"/>
      <c r="X200" s="69">
        <f t="shared" ref="X200:Y200" si="232">SUM(X188:X199)</f>
        <v>261.322</v>
      </c>
      <c r="Y200" s="70">
        <f t="shared" si="232"/>
        <v>4791.1189999999997</v>
      </c>
      <c r="Z200" s="71"/>
      <c r="AA200" s="69">
        <f t="shared" ref="AA200:AB200" si="233">SUM(AA188:AA199)</f>
        <v>8.4640000000000004</v>
      </c>
      <c r="AB200" s="70">
        <f t="shared" si="233"/>
        <v>146.07400000000001</v>
      </c>
      <c r="AC200" s="71"/>
      <c r="AD200" s="69">
        <f t="shared" ref="AD200:AE200" si="234">SUM(AD188:AD199)</f>
        <v>5.5E-2</v>
      </c>
      <c r="AE200" s="70">
        <f t="shared" si="234"/>
        <v>16.11</v>
      </c>
      <c r="AF200" s="71"/>
      <c r="AG200" s="69">
        <f t="shared" ref="AG200:AH200" si="235">SUM(AG188:AG199)</f>
        <v>230.70205000000004</v>
      </c>
      <c r="AH200" s="70">
        <f t="shared" si="235"/>
        <v>5701.5919999999996</v>
      </c>
      <c r="AI200" s="71"/>
      <c r="AJ200" s="69">
        <f t="shared" ref="AJ200:AK200" si="236">SUM(AJ188:AJ199)</f>
        <v>0.03</v>
      </c>
      <c r="AK200" s="70">
        <f t="shared" si="236"/>
        <v>0.17899999999999999</v>
      </c>
      <c r="AL200" s="71"/>
      <c r="AM200" s="69">
        <f t="shared" ref="AM200:AN200" si="237">SUM(AM188:AM199)</f>
        <v>0</v>
      </c>
      <c r="AN200" s="70">
        <f t="shared" si="237"/>
        <v>0</v>
      </c>
      <c r="AO200" s="71"/>
      <c r="AP200" s="69">
        <f t="shared" ref="AP200:AQ200" si="238">SUM(AP188:AP199)</f>
        <v>86.306000000000012</v>
      </c>
      <c r="AQ200" s="70">
        <f t="shared" si="238"/>
        <v>1650.9480000000001</v>
      </c>
      <c r="AR200" s="71"/>
      <c r="AS200" s="69">
        <f t="shared" ref="AS200:AT200" si="239">SUM(AS188:AS199)</f>
        <v>14.539000000000001</v>
      </c>
      <c r="AT200" s="70">
        <f t="shared" si="239"/>
        <v>144.58600000000001</v>
      </c>
      <c r="AU200" s="71"/>
      <c r="AV200" s="38">
        <f t="shared" si="219"/>
        <v>795.55526000000009</v>
      </c>
      <c r="AW200" s="39">
        <f t="shared" si="220"/>
        <v>16408.490000000002</v>
      </c>
    </row>
    <row r="201" spans="1:49" x14ac:dyDescent="0.3">
      <c r="A201" s="54">
        <v>2021</v>
      </c>
      <c r="B201" s="55" t="s">
        <v>5</v>
      </c>
      <c r="C201" s="44">
        <v>0</v>
      </c>
      <c r="D201" s="14">
        <v>0</v>
      </c>
      <c r="E201" s="45">
        <f>IF(C201=0,0,D201/C201*1000)</f>
        <v>0</v>
      </c>
      <c r="F201" s="77">
        <v>2.65</v>
      </c>
      <c r="G201" s="14">
        <v>97.245999999999995</v>
      </c>
      <c r="H201" s="45">
        <f t="shared" ref="H201:H212" si="240">IF(F201=0,0,G201/F201*1000)</f>
        <v>36696.603773584902</v>
      </c>
      <c r="I201" s="44">
        <v>0</v>
      </c>
      <c r="J201" s="14">
        <v>0</v>
      </c>
      <c r="K201" s="45">
        <f t="shared" ref="K201:K212" si="241">IF(I201=0,0,J201/I201*1000)</f>
        <v>0</v>
      </c>
      <c r="L201" s="77">
        <v>9.6140000000000008</v>
      </c>
      <c r="M201" s="14">
        <v>304.46100000000001</v>
      </c>
      <c r="N201" s="45">
        <f t="shared" ref="N201:N212" si="242">IF(L201=0,0,M201/L201*1000)</f>
        <v>31668.504264614105</v>
      </c>
      <c r="O201" s="44">
        <v>0</v>
      </c>
      <c r="P201" s="14">
        <v>0</v>
      </c>
      <c r="Q201" s="45">
        <f t="shared" ref="Q201:Q212" si="243">IF(O201=0,0,P201/O201*1000)</f>
        <v>0</v>
      </c>
      <c r="R201" s="44">
        <v>0</v>
      </c>
      <c r="S201" s="14">
        <v>0</v>
      </c>
      <c r="T201" s="45">
        <f t="shared" ref="T201:T212" si="244">IF(R201=0,0,S201/R201*1000)</f>
        <v>0</v>
      </c>
      <c r="U201" s="44">
        <v>0</v>
      </c>
      <c r="V201" s="14">
        <v>0</v>
      </c>
      <c r="W201" s="45">
        <f t="shared" ref="W201:W212" si="245">IF(U201=0,0,V201/U201*1000)</f>
        <v>0</v>
      </c>
      <c r="X201" s="77">
        <v>49.234400000000001</v>
      </c>
      <c r="Y201" s="14">
        <v>321.30799999999999</v>
      </c>
      <c r="Z201" s="45">
        <f t="shared" ref="Z201:Z212" si="246">IF(X201=0,0,Y201/X201*1000)</f>
        <v>6526.0874510504846</v>
      </c>
      <c r="AA201" s="44">
        <v>0</v>
      </c>
      <c r="AB201" s="14">
        <v>0</v>
      </c>
      <c r="AC201" s="45">
        <f t="shared" ref="AC201:AC212" si="247">IF(AA201=0,0,AB201/AA201*1000)</f>
        <v>0</v>
      </c>
      <c r="AD201" s="44">
        <v>0</v>
      </c>
      <c r="AE201" s="14">
        <v>0</v>
      </c>
      <c r="AF201" s="45">
        <f t="shared" ref="AF201:AF212" si="248">IF(AD201=0,0,AE201/AD201*1000)</f>
        <v>0</v>
      </c>
      <c r="AG201" s="77">
        <v>2</v>
      </c>
      <c r="AH201" s="14">
        <v>71.817999999999998</v>
      </c>
      <c r="AI201" s="45">
        <f t="shared" ref="AI201:AI212" si="249">IF(AG201=0,0,AH201/AG201*1000)</f>
        <v>35909</v>
      </c>
      <c r="AJ201" s="44">
        <v>0</v>
      </c>
      <c r="AK201" s="14">
        <v>0</v>
      </c>
      <c r="AL201" s="45">
        <f t="shared" ref="AL201:AL212" si="250">IF(AJ201=0,0,AK201/AJ201*1000)</f>
        <v>0</v>
      </c>
      <c r="AM201" s="44">
        <v>0</v>
      </c>
      <c r="AN201" s="14">
        <v>0</v>
      </c>
      <c r="AO201" s="45">
        <f t="shared" ref="AO201:AO212" si="251">IF(AM201=0,0,AN201/AM201*1000)</f>
        <v>0</v>
      </c>
      <c r="AP201" s="77">
        <v>3</v>
      </c>
      <c r="AQ201" s="14">
        <v>64.8</v>
      </c>
      <c r="AR201" s="45">
        <f t="shared" ref="AR201:AR212" si="252">IF(AP201=0,0,AQ201/AP201*1000)</f>
        <v>21599.999999999996</v>
      </c>
      <c r="AS201" s="77">
        <v>0.03</v>
      </c>
      <c r="AT201" s="14">
        <v>1.47</v>
      </c>
      <c r="AU201" s="45">
        <f t="shared" ref="AU201:AU212" si="253">IF(AS201=0,0,AT201/AS201*1000)</f>
        <v>49000</v>
      </c>
      <c r="AV201" s="12">
        <f t="shared" ref="AV201:AV213" si="254">C201+I201+R201+U201+AD201+AP201+AS201+AA201+AM201+O201+F201+L201+X201+AG201</f>
        <v>66.528400000000005</v>
      </c>
      <c r="AW201" s="17">
        <f t="shared" ref="AW201:AW213" si="255">D201+J201+S201+V201+AE201+AQ201+AT201+AB201+AN201+P201+G201+M201+Y201+AH201</f>
        <v>861.10299999999995</v>
      </c>
    </row>
    <row r="202" spans="1:49" x14ac:dyDescent="0.3">
      <c r="A202" s="54">
        <v>2021</v>
      </c>
      <c r="B202" s="55" t="s">
        <v>6</v>
      </c>
      <c r="C202" s="77">
        <v>11.90338833121803</v>
      </c>
      <c r="D202" s="14">
        <v>52.002000000000002</v>
      </c>
      <c r="E202" s="45">
        <f t="shared" ref="E202:E203" si="256">IF(C202=0,0,D202/C202*1000)</f>
        <v>4368.6720581583204</v>
      </c>
      <c r="F202" s="77">
        <v>27.848090743211507</v>
      </c>
      <c r="G202" s="14">
        <v>240.59100000000001</v>
      </c>
      <c r="H202" s="45">
        <f t="shared" si="240"/>
        <v>8639.4073553731359</v>
      </c>
      <c r="I202" s="44">
        <v>0</v>
      </c>
      <c r="J202" s="14">
        <v>0</v>
      </c>
      <c r="K202" s="45">
        <f t="shared" si="241"/>
        <v>0</v>
      </c>
      <c r="L202" s="77">
        <v>33.418063094467414</v>
      </c>
      <c r="M202" s="14">
        <v>321.29599999999999</v>
      </c>
      <c r="N202" s="45">
        <f t="shared" si="242"/>
        <v>9614.4411210113703</v>
      </c>
      <c r="O202" s="44">
        <v>0</v>
      </c>
      <c r="P202" s="14">
        <v>0</v>
      </c>
      <c r="Q202" s="45">
        <f t="shared" si="243"/>
        <v>0</v>
      </c>
      <c r="R202" s="44">
        <v>0</v>
      </c>
      <c r="S202" s="14">
        <v>0</v>
      </c>
      <c r="T202" s="45">
        <f t="shared" si="244"/>
        <v>0</v>
      </c>
      <c r="U202" s="44">
        <v>0</v>
      </c>
      <c r="V202" s="14">
        <v>0</v>
      </c>
      <c r="W202" s="45">
        <f t="shared" si="245"/>
        <v>0</v>
      </c>
      <c r="X202" s="77">
        <v>70.736145864319582</v>
      </c>
      <c r="Y202" s="14">
        <v>914.38400000000001</v>
      </c>
      <c r="Z202" s="45">
        <f t="shared" si="246"/>
        <v>12926.686757204701</v>
      </c>
      <c r="AA202" s="44">
        <v>0</v>
      </c>
      <c r="AB202" s="14">
        <v>0</v>
      </c>
      <c r="AC202" s="45">
        <f t="shared" si="247"/>
        <v>0</v>
      </c>
      <c r="AD202" s="44">
        <v>0</v>
      </c>
      <c r="AE202" s="14">
        <v>0</v>
      </c>
      <c r="AF202" s="45">
        <f t="shared" si="248"/>
        <v>0</v>
      </c>
      <c r="AG202" s="77">
        <v>27.848094215672351</v>
      </c>
      <c r="AH202" s="14">
        <v>359.09100000000001</v>
      </c>
      <c r="AI202" s="45">
        <f t="shared" si="249"/>
        <v>12894.634628100001</v>
      </c>
      <c r="AJ202" s="44">
        <v>0</v>
      </c>
      <c r="AK202" s="14">
        <v>0</v>
      </c>
      <c r="AL202" s="45">
        <f t="shared" si="250"/>
        <v>0</v>
      </c>
      <c r="AM202" s="44">
        <v>0</v>
      </c>
      <c r="AN202" s="14">
        <v>0</v>
      </c>
      <c r="AO202" s="45">
        <f t="shared" si="251"/>
        <v>0</v>
      </c>
      <c r="AP202" s="77">
        <v>5.6116722783389443</v>
      </c>
      <c r="AQ202" s="14">
        <v>89.1</v>
      </c>
      <c r="AR202" s="45">
        <f t="shared" si="252"/>
        <v>15877.62</v>
      </c>
      <c r="AS202" s="77">
        <v>50.812990601494029</v>
      </c>
      <c r="AT202" s="14">
        <v>579.77300000000002</v>
      </c>
      <c r="AU202" s="45">
        <f t="shared" si="253"/>
        <v>11409.936576001359</v>
      </c>
      <c r="AV202" s="12">
        <f t="shared" si="254"/>
        <v>228.17844512872185</v>
      </c>
      <c r="AW202" s="17">
        <f t="shared" si="255"/>
        <v>2556.2369999999996</v>
      </c>
    </row>
    <row r="203" spans="1:49" x14ac:dyDescent="0.3">
      <c r="A203" s="54">
        <v>2021</v>
      </c>
      <c r="B203" s="55" t="s">
        <v>7</v>
      </c>
      <c r="C203" s="44">
        <v>0</v>
      </c>
      <c r="D203" s="14">
        <v>0</v>
      </c>
      <c r="E203" s="45">
        <f t="shared" si="256"/>
        <v>0</v>
      </c>
      <c r="F203" s="77">
        <v>7.8049999999999997</v>
      </c>
      <c r="G203" s="14">
        <v>280.16899999999998</v>
      </c>
      <c r="H203" s="45">
        <f t="shared" si="240"/>
        <v>35896.09224855862</v>
      </c>
      <c r="I203" s="44">
        <v>0</v>
      </c>
      <c r="J203" s="14">
        <v>0</v>
      </c>
      <c r="K203" s="45">
        <f t="shared" si="241"/>
        <v>0</v>
      </c>
      <c r="L203" s="77">
        <v>12.442</v>
      </c>
      <c r="M203" s="14">
        <v>399.113</v>
      </c>
      <c r="N203" s="45">
        <f t="shared" si="242"/>
        <v>32077.881369554732</v>
      </c>
      <c r="O203" s="44">
        <v>0</v>
      </c>
      <c r="P203" s="14">
        <v>0</v>
      </c>
      <c r="Q203" s="45">
        <f t="shared" si="243"/>
        <v>0</v>
      </c>
      <c r="R203" s="44">
        <v>0</v>
      </c>
      <c r="S203" s="14">
        <v>0</v>
      </c>
      <c r="T203" s="45">
        <f t="shared" si="244"/>
        <v>0</v>
      </c>
      <c r="U203" s="44">
        <v>0</v>
      </c>
      <c r="V203" s="14">
        <v>0</v>
      </c>
      <c r="W203" s="45">
        <f t="shared" si="245"/>
        <v>0</v>
      </c>
      <c r="X203" s="77">
        <v>35.837400000000002</v>
      </c>
      <c r="Y203" s="14">
        <v>660.38400000000001</v>
      </c>
      <c r="Z203" s="45">
        <f t="shared" si="246"/>
        <v>18427.229653936949</v>
      </c>
      <c r="AA203" s="77">
        <v>1.472</v>
      </c>
      <c r="AB203" s="14">
        <v>28.727</v>
      </c>
      <c r="AC203" s="45">
        <f t="shared" si="247"/>
        <v>19515.625</v>
      </c>
      <c r="AD203" s="77">
        <v>6</v>
      </c>
      <c r="AE203" s="14">
        <v>216.566</v>
      </c>
      <c r="AF203" s="45">
        <f t="shared" si="248"/>
        <v>36094.333333333328</v>
      </c>
      <c r="AG203" s="77">
        <v>3.5</v>
      </c>
      <c r="AH203" s="14">
        <v>125.682</v>
      </c>
      <c r="AI203" s="45">
        <f t="shared" si="249"/>
        <v>35909.142857142862</v>
      </c>
      <c r="AJ203" s="44">
        <v>0</v>
      </c>
      <c r="AK203" s="14">
        <v>0</v>
      </c>
      <c r="AL203" s="45">
        <f t="shared" si="250"/>
        <v>0</v>
      </c>
      <c r="AM203" s="44">
        <v>0</v>
      </c>
      <c r="AN203" s="14">
        <v>0</v>
      </c>
      <c r="AO203" s="45">
        <f t="shared" si="251"/>
        <v>0</v>
      </c>
      <c r="AP203" s="44">
        <v>0</v>
      </c>
      <c r="AQ203" s="14">
        <v>0</v>
      </c>
      <c r="AR203" s="45">
        <f t="shared" si="252"/>
        <v>0</v>
      </c>
      <c r="AS203" s="44">
        <v>0</v>
      </c>
      <c r="AT203" s="14">
        <v>0</v>
      </c>
      <c r="AU203" s="45">
        <f t="shared" si="253"/>
        <v>0</v>
      </c>
      <c r="AV203" s="12">
        <f t="shared" si="254"/>
        <v>67.056399999999996</v>
      </c>
      <c r="AW203" s="17">
        <f t="shared" si="255"/>
        <v>1710.6410000000001</v>
      </c>
    </row>
    <row r="204" spans="1:49" x14ac:dyDescent="0.3">
      <c r="A204" s="54">
        <v>2021</v>
      </c>
      <c r="B204" s="55" t="s">
        <v>8</v>
      </c>
      <c r="C204" s="44">
        <v>0</v>
      </c>
      <c r="D204" s="14">
        <v>0</v>
      </c>
      <c r="E204" s="45">
        <f>IF(C204=0,0,D204/C204*1000)</f>
        <v>0</v>
      </c>
      <c r="F204" s="74">
        <v>5.9759200000000003</v>
      </c>
      <c r="G204" s="75">
        <v>124.5</v>
      </c>
      <c r="H204" s="45">
        <f t="shared" si="240"/>
        <v>20833.612230418075</v>
      </c>
      <c r="I204" s="44">
        <v>0</v>
      </c>
      <c r="J204" s="14">
        <v>0</v>
      </c>
      <c r="K204" s="45">
        <f t="shared" si="241"/>
        <v>0</v>
      </c>
      <c r="L204" s="74">
        <v>10.534000000000001</v>
      </c>
      <c r="M204" s="75">
        <v>312.74299999999999</v>
      </c>
      <c r="N204" s="45">
        <f t="shared" si="242"/>
        <v>29688.912094171254</v>
      </c>
      <c r="O204" s="44">
        <v>0</v>
      </c>
      <c r="P204" s="14">
        <v>0</v>
      </c>
      <c r="Q204" s="45">
        <f t="shared" si="243"/>
        <v>0</v>
      </c>
      <c r="R204" s="44">
        <v>0</v>
      </c>
      <c r="S204" s="14">
        <v>0</v>
      </c>
      <c r="T204" s="45">
        <f t="shared" si="244"/>
        <v>0</v>
      </c>
      <c r="U204" s="44">
        <v>0</v>
      </c>
      <c r="V204" s="14">
        <v>0</v>
      </c>
      <c r="W204" s="45">
        <f t="shared" si="245"/>
        <v>0</v>
      </c>
      <c r="X204" s="74">
        <v>31.852</v>
      </c>
      <c r="Y204" s="75">
        <v>664.52700000000004</v>
      </c>
      <c r="Z204" s="45">
        <f t="shared" si="246"/>
        <v>20862.959939721211</v>
      </c>
      <c r="AA204" s="44">
        <v>0</v>
      </c>
      <c r="AB204" s="14">
        <v>0</v>
      </c>
      <c r="AC204" s="45">
        <f t="shared" si="247"/>
        <v>0</v>
      </c>
      <c r="AD204" s="44">
        <v>0</v>
      </c>
      <c r="AE204" s="14">
        <v>0</v>
      </c>
      <c r="AF204" s="45">
        <f t="shared" si="248"/>
        <v>0</v>
      </c>
      <c r="AG204" s="74">
        <v>9.5488400000000002</v>
      </c>
      <c r="AH204" s="75">
        <v>242.566</v>
      </c>
      <c r="AI204" s="45">
        <f t="shared" si="249"/>
        <v>25402.666711349229</v>
      </c>
      <c r="AJ204" s="44">
        <v>0</v>
      </c>
      <c r="AK204" s="14">
        <v>0</v>
      </c>
      <c r="AL204" s="45">
        <f t="shared" si="250"/>
        <v>0</v>
      </c>
      <c r="AM204" s="44">
        <v>0</v>
      </c>
      <c r="AN204" s="14">
        <v>0</v>
      </c>
      <c r="AO204" s="45">
        <f t="shared" si="251"/>
        <v>0</v>
      </c>
      <c r="AP204" s="44">
        <v>0</v>
      </c>
      <c r="AQ204" s="14">
        <v>0</v>
      </c>
      <c r="AR204" s="45">
        <f t="shared" si="252"/>
        <v>0</v>
      </c>
      <c r="AS204" s="74">
        <v>0.38462000000000002</v>
      </c>
      <c r="AT204" s="75">
        <v>2</v>
      </c>
      <c r="AU204" s="45">
        <f t="shared" si="253"/>
        <v>5199.9376007487908</v>
      </c>
      <c r="AV204" s="12">
        <f t="shared" si="254"/>
        <v>58.295379999999994</v>
      </c>
      <c r="AW204" s="17">
        <f t="shared" si="255"/>
        <v>1346.336</v>
      </c>
    </row>
    <row r="205" spans="1:49" x14ac:dyDescent="0.3">
      <c r="A205" s="54">
        <v>2021</v>
      </c>
      <c r="B205" s="45" t="s">
        <v>9</v>
      </c>
      <c r="C205" s="44">
        <v>0</v>
      </c>
      <c r="D205" s="14">
        <v>0</v>
      </c>
      <c r="E205" s="45">
        <f t="shared" ref="E205:E212" si="257">IF(C205=0,0,D205/C205*1000)</f>
        <v>0</v>
      </c>
      <c r="F205" s="78">
        <v>12.683350000000001</v>
      </c>
      <c r="G205" s="79">
        <v>420.77199999999999</v>
      </c>
      <c r="H205" s="45">
        <f t="shared" si="240"/>
        <v>33175.146944616368</v>
      </c>
      <c r="I205" s="44">
        <v>0</v>
      </c>
      <c r="J205" s="14">
        <v>0</v>
      </c>
      <c r="K205" s="45">
        <f t="shared" si="241"/>
        <v>0</v>
      </c>
      <c r="L205" s="78">
        <v>25.824999999999999</v>
      </c>
      <c r="M205" s="79">
        <v>797.28899999999999</v>
      </c>
      <c r="N205" s="45">
        <f t="shared" si="242"/>
        <v>30872.758954501453</v>
      </c>
      <c r="O205" s="44">
        <v>0</v>
      </c>
      <c r="P205" s="14">
        <v>0</v>
      </c>
      <c r="Q205" s="45">
        <f t="shared" si="243"/>
        <v>0</v>
      </c>
      <c r="R205" s="44">
        <v>0</v>
      </c>
      <c r="S205" s="14">
        <v>0</v>
      </c>
      <c r="T205" s="45">
        <f t="shared" si="244"/>
        <v>0</v>
      </c>
      <c r="U205" s="44">
        <v>0</v>
      </c>
      <c r="V205" s="14">
        <v>0</v>
      </c>
      <c r="W205" s="45">
        <f t="shared" si="245"/>
        <v>0</v>
      </c>
      <c r="X205" s="78">
        <v>1.62</v>
      </c>
      <c r="Y205" s="79">
        <v>40.5</v>
      </c>
      <c r="Z205" s="45">
        <f t="shared" si="246"/>
        <v>25000</v>
      </c>
      <c r="AA205" s="44">
        <v>0</v>
      </c>
      <c r="AB205" s="14">
        <v>0</v>
      </c>
      <c r="AC205" s="45">
        <f t="shared" si="247"/>
        <v>0</v>
      </c>
      <c r="AD205" s="78">
        <v>1.4999999999999999E-2</v>
      </c>
      <c r="AE205" s="79">
        <v>1.9570000000000001</v>
      </c>
      <c r="AF205" s="45">
        <f t="shared" si="248"/>
        <v>130466.66666666667</v>
      </c>
      <c r="AG205" s="78">
        <v>3.03</v>
      </c>
      <c r="AH205" s="79">
        <v>124.384</v>
      </c>
      <c r="AI205" s="45">
        <f t="shared" si="249"/>
        <v>41050.82508250825</v>
      </c>
      <c r="AJ205" s="44">
        <v>0</v>
      </c>
      <c r="AK205" s="14">
        <v>0</v>
      </c>
      <c r="AL205" s="45">
        <f t="shared" si="250"/>
        <v>0</v>
      </c>
      <c r="AM205" s="44">
        <v>0</v>
      </c>
      <c r="AN205" s="14">
        <v>0</v>
      </c>
      <c r="AO205" s="45">
        <f t="shared" si="251"/>
        <v>0</v>
      </c>
      <c r="AP205" s="44">
        <v>0</v>
      </c>
      <c r="AQ205" s="14">
        <v>0</v>
      </c>
      <c r="AR205" s="45">
        <f t="shared" si="252"/>
        <v>0</v>
      </c>
      <c r="AS205" s="78">
        <v>0.3</v>
      </c>
      <c r="AT205" s="79">
        <v>4.9039999999999999</v>
      </c>
      <c r="AU205" s="45">
        <f t="shared" si="253"/>
        <v>16346.666666666668</v>
      </c>
      <c r="AV205" s="12">
        <f t="shared" si="254"/>
        <v>43.473349999999996</v>
      </c>
      <c r="AW205" s="17">
        <f t="shared" si="255"/>
        <v>1389.806</v>
      </c>
    </row>
    <row r="206" spans="1:49" x14ac:dyDescent="0.3">
      <c r="A206" s="54">
        <v>2021</v>
      </c>
      <c r="B206" s="55" t="s">
        <v>10</v>
      </c>
      <c r="C206" s="44">
        <v>0</v>
      </c>
      <c r="D206" s="14">
        <v>0</v>
      </c>
      <c r="E206" s="45">
        <f t="shared" si="257"/>
        <v>0</v>
      </c>
      <c r="F206" s="77">
        <v>14.5</v>
      </c>
      <c r="G206" s="14">
        <v>502.90800000000002</v>
      </c>
      <c r="H206" s="45">
        <f t="shared" si="240"/>
        <v>34683.310344827587</v>
      </c>
      <c r="I206" s="44">
        <v>0</v>
      </c>
      <c r="J206" s="14">
        <v>0</v>
      </c>
      <c r="K206" s="45">
        <f t="shared" si="241"/>
        <v>0</v>
      </c>
      <c r="L206" s="77">
        <v>8.7729999999999997</v>
      </c>
      <c r="M206" s="14">
        <v>298.53199999999998</v>
      </c>
      <c r="N206" s="45">
        <f t="shared" si="242"/>
        <v>34028.496523424139</v>
      </c>
      <c r="O206" s="44">
        <v>0</v>
      </c>
      <c r="P206" s="14">
        <v>0</v>
      </c>
      <c r="Q206" s="45">
        <f t="shared" si="243"/>
        <v>0</v>
      </c>
      <c r="R206" s="44">
        <v>0</v>
      </c>
      <c r="S206" s="14">
        <v>0</v>
      </c>
      <c r="T206" s="45">
        <f t="shared" si="244"/>
        <v>0</v>
      </c>
      <c r="U206" s="44">
        <v>0</v>
      </c>
      <c r="V206" s="14">
        <v>0</v>
      </c>
      <c r="W206" s="45">
        <f t="shared" si="245"/>
        <v>0</v>
      </c>
      <c r="X206" s="77">
        <v>23.84</v>
      </c>
      <c r="Y206" s="14">
        <v>649.86699999999996</v>
      </c>
      <c r="Z206" s="45">
        <f t="shared" si="246"/>
        <v>27259.521812080537</v>
      </c>
      <c r="AA206" s="44">
        <v>0</v>
      </c>
      <c r="AB206" s="14">
        <v>0</v>
      </c>
      <c r="AC206" s="45">
        <f t="shared" si="247"/>
        <v>0</v>
      </c>
      <c r="AD206" s="44">
        <v>0</v>
      </c>
      <c r="AE206" s="14">
        <v>0</v>
      </c>
      <c r="AF206" s="45">
        <f t="shared" si="248"/>
        <v>0</v>
      </c>
      <c r="AG206" s="77">
        <v>6.1555</v>
      </c>
      <c r="AH206" s="14">
        <v>263.76600000000002</v>
      </c>
      <c r="AI206" s="45">
        <f t="shared" si="249"/>
        <v>42850.458939160104</v>
      </c>
      <c r="AJ206" s="44">
        <v>0</v>
      </c>
      <c r="AK206" s="14">
        <v>0</v>
      </c>
      <c r="AL206" s="45">
        <f t="shared" si="250"/>
        <v>0</v>
      </c>
      <c r="AM206" s="44">
        <v>0</v>
      </c>
      <c r="AN206" s="14">
        <v>0</v>
      </c>
      <c r="AO206" s="45">
        <f t="shared" si="251"/>
        <v>0</v>
      </c>
      <c r="AP206" s="44">
        <v>0</v>
      </c>
      <c r="AQ206" s="14">
        <v>0</v>
      </c>
      <c r="AR206" s="45">
        <f t="shared" si="252"/>
        <v>0</v>
      </c>
      <c r="AS206" s="77">
        <v>0.22500000000000001</v>
      </c>
      <c r="AT206" s="14">
        <v>7.7</v>
      </c>
      <c r="AU206" s="45">
        <f t="shared" si="253"/>
        <v>34222.222222222219</v>
      </c>
      <c r="AV206" s="12">
        <f t="shared" si="254"/>
        <v>53.493499999999997</v>
      </c>
      <c r="AW206" s="17">
        <f t="shared" si="255"/>
        <v>1722.7730000000001</v>
      </c>
    </row>
    <row r="207" spans="1:49" x14ac:dyDescent="0.3">
      <c r="A207" s="54">
        <v>2021</v>
      </c>
      <c r="B207" s="55" t="s">
        <v>11</v>
      </c>
      <c r="C207" s="44">
        <v>0</v>
      </c>
      <c r="D207" s="14">
        <v>0</v>
      </c>
      <c r="E207" s="45">
        <f t="shared" si="257"/>
        <v>0</v>
      </c>
      <c r="F207" s="77">
        <v>6.5884300000000007</v>
      </c>
      <c r="G207" s="14">
        <v>267.19</v>
      </c>
      <c r="H207" s="45">
        <f t="shared" si="240"/>
        <v>40554.426471860519</v>
      </c>
      <c r="I207" s="44">
        <v>0</v>
      </c>
      <c r="J207" s="14">
        <v>0</v>
      </c>
      <c r="K207" s="45">
        <f t="shared" si="241"/>
        <v>0</v>
      </c>
      <c r="L207" s="77">
        <v>18.606000000000002</v>
      </c>
      <c r="M207" s="14">
        <v>580.75599999999997</v>
      </c>
      <c r="N207" s="45">
        <f t="shared" si="242"/>
        <v>31213.372030527782</v>
      </c>
      <c r="O207" s="44">
        <v>0</v>
      </c>
      <c r="P207" s="14">
        <v>0</v>
      </c>
      <c r="Q207" s="45">
        <f t="shared" si="243"/>
        <v>0</v>
      </c>
      <c r="R207" s="44">
        <v>0</v>
      </c>
      <c r="S207" s="14">
        <v>0</v>
      </c>
      <c r="T207" s="45">
        <f t="shared" si="244"/>
        <v>0</v>
      </c>
      <c r="U207" s="44">
        <v>0</v>
      </c>
      <c r="V207" s="14">
        <v>0</v>
      </c>
      <c r="W207" s="45">
        <f t="shared" si="245"/>
        <v>0</v>
      </c>
      <c r="X207" s="77">
        <v>1.92</v>
      </c>
      <c r="Y207" s="14">
        <v>46.5</v>
      </c>
      <c r="Z207" s="45">
        <f t="shared" si="246"/>
        <v>24218.75</v>
      </c>
      <c r="AA207" s="44">
        <v>0</v>
      </c>
      <c r="AB207" s="14">
        <v>0</v>
      </c>
      <c r="AC207" s="45">
        <f t="shared" si="247"/>
        <v>0</v>
      </c>
      <c r="AD207" s="44">
        <v>0</v>
      </c>
      <c r="AE207" s="14">
        <v>0</v>
      </c>
      <c r="AF207" s="45">
        <f t="shared" si="248"/>
        <v>0</v>
      </c>
      <c r="AG207" s="77">
        <v>10.5</v>
      </c>
      <c r="AH207" s="14">
        <v>431.036</v>
      </c>
      <c r="AI207" s="45">
        <f t="shared" si="249"/>
        <v>41051.047619047626</v>
      </c>
      <c r="AJ207" s="44">
        <v>0</v>
      </c>
      <c r="AK207" s="14">
        <v>0</v>
      </c>
      <c r="AL207" s="45">
        <f t="shared" si="250"/>
        <v>0</v>
      </c>
      <c r="AM207" s="44">
        <v>0</v>
      </c>
      <c r="AN207" s="14">
        <v>0</v>
      </c>
      <c r="AO207" s="45">
        <f t="shared" si="251"/>
        <v>0</v>
      </c>
      <c r="AP207" s="77">
        <v>186.72</v>
      </c>
      <c r="AQ207" s="14">
        <v>2886.4520000000002</v>
      </c>
      <c r="AR207" s="45">
        <f t="shared" si="252"/>
        <v>15458.718937446445</v>
      </c>
      <c r="AS207" s="77">
        <v>0.5</v>
      </c>
      <c r="AT207" s="14">
        <v>4.8</v>
      </c>
      <c r="AU207" s="45">
        <f t="shared" si="253"/>
        <v>9600</v>
      </c>
      <c r="AV207" s="12">
        <f t="shared" si="254"/>
        <v>224.83442999999997</v>
      </c>
      <c r="AW207" s="17">
        <f t="shared" si="255"/>
        <v>4216.7340000000004</v>
      </c>
    </row>
    <row r="208" spans="1:49" x14ac:dyDescent="0.3">
      <c r="A208" s="54">
        <v>2021</v>
      </c>
      <c r="B208" s="55" t="s">
        <v>12</v>
      </c>
      <c r="C208" s="44">
        <v>0</v>
      </c>
      <c r="D208" s="14">
        <v>0</v>
      </c>
      <c r="E208" s="45">
        <f t="shared" si="257"/>
        <v>0</v>
      </c>
      <c r="F208" s="77">
        <v>16.600000000000001</v>
      </c>
      <c r="G208" s="14">
        <v>493.48599999999999</v>
      </c>
      <c r="H208" s="45">
        <f t="shared" si="240"/>
        <v>29728.072289156626</v>
      </c>
      <c r="I208" s="44">
        <v>0</v>
      </c>
      <c r="J208" s="14">
        <v>0</v>
      </c>
      <c r="K208" s="45">
        <f t="shared" si="241"/>
        <v>0</v>
      </c>
      <c r="L208" s="77">
        <v>174.89839999999998</v>
      </c>
      <c r="M208" s="14">
        <v>572.79100000000005</v>
      </c>
      <c r="N208" s="45">
        <f t="shared" si="242"/>
        <v>3274.9927958174585</v>
      </c>
      <c r="O208" s="44">
        <v>0</v>
      </c>
      <c r="P208" s="14">
        <v>0</v>
      </c>
      <c r="Q208" s="45">
        <f t="shared" si="243"/>
        <v>0</v>
      </c>
      <c r="R208" s="44">
        <v>0</v>
      </c>
      <c r="S208" s="14">
        <v>0</v>
      </c>
      <c r="T208" s="45">
        <f t="shared" si="244"/>
        <v>0</v>
      </c>
      <c r="U208" s="44">
        <v>0</v>
      </c>
      <c r="V208" s="14">
        <v>0</v>
      </c>
      <c r="W208" s="45">
        <f t="shared" si="245"/>
        <v>0</v>
      </c>
      <c r="X208" s="77">
        <v>32.723999999999997</v>
      </c>
      <c r="Y208" s="14">
        <v>724.26</v>
      </c>
      <c r="Z208" s="45">
        <f t="shared" si="246"/>
        <v>22132.379904657137</v>
      </c>
      <c r="AA208" s="44">
        <v>0</v>
      </c>
      <c r="AB208" s="14">
        <v>0</v>
      </c>
      <c r="AC208" s="45">
        <f t="shared" si="247"/>
        <v>0</v>
      </c>
      <c r="AD208" s="77">
        <v>0.12</v>
      </c>
      <c r="AE208" s="14">
        <v>3.9</v>
      </c>
      <c r="AF208" s="45">
        <f t="shared" si="248"/>
        <v>32500</v>
      </c>
      <c r="AG208" s="44">
        <v>0</v>
      </c>
      <c r="AH208" s="14">
        <v>0</v>
      </c>
      <c r="AI208" s="45">
        <f t="shared" si="249"/>
        <v>0</v>
      </c>
      <c r="AJ208" s="44">
        <v>0</v>
      </c>
      <c r="AK208" s="14">
        <v>0</v>
      </c>
      <c r="AL208" s="45">
        <f t="shared" si="250"/>
        <v>0</v>
      </c>
      <c r="AM208" s="44">
        <v>0</v>
      </c>
      <c r="AN208" s="14">
        <v>0</v>
      </c>
      <c r="AO208" s="45">
        <f t="shared" si="251"/>
        <v>0</v>
      </c>
      <c r="AP208" s="77">
        <v>6.0940000000000003</v>
      </c>
      <c r="AQ208" s="14">
        <v>253.28800000000001</v>
      </c>
      <c r="AR208" s="45">
        <f t="shared" si="252"/>
        <v>41563.505086970792</v>
      </c>
      <c r="AS208" s="77">
        <v>492.22</v>
      </c>
      <c r="AT208" s="14">
        <v>8131.3159999999998</v>
      </c>
      <c r="AU208" s="45">
        <f t="shared" si="253"/>
        <v>16519.678192678068</v>
      </c>
      <c r="AV208" s="12">
        <f t="shared" si="254"/>
        <v>722.65639999999996</v>
      </c>
      <c r="AW208" s="17">
        <f t="shared" si="255"/>
        <v>10179.040999999999</v>
      </c>
    </row>
    <row r="209" spans="1:49" x14ac:dyDescent="0.3">
      <c r="A209" s="54">
        <v>2021</v>
      </c>
      <c r="B209" s="55" t="s">
        <v>13</v>
      </c>
      <c r="C209" s="44">
        <v>0</v>
      </c>
      <c r="D209" s="14">
        <v>0</v>
      </c>
      <c r="E209" s="45">
        <f t="shared" si="257"/>
        <v>0</v>
      </c>
      <c r="F209" s="77">
        <v>6.55</v>
      </c>
      <c r="G209" s="14">
        <v>268.88499999999999</v>
      </c>
      <c r="H209" s="45">
        <f t="shared" si="240"/>
        <v>41051.145038167939</v>
      </c>
      <c r="I209" s="44">
        <v>0</v>
      </c>
      <c r="J209" s="14">
        <v>0</v>
      </c>
      <c r="K209" s="45">
        <f t="shared" si="241"/>
        <v>0</v>
      </c>
      <c r="L209" s="77">
        <v>11.97</v>
      </c>
      <c r="M209" s="14">
        <v>401.47800000000001</v>
      </c>
      <c r="N209" s="45">
        <f t="shared" si="242"/>
        <v>33540.350877192977</v>
      </c>
      <c r="O209" s="44">
        <v>0</v>
      </c>
      <c r="P209" s="14">
        <v>0</v>
      </c>
      <c r="Q209" s="45">
        <f t="shared" si="243"/>
        <v>0</v>
      </c>
      <c r="R209" s="44">
        <v>0</v>
      </c>
      <c r="S209" s="14">
        <v>0</v>
      </c>
      <c r="T209" s="45">
        <f t="shared" si="244"/>
        <v>0</v>
      </c>
      <c r="U209" s="44">
        <v>0</v>
      </c>
      <c r="V209" s="14">
        <v>0</v>
      </c>
      <c r="W209" s="45">
        <f t="shared" si="245"/>
        <v>0</v>
      </c>
      <c r="X209" s="77">
        <v>21.18</v>
      </c>
      <c r="Y209" s="14">
        <v>480.67399999999998</v>
      </c>
      <c r="Z209" s="45">
        <f t="shared" si="246"/>
        <v>22694.711992445704</v>
      </c>
      <c r="AA209" s="44">
        <v>0</v>
      </c>
      <c r="AB209" s="14">
        <v>0</v>
      </c>
      <c r="AC209" s="45">
        <f t="shared" si="247"/>
        <v>0</v>
      </c>
      <c r="AD209" s="44">
        <v>0</v>
      </c>
      <c r="AE209" s="14">
        <v>0</v>
      </c>
      <c r="AF209" s="45">
        <f t="shared" si="248"/>
        <v>0</v>
      </c>
      <c r="AG209" s="77">
        <v>15</v>
      </c>
      <c r="AH209" s="14">
        <v>615.76599999999996</v>
      </c>
      <c r="AI209" s="45">
        <f t="shared" si="249"/>
        <v>41051.066666666666</v>
      </c>
      <c r="AJ209" s="44">
        <v>0</v>
      </c>
      <c r="AK209" s="14">
        <v>0</v>
      </c>
      <c r="AL209" s="45">
        <f t="shared" si="250"/>
        <v>0</v>
      </c>
      <c r="AM209" s="44">
        <v>0</v>
      </c>
      <c r="AN209" s="14">
        <v>0</v>
      </c>
      <c r="AO209" s="45">
        <f t="shared" si="251"/>
        <v>0</v>
      </c>
      <c r="AP209" s="77">
        <v>414.7</v>
      </c>
      <c r="AQ209" s="14">
        <v>7802.13</v>
      </c>
      <c r="AR209" s="45">
        <f t="shared" si="252"/>
        <v>18813.913672534363</v>
      </c>
      <c r="AS209" s="44">
        <v>0</v>
      </c>
      <c r="AT209" s="14">
        <v>0</v>
      </c>
      <c r="AU209" s="45">
        <f t="shared" si="253"/>
        <v>0</v>
      </c>
      <c r="AV209" s="12">
        <f t="shared" si="254"/>
        <v>469.40000000000003</v>
      </c>
      <c r="AW209" s="17">
        <f t="shared" si="255"/>
        <v>9568.9330000000009</v>
      </c>
    </row>
    <row r="210" spans="1:49" x14ac:dyDescent="0.3">
      <c r="A210" s="54">
        <v>2021</v>
      </c>
      <c r="B210" s="55" t="s">
        <v>14</v>
      </c>
      <c r="C210" s="44">
        <v>0</v>
      </c>
      <c r="D210" s="14">
        <v>0</v>
      </c>
      <c r="E210" s="45">
        <f t="shared" si="257"/>
        <v>0</v>
      </c>
      <c r="F210" s="77">
        <v>10.35</v>
      </c>
      <c r="G210" s="14">
        <v>424.87799999999999</v>
      </c>
      <c r="H210" s="45">
        <f t="shared" si="240"/>
        <v>41051.014492753624</v>
      </c>
      <c r="I210" s="44">
        <v>0</v>
      </c>
      <c r="J210" s="14">
        <v>0</v>
      </c>
      <c r="K210" s="45">
        <f t="shared" si="241"/>
        <v>0</v>
      </c>
      <c r="L210" s="77">
        <v>13.151999999999999</v>
      </c>
      <c r="M210" s="14">
        <v>412.964</v>
      </c>
      <c r="N210" s="45">
        <f t="shared" si="242"/>
        <v>31399.330900243309</v>
      </c>
      <c r="O210" s="44">
        <v>0</v>
      </c>
      <c r="P210" s="14">
        <v>0</v>
      </c>
      <c r="Q210" s="45">
        <f t="shared" si="243"/>
        <v>0</v>
      </c>
      <c r="R210" s="44">
        <v>0</v>
      </c>
      <c r="S210" s="14">
        <v>0</v>
      </c>
      <c r="T210" s="45">
        <f t="shared" si="244"/>
        <v>0</v>
      </c>
      <c r="U210" s="44">
        <v>0</v>
      </c>
      <c r="V210" s="14">
        <v>0</v>
      </c>
      <c r="W210" s="45">
        <f t="shared" si="245"/>
        <v>0</v>
      </c>
      <c r="X210" s="77">
        <v>1.7</v>
      </c>
      <c r="Y210" s="14">
        <v>42.5</v>
      </c>
      <c r="Z210" s="45">
        <f t="shared" si="246"/>
        <v>25000</v>
      </c>
      <c r="AA210" s="44">
        <v>0</v>
      </c>
      <c r="AB210" s="14">
        <v>0</v>
      </c>
      <c r="AC210" s="45">
        <f t="shared" si="247"/>
        <v>0</v>
      </c>
      <c r="AD210" s="44">
        <v>0</v>
      </c>
      <c r="AE210" s="14">
        <v>0</v>
      </c>
      <c r="AF210" s="45">
        <f t="shared" si="248"/>
        <v>0</v>
      </c>
      <c r="AG210" s="77">
        <v>9.9700000000000006</v>
      </c>
      <c r="AH210" s="14">
        <v>409.279</v>
      </c>
      <c r="AI210" s="45">
        <f t="shared" si="249"/>
        <v>41051.053159478433</v>
      </c>
      <c r="AJ210" s="44">
        <v>0</v>
      </c>
      <c r="AK210" s="14">
        <v>0</v>
      </c>
      <c r="AL210" s="45">
        <f t="shared" si="250"/>
        <v>0</v>
      </c>
      <c r="AM210" s="44">
        <v>0</v>
      </c>
      <c r="AN210" s="14">
        <v>0</v>
      </c>
      <c r="AO210" s="45">
        <f t="shared" si="251"/>
        <v>0</v>
      </c>
      <c r="AP210" s="77">
        <v>0.4</v>
      </c>
      <c r="AQ210" s="14">
        <v>10.5</v>
      </c>
      <c r="AR210" s="45">
        <f t="shared" si="252"/>
        <v>26250</v>
      </c>
      <c r="AS210" s="77">
        <v>0.35</v>
      </c>
      <c r="AT210" s="14">
        <v>10.8</v>
      </c>
      <c r="AU210" s="45">
        <f t="shared" si="253"/>
        <v>30857.142857142862</v>
      </c>
      <c r="AV210" s="12">
        <f t="shared" si="254"/>
        <v>35.921999999999997</v>
      </c>
      <c r="AW210" s="17">
        <f t="shared" si="255"/>
        <v>1310.921</v>
      </c>
    </row>
    <row r="211" spans="1:49" x14ac:dyDescent="0.3">
      <c r="A211" s="54">
        <v>2021</v>
      </c>
      <c r="B211" s="45" t="s">
        <v>15</v>
      </c>
      <c r="C211" s="44">
        <v>0</v>
      </c>
      <c r="D211" s="14">
        <v>0</v>
      </c>
      <c r="E211" s="45">
        <f t="shared" si="257"/>
        <v>0</v>
      </c>
      <c r="F211" s="77">
        <v>2.64</v>
      </c>
      <c r="G211" s="14">
        <v>100.232</v>
      </c>
      <c r="H211" s="45">
        <f t="shared" si="240"/>
        <v>37966.666666666664</v>
      </c>
      <c r="I211" s="44">
        <v>0</v>
      </c>
      <c r="J211" s="14">
        <v>0</v>
      </c>
      <c r="K211" s="45">
        <f t="shared" si="241"/>
        <v>0</v>
      </c>
      <c r="L211" s="77">
        <v>13.336</v>
      </c>
      <c r="M211" s="14">
        <v>441.44099999999997</v>
      </c>
      <c r="N211" s="45">
        <f t="shared" si="242"/>
        <v>33101.454709058191</v>
      </c>
      <c r="O211" s="44">
        <v>0</v>
      </c>
      <c r="P211" s="14">
        <v>0</v>
      </c>
      <c r="Q211" s="45">
        <f t="shared" si="243"/>
        <v>0</v>
      </c>
      <c r="R211" s="44">
        <v>0</v>
      </c>
      <c r="S211" s="14">
        <v>0</v>
      </c>
      <c r="T211" s="45">
        <f t="shared" si="244"/>
        <v>0</v>
      </c>
      <c r="U211" s="44">
        <v>0</v>
      </c>
      <c r="V211" s="14">
        <v>0</v>
      </c>
      <c r="W211" s="45">
        <f t="shared" si="245"/>
        <v>0</v>
      </c>
      <c r="X211" s="77">
        <v>1.42</v>
      </c>
      <c r="Y211" s="14">
        <v>40.47</v>
      </c>
      <c r="Z211" s="45">
        <f t="shared" si="246"/>
        <v>28500</v>
      </c>
      <c r="AA211" s="44">
        <v>0</v>
      </c>
      <c r="AB211" s="14">
        <v>0</v>
      </c>
      <c r="AC211" s="45">
        <f t="shared" si="247"/>
        <v>0</v>
      </c>
      <c r="AD211" s="44">
        <v>0</v>
      </c>
      <c r="AE211" s="14">
        <v>0</v>
      </c>
      <c r="AF211" s="45">
        <f t="shared" si="248"/>
        <v>0</v>
      </c>
      <c r="AG211" s="77">
        <v>37.167490000000001</v>
      </c>
      <c r="AH211" s="14">
        <v>1151.0899999999999</v>
      </c>
      <c r="AI211" s="45">
        <f t="shared" si="249"/>
        <v>30970.345320601413</v>
      </c>
      <c r="AJ211" s="44">
        <v>0</v>
      </c>
      <c r="AK211" s="14">
        <v>0</v>
      </c>
      <c r="AL211" s="45">
        <f t="shared" si="250"/>
        <v>0</v>
      </c>
      <c r="AM211" s="44">
        <v>0</v>
      </c>
      <c r="AN211" s="14">
        <v>0</v>
      </c>
      <c r="AO211" s="45">
        <f t="shared" si="251"/>
        <v>0</v>
      </c>
      <c r="AP211" s="44">
        <v>0</v>
      </c>
      <c r="AQ211" s="14">
        <v>0</v>
      </c>
      <c r="AR211" s="45">
        <f t="shared" si="252"/>
        <v>0</v>
      </c>
      <c r="AS211" s="44">
        <v>0</v>
      </c>
      <c r="AT211" s="14">
        <v>0</v>
      </c>
      <c r="AU211" s="45">
        <f t="shared" si="253"/>
        <v>0</v>
      </c>
      <c r="AV211" s="12">
        <f t="shared" si="254"/>
        <v>54.563490000000002</v>
      </c>
      <c r="AW211" s="17">
        <f t="shared" si="255"/>
        <v>1733.2329999999999</v>
      </c>
    </row>
    <row r="212" spans="1:49" x14ac:dyDescent="0.3">
      <c r="A212" s="54">
        <v>2021</v>
      </c>
      <c r="B212" s="55" t="s">
        <v>16</v>
      </c>
      <c r="C212" s="44">
        <v>0</v>
      </c>
      <c r="D212" s="14">
        <v>0</v>
      </c>
      <c r="E212" s="45">
        <f t="shared" si="257"/>
        <v>0</v>
      </c>
      <c r="F212" s="44">
        <v>72.614999999999995</v>
      </c>
      <c r="G212" s="14">
        <v>183.399</v>
      </c>
      <c r="H212" s="45">
        <f t="shared" si="240"/>
        <v>2525.6351993389799</v>
      </c>
      <c r="I212" s="44">
        <v>0</v>
      </c>
      <c r="J212" s="14">
        <v>0</v>
      </c>
      <c r="K212" s="45">
        <f t="shared" si="241"/>
        <v>0</v>
      </c>
      <c r="L212" s="77">
        <v>32.684350000000002</v>
      </c>
      <c r="M212" s="14">
        <v>957.47500000000002</v>
      </c>
      <c r="N212" s="45">
        <f t="shared" si="242"/>
        <v>29294.601238819192</v>
      </c>
      <c r="O212" s="44">
        <v>0</v>
      </c>
      <c r="P212" s="14">
        <v>0</v>
      </c>
      <c r="Q212" s="45">
        <f t="shared" si="243"/>
        <v>0</v>
      </c>
      <c r="R212" s="44">
        <v>0</v>
      </c>
      <c r="S212" s="14">
        <v>0</v>
      </c>
      <c r="T212" s="45">
        <f t="shared" si="244"/>
        <v>0</v>
      </c>
      <c r="U212" s="44">
        <v>0</v>
      </c>
      <c r="V212" s="14">
        <v>0</v>
      </c>
      <c r="W212" s="45">
        <f t="shared" si="245"/>
        <v>0</v>
      </c>
      <c r="X212" s="77">
        <v>80.123999999999995</v>
      </c>
      <c r="Y212" s="14">
        <v>2477.0390000000002</v>
      </c>
      <c r="Z212" s="45">
        <f t="shared" si="246"/>
        <v>30915.069142828619</v>
      </c>
      <c r="AA212" s="77">
        <v>3.7120000000000002</v>
      </c>
      <c r="AB212" s="14">
        <v>87.209000000000003</v>
      </c>
      <c r="AC212" s="45">
        <f t="shared" si="247"/>
        <v>23493.803879310344</v>
      </c>
      <c r="AD212" s="77">
        <v>0.1</v>
      </c>
      <c r="AE212" s="14">
        <v>1.07</v>
      </c>
      <c r="AF212" s="45">
        <f t="shared" si="248"/>
        <v>10700</v>
      </c>
      <c r="AG212" s="77">
        <v>27.94</v>
      </c>
      <c r="AH212" s="14">
        <v>1174.586</v>
      </c>
      <c r="AI212" s="45">
        <f t="shared" si="249"/>
        <v>42039.584824624195</v>
      </c>
      <c r="AJ212" s="44">
        <v>0</v>
      </c>
      <c r="AK212" s="14">
        <v>0</v>
      </c>
      <c r="AL212" s="45">
        <f t="shared" si="250"/>
        <v>0</v>
      </c>
      <c r="AM212" s="44">
        <v>0</v>
      </c>
      <c r="AN212" s="14">
        <v>0</v>
      </c>
      <c r="AO212" s="45">
        <f t="shared" si="251"/>
        <v>0</v>
      </c>
      <c r="AP212" s="77">
        <v>67.86</v>
      </c>
      <c r="AQ212" s="14">
        <v>1614.4670000000001</v>
      </c>
      <c r="AR212" s="45">
        <f t="shared" si="252"/>
        <v>23791.143530798705</v>
      </c>
      <c r="AS212" s="44">
        <v>0</v>
      </c>
      <c r="AT212" s="14">
        <v>0</v>
      </c>
      <c r="AU212" s="45">
        <f t="shared" si="253"/>
        <v>0</v>
      </c>
      <c r="AV212" s="12">
        <f t="shared" si="254"/>
        <v>285.03534999999994</v>
      </c>
      <c r="AW212" s="17">
        <f t="shared" si="255"/>
        <v>6495.2449999999999</v>
      </c>
    </row>
    <row r="213" spans="1:49" ht="15" thickBot="1" x14ac:dyDescent="0.35">
      <c r="A213" s="56"/>
      <c r="B213" s="68" t="s">
        <v>17</v>
      </c>
      <c r="C213" s="69">
        <f t="shared" ref="C213:D213" si="258">SUM(C201:C212)</f>
        <v>11.90338833121803</v>
      </c>
      <c r="D213" s="70">
        <f t="shared" si="258"/>
        <v>52.002000000000002</v>
      </c>
      <c r="E213" s="47"/>
      <c r="F213" s="69">
        <f t="shared" ref="F213:G213" si="259">SUM(F201:F212)</f>
        <v>186.8057907432115</v>
      </c>
      <c r="G213" s="70">
        <f t="shared" si="259"/>
        <v>3404.2560000000003</v>
      </c>
      <c r="H213" s="47"/>
      <c r="I213" s="69">
        <f t="shared" ref="I213:J213" si="260">SUM(I201:I212)</f>
        <v>0</v>
      </c>
      <c r="J213" s="70">
        <f t="shared" si="260"/>
        <v>0</v>
      </c>
      <c r="K213" s="47"/>
      <c r="L213" s="69">
        <f t="shared" ref="L213:M213" si="261">SUM(L201:L212)</f>
        <v>365.2528130944674</v>
      </c>
      <c r="M213" s="70">
        <f t="shared" si="261"/>
        <v>5800.3390000000009</v>
      </c>
      <c r="N213" s="47"/>
      <c r="O213" s="69">
        <f t="shared" ref="O213:P213" si="262">SUM(O201:O212)</f>
        <v>0</v>
      </c>
      <c r="P213" s="70">
        <f t="shared" si="262"/>
        <v>0</v>
      </c>
      <c r="Q213" s="47"/>
      <c r="R213" s="69">
        <f t="shared" ref="R213:S213" si="263">SUM(R201:R212)</f>
        <v>0</v>
      </c>
      <c r="S213" s="70">
        <f t="shared" si="263"/>
        <v>0</v>
      </c>
      <c r="T213" s="47"/>
      <c r="U213" s="69">
        <f t="shared" ref="U213:V213" si="264">SUM(U201:U212)</f>
        <v>0</v>
      </c>
      <c r="V213" s="70">
        <f t="shared" si="264"/>
        <v>0</v>
      </c>
      <c r="W213" s="47"/>
      <c r="X213" s="69">
        <f t="shared" ref="X213:Y213" si="265">SUM(X201:X212)</f>
        <v>352.18794586431954</v>
      </c>
      <c r="Y213" s="70">
        <f t="shared" si="265"/>
        <v>7062.4130000000005</v>
      </c>
      <c r="Z213" s="47"/>
      <c r="AA213" s="69">
        <f t="shared" ref="AA213:AB213" si="266">SUM(AA201:AA212)</f>
        <v>5.1840000000000002</v>
      </c>
      <c r="AB213" s="70">
        <f t="shared" si="266"/>
        <v>115.93600000000001</v>
      </c>
      <c r="AC213" s="47"/>
      <c r="AD213" s="69">
        <f t="shared" ref="AD213:AE213" si="267">SUM(AD201:AD212)</f>
        <v>6.2349999999999994</v>
      </c>
      <c r="AE213" s="70">
        <f t="shared" si="267"/>
        <v>223.49299999999999</v>
      </c>
      <c r="AF213" s="47"/>
      <c r="AG213" s="69">
        <f t="shared" ref="AG213:AH213" si="268">SUM(AG201:AG212)</f>
        <v>152.65992421567236</v>
      </c>
      <c r="AH213" s="70">
        <f t="shared" si="268"/>
        <v>4969.0640000000003</v>
      </c>
      <c r="AI213" s="47"/>
      <c r="AJ213" s="69">
        <f t="shared" ref="AJ213:AK213" si="269">SUM(AJ201:AJ212)</f>
        <v>0</v>
      </c>
      <c r="AK213" s="70">
        <f t="shared" si="269"/>
        <v>0</v>
      </c>
      <c r="AL213" s="47"/>
      <c r="AM213" s="69">
        <f t="shared" ref="AM213:AN213" si="270">SUM(AM201:AM212)</f>
        <v>0</v>
      </c>
      <c r="AN213" s="70">
        <f t="shared" si="270"/>
        <v>0</v>
      </c>
      <c r="AO213" s="47"/>
      <c r="AP213" s="69">
        <f t="shared" ref="AP213:AQ213" si="271">SUM(AP201:AP212)</f>
        <v>684.38567227833892</v>
      </c>
      <c r="AQ213" s="70">
        <f t="shared" si="271"/>
        <v>12720.737000000001</v>
      </c>
      <c r="AR213" s="47"/>
      <c r="AS213" s="69">
        <f t="shared" ref="AS213:AT213" si="272">SUM(AS201:AS212)</f>
        <v>544.82261060149403</v>
      </c>
      <c r="AT213" s="70">
        <f t="shared" si="272"/>
        <v>8742.762999999999</v>
      </c>
      <c r="AU213" s="47"/>
      <c r="AV213" s="38">
        <f t="shared" si="254"/>
        <v>2309.4371451287216</v>
      </c>
      <c r="AW213" s="39">
        <f t="shared" si="255"/>
        <v>43091.003000000004</v>
      </c>
    </row>
    <row r="214" spans="1:49" ht="16.8" customHeight="1" x14ac:dyDescent="0.3">
      <c r="A214" s="54">
        <v>2022</v>
      </c>
      <c r="B214" s="55" t="s">
        <v>5</v>
      </c>
      <c r="C214" s="44">
        <v>0</v>
      </c>
      <c r="D214" s="14">
        <v>0</v>
      </c>
      <c r="E214" s="45">
        <f>IF(C214=0,0,D214/C214*1000)</f>
        <v>0</v>
      </c>
      <c r="F214" s="77">
        <v>0.1</v>
      </c>
      <c r="G214" s="14">
        <v>0.69899999999999995</v>
      </c>
      <c r="H214" s="45">
        <f t="shared" ref="H214:H225" si="273">IF(F214=0,0,G214/F214*1000)</f>
        <v>6989.9999999999991</v>
      </c>
      <c r="I214" s="44">
        <v>0</v>
      </c>
      <c r="J214" s="14">
        <v>0</v>
      </c>
      <c r="K214" s="45">
        <f t="shared" ref="K214:K225" si="274">IF(I214=0,0,J214/I214*1000)</f>
        <v>0</v>
      </c>
      <c r="L214" s="77">
        <v>8.5</v>
      </c>
      <c r="M214" s="14">
        <v>342.57299999999998</v>
      </c>
      <c r="N214" s="45">
        <f t="shared" ref="N214:N225" si="275">IF(L214=0,0,M214/L214*1000)</f>
        <v>40302.705882352937</v>
      </c>
      <c r="O214" s="44">
        <v>0</v>
      </c>
      <c r="P214" s="14">
        <v>0</v>
      </c>
      <c r="Q214" s="45">
        <f t="shared" ref="Q214:Q225" si="276">IF(O214=0,0,P214/O214*1000)</f>
        <v>0</v>
      </c>
      <c r="R214" s="44">
        <v>0</v>
      </c>
      <c r="S214" s="14">
        <v>0</v>
      </c>
      <c r="T214" s="45">
        <f t="shared" ref="T214:T225" si="277">IF(R214=0,0,S214/R214*1000)</f>
        <v>0</v>
      </c>
      <c r="U214" s="44">
        <v>0</v>
      </c>
      <c r="V214" s="14">
        <v>0</v>
      </c>
      <c r="W214" s="45">
        <f t="shared" ref="W214:W225" si="278">IF(U214=0,0,V214/U214*1000)</f>
        <v>0</v>
      </c>
      <c r="X214" s="77">
        <v>31.16</v>
      </c>
      <c r="Y214" s="14">
        <v>913.31200000000001</v>
      </c>
      <c r="Z214" s="45">
        <f t="shared" ref="Z214:Z225" si="279">IF(X214=0,0,Y214/X214*1000)</f>
        <v>29310.397946084722</v>
      </c>
      <c r="AA214" s="77">
        <v>2.2080000000000002</v>
      </c>
      <c r="AB214" s="14">
        <v>51.393000000000001</v>
      </c>
      <c r="AC214" s="45">
        <f t="shared" ref="AC214:AC225" si="280">IF(AA214=0,0,AB214/AA214*1000)</f>
        <v>23275.8152173913</v>
      </c>
      <c r="AD214" s="44">
        <v>0</v>
      </c>
      <c r="AE214" s="14">
        <v>0</v>
      </c>
      <c r="AF214" s="45">
        <f t="shared" ref="AF214:AF225" si="281">IF(AD214=0,0,AE214/AD214*1000)</f>
        <v>0</v>
      </c>
      <c r="AG214" s="77">
        <v>3.96</v>
      </c>
      <c r="AH214" s="14">
        <v>160.72499999999999</v>
      </c>
      <c r="AI214" s="45">
        <f t="shared" ref="AI214:AI225" si="282">IF(AG214=0,0,AH214/AG214*1000)</f>
        <v>40587.121212121208</v>
      </c>
      <c r="AJ214" s="44">
        <v>0</v>
      </c>
      <c r="AK214" s="14">
        <v>0</v>
      </c>
      <c r="AL214" s="45">
        <f t="shared" ref="AL214:AL225" si="283">IF(AJ214=0,0,AK214/AJ214*1000)</f>
        <v>0</v>
      </c>
      <c r="AM214" s="44">
        <v>0</v>
      </c>
      <c r="AN214" s="14">
        <v>0</v>
      </c>
      <c r="AO214" s="45">
        <f t="shared" ref="AO214:AO225" si="284">IF(AM214=0,0,AN214/AM214*1000)</f>
        <v>0</v>
      </c>
      <c r="AP214" s="44">
        <v>0</v>
      </c>
      <c r="AQ214" s="14">
        <v>0</v>
      </c>
      <c r="AR214" s="45">
        <f t="shared" ref="AR214:AR225" si="285">IF(AP214=0,0,AQ214/AP214*1000)</f>
        <v>0</v>
      </c>
      <c r="AS214" s="44">
        <v>0</v>
      </c>
      <c r="AT214" s="14">
        <v>0</v>
      </c>
      <c r="AU214" s="45">
        <f t="shared" ref="AU214:AU225" si="286">IF(AS214=0,0,AT214/AS214*1000)</f>
        <v>0</v>
      </c>
      <c r="AV214" s="12">
        <f>SUMIF($C$5:$AU$5,"Ton",C214:AU214)</f>
        <v>45.927999999999997</v>
      </c>
      <c r="AW214" s="17">
        <f>SUMIF($C$5:$AU$5,"F*",C214:AU214)</f>
        <v>1468.702</v>
      </c>
    </row>
    <row r="215" spans="1:49" x14ac:dyDescent="0.3">
      <c r="A215" s="54">
        <v>2022</v>
      </c>
      <c r="B215" s="55" t="s">
        <v>6</v>
      </c>
      <c r="C215" s="44">
        <v>0</v>
      </c>
      <c r="D215" s="14">
        <v>0</v>
      </c>
      <c r="E215" s="45">
        <f t="shared" ref="E215:E216" si="287">IF(C215=0,0,D215/C215*1000)</f>
        <v>0</v>
      </c>
      <c r="F215" s="44">
        <v>0</v>
      </c>
      <c r="G215" s="14">
        <v>0</v>
      </c>
      <c r="H215" s="45">
        <f t="shared" si="273"/>
        <v>0</v>
      </c>
      <c r="I215" s="44">
        <v>0</v>
      </c>
      <c r="J215" s="14">
        <v>0</v>
      </c>
      <c r="K215" s="45">
        <f t="shared" si="274"/>
        <v>0</v>
      </c>
      <c r="L215" s="77">
        <v>7.03</v>
      </c>
      <c r="M215" s="14">
        <v>284.46100000000001</v>
      </c>
      <c r="N215" s="45">
        <f t="shared" si="275"/>
        <v>40463.869132290187</v>
      </c>
      <c r="O215" s="44">
        <v>0</v>
      </c>
      <c r="P215" s="14">
        <v>0</v>
      </c>
      <c r="Q215" s="45">
        <f t="shared" si="276"/>
        <v>0</v>
      </c>
      <c r="R215" s="44">
        <v>0</v>
      </c>
      <c r="S215" s="14">
        <v>0</v>
      </c>
      <c r="T215" s="45">
        <f t="shared" si="277"/>
        <v>0</v>
      </c>
      <c r="U215" s="44">
        <v>0</v>
      </c>
      <c r="V215" s="14">
        <v>0</v>
      </c>
      <c r="W215" s="45">
        <f t="shared" si="278"/>
        <v>0</v>
      </c>
      <c r="X215" s="77">
        <v>2.12</v>
      </c>
      <c r="Y215" s="14">
        <v>65.912999999999997</v>
      </c>
      <c r="Z215" s="45">
        <f t="shared" si="279"/>
        <v>31091.037735849051</v>
      </c>
      <c r="AA215" s="44">
        <v>0</v>
      </c>
      <c r="AB215" s="14">
        <v>0</v>
      </c>
      <c r="AC215" s="45">
        <f t="shared" si="280"/>
        <v>0</v>
      </c>
      <c r="AD215" s="44">
        <v>0</v>
      </c>
      <c r="AE215" s="14">
        <v>0</v>
      </c>
      <c r="AF215" s="45">
        <f t="shared" si="281"/>
        <v>0</v>
      </c>
      <c r="AG215" s="77">
        <v>9.42</v>
      </c>
      <c r="AH215" s="14">
        <v>382.33</v>
      </c>
      <c r="AI215" s="45">
        <f t="shared" si="282"/>
        <v>40587.048832271765</v>
      </c>
      <c r="AJ215" s="44">
        <v>0</v>
      </c>
      <c r="AK215" s="14">
        <v>0</v>
      </c>
      <c r="AL215" s="45">
        <f t="shared" si="283"/>
        <v>0</v>
      </c>
      <c r="AM215" s="44">
        <v>0</v>
      </c>
      <c r="AN215" s="14">
        <v>0</v>
      </c>
      <c r="AO215" s="45">
        <f t="shared" si="284"/>
        <v>0</v>
      </c>
      <c r="AP215" s="77">
        <v>2.5</v>
      </c>
      <c r="AQ215" s="14">
        <v>94.7</v>
      </c>
      <c r="AR215" s="45">
        <f t="shared" si="285"/>
        <v>37880</v>
      </c>
      <c r="AS215" s="44">
        <v>0</v>
      </c>
      <c r="AT215" s="14">
        <v>0</v>
      </c>
      <c r="AU215" s="45">
        <f t="shared" si="286"/>
        <v>0</v>
      </c>
      <c r="AV215" s="12">
        <f t="shared" ref="AV215:AV226" si="288">SUMIF($C$5:$AU$5,"Ton",C215:AU215)</f>
        <v>21.07</v>
      </c>
      <c r="AW215" s="17">
        <f t="shared" ref="AW215:AW226" si="289">SUMIF($C$5:$AU$5,"F*",C215:AU215)</f>
        <v>827.404</v>
      </c>
    </row>
    <row r="216" spans="1:49" x14ac:dyDescent="0.3">
      <c r="A216" s="54">
        <v>2022</v>
      </c>
      <c r="B216" s="55" t="s">
        <v>7</v>
      </c>
      <c r="C216" s="44">
        <v>0</v>
      </c>
      <c r="D216" s="14">
        <v>0</v>
      </c>
      <c r="E216" s="45">
        <f t="shared" si="287"/>
        <v>0</v>
      </c>
      <c r="F216" s="77">
        <v>2.12</v>
      </c>
      <c r="G216" s="14">
        <v>63.475000000000001</v>
      </c>
      <c r="H216" s="45">
        <f t="shared" si="273"/>
        <v>29941.037735849055</v>
      </c>
      <c r="I216" s="44">
        <v>0</v>
      </c>
      <c r="J216" s="14">
        <v>0</v>
      </c>
      <c r="K216" s="45">
        <f t="shared" si="274"/>
        <v>0</v>
      </c>
      <c r="L216" s="77">
        <v>11.364379999999999</v>
      </c>
      <c r="M216" s="14">
        <v>454.39299999999997</v>
      </c>
      <c r="N216" s="45">
        <f t="shared" si="275"/>
        <v>39983.96744917013</v>
      </c>
      <c r="O216" s="44">
        <v>0</v>
      </c>
      <c r="P216" s="14">
        <v>0</v>
      </c>
      <c r="Q216" s="45">
        <f t="shared" si="276"/>
        <v>0</v>
      </c>
      <c r="R216" s="44">
        <v>0</v>
      </c>
      <c r="S216" s="14">
        <v>0</v>
      </c>
      <c r="T216" s="45">
        <f t="shared" si="277"/>
        <v>0</v>
      </c>
      <c r="U216" s="44">
        <v>0</v>
      </c>
      <c r="V216" s="14">
        <v>0</v>
      </c>
      <c r="W216" s="45">
        <f t="shared" si="278"/>
        <v>0</v>
      </c>
      <c r="X216" s="77">
        <v>58.963999999999999</v>
      </c>
      <c r="Y216" s="14">
        <v>1697.7539999999999</v>
      </c>
      <c r="Z216" s="45">
        <f t="shared" si="279"/>
        <v>28793.060172308524</v>
      </c>
      <c r="AA216" s="44">
        <v>0</v>
      </c>
      <c r="AB216" s="14">
        <v>0</v>
      </c>
      <c r="AC216" s="45">
        <f t="shared" si="280"/>
        <v>0</v>
      </c>
      <c r="AD216" s="44">
        <v>0</v>
      </c>
      <c r="AE216" s="14">
        <v>0</v>
      </c>
      <c r="AF216" s="45">
        <f t="shared" si="281"/>
        <v>0</v>
      </c>
      <c r="AG216" s="77">
        <v>14.93</v>
      </c>
      <c r="AH216" s="14">
        <v>605.96400000000006</v>
      </c>
      <c r="AI216" s="45">
        <f t="shared" si="282"/>
        <v>40587.006028131284</v>
      </c>
      <c r="AJ216" s="44">
        <v>0</v>
      </c>
      <c r="AK216" s="14">
        <v>0</v>
      </c>
      <c r="AL216" s="45">
        <f t="shared" si="283"/>
        <v>0</v>
      </c>
      <c r="AM216" s="44">
        <v>0</v>
      </c>
      <c r="AN216" s="14">
        <v>0</v>
      </c>
      <c r="AO216" s="45">
        <f t="shared" si="284"/>
        <v>0</v>
      </c>
      <c r="AP216" s="77">
        <v>1.1499999999999999</v>
      </c>
      <c r="AQ216" s="14">
        <v>96.2</v>
      </c>
      <c r="AR216" s="45">
        <f t="shared" si="285"/>
        <v>83652.173913043487</v>
      </c>
      <c r="AS216" s="77">
        <v>0.2</v>
      </c>
      <c r="AT216" s="14">
        <v>29.771000000000001</v>
      </c>
      <c r="AU216" s="45">
        <f t="shared" si="286"/>
        <v>148855</v>
      </c>
      <c r="AV216" s="12">
        <f t="shared" si="288"/>
        <v>88.728380000000001</v>
      </c>
      <c r="AW216" s="17">
        <f t="shared" si="289"/>
        <v>2947.5569999999998</v>
      </c>
    </row>
    <row r="217" spans="1:49" x14ac:dyDescent="0.3">
      <c r="A217" s="54">
        <v>2022</v>
      </c>
      <c r="B217" s="55" t="s">
        <v>8</v>
      </c>
      <c r="C217" s="44">
        <v>0</v>
      </c>
      <c r="D217" s="14">
        <v>0</v>
      </c>
      <c r="E217" s="45">
        <f>IF(C217=0,0,D217/C217*1000)</f>
        <v>0</v>
      </c>
      <c r="F217" s="77">
        <v>5.0000000000000001E-3</v>
      </c>
      <c r="G217" s="14">
        <v>4.048</v>
      </c>
      <c r="H217" s="45">
        <f t="shared" si="273"/>
        <v>809600</v>
      </c>
      <c r="I217" s="44">
        <v>0</v>
      </c>
      <c r="J217" s="14">
        <v>0</v>
      </c>
      <c r="K217" s="45">
        <f t="shared" si="274"/>
        <v>0</v>
      </c>
      <c r="L217" s="77">
        <v>12.53</v>
      </c>
      <c r="M217" s="14">
        <v>519.51400000000001</v>
      </c>
      <c r="N217" s="45">
        <f t="shared" si="275"/>
        <v>41461.612130885878</v>
      </c>
      <c r="O217" s="44">
        <v>0</v>
      </c>
      <c r="P217" s="14">
        <v>0</v>
      </c>
      <c r="Q217" s="45">
        <f t="shared" si="276"/>
        <v>0</v>
      </c>
      <c r="R217" s="44">
        <v>0</v>
      </c>
      <c r="S217" s="14">
        <v>0</v>
      </c>
      <c r="T217" s="45">
        <f t="shared" si="277"/>
        <v>0</v>
      </c>
      <c r="U217" s="44">
        <v>0</v>
      </c>
      <c r="V217" s="14">
        <v>0</v>
      </c>
      <c r="W217" s="45">
        <f t="shared" si="278"/>
        <v>0</v>
      </c>
      <c r="X217" s="77">
        <v>2</v>
      </c>
      <c r="Y217" s="14">
        <v>58.5</v>
      </c>
      <c r="Z217" s="45">
        <f t="shared" si="279"/>
        <v>29250</v>
      </c>
      <c r="AA217" s="44">
        <v>0</v>
      </c>
      <c r="AB217" s="14">
        <v>0</v>
      </c>
      <c r="AC217" s="45">
        <f t="shared" si="280"/>
        <v>0</v>
      </c>
      <c r="AD217" s="44">
        <v>0</v>
      </c>
      <c r="AE217" s="14">
        <v>0</v>
      </c>
      <c r="AF217" s="45">
        <f t="shared" si="281"/>
        <v>0</v>
      </c>
      <c r="AG217" s="77">
        <v>33.593000000000004</v>
      </c>
      <c r="AH217" s="14">
        <v>1343.019</v>
      </c>
      <c r="AI217" s="45">
        <f t="shared" si="282"/>
        <v>39979.13255737802</v>
      </c>
      <c r="AJ217" s="44">
        <v>0</v>
      </c>
      <c r="AK217" s="14">
        <v>0</v>
      </c>
      <c r="AL217" s="45">
        <f t="shared" si="283"/>
        <v>0</v>
      </c>
      <c r="AM217" s="44">
        <v>0</v>
      </c>
      <c r="AN217" s="14">
        <v>0</v>
      </c>
      <c r="AO217" s="45">
        <f t="shared" si="284"/>
        <v>0</v>
      </c>
      <c r="AP217" s="77">
        <v>2.9</v>
      </c>
      <c r="AQ217" s="14">
        <v>142.1</v>
      </c>
      <c r="AR217" s="45">
        <f t="shared" si="285"/>
        <v>49000</v>
      </c>
      <c r="AS217" s="44">
        <v>0</v>
      </c>
      <c r="AT217" s="14">
        <v>0</v>
      </c>
      <c r="AU217" s="45">
        <f t="shared" si="286"/>
        <v>0</v>
      </c>
      <c r="AV217" s="12">
        <f t="shared" si="288"/>
        <v>51.027999999999999</v>
      </c>
      <c r="AW217" s="17">
        <f t="shared" si="289"/>
        <v>2067.181</v>
      </c>
    </row>
    <row r="218" spans="1:49" x14ac:dyDescent="0.3">
      <c r="A218" s="54">
        <v>2022</v>
      </c>
      <c r="B218" s="45" t="s">
        <v>9</v>
      </c>
      <c r="C218" s="44">
        <v>0</v>
      </c>
      <c r="D218" s="14">
        <v>0</v>
      </c>
      <c r="E218" s="45">
        <f t="shared" ref="E218:E225" si="290">IF(C218=0,0,D218/C218*1000)</f>
        <v>0</v>
      </c>
      <c r="F218" s="77">
        <v>0.13400000000000001</v>
      </c>
      <c r="G218" s="14">
        <v>35.000999999999998</v>
      </c>
      <c r="H218" s="45">
        <f t="shared" si="273"/>
        <v>261201.4925373134</v>
      </c>
      <c r="I218" s="44">
        <v>0</v>
      </c>
      <c r="J218" s="14">
        <v>0</v>
      </c>
      <c r="K218" s="45">
        <f t="shared" si="274"/>
        <v>0</v>
      </c>
      <c r="L218" s="77">
        <v>4.4400000000000004</v>
      </c>
      <c r="M218" s="14">
        <v>184.31399999999999</v>
      </c>
      <c r="N218" s="45">
        <f t="shared" si="275"/>
        <v>41512.162162162153</v>
      </c>
      <c r="O218" s="44">
        <v>0</v>
      </c>
      <c r="P218" s="14">
        <v>0</v>
      </c>
      <c r="Q218" s="45">
        <f t="shared" si="276"/>
        <v>0</v>
      </c>
      <c r="R218" s="44">
        <v>0</v>
      </c>
      <c r="S218" s="14">
        <v>0</v>
      </c>
      <c r="T218" s="45">
        <f t="shared" si="277"/>
        <v>0</v>
      </c>
      <c r="U218" s="44">
        <v>0</v>
      </c>
      <c r="V218" s="14">
        <v>0</v>
      </c>
      <c r="W218" s="45">
        <f t="shared" si="278"/>
        <v>0</v>
      </c>
      <c r="X218" s="77">
        <v>31.936</v>
      </c>
      <c r="Y218" s="14">
        <v>624.55200000000002</v>
      </c>
      <c r="Z218" s="45">
        <f t="shared" si="279"/>
        <v>19556.362725450905</v>
      </c>
      <c r="AA218" s="44">
        <v>0</v>
      </c>
      <c r="AB218" s="14">
        <v>0</v>
      </c>
      <c r="AC218" s="45">
        <f t="shared" si="280"/>
        <v>0</v>
      </c>
      <c r="AD218" s="44">
        <v>0</v>
      </c>
      <c r="AE218" s="14">
        <v>0</v>
      </c>
      <c r="AF218" s="45">
        <f t="shared" si="281"/>
        <v>0</v>
      </c>
      <c r="AG218" s="44">
        <v>0</v>
      </c>
      <c r="AH218" s="14">
        <v>0</v>
      </c>
      <c r="AI218" s="45">
        <f t="shared" si="282"/>
        <v>0</v>
      </c>
      <c r="AJ218" s="44">
        <v>0</v>
      </c>
      <c r="AK218" s="14">
        <v>0</v>
      </c>
      <c r="AL218" s="45">
        <f t="shared" si="283"/>
        <v>0</v>
      </c>
      <c r="AM218" s="44">
        <v>0</v>
      </c>
      <c r="AN218" s="14">
        <v>0</v>
      </c>
      <c r="AO218" s="45">
        <f t="shared" si="284"/>
        <v>0</v>
      </c>
      <c r="AP218" s="77">
        <v>0.76</v>
      </c>
      <c r="AQ218" s="14">
        <v>32.299999999999997</v>
      </c>
      <c r="AR218" s="45">
        <f t="shared" si="285"/>
        <v>42499.999999999993</v>
      </c>
      <c r="AS218" s="77">
        <v>1.8</v>
      </c>
      <c r="AT218" s="14">
        <v>14.706</v>
      </c>
      <c r="AU218" s="45">
        <f t="shared" si="286"/>
        <v>8170</v>
      </c>
      <c r="AV218" s="12">
        <f t="shared" si="288"/>
        <v>39.069999999999993</v>
      </c>
      <c r="AW218" s="17">
        <f t="shared" si="289"/>
        <v>890.87299999999993</v>
      </c>
    </row>
    <row r="219" spans="1:49" x14ac:dyDescent="0.3">
      <c r="A219" s="54">
        <v>2022</v>
      </c>
      <c r="B219" s="55" t="s">
        <v>10</v>
      </c>
      <c r="C219" s="44">
        <v>0</v>
      </c>
      <c r="D219" s="14">
        <v>0</v>
      </c>
      <c r="E219" s="45">
        <f t="shared" si="290"/>
        <v>0</v>
      </c>
      <c r="F219" s="77">
        <v>49.25</v>
      </c>
      <c r="G219" s="14">
        <v>1813.5119999999999</v>
      </c>
      <c r="H219" s="45">
        <f t="shared" si="273"/>
        <v>36822.578680203042</v>
      </c>
      <c r="I219" s="44">
        <v>0</v>
      </c>
      <c r="J219" s="14">
        <v>0</v>
      </c>
      <c r="K219" s="45">
        <f t="shared" si="274"/>
        <v>0</v>
      </c>
      <c r="L219" s="77">
        <v>11.1</v>
      </c>
      <c r="M219" s="14">
        <v>576.36400000000003</v>
      </c>
      <c r="N219" s="45">
        <f t="shared" si="275"/>
        <v>51924.684684684689</v>
      </c>
      <c r="O219" s="44">
        <v>0</v>
      </c>
      <c r="P219" s="14">
        <v>0</v>
      </c>
      <c r="Q219" s="45">
        <f t="shared" si="276"/>
        <v>0</v>
      </c>
      <c r="R219" s="44">
        <v>0</v>
      </c>
      <c r="S219" s="14">
        <v>0</v>
      </c>
      <c r="T219" s="45">
        <f t="shared" si="277"/>
        <v>0</v>
      </c>
      <c r="U219" s="44">
        <v>0</v>
      </c>
      <c r="V219" s="14">
        <v>0</v>
      </c>
      <c r="W219" s="45">
        <f t="shared" si="278"/>
        <v>0</v>
      </c>
      <c r="X219" s="77">
        <v>2.94</v>
      </c>
      <c r="Y219" s="14">
        <v>92.195999999999998</v>
      </c>
      <c r="Z219" s="45">
        <f t="shared" si="279"/>
        <v>31359.18367346939</v>
      </c>
      <c r="AA219" s="44">
        <v>0</v>
      </c>
      <c r="AB219" s="14">
        <v>0</v>
      </c>
      <c r="AC219" s="45">
        <f t="shared" si="280"/>
        <v>0</v>
      </c>
      <c r="AD219" s="44">
        <v>0</v>
      </c>
      <c r="AE219" s="14">
        <v>0</v>
      </c>
      <c r="AF219" s="45">
        <f t="shared" si="281"/>
        <v>0</v>
      </c>
      <c r="AG219" s="77">
        <v>20.562000000000001</v>
      </c>
      <c r="AH219" s="14">
        <v>1005.058</v>
      </c>
      <c r="AI219" s="45">
        <f t="shared" si="282"/>
        <v>48879.389164478162</v>
      </c>
      <c r="AJ219" s="44">
        <v>0</v>
      </c>
      <c r="AK219" s="14">
        <v>0</v>
      </c>
      <c r="AL219" s="45">
        <f t="shared" si="283"/>
        <v>0</v>
      </c>
      <c r="AM219" s="44">
        <v>0</v>
      </c>
      <c r="AN219" s="14">
        <v>0</v>
      </c>
      <c r="AO219" s="45">
        <f t="shared" si="284"/>
        <v>0</v>
      </c>
      <c r="AP219" s="77">
        <v>2.4648000000000003</v>
      </c>
      <c r="AQ219" s="14">
        <v>211.452</v>
      </c>
      <c r="AR219" s="45">
        <f t="shared" si="285"/>
        <v>85788.704965920144</v>
      </c>
      <c r="AS219" s="44">
        <v>0</v>
      </c>
      <c r="AT219" s="14">
        <v>0</v>
      </c>
      <c r="AU219" s="45">
        <f t="shared" si="286"/>
        <v>0</v>
      </c>
      <c r="AV219" s="12">
        <f t="shared" si="288"/>
        <v>86.316800000000001</v>
      </c>
      <c r="AW219" s="17">
        <f t="shared" si="289"/>
        <v>3698.5820000000003</v>
      </c>
    </row>
    <row r="220" spans="1:49" x14ac:dyDescent="0.3">
      <c r="A220" s="54">
        <v>2022</v>
      </c>
      <c r="B220" s="55" t="s">
        <v>11</v>
      </c>
      <c r="C220" s="44">
        <v>0</v>
      </c>
      <c r="D220" s="14">
        <v>0</v>
      </c>
      <c r="E220" s="45">
        <f t="shared" si="290"/>
        <v>0</v>
      </c>
      <c r="F220" s="44">
        <v>0</v>
      </c>
      <c r="G220" s="14">
        <v>0</v>
      </c>
      <c r="H220" s="45">
        <f t="shared" si="273"/>
        <v>0</v>
      </c>
      <c r="I220" s="77">
        <v>33.073999999999998</v>
      </c>
      <c r="J220" s="14">
        <v>1499.423</v>
      </c>
      <c r="K220" s="45">
        <f t="shared" si="274"/>
        <v>45335.399407389494</v>
      </c>
      <c r="L220" s="77">
        <v>5.9029999999999996</v>
      </c>
      <c r="M220" s="14">
        <v>284.61799999999999</v>
      </c>
      <c r="N220" s="45">
        <f t="shared" si="275"/>
        <v>48215.822463154334</v>
      </c>
      <c r="O220" s="44">
        <v>0</v>
      </c>
      <c r="P220" s="14">
        <v>0</v>
      </c>
      <c r="Q220" s="45">
        <f t="shared" si="276"/>
        <v>0</v>
      </c>
      <c r="R220" s="44">
        <v>0</v>
      </c>
      <c r="S220" s="14">
        <v>0</v>
      </c>
      <c r="T220" s="45">
        <f t="shared" si="277"/>
        <v>0</v>
      </c>
      <c r="U220" s="44">
        <v>0</v>
      </c>
      <c r="V220" s="14">
        <v>0</v>
      </c>
      <c r="W220" s="45">
        <f t="shared" si="278"/>
        <v>0</v>
      </c>
      <c r="X220" s="77">
        <v>1.2</v>
      </c>
      <c r="Y220" s="14">
        <v>46.8</v>
      </c>
      <c r="Z220" s="45">
        <f t="shared" si="279"/>
        <v>39000</v>
      </c>
      <c r="AA220" s="44">
        <v>0</v>
      </c>
      <c r="AB220" s="14">
        <v>0</v>
      </c>
      <c r="AC220" s="45">
        <f t="shared" si="280"/>
        <v>0</v>
      </c>
      <c r="AD220" s="44">
        <v>0</v>
      </c>
      <c r="AE220" s="14">
        <v>0</v>
      </c>
      <c r="AF220" s="45">
        <f t="shared" si="281"/>
        <v>0</v>
      </c>
      <c r="AG220" s="77">
        <v>2</v>
      </c>
      <c r="AH220" s="14">
        <v>106.864</v>
      </c>
      <c r="AI220" s="45">
        <f t="shared" si="282"/>
        <v>53432</v>
      </c>
      <c r="AJ220" s="44">
        <v>0</v>
      </c>
      <c r="AK220" s="14">
        <v>0</v>
      </c>
      <c r="AL220" s="45">
        <f t="shared" si="283"/>
        <v>0</v>
      </c>
      <c r="AM220" s="44">
        <v>0</v>
      </c>
      <c r="AN220" s="14">
        <v>0</v>
      </c>
      <c r="AO220" s="45">
        <f t="shared" si="284"/>
        <v>0</v>
      </c>
      <c r="AP220" s="77">
        <v>6.3064</v>
      </c>
      <c r="AQ220" s="14">
        <v>262.375</v>
      </c>
      <c r="AR220" s="45">
        <f t="shared" si="285"/>
        <v>41604.560446530508</v>
      </c>
      <c r="AS220" s="77">
        <v>72.11</v>
      </c>
      <c r="AT220" s="14">
        <v>1990.4849999999999</v>
      </c>
      <c r="AU220" s="45">
        <f t="shared" si="286"/>
        <v>27603.453057828319</v>
      </c>
      <c r="AV220" s="12">
        <f t="shared" si="288"/>
        <v>120.5934</v>
      </c>
      <c r="AW220" s="17">
        <f t="shared" si="289"/>
        <v>4190.5649999999996</v>
      </c>
    </row>
    <row r="221" spans="1:49" x14ac:dyDescent="0.3">
      <c r="A221" s="54">
        <v>2022</v>
      </c>
      <c r="B221" s="55" t="s">
        <v>12</v>
      </c>
      <c r="C221" s="44">
        <v>0</v>
      </c>
      <c r="D221" s="14">
        <v>0</v>
      </c>
      <c r="E221" s="45">
        <f t="shared" si="290"/>
        <v>0</v>
      </c>
      <c r="F221" s="77">
        <v>1.72</v>
      </c>
      <c r="G221" s="14">
        <v>56.32</v>
      </c>
      <c r="H221" s="45">
        <f t="shared" si="273"/>
        <v>32744.18604651163</v>
      </c>
      <c r="I221" s="44">
        <v>0</v>
      </c>
      <c r="J221" s="14">
        <v>0</v>
      </c>
      <c r="K221" s="45">
        <f t="shared" si="274"/>
        <v>0</v>
      </c>
      <c r="L221" s="77">
        <v>11.5098</v>
      </c>
      <c r="M221" s="14">
        <v>598.40099999999995</v>
      </c>
      <c r="N221" s="45">
        <f t="shared" si="275"/>
        <v>51990.564562372929</v>
      </c>
      <c r="O221" s="44">
        <v>0</v>
      </c>
      <c r="P221" s="14">
        <v>0</v>
      </c>
      <c r="Q221" s="45">
        <f t="shared" si="276"/>
        <v>0</v>
      </c>
      <c r="R221" s="44">
        <v>0</v>
      </c>
      <c r="S221" s="14">
        <v>0</v>
      </c>
      <c r="T221" s="45">
        <f t="shared" si="277"/>
        <v>0</v>
      </c>
      <c r="U221" s="44">
        <v>0</v>
      </c>
      <c r="V221" s="14">
        <v>0</v>
      </c>
      <c r="W221" s="45">
        <f t="shared" si="278"/>
        <v>0</v>
      </c>
      <c r="X221" s="77">
        <v>38.28</v>
      </c>
      <c r="Y221" s="14">
        <v>649.48199999999997</v>
      </c>
      <c r="Z221" s="45">
        <f t="shared" si="279"/>
        <v>16966.614420062695</v>
      </c>
      <c r="AA221" s="77">
        <v>1.89344</v>
      </c>
      <c r="AB221" s="14">
        <v>43.686</v>
      </c>
      <c r="AC221" s="45">
        <f t="shared" si="280"/>
        <v>23072.291701875951</v>
      </c>
      <c r="AD221" s="77">
        <v>0.25</v>
      </c>
      <c r="AE221" s="14">
        <v>29.747</v>
      </c>
      <c r="AF221" s="45">
        <f t="shared" si="281"/>
        <v>118988</v>
      </c>
      <c r="AG221" s="44">
        <v>0</v>
      </c>
      <c r="AH221" s="14">
        <v>0</v>
      </c>
      <c r="AI221" s="45">
        <f t="shared" si="282"/>
        <v>0</v>
      </c>
      <c r="AJ221" s="44">
        <v>0</v>
      </c>
      <c r="AK221" s="14">
        <v>0</v>
      </c>
      <c r="AL221" s="45">
        <f t="shared" si="283"/>
        <v>0</v>
      </c>
      <c r="AM221" s="44">
        <v>0</v>
      </c>
      <c r="AN221" s="14">
        <v>0</v>
      </c>
      <c r="AO221" s="45">
        <f t="shared" si="284"/>
        <v>0</v>
      </c>
      <c r="AP221" s="77">
        <v>34.3416</v>
      </c>
      <c r="AQ221" s="14">
        <v>1829.7840000000001</v>
      </c>
      <c r="AR221" s="45">
        <f t="shared" si="285"/>
        <v>53281.850583548818</v>
      </c>
      <c r="AS221" s="77">
        <v>31.56</v>
      </c>
      <c r="AT221" s="14">
        <v>975.54200000000003</v>
      </c>
      <c r="AU221" s="45">
        <f t="shared" si="286"/>
        <v>30910.709759188849</v>
      </c>
      <c r="AV221" s="12">
        <f t="shared" si="288"/>
        <v>119.55484</v>
      </c>
      <c r="AW221" s="17">
        <f t="shared" si="289"/>
        <v>4182.9620000000004</v>
      </c>
    </row>
    <row r="222" spans="1:49" x14ac:dyDescent="0.3">
      <c r="A222" s="54">
        <v>2022</v>
      </c>
      <c r="B222" s="55" t="s">
        <v>13</v>
      </c>
      <c r="C222" s="44">
        <v>0</v>
      </c>
      <c r="D222" s="14">
        <v>0</v>
      </c>
      <c r="E222" s="45">
        <f t="shared" si="290"/>
        <v>0</v>
      </c>
      <c r="F222" s="77">
        <v>3.16</v>
      </c>
      <c r="G222" s="14">
        <v>119.76</v>
      </c>
      <c r="H222" s="45">
        <f t="shared" si="273"/>
        <v>37898.734177215192</v>
      </c>
      <c r="I222" s="44">
        <v>0</v>
      </c>
      <c r="J222" s="14">
        <v>0</v>
      </c>
      <c r="K222" s="45">
        <f t="shared" si="274"/>
        <v>0</v>
      </c>
      <c r="L222" s="77">
        <v>7.92</v>
      </c>
      <c r="M222" s="14">
        <v>428.58800000000002</v>
      </c>
      <c r="N222" s="45">
        <f t="shared" si="275"/>
        <v>54114.646464646466</v>
      </c>
      <c r="O222" s="44">
        <v>0</v>
      </c>
      <c r="P222" s="14">
        <v>0</v>
      </c>
      <c r="Q222" s="45">
        <f t="shared" si="276"/>
        <v>0</v>
      </c>
      <c r="R222" s="44">
        <v>0</v>
      </c>
      <c r="S222" s="14">
        <v>0</v>
      </c>
      <c r="T222" s="45">
        <f t="shared" si="277"/>
        <v>0</v>
      </c>
      <c r="U222" s="44">
        <v>0</v>
      </c>
      <c r="V222" s="14">
        <v>0</v>
      </c>
      <c r="W222" s="45">
        <f t="shared" si="278"/>
        <v>0</v>
      </c>
      <c r="X222" s="77">
        <v>1.3</v>
      </c>
      <c r="Y222" s="14">
        <v>50.6</v>
      </c>
      <c r="Z222" s="45">
        <f t="shared" si="279"/>
        <v>38923.076923076922</v>
      </c>
      <c r="AA222" s="77">
        <v>3.4080700000000004</v>
      </c>
      <c r="AB222" s="14">
        <v>92.834000000000003</v>
      </c>
      <c r="AC222" s="45">
        <f t="shared" si="280"/>
        <v>27239.463978145988</v>
      </c>
      <c r="AD222" s="44">
        <v>0</v>
      </c>
      <c r="AE222" s="14">
        <v>0</v>
      </c>
      <c r="AF222" s="45">
        <f t="shared" si="281"/>
        <v>0</v>
      </c>
      <c r="AG222" s="77">
        <v>0.05</v>
      </c>
      <c r="AH222" s="14">
        <v>7.665</v>
      </c>
      <c r="AI222" s="45">
        <f t="shared" si="282"/>
        <v>153299.99999999997</v>
      </c>
      <c r="AJ222" s="44">
        <v>0</v>
      </c>
      <c r="AK222" s="14">
        <v>0</v>
      </c>
      <c r="AL222" s="45">
        <f t="shared" si="283"/>
        <v>0</v>
      </c>
      <c r="AM222" s="44">
        <v>0</v>
      </c>
      <c r="AN222" s="14">
        <v>0</v>
      </c>
      <c r="AO222" s="45">
        <f t="shared" si="284"/>
        <v>0</v>
      </c>
      <c r="AP222" s="77">
        <v>0.4</v>
      </c>
      <c r="AQ222" s="14">
        <v>19.263999999999999</v>
      </c>
      <c r="AR222" s="45">
        <f t="shared" si="285"/>
        <v>48160</v>
      </c>
      <c r="AS222" s="77">
        <v>32.64</v>
      </c>
      <c r="AT222" s="14">
        <v>701.76</v>
      </c>
      <c r="AU222" s="45">
        <f t="shared" si="286"/>
        <v>21500</v>
      </c>
      <c r="AV222" s="12">
        <f t="shared" si="288"/>
        <v>48.878070000000001</v>
      </c>
      <c r="AW222" s="17">
        <f t="shared" si="289"/>
        <v>1420.471</v>
      </c>
    </row>
    <row r="223" spans="1:49" x14ac:dyDescent="0.3">
      <c r="A223" s="54">
        <v>2022</v>
      </c>
      <c r="B223" s="55" t="s">
        <v>14</v>
      </c>
      <c r="C223" s="44">
        <v>0</v>
      </c>
      <c r="D223" s="14">
        <v>0</v>
      </c>
      <c r="E223" s="45">
        <f t="shared" si="290"/>
        <v>0</v>
      </c>
      <c r="F223" s="77">
        <v>31.694400000000002</v>
      </c>
      <c r="G223" s="14">
        <v>950.4</v>
      </c>
      <c r="H223" s="45">
        <f t="shared" si="273"/>
        <v>29986.369831894594</v>
      </c>
      <c r="I223" s="44">
        <v>0</v>
      </c>
      <c r="J223" s="14">
        <v>0</v>
      </c>
      <c r="K223" s="45">
        <f t="shared" si="274"/>
        <v>0</v>
      </c>
      <c r="L223" s="77">
        <v>15.269200000000001</v>
      </c>
      <c r="M223" s="14">
        <v>643.971</v>
      </c>
      <c r="N223" s="45">
        <f t="shared" si="275"/>
        <v>42174.508160217956</v>
      </c>
      <c r="O223" s="44">
        <v>0</v>
      </c>
      <c r="P223" s="14">
        <v>0</v>
      </c>
      <c r="Q223" s="45">
        <f t="shared" si="276"/>
        <v>0</v>
      </c>
      <c r="R223" s="44">
        <v>0</v>
      </c>
      <c r="S223" s="14">
        <v>0</v>
      </c>
      <c r="T223" s="45">
        <f t="shared" si="277"/>
        <v>0</v>
      </c>
      <c r="U223" s="44">
        <v>0</v>
      </c>
      <c r="V223" s="14">
        <v>0</v>
      </c>
      <c r="W223" s="45">
        <f t="shared" si="278"/>
        <v>0</v>
      </c>
      <c r="X223" s="77">
        <v>12.22</v>
      </c>
      <c r="Y223" s="14">
        <v>247.70400000000001</v>
      </c>
      <c r="Z223" s="45">
        <f t="shared" si="279"/>
        <v>20270.376432078559</v>
      </c>
      <c r="AA223" s="44">
        <v>0</v>
      </c>
      <c r="AB223" s="14">
        <v>0</v>
      </c>
      <c r="AC223" s="45">
        <f t="shared" si="280"/>
        <v>0</v>
      </c>
      <c r="AD223" s="44">
        <v>0</v>
      </c>
      <c r="AE223" s="14">
        <v>0</v>
      </c>
      <c r="AF223" s="45">
        <f t="shared" si="281"/>
        <v>0</v>
      </c>
      <c r="AG223" s="77">
        <v>5.1909999999999998</v>
      </c>
      <c r="AH223" s="14">
        <v>171.29</v>
      </c>
      <c r="AI223" s="45">
        <f t="shared" si="282"/>
        <v>32997.495665575028</v>
      </c>
      <c r="AJ223" s="77">
        <v>0.4</v>
      </c>
      <c r="AK223" s="14">
        <v>9</v>
      </c>
      <c r="AL223" s="45">
        <f t="shared" si="283"/>
        <v>22500</v>
      </c>
      <c r="AM223" s="77">
        <v>0</v>
      </c>
      <c r="AN223" s="14">
        <v>0</v>
      </c>
      <c r="AO223" s="45">
        <f t="shared" si="284"/>
        <v>0</v>
      </c>
      <c r="AP223" s="77">
        <v>6</v>
      </c>
      <c r="AQ223" s="14">
        <v>129.08000000000001</v>
      </c>
      <c r="AR223" s="45">
        <f t="shared" si="285"/>
        <v>21513.333333333336</v>
      </c>
      <c r="AS223" s="77">
        <v>69.489999999999995</v>
      </c>
      <c r="AT223" s="14">
        <v>1526.7260000000001</v>
      </c>
      <c r="AU223" s="45">
        <f t="shared" si="286"/>
        <v>21970.441790185643</v>
      </c>
      <c r="AV223" s="12">
        <f t="shared" si="288"/>
        <v>140.2646</v>
      </c>
      <c r="AW223" s="17">
        <f t="shared" si="289"/>
        <v>3678.1710000000003</v>
      </c>
    </row>
    <row r="224" spans="1:49" x14ac:dyDescent="0.3">
      <c r="A224" s="54">
        <v>2022</v>
      </c>
      <c r="B224" s="45" t="s">
        <v>15</v>
      </c>
      <c r="C224" s="44">
        <v>0</v>
      </c>
      <c r="D224" s="14">
        <v>0</v>
      </c>
      <c r="E224" s="45">
        <f t="shared" si="290"/>
        <v>0</v>
      </c>
      <c r="F224" s="77">
        <v>1.5</v>
      </c>
      <c r="G224" s="14">
        <v>25.75</v>
      </c>
      <c r="H224" s="45">
        <f t="shared" si="273"/>
        <v>17166.666666666668</v>
      </c>
      <c r="I224" s="44">
        <v>0</v>
      </c>
      <c r="J224" s="14">
        <v>0</v>
      </c>
      <c r="K224" s="45">
        <f t="shared" si="274"/>
        <v>0</v>
      </c>
      <c r="L224" s="77">
        <v>8.5850000000000009</v>
      </c>
      <c r="M224" s="14">
        <v>414.03899999999999</v>
      </c>
      <c r="N224" s="45">
        <f t="shared" si="275"/>
        <v>48228.188701223051</v>
      </c>
      <c r="O224" s="44">
        <v>0</v>
      </c>
      <c r="P224" s="14">
        <v>0</v>
      </c>
      <c r="Q224" s="45">
        <f t="shared" si="276"/>
        <v>0</v>
      </c>
      <c r="R224" s="44">
        <v>0</v>
      </c>
      <c r="S224" s="14">
        <v>0</v>
      </c>
      <c r="T224" s="45">
        <f t="shared" si="277"/>
        <v>0</v>
      </c>
      <c r="U224" s="44">
        <v>0</v>
      </c>
      <c r="V224" s="14">
        <v>0</v>
      </c>
      <c r="W224" s="45">
        <f t="shared" si="278"/>
        <v>0</v>
      </c>
      <c r="X224" s="77">
        <v>8.2100000000000009</v>
      </c>
      <c r="Y224" s="14">
        <v>414.20699999999999</v>
      </c>
      <c r="Z224" s="45">
        <f t="shared" si="279"/>
        <v>50451.522533495736</v>
      </c>
      <c r="AA224" s="77">
        <v>1.4999999999999999E-2</v>
      </c>
      <c r="AB224" s="14">
        <v>0.65</v>
      </c>
      <c r="AC224" s="45">
        <f t="shared" si="280"/>
        <v>43333.333333333336</v>
      </c>
      <c r="AD224" s="44">
        <v>0</v>
      </c>
      <c r="AE224" s="14">
        <v>0</v>
      </c>
      <c r="AF224" s="45">
        <f t="shared" si="281"/>
        <v>0</v>
      </c>
      <c r="AG224" s="77">
        <v>1.7855999999999999</v>
      </c>
      <c r="AH224" s="14">
        <v>47.04</v>
      </c>
      <c r="AI224" s="45">
        <f t="shared" si="282"/>
        <v>26344.08602150538</v>
      </c>
      <c r="AJ224" s="44">
        <v>0</v>
      </c>
      <c r="AK224" s="14">
        <v>0</v>
      </c>
      <c r="AL224" s="45">
        <f t="shared" si="283"/>
        <v>0</v>
      </c>
      <c r="AM224" s="44">
        <v>0</v>
      </c>
      <c r="AN224" s="14">
        <v>0</v>
      </c>
      <c r="AO224" s="45">
        <f t="shared" si="284"/>
        <v>0</v>
      </c>
      <c r="AP224" s="77">
        <v>9.32</v>
      </c>
      <c r="AQ224" s="14">
        <v>263.536</v>
      </c>
      <c r="AR224" s="45">
        <f t="shared" si="285"/>
        <v>28276.394849785407</v>
      </c>
      <c r="AS224" s="77">
        <v>32.64</v>
      </c>
      <c r="AT224" s="14">
        <v>718.08</v>
      </c>
      <c r="AU224" s="45">
        <f t="shared" si="286"/>
        <v>22000</v>
      </c>
      <c r="AV224" s="12">
        <f t="shared" si="288"/>
        <v>62.055599999999998</v>
      </c>
      <c r="AW224" s="17">
        <f t="shared" si="289"/>
        <v>1883.3020000000001</v>
      </c>
    </row>
    <row r="225" spans="1:49" x14ac:dyDescent="0.3">
      <c r="A225" s="54">
        <v>2022</v>
      </c>
      <c r="B225" s="55" t="s">
        <v>16</v>
      </c>
      <c r="C225" s="44">
        <v>0</v>
      </c>
      <c r="D225" s="14">
        <v>0</v>
      </c>
      <c r="E225" s="45">
        <f t="shared" si="290"/>
        <v>0</v>
      </c>
      <c r="F225" s="77">
        <v>8</v>
      </c>
      <c r="G225" s="14">
        <v>200</v>
      </c>
      <c r="H225" s="45">
        <f t="shared" si="273"/>
        <v>25000</v>
      </c>
      <c r="I225" s="77">
        <v>0.2</v>
      </c>
      <c r="J225" s="14">
        <v>18</v>
      </c>
      <c r="K225" s="45">
        <f t="shared" si="274"/>
        <v>90000</v>
      </c>
      <c r="L225" s="77">
        <v>14.12</v>
      </c>
      <c r="M225" s="14">
        <v>684.98</v>
      </c>
      <c r="N225" s="45">
        <f t="shared" si="275"/>
        <v>48511.331444759206</v>
      </c>
      <c r="O225" s="44">
        <v>0</v>
      </c>
      <c r="P225" s="14">
        <v>0</v>
      </c>
      <c r="Q225" s="45">
        <f t="shared" si="276"/>
        <v>0</v>
      </c>
      <c r="R225" s="44">
        <v>0</v>
      </c>
      <c r="S225" s="14">
        <v>0</v>
      </c>
      <c r="T225" s="45">
        <f t="shared" si="277"/>
        <v>0</v>
      </c>
      <c r="U225" s="44">
        <v>0</v>
      </c>
      <c r="V225" s="14">
        <v>0</v>
      </c>
      <c r="W225" s="45">
        <f t="shared" si="278"/>
        <v>0</v>
      </c>
      <c r="X225" s="77">
        <v>16.972000000000001</v>
      </c>
      <c r="Y225" s="14">
        <v>273.70999999999998</v>
      </c>
      <c r="Z225" s="45">
        <f t="shared" si="279"/>
        <v>16127.150600989864</v>
      </c>
      <c r="AA225" s="44">
        <v>0</v>
      </c>
      <c r="AB225" s="14">
        <v>0</v>
      </c>
      <c r="AC225" s="45">
        <f t="shared" si="280"/>
        <v>0</v>
      </c>
      <c r="AD225" s="44">
        <v>0</v>
      </c>
      <c r="AE225" s="14">
        <v>0</v>
      </c>
      <c r="AF225" s="45">
        <f t="shared" si="281"/>
        <v>0</v>
      </c>
      <c r="AG225" s="77">
        <v>5.3567999999999998</v>
      </c>
      <c r="AH225" s="14">
        <v>141.12</v>
      </c>
      <c r="AI225" s="45">
        <f t="shared" si="282"/>
        <v>26344.08602150538</v>
      </c>
      <c r="AJ225" s="44">
        <v>0</v>
      </c>
      <c r="AK225" s="14">
        <v>0</v>
      </c>
      <c r="AL225" s="45">
        <f t="shared" si="283"/>
        <v>0</v>
      </c>
      <c r="AM225" s="44">
        <v>0</v>
      </c>
      <c r="AN225" s="14">
        <v>0</v>
      </c>
      <c r="AO225" s="45">
        <f t="shared" si="284"/>
        <v>0</v>
      </c>
      <c r="AP225" s="44">
        <v>0</v>
      </c>
      <c r="AQ225" s="14">
        <v>0</v>
      </c>
      <c r="AR225" s="45">
        <f t="shared" si="285"/>
        <v>0</v>
      </c>
      <c r="AS225" s="77">
        <v>74.2</v>
      </c>
      <c r="AT225" s="14">
        <v>1861.5830000000001</v>
      </c>
      <c r="AU225" s="45">
        <f t="shared" si="286"/>
        <v>25088.719676549863</v>
      </c>
      <c r="AV225" s="12">
        <f t="shared" si="288"/>
        <v>118.84880000000001</v>
      </c>
      <c r="AW225" s="17">
        <f t="shared" si="289"/>
        <v>3179.393</v>
      </c>
    </row>
    <row r="226" spans="1:49" ht="15" thickBot="1" x14ac:dyDescent="0.35">
      <c r="A226" s="56"/>
      <c r="B226" s="68" t="s">
        <v>17</v>
      </c>
      <c r="C226" s="69">
        <f t="shared" ref="C226:D226" si="291">SUM(C214:C225)</f>
        <v>0</v>
      </c>
      <c r="D226" s="70">
        <f t="shared" si="291"/>
        <v>0</v>
      </c>
      <c r="E226" s="47"/>
      <c r="F226" s="69">
        <f t="shared" ref="F226:G226" si="292">SUM(F214:F225)</f>
        <v>97.683400000000006</v>
      </c>
      <c r="G226" s="70">
        <f t="shared" si="292"/>
        <v>3268.9650000000001</v>
      </c>
      <c r="H226" s="47"/>
      <c r="I226" s="69">
        <f t="shared" ref="I226:J226" si="293">SUM(I214:I225)</f>
        <v>33.274000000000001</v>
      </c>
      <c r="J226" s="70">
        <f t="shared" si="293"/>
        <v>1517.423</v>
      </c>
      <c r="K226" s="47"/>
      <c r="L226" s="69">
        <f t="shared" ref="L226:M226" si="294">SUM(L214:L225)</f>
        <v>118.27137999999999</v>
      </c>
      <c r="M226" s="70">
        <f t="shared" si="294"/>
        <v>5416.2160000000003</v>
      </c>
      <c r="N226" s="47"/>
      <c r="O226" s="69">
        <f t="shared" ref="O226:P226" si="295">SUM(O214:O225)</f>
        <v>0</v>
      </c>
      <c r="P226" s="70">
        <f t="shared" si="295"/>
        <v>0</v>
      </c>
      <c r="Q226" s="47"/>
      <c r="R226" s="69">
        <f t="shared" ref="R226:S226" si="296">SUM(R214:R225)</f>
        <v>0</v>
      </c>
      <c r="S226" s="70">
        <f t="shared" si="296"/>
        <v>0</v>
      </c>
      <c r="T226" s="47"/>
      <c r="U226" s="69">
        <f t="shared" ref="U226:V226" si="297">SUM(U214:U225)</f>
        <v>0</v>
      </c>
      <c r="V226" s="70">
        <f t="shared" si="297"/>
        <v>0</v>
      </c>
      <c r="W226" s="47"/>
      <c r="X226" s="69">
        <f t="shared" ref="X226:Y226" si="298">SUM(X214:X225)</f>
        <v>207.30200000000002</v>
      </c>
      <c r="Y226" s="70">
        <f t="shared" si="298"/>
        <v>5134.7300000000005</v>
      </c>
      <c r="Z226" s="47"/>
      <c r="AA226" s="69">
        <f t="shared" ref="AA226:AB226" si="299">SUM(AA214:AA225)</f>
        <v>7.5245100000000003</v>
      </c>
      <c r="AB226" s="70">
        <f t="shared" si="299"/>
        <v>188.56300000000002</v>
      </c>
      <c r="AC226" s="47"/>
      <c r="AD226" s="69">
        <f t="shared" ref="AD226:AE226" si="300">SUM(AD214:AD225)</f>
        <v>0.25</v>
      </c>
      <c r="AE226" s="70">
        <f t="shared" si="300"/>
        <v>29.747</v>
      </c>
      <c r="AF226" s="47"/>
      <c r="AG226" s="69">
        <f t="shared" ref="AG226:AH226" si="301">SUM(AG214:AG225)</f>
        <v>96.848399999999998</v>
      </c>
      <c r="AH226" s="70">
        <f t="shared" si="301"/>
        <v>3971.0749999999998</v>
      </c>
      <c r="AI226" s="47"/>
      <c r="AJ226" s="69">
        <f t="shared" ref="AJ226:AK226" si="302">SUM(AJ214:AJ225)</f>
        <v>0.4</v>
      </c>
      <c r="AK226" s="70">
        <f t="shared" si="302"/>
        <v>9</v>
      </c>
      <c r="AL226" s="47"/>
      <c r="AM226" s="69">
        <f t="shared" ref="AM226:AN226" si="303">SUM(AM214:AM225)</f>
        <v>0</v>
      </c>
      <c r="AN226" s="70">
        <f t="shared" si="303"/>
        <v>0</v>
      </c>
      <c r="AO226" s="47"/>
      <c r="AP226" s="69">
        <f t="shared" ref="AP226:AQ226" si="304">SUM(AP214:AP225)</f>
        <v>66.142799999999994</v>
      </c>
      <c r="AQ226" s="70">
        <f t="shared" si="304"/>
        <v>3080.7910000000002</v>
      </c>
      <c r="AR226" s="47"/>
      <c r="AS226" s="69">
        <f t="shared" ref="AS226:AT226" si="305">SUM(AS214:AS225)</f>
        <v>314.64</v>
      </c>
      <c r="AT226" s="70">
        <f t="shared" si="305"/>
        <v>7818.6530000000002</v>
      </c>
      <c r="AU226" s="47"/>
      <c r="AV226" s="38">
        <f t="shared" si="288"/>
        <v>942.33649000000003</v>
      </c>
      <c r="AW226" s="39">
        <f t="shared" si="289"/>
        <v>30435.163</v>
      </c>
    </row>
    <row r="227" spans="1:49" x14ac:dyDescent="0.3">
      <c r="A227" s="54">
        <v>2023</v>
      </c>
      <c r="B227" s="55" t="s">
        <v>5</v>
      </c>
      <c r="C227" s="44">
        <v>0</v>
      </c>
      <c r="D227" s="14">
        <v>0</v>
      </c>
      <c r="E227" s="45">
        <f>IF(C227=0,0,D227/C227*1000)</f>
        <v>0</v>
      </c>
      <c r="F227" s="77">
        <v>5.3</v>
      </c>
      <c r="G227" s="14">
        <v>163.22300000000001</v>
      </c>
      <c r="H227" s="45">
        <f t="shared" ref="H227:H238" si="306">IF(F227=0,0,G227/F227*1000)</f>
        <v>30796.792452830192</v>
      </c>
      <c r="I227" s="44">
        <v>0</v>
      </c>
      <c r="J227" s="14">
        <v>0</v>
      </c>
      <c r="K227" s="45">
        <f t="shared" ref="K227:K238" si="307">IF(I227=0,0,J227/I227*1000)</f>
        <v>0</v>
      </c>
      <c r="L227" s="77">
        <v>8.7100000000000009</v>
      </c>
      <c r="M227" s="14">
        <v>475.8</v>
      </c>
      <c r="N227" s="45">
        <f t="shared" ref="N227:N238" si="308">IF(L227=0,0,M227/L227*1000)</f>
        <v>54626.86567164179</v>
      </c>
      <c r="O227" s="44">
        <v>0</v>
      </c>
      <c r="P227" s="14">
        <v>0</v>
      </c>
      <c r="Q227" s="45">
        <f t="shared" ref="Q227:Q238" si="309">IF(O227=0,0,P227/O227*1000)</f>
        <v>0</v>
      </c>
      <c r="R227" s="44">
        <v>0</v>
      </c>
      <c r="S227" s="14">
        <v>0</v>
      </c>
      <c r="T227" s="45">
        <f t="shared" ref="T227:T238" si="310">IF(R227=0,0,S227/R227*1000)</f>
        <v>0</v>
      </c>
      <c r="U227" s="44">
        <v>0</v>
      </c>
      <c r="V227" s="14">
        <v>0</v>
      </c>
      <c r="W227" s="45">
        <f t="shared" ref="W227:W238" si="311">IF(U227=0,0,V227/U227*1000)</f>
        <v>0</v>
      </c>
      <c r="X227" s="77">
        <v>0.64</v>
      </c>
      <c r="Y227" s="14">
        <v>23.805</v>
      </c>
      <c r="Z227" s="45">
        <f t="shared" ref="Z227:Z238" si="312">IF(X227=0,0,Y227/X227*1000)</f>
        <v>37195.3125</v>
      </c>
      <c r="AA227" s="44">
        <v>0</v>
      </c>
      <c r="AB227" s="14">
        <v>0</v>
      </c>
      <c r="AC227" s="45">
        <f t="shared" ref="AC227:AC238" si="313">IF(AA227=0,0,AB227/AA227*1000)</f>
        <v>0</v>
      </c>
      <c r="AD227" s="44">
        <v>0</v>
      </c>
      <c r="AE227" s="14">
        <v>0</v>
      </c>
      <c r="AF227" s="45">
        <f t="shared" ref="AF227:AF238" si="314">IF(AD227=0,0,AE227/AD227*1000)</f>
        <v>0</v>
      </c>
      <c r="AG227" s="77">
        <v>7.4640000000000004</v>
      </c>
      <c r="AH227" s="14">
        <v>205.596</v>
      </c>
      <c r="AI227" s="45">
        <f t="shared" ref="AI227:AI238" si="315">IF(AG227=0,0,AH227/AG227*1000)</f>
        <v>27545.016077170418</v>
      </c>
      <c r="AJ227" s="44">
        <v>0</v>
      </c>
      <c r="AK227" s="14">
        <v>0</v>
      </c>
      <c r="AL227" s="45">
        <f t="shared" ref="AL227:AL238" si="316">IF(AJ227=0,0,AK227/AJ227*1000)</f>
        <v>0</v>
      </c>
      <c r="AM227" s="44">
        <v>0</v>
      </c>
      <c r="AN227" s="14">
        <v>0</v>
      </c>
      <c r="AO227" s="45">
        <f t="shared" ref="AO227:AO238" si="317">IF(AM227=0,0,AN227/AM227*1000)</f>
        <v>0</v>
      </c>
      <c r="AP227" s="77">
        <v>0.54</v>
      </c>
      <c r="AQ227" s="14">
        <v>14.433</v>
      </c>
      <c r="AR227" s="45">
        <f t="shared" ref="AR227:AR238" si="318">IF(AP227=0,0,AQ227/AP227*1000)</f>
        <v>26727.777777777774</v>
      </c>
      <c r="AS227" s="77">
        <v>72.319000000000003</v>
      </c>
      <c r="AT227" s="14">
        <v>1852.104</v>
      </c>
      <c r="AU227" s="45">
        <f t="shared" ref="AU227:AU238" si="319">IF(AS227=0,0,AT227/AS227*1000)</f>
        <v>25610.199256073785</v>
      </c>
      <c r="AV227" s="12">
        <f>SUMIF($C$5:$AU$5,"Ton",C227:AU227)</f>
        <v>94.973000000000013</v>
      </c>
      <c r="AW227" s="17">
        <f>SUMIF($C$5:$AU$5,"F*",C227:AU227)</f>
        <v>2734.9610000000002</v>
      </c>
    </row>
    <row r="228" spans="1:49" x14ac:dyDescent="0.3">
      <c r="A228" s="54">
        <v>2023</v>
      </c>
      <c r="B228" s="55" t="s">
        <v>6</v>
      </c>
      <c r="C228" s="44">
        <v>0</v>
      </c>
      <c r="D228" s="14">
        <v>0</v>
      </c>
      <c r="E228" s="45">
        <f t="shared" ref="E228:E229" si="320">IF(C228=0,0,D228/C228*1000)</f>
        <v>0</v>
      </c>
      <c r="F228" s="44">
        <v>0</v>
      </c>
      <c r="G228" s="14">
        <v>0</v>
      </c>
      <c r="H228" s="45">
        <f t="shared" si="306"/>
        <v>0</v>
      </c>
      <c r="I228" s="44">
        <v>0</v>
      </c>
      <c r="J228" s="14">
        <v>0</v>
      </c>
      <c r="K228" s="45">
        <f t="shared" si="307"/>
        <v>0</v>
      </c>
      <c r="L228" s="77">
        <v>6.35</v>
      </c>
      <c r="M228" s="14">
        <v>334.98399999999998</v>
      </c>
      <c r="N228" s="45">
        <f t="shared" si="308"/>
        <v>52753.385826771657</v>
      </c>
      <c r="O228" s="44">
        <v>0</v>
      </c>
      <c r="P228" s="14">
        <v>0</v>
      </c>
      <c r="Q228" s="45">
        <f t="shared" si="309"/>
        <v>0</v>
      </c>
      <c r="R228" s="44">
        <v>0</v>
      </c>
      <c r="S228" s="14">
        <v>0</v>
      </c>
      <c r="T228" s="45">
        <f t="shared" si="310"/>
        <v>0</v>
      </c>
      <c r="U228" s="44">
        <v>0</v>
      </c>
      <c r="V228" s="14">
        <v>0</v>
      </c>
      <c r="W228" s="45">
        <f t="shared" si="311"/>
        <v>0</v>
      </c>
      <c r="X228" s="77">
        <v>0.5</v>
      </c>
      <c r="Y228" s="14">
        <v>18.75</v>
      </c>
      <c r="Z228" s="45">
        <f t="shared" si="312"/>
        <v>37500</v>
      </c>
      <c r="AA228" s="44">
        <v>0</v>
      </c>
      <c r="AB228" s="14">
        <v>0</v>
      </c>
      <c r="AC228" s="45">
        <f t="shared" si="313"/>
        <v>0</v>
      </c>
      <c r="AD228" s="44">
        <v>0</v>
      </c>
      <c r="AE228" s="14">
        <v>0</v>
      </c>
      <c r="AF228" s="45">
        <f t="shared" si="314"/>
        <v>0</v>
      </c>
      <c r="AG228" s="77">
        <v>3.24</v>
      </c>
      <c r="AH228" s="14">
        <v>81.977999999999994</v>
      </c>
      <c r="AI228" s="45">
        <f t="shared" si="315"/>
        <v>25301.851851851847</v>
      </c>
      <c r="AJ228" s="44">
        <v>0</v>
      </c>
      <c r="AK228" s="14">
        <v>0</v>
      </c>
      <c r="AL228" s="45">
        <f t="shared" si="316"/>
        <v>0</v>
      </c>
      <c r="AM228" s="44">
        <v>0</v>
      </c>
      <c r="AN228" s="14">
        <v>0</v>
      </c>
      <c r="AO228" s="45">
        <f t="shared" si="317"/>
        <v>0</v>
      </c>
      <c r="AP228" s="44">
        <v>0</v>
      </c>
      <c r="AQ228" s="14">
        <v>0</v>
      </c>
      <c r="AR228" s="45">
        <f t="shared" si="318"/>
        <v>0</v>
      </c>
      <c r="AS228" s="77">
        <v>0.01</v>
      </c>
      <c r="AT228" s="14">
        <v>0.65800000000000003</v>
      </c>
      <c r="AU228" s="45">
        <f t="shared" si="319"/>
        <v>65800</v>
      </c>
      <c r="AV228" s="12">
        <f t="shared" ref="AV228:AV239" si="321">SUMIF($C$5:$AU$5,"Ton",C228:AU228)</f>
        <v>10.1</v>
      </c>
      <c r="AW228" s="17">
        <f t="shared" ref="AW228:AW239" si="322">SUMIF($C$5:$AU$5,"F*",C228:AU228)</f>
        <v>436.37</v>
      </c>
    </row>
    <row r="229" spans="1:49" x14ac:dyDescent="0.3">
      <c r="A229" s="54">
        <v>2023</v>
      </c>
      <c r="B229" s="55" t="s">
        <v>7</v>
      </c>
      <c r="C229" s="44">
        <v>0</v>
      </c>
      <c r="D229" s="14">
        <v>0</v>
      </c>
      <c r="E229" s="45">
        <f t="shared" si="320"/>
        <v>0</v>
      </c>
      <c r="F229" s="44">
        <v>0</v>
      </c>
      <c r="G229" s="14">
        <v>0</v>
      </c>
      <c r="H229" s="45">
        <f t="shared" si="306"/>
        <v>0</v>
      </c>
      <c r="I229" s="44">
        <v>0</v>
      </c>
      <c r="J229" s="14">
        <v>0</v>
      </c>
      <c r="K229" s="45">
        <f t="shared" si="307"/>
        <v>0</v>
      </c>
      <c r="L229" s="77">
        <v>8.5500000000000007</v>
      </c>
      <c r="M229" s="14">
        <v>448.928</v>
      </c>
      <c r="N229" s="45">
        <f t="shared" si="308"/>
        <v>52506.198830409354</v>
      </c>
      <c r="O229" s="44">
        <v>0</v>
      </c>
      <c r="P229" s="14">
        <v>0</v>
      </c>
      <c r="Q229" s="45">
        <f t="shared" si="309"/>
        <v>0</v>
      </c>
      <c r="R229" s="44">
        <v>0</v>
      </c>
      <c r="S229" s="14">
        <v>0</v>
      </c>
      <c r="T229" s="45">
        <f t="shared" si="310"/>
        <v>0</v>
      </c>
      <c r="U229" s="44">
        <v>0</v>
      </c>
      <c r="V229" s="14">
        <v>0</v>
      </c>
      <c r="W229" s="45">
        <f t="shared" si="311"/>
        <v>0</v>
      </c>
      <c r="X229" s="77">
        <v>6.42</v>
      </c>
      <c r="Y229" s="14">
        <v>183.15</v>
      </c>
      <c r="Z229" s="45">
        <f t="shared" si="312"/>
        <v>28528.037383177572</v>
      </c>
      <c r="AA229" s="44">
        <v>0</v>
      </c>
      <c r="AB229" s="14">
        <v>0</v>
      </c>
      <c r="AC229" s="45">
        <f t="shared" si="313"/>
        <v>0</v>
      </c>
      <c r="AD229" s="44">
        <v>0</v>
      </c>
      <c r="AE229" s="14">
        <v>0</v>
      </c>
      <c r="AF229" s="45">
        <f t="shared" si="314"/>
        <v>0</v>
      </c>
      <c r="AG229" s="44">
        <v>0</v>
      </c>
      <c r="AH229" s="14">
        <v>0</v>
      </c>
      <c r="AI229" s="45">
        <f t="shared" si="315"/>
        <v>0</v>
      </c>
      <c r="AJ229" s="44">
        <v>0</v>
      </c>
      <c r="AK229" s="14">
        <v>0</v>
      </c>
      <c r="AL229" s="45">
        <f t="shared" si="316"/>
        <v>0</v>
      </c>
      <c r="AM229" s="44">
        <v>0</v>
      </c>
      <c r="AN229" s="14">
        <v>0</v>
      </c>
      <c r="AO229" s="45">
        <f t="shared" si="317"/>
        <v>0</v>
      </c>
      <c r="AP229" s="77">
        <v>0.65</v>
      </c>
      <c r="AQ229" s="14">
        <v>24.055</v>
      </c>
      <c r="AR229" s="45">
        <f t="shared" si="318"/>
        <v>37007.692307692312</v>
      </c>
      <c r="AS229" s="77">
        <v>4.2000000000000003E-2</v>
      </c>
      <c r="AT229" s="14">
        <v>2.4860000000000002</v>
      </c>
      <c r="AU229" s="45">
        <f t="shared" si="319"/>
        <v>59190.476190476191</v>
      </c>
      <c r="AV229" s="12">
        <f t="shared" si="321"/>
        <v>15.662000000000001</v>
      </c>
      <c r="AW229" s="17">
        <f t="shared" si="322"/>
        <v>658.61899999999991</v>
      </c>
    </row>
    <row r="230" spans="1:49" x14ac:dyDescent="0.3">
      <c r="A230" s="54">
        <v>2023</v>
      </c>
      <c r="B230" s="55" t="s">
        <v>8</v>
      </c>
      <c r="C230" s="44">
        <v>0</v>
      </c>
      <c r="D230" s="14">
        <v>0</v>
      </c>
      <c r="E230" s="45">
        <f>IF(C230=0,0,D230/C230*1000)</f>
        <v>0</v>
      </c>
      <c r="F230" s="77">
        <v>1.48</v>
      </c>
      <c r="G230" s="14">
        <v>37.15</v>
      </c>
      <c r="H230" s="45">
        <f t="shared" si="306"/>
        <v>25101.35135135135</v>
      </c>
      <c r="I230" s="44">
        <v>0</v>
      </c>
      <c r="J230" s="14">
        <v>0</v>
      </c>
      <c r="K230" s="45">
        <f t="shared" si="307"/>
        <v>0</v>
      </c>
      <c r="L230" s="77">
        <v>7.65</v>
      </c>
      <c r="M230" s="14">
        <v>403.589</v>
      </c>
      <c r="N230" s="45">
        <f t="shared" si="308"/>
        <v>52756.732026143785</v>
      </c>
      <c r="O230" s="44">
        <v>0</v>
      </c>
      <c r="P230" s="14">
        <v>0</v>
      </c>
      <c r="Q230" s="45">
        <f t="shared" si="309"/>
        <v>0</v>
      </c>
      <c r="R230" s="44">
        <v>0</v>
      </c>
      <c r="S230" s="14">
        <v>0</v>
      </c>
      <c r="T230" s="45">
        <f t="shared" si="310"/>
        <v>0</v>
      </c>
      <c r="U230" s="44">
        <v>0</v>
      </c>
      <c r="V230" s="14">
        <v>0</v>
      </c>
      <c r="W230" s="45">
        <f t="shared" si="311"/>
        <v>0</v>
      </c>
      <c r="X230" s="77">
        <v>32.198999999999998</v>
      </c>
      <c r="Y230" s="14">
        <v>561.029</v>
      </c>
      <c r="Z230" s="45">
        <f t="shared" si="312"/>
        <v>17423.801981427994</v>
      </c>
      <c r="AA230" s="77">
        <v>34.016460000000002</v>
      </c>
      <c r="AB230" s="14">
        <v>799.60799999999995</v>
      </c>
      <c r="AC230" s="45">
        <f t="shared" si="313"/>
        <v>23506.502440289198</v>
      </c>
      <c r="AD230" s="44">
        <v>0</v>
      </c>
      <c r="AE230" s="14">
        <v>0</v>
      </c>
      <c r="AF230" s="45">
        <f t="shared" si="314"/>
        <v>0</v>
      </c>
      <c r="AG230" s="44">
        <v>0</v>
      </c>
      <c r="AH230" s="14">
        <v>0</v>
      </c>
      <c r="AI230" s="45">
        <f t="shared" si="315"/>
        <v>0</v>
      </c>
      <c r="AJ230" s="44">
        <v>0</v>
      </c>
      <c r="AK230" s="14">
        <v>0</v>
      </c>
      <c r="AL230" s="45">
        <f t="shared" si="316"/>
        <v>0</v>
      </c>
      <c r="AM230" s="44">
        <v>0</v>
      </c>
      <c r="AN230" s="14">
        <v>0</v>
      </c>
      <c r="AO230" s="45">
        <f t="shared" si="317"/>
        <v>0</v>
      </c>
      <c r="AP230" s="77">
        <v>9.5</v>
      </c>
      <c r="AQ230" s="14">
        <v>290.3</v>
      </c>
      <c r="AR230" s="45">
        <f t="shared" si="318"/>
        <v>30557.894736842103</v>
      </c>
      <c r="AS230" s="77">
        <v>0.32</v>
      </c>
      <c r="AT230" s="14">
        <v>28.8</v>
      </c>
      <c r="AU230" s="45">
        <f t="shared" si="319"/>
        <v>90000</v>
      </c>
      <c r="AV230" s="12">
        <f t="shared" si="321"/>
        <v>85.165459999999996</v>
      </c>
      <c r="AW230" s="17">
        <f t="shared" si="322"/>
        <v>2120.4760000000001</v>
      </c>
    </row>
    <row r="231" spans="1:49" x14ac:dyDescent="0.3">
      <c r="A231" s="54">
        <v>2023</v>
      </c>
      <c r="B231" s="45" t="s">
        <v>9</v>
      </c>
      <c r="C231" s="44">
        <v>0</v>
      </c>
      <c r="D231" s="14">
        <v>0</v>
      </c>
      <c r="E231" s="45">
        <f t="shared" ref="E231:E238" si="323">IF(C231=0,0,D231/C231*1000)</f>
        <v>0</v>
      </c>
      <c r="F231" s="44">
        <v>0</v>
      </c>
      <c r="G231" s="14">
        <v>0</v>
      </c>
      <c r="H231" s="45">
        <f t="shared" si="306"/>
        <v>0</v>
      </c>
      <c r="I231" s="44">
        <v>0</v>
      </c>
      <c r="J231" s="14">
        <v>0</v>
      </c>
      <c r="K231" s="45">
        <f t="shared" si="307"/>
        <v>0</v>
      </c>
      <c r="L231" s="77">
        <v>9.73</v>
      </c>
      <c r="M231" s="14">
        <v>508.46899999999999</v>
      </c>
      <c r="N231" s="45">
        <f t="shared" si="308"/>
        <v>52257.862281603288</v>
      </c>
      <c r="O231" s="44">
        <v>0</v>
      </c>
      <c r="P231" s="14">
        <v>0</v>
      </c>
      <c r="Q231" s="45">
        <f t="shared" si="309"/>
        <v>0</v>
      </c>
      <c r="R231" s="44">
        <v>0</v>
      </c>
      <c r="S231" s="14">
        <v>0</v>
      </c>
      <c r="T231" s="45">
        <f t="shared" si="310"/>
        <v>0</v>
      </c>
      <c r="U231" s="44">
        <v>0</v>
      </c>
      <c r="V231" s="14">
        <v>0</v>
      </c>
      <c r="W231" s="45">
        <f t="shared" si="311"/>
        <v>0</v>
      </c>
      <c r="X231" s="77">
        <v>35.1</v>
      </c>
      <c r="Y231" s="14">
        <v>852.02</v>
      </c>
      <c r="Z231" s="45">
        <f t="shared" si="312"/>
        <v>24274.074074074073</v>
      </c>
      <c r="AA231" s="77">
        <v>3.8639999999999999</v>
      </c>
      <c r="AB231" s="14">
        <v>113.045</v>
      </c>
      <c r="AC231" s="45">
        <f t="shared" si="313"/>
        <v>29255.952380952382</v>
      </c>
      <c r="AD231" s="44">
        <v>0</v>
      </c>
      <c r="AE231" s="14">
        <v>0</v>
      </c>
      <c r="AF231" s="45">
        <f t="shared" si="314"/>
        <v>0</v>
      </c>
      <c r="AG231" s="77">
        <v>3.6</v>
      </c>
      <c r="AH231" s="14">
        <v>86.4</v>
      </c>
      <c r="AI231" s="45">
        <f t="shared" si="315"/>
        <v>24000</v>
      </c>
      <c r="AJ231" s="44">
        <v>0</v>
      </c>
      <c r="AK231" s="14">
        <v>0</v>
      </c>
      <c r="AL231" s="45">
        <f t="shared" si="316"/>
        <v>0</v>
      </c>
      <c r="AM231" s="44">
        <v>0</v>
      </c>
      <c r="AN231" s="14">
        <v>0</v>
      </c>
      <c r="AO231" s="45">
        <f t="shared" si="317"/>
        <v>0</v>
      </c>
      <c r="AP231" s="77">
        <v>19.399999999999999</v>
      </c>
      <c r="AQ231" s="14">
        <v>545.12400000000002</v>
      </c>
      <c r="AR231" s="45">
        <f t="shared" si="318"/>
        <v>28099.17525773196</v>
      </c>
      <c r="AS231" s="77">
        <v>41.111499999999999</v>
      </c>
      <c r="AT231" s="14">
        <v>951.07899999999995</v>
      </c>
      <c r="AU231" s="45">
        <f t="shared" si="319"/>
        <v>23134.135217639832</v>
      </c>
      <c r="AV231" s="12">
        <f t="shared" si="321"/>
        <v>112.80549999999999</v>
      </c>
      <c r="AW231" s="17">
        <f t="shared" si="322"/>
        <v>3056.1369999999997</v>
      </c>
    </row>
    <row r="232" spans="1:49" x14ac:dyDescent="0.3">
      <c r="A232" s="54">
        <v>2023</v>
      </c>
      <c r="B232" s="55" t="s">
        <v>10</v>
      </c>
      <c r="C232" s="44">
        <v>0</v>
      </c>
      <c r="D232" s="14">
        <v>0</v>
      </c>
      <c r="E232" s="45">
        <f t="shared" si="323"/>
        <v>0</v>
      </c>
      <c r="F232" s="77">
        <v>21.796439999999997</v>
      </c>
      <c r="G232" s="14">
        <v>520.82000000000005</v>
      </c>
      <c r="H232" s="45">
        <f t="shared" si="306"/>
        <v>23894.727762882387</v>
      </c>
      <c r="I232" s="44">
        <v>0</v>
      </c>
      <c r="J232" s="14">
        <v>0</v>
      </c>
      <c r="K232" s="45">
        <f t="shared" si="307"/>
        <v>0</v>
      </c>
      <c r="L232" s="77">
        <v>8.15</v>
      </c>
      <c r="M232" s="14">
        <v>472.43599999999998</v>
      </c>
      <c r="N232" s="45">
        <f t="shared" si="308"/>
        <v>57967.607361963179</v>
      </c>
      <c r="O232" s="44">
        <v>0</v>
      </c>
      <c r="P232" s="14">
        <v>0</v>
      </c>
      <c r="Q232" s="45">
        <f t="shared" si="309"/>
        <v>0</v>
      </c>
      <c r="R232" s="44">
        <v>0</v>
      </c>
      <c r="S232" s="14">
        <v>0</v>
      </c>
      <c r="T232" s="45">
        <f t="shared" si="310"/>
        <v>0</v>
      </c>
      <c r="U232" s="44">
        <v>0</v>
      </c>
      <c r="V232" s="14">
        <v>0</v>
      </c>
      <c r="W232" s="45">
        <f t="shared" si="311"/>
        <v>0</v>
      </c>
      <c r="X232" s="77">
        <v>11.247999999999999</v>
      </c>
      <c r="Y232" s="14">
        <v>249.36</v>
      </c>
      <c r="Z232" s="45">
        <f t="shared" si="312"/>
        <v>22169.274537695594</v>
      </c>
      <c r="AA232" s="77">
        <v>1.52793</v>
      </c>
      <c r="AB232" s="14">
        <v>43.064999999999998</v>
      </c>
      <c r="AC232" s="45">
        <f t="shared" si="313"/>
        <v>28185.19172998763</v>
      </c>
      <c r="AD232" s="44">
        <v>0</v>
      </c>
      <c r="AE232" s="14">
        <v>0</v>
      </c>
      <c r="AF232" s="45">
        <f t="shared" si="314"/>
        <v>0</v>
      </c>
      <c r="AG232" s="44">
        <v>0</v>
      </c>
      <c r="AH232" s="14">
        <v>0</v>
      </c>
      <c r="AI232" s="45">
        <f t="shared" si="315"/>
        <v>0</v>
      </c>
      <c r="AJ232" s="44">
        <v>0</v>
      </c>
      <c r="AK232" s="14">
        <v>0</v>
      </c>
      <c r="AL232" s="45">
        <f t="shared" si="316"/>
        <v>0</v>
      </c>
      <c r="AM232" s="44">
        <v>0</v>
      </c>
      <c r="AN232" s="14">
        <v>0</v>
      </c>
      <c r="AO232" s="45">
        <f t="shared" si="317"/>
        <v>0</v>
      </c>
      <c r="AP232" s="77">
        <v>0.7</v>
      </c>
      <c r="AQ232" s="14">
        <v>100.97499999999999</v>
      </c>
      <c r="AR232" s="45">
        <f t="shared" si="318"/>
        <v>144250</v>
      </c>
      <c r="AS232" s="77">
        <v>32</v>
      </c>
      <c r="AT232" s="14">
        <v>939.55</v>
      </c>
      <c r="AU232" s="45">
        <f t="shared" si="319"/>
        <v>29360.9375</v>
      </c>
      <c r="AV232" s="12">
        <f t="shared" si="321"/>
        <v>75.422370000000001</v>
      </c>
      <c r="AW232" s="17">
        <f t="shared" si="322"/>
        <v>2326.2060000000001</v>
      </c>
    </row>
    <row r="233" spans="1:49" x14ac:dyDescent="0.3">
      <c r="A233" s="54">
        <v>2023</v>
      </c>
      <c r="B233" s="55" t="s">
        <v>11</v>
      </c>
      <c r="C233" s="44">
        <v>0</v>
      </c>
      <c r="D233" s="14">
        <v>0</v>
      </c>
      <c r="E233" s="45">
        <f t="shared" si="323"/>
        <v>0</v>
      </c>
      <c r="F233" s="77">
        <v>0.4</v>
      </c>
      <c r="G233" s="14">
        <v>12</v>
      </c>
      <c r="H233" s="45">
        <f t="shared" si="306"/>
        <v>30000</v>
      </c>
      <c r="I233" s="77">
        <v>0.1</v>
      </c>
      <c r="J233" s="14">
        <v>2.5</v>
      </c>
      <c r="K233" s="45">
        <f t="shared" si="307"/>
        <v>25000</v>
      </c>
      <c r="L233" s="77">
        <v>8.59</v>
      </c>
      <c r="M233" s="14">
        <v>447.17899999999997</v>
      </c>
      <c r="N233" s="45">
        <f t="shared" si="308"/>
        <v>52058.090803259605</v>
      </c>
      <c r="O233" s="44">
        <v>0</v>
      </c>
      <c r="P233" s="14">
        <v>0</v>
      </c>
      <c r="Q233" s="45">
        <f t="shared" si="309"/>
        <v>0</v>
      </c>
      <c r="R233" s="44">
        <v>0</v>
      </c>
      <c r="S233" s="14">
        <v>0</v>
      </c>
      <c r="T233" s="45">
        <f t="shared" si="310"/>
        <v>0</v>
      </c>
      <c r="U233" s="44">
        <v>0</v>
      </c>
      <c r="V233" s="14">
        <v>0</v>
      </c>
      <c r="W233" s="45">
        <f t="shared" si="311"/>
        <v>0</v>
      </c>
      <c r="X233" s="77">
        <v>5.7539999999999996</v>
      </c>
      <c r="Y233" s="14">
        <v>137.00200000000001</v>
      </c>
      <c r="Z233" s="45">
        <f t="shared" si="312"/>
        <v>23809.871393813006</v>
      </c>
      <c r="AA233" s="44">
        <v>0</v>
      </c>
      <c r="AB233" s="14">
        <v>0</v>
      </c>
      <c r="AC233" s="45">
        <f t="shared" si="313"/>
        <v>0</v>
      </c>
      <c r="AD233" s="44">
        <v>0</v>
      </c>
      <c r="AE233" s="14">
        <v>0</v>
      </c>
      <c r="AF233" s="45">
        <f t="shared" si="314"/>
        <v>0</v>
      </c>
      <c r="AG233" s="77">
        <v>7.3212000000000002</v>
      </c>
      <c r="AH233" s="14">
        <v>180.38399999999999</v>
      </c>
      <c r="AI233" s="45">
        <f t="shared" si="315"/>
        <v>24638.58383871496</v>
      </c>
      <c r="AJ233" s="44">
        <v>0</v>
      </c>
      <c r="AK233" s="14">
        <v>0</v>
      </c>
      <c r="AL233" s="45">
        <f t="shared" si="316"/>
        <v>0</v>
      </c>
      <c r="AM233" s="44">
        <v>0</v>
      </c>
      <c r="AN233" s="14">
        <v>0</v>
      </c>
      <c r="AO233" s="45">
        <f t="shared" si="317"/>
        <v>0</v>
      </c>
      <c r="AP233" s="77">
        <v>0.84499999999999997</v>
      </c>
      <c r="AQ233" s="14">
        <v>67.820999999999998</v>
      </c>
      <c r="AR233" s="45">
        <f t="shared" si="318"/>
        <v>80261.538461538468</v>
      </c>
      <c r="AS233" s="44">
        <v>0</v>
      </c>
      <c r="AT233" s="14">
        <v>0</v>
      </c>
      <c r="AU233" s="45">
        <f t="shared" si="319"/>
        <v>0</v>
      </c>
      <c r="AV233" s="12">
        <f t="shared" si="321"/>
        <v>23.010199999999998</v>
      </c>
      <c r="AW233" s="17">
        <f t="shared" si="322"/>
        <v>846.88600000000008</v>
      </c>
    </row>
    <row r="234" spans="1:49" x14ac:dyDescent="0.3">
      <c r="A234" s="54">
        <v>2023</v>
      </c>
      <c r="B234" s="55" t="s">
        <v>12</v>
      </c>
      <c r="C234" s="44">
        <v>0</v>
      </c>
      <c r="D234" s="14">
        <v>0</v>
      </c>
      <c r="E234" s="45">
        <f t="shared" si="323"/>
        <v>0</v>
      </c>
      <c r="F234" s="77">
        <v>30.96</v>
      </c>
      <c r="G234" s="14">
        <v>1036.816</v>
      </c>
      <c r="H234" s="45">
        <f t="shared" si="306"/>
        <v>33488.888888888891</v>
      </c>
      <c r="I234" s="44">
        <v>0</v>
      </c>
      <c r="J234" s="14">
        <v>0</v>
      </c>
      <c r="K234" s="45">
        <f t="shared" si="307"/>
        <v>0</v>
      </c>
      <c r="L234" s="77">
        <v>10.07</v>
      </c>
      <c r="M234" s="14">
        <v>524.63900000000001</v>
      </c>
      <c r="N234" s="45">
        <f t="shared" si="308"/>
        <v>52099.205561072493</v>
      </c>
      <c r="O234" s="44">
        <v>0</v>
      </c>
      <c r="P234" s="14">
        <v>0</v>
      </c>
      <c r="Q234" s="45">
        <f t="shared" si="309"/>
        <v>0</v>
      </c>
      <c r="R234" s="44">
        <v>0</v>
      </c>
      <c r="S234" s="14">
        <v>0</v>
      </c>
      <c r="T234" s="45">
        <f t="shared" si="310"/>
        <v>0</v>
      </c>
      <c r="U234" s="44">
        <v>0</v>
      </c>
      <c r="V234" s="14">
        <v>0</v>
      </c>
      <c r="W234" s="45">
        <f t="shared" si="311"/>
        <v>0</v>
      </c>
      <c r="X234" s="77">
        <v>12.183999999999999</v>
      </c>
      <c r="Y234" s="14">
        <v>252</v>
      </c>
      <c r="Z234" s="45">
        <f t="shared" si="312"/>
        <v>20682.862770847012</v>
      </c>
      <c r="AA234" s="44">
        <v>0</v>
      </c>
      <c r="AB234" s="14">
        <v>0</v>
      </c>
      <c r="AC234" s="45">
        <f t="shared" si="313"/>
        <v>0</v>
      </c>
      <c r="AD234" s="44">
        <v>0</v>
      </c>
      <c r="AE234" s="14">
        <v>0</v>
      </c>
      <c r="AF234" s="45">
        <f t="shared" si="314"/>
        <v>0</v>
      </c>
      <c r="AG234" s="77">
        <v>0.85799999999999998</v>
      </c>
      <c r="AH234" s="14">
        <v>32.494999999999997</v>
      </c>
      <c r="AI234" s="45">
        <f t="shared" si="315"/>
        <v>37872.96037296037</v>
      </c>
      <c r="AJ234" s="44">
        <v>0</v>
      </c>
      <c r="AK234" s="14">
        <v>0</v>
      </c>
      <c r="AL234" s="45">
        <f t="shared" si="316"/>
        <v>0</v>
      </c>
      <c r="AM234" s="77">
        <v>0.02</v>
      </c>
      <c r="AN234" s="14">
        <v>0.47</v>
      </c>
      <c r="AO234" s="45">
        <f t="shared" si="317"/>
        <v>23499.999999999996</v>
      </c>
      <c r="AP234" s="77">
        <v>0.8</v>
      </c>
      <c r="AQ234" s="14">
        <v>18.577000000000002</v>
      </c>
      <c r="AR234" s="45">
        <f t="shared" si="318"/>
        <v>23221.25</v>
      </c>
      <c r="AS234" s="77">
        <v>39.56</v>
      </c>
      <c r="AT234" s="14">
        <v>905.92399999999998</v>
      </c>
      <c r="AU234" s="45">
        <f t="shared" si="319"/>
        <v>22900</v>
      </c>
      <c r="AV234" s="12">
        <f t="shared" si="321"/>
        <v>94.451999999999998</v>
      </c>
      <c r="AW234" s="17">
        <f t="shared" si="322"/>
        <v>2770.9209999999998</v>
      </c>
    </row>
    <row r="235" spans="1:49" x14ac:dyDescent="0.3">
      <c r="A235" s="54">
        <v>2023</v>
      </c>
      <c r="B235" s="55" t="s">
        <v>13</v>
      </c>
      <c r="C235" s="44">
        <v>0</v>
      </c>
      <c r="D235" s="14">
        <v>0</v>
      </c>
      <c r="E235" s="45">
        <f t="shared" si="323"/>
        <v>0</v>
      </c>
      <c r="F235" s="77">
        <v>0.48</v>
      </c>
      <c r="G235" s="14">
        <v>14.4</v>
      </c>
      <c r="H235" s="45">
        <f t="shared" si="306"/>
        <v>30000.000000000004</v>
      </c>
      <c r="I235" s="44">
        <v>0</v>
      </c>
      <c r="J235" s="14">
        <v>0</v>
      </c>
      <c r="K235" s="45">
        <f t="shared" si="307"/>
        <v>0</v>
      </c>
      <c r="L235" s="77">
        <v>8.01</v>
      </c>
      <c r="M235" s="14">
        <v>385.17399999999998</v>
      </c>
      <c r="N235" s="45">
        <f t="shared" si="308"/>
        <v>48086.641697877654</v>
      </c>
      <c r="O235" s="44">
        <v>0</v>
      </c>
      <c r="P235" s="14">
        <v>0</v>
      </c>
      <c r="Q235" s="45">
        <f t="shared" si="309"/>
        <v>0</v>
      </c>
      <c r="R235" s="44">
        <v>0</v>
      </c>
      <c r="S235" s="14">
        <v>0</v>
      </c>
      <c r="T235" s="45">
        <f t="shared" si="310"/>
        <v>0</v>
      </c>
      <c r="U235" s="44">
        <v>0</v>
      </c>
      <c r="V235" s="14">
        <v>0</v>
      </c>
      <c r="W235" s="45">
        <f t="shared" si="311"/>
        <v>0</v>
      </c>
      <c r="X235" s="77">
        <v>30.546400000000002</v>
      </c>
      <c r="Y235" s="14">
        <v>750.745</v>
      </c>
      <c r="Z235" s="45">
        <f t="shared" si="312"/>
        <v>24577.200586648509</v>
      </c>
      <c r="AA235" s="77">
        <v>0.1</v>
      </c>
      <c r="AB235" s="14">
        <v>3.52</v>
      </c>
      <c r="AC235" s="45">
        <f t="shared" si="313"/>
        <v>35199.999999999993</v>
      </c>
      <c r="AD235" s="44">
        <v>0</v>
      </c>
      <c r="AE235" s="14">
        <v>0</v>
      </c>
      <c r="AF235" s="45">
        <f t="shared" si="314"/>
        <v>0</v>
      </c>
      <c r="AG235" s="77">
        <v>5.0448000000000004</v>
      </c>
      <c r="AH235" s="14">
        <v>112.465</v>
      </c>
      <c r="AI235" s="45">
        <f t="shared" si="315"/>
        <v>22293.252457976527</v>
      </c>
      <c r="AJ235" s="44">
        <v>0</v>
      </c>
      <c r="AK235" s="14">
        <v>0</v>
      </c>
      <c r="AL235" s="45">
        <f t="shared" si="316"/>
        <v>0</v>
      </c>
      <c r="AM235" s="44">
        <v>0</v>
      </c>
      <c r="AN235" s="14">
        <v>0</v>
      </c>
      <c r="AO235" s="45">
        <f t="shared" si="317"/>
        <v>0</v>
      </c>
      <c r="AP235" s="77">
        <v>2</v>
      </c>
      <c r="AQ235" s="14">
        <v>98.325000000000003</v>
      </c>
      <c r="AR235" s="45">
        <f t="shared" si="318"/>
        <v>49162.5</v>
      </c>
      <c r="AS235" s="77">
        <v>1.6</v>
      </c>
      <c r="AT235" s="14">
        <v>16.34</v>
      </c>
      <c r="AU235" s="45">
        <f t="shared" si="319"/>
        <v>10212.499999999998</v>
      </c>
      <c r="AV235" s="12">
        <f t="shared" si="321"/>
        <v>47.781200000000005</v>
      </c>
      <c r="AW235" s="17">
        <f t="shared" si="322"/>
        <v>1380.9689999999998</v>
      </c>
    </row>
    <row r="236" spans="1:49" x14ac:dyDescent="0.3">
      <c r="A236" s="54">
        <v>2023</v>
      </c>
      <c r="B236" s="55" t="s">
        <v>14</v>
      </c>
      <c r="C236" s="44">
        <v>0</v>
      </c>
      <c r="D236" s="14">
        <v>0</v>
      </c>
      <c r="E236" s="45">
        <f t="shared" si="323"/>
        <v>0</v>
      </c>
      <c r="F236" s="77">
        <v>21.44</v>
      </c>
      <c r="G236" s="14">
        <v>561.327</v>
      </c>
      <c r="H236" s="45">
        <f t="shared" si="306"/>
        <v>26181.296641791043</v>
      </c>
      <c r="I236" s="77">
        <v>0.46</v>
      </c>
      <c r="J236" s="14">
        <v>12.15</v>
      </c>
      <c r="K236" s="45">
        <f t="shared" si="307"/>
        <v>26413.043478260872</v>
      </c>
      <c r="L236" s="77">
        <v>7.75</v>
      </c>
      <c r="M236" s="14">
        <v>404.32499999999999</v>
      </c>
      <c r="N236" s="45">
        <f t="shared" si="308"/>
        <v>52170.967741935485</v>
      </c>
      <c r="O236" s="44">
        <v>0</v>
      </c>
      <c r="P236" s="14">
        <v>0</v>
      </c>
      <c r="Q236" s="45">
        <f t="shared" si="309"/>
        <v>0</v>
      </c>
      <c r="R236" s="44">
        <v>0</v>
      </c>
      <c r="S236" s="14">
        <v>0</v>
      </c>
      <c r="T236" s="45">
        <f t="shared" si="310"/>
        <v>0</v>
      </c>
      <c r="U236" s="44">
        <v>0</v>
      </c>
      <c r="V236" s="14">
        <v>0</v>
      </c>
      <c r="W236" s="45">
        <f t="shared" si="311"/>
        <v>0</v>
      </c>
      <c r="X236" s="77">
        <v>5.8751999999999995</v>
      </c>
      <c r="Y236" s="14">
        <v>149.4</v>
      </c>
      <c r="Z236" s="45">
        <f t="shared" si="312"/>
        <v>25428.921568627455</v>
      </c>
      <c r="AA236" s="77">
        <v>0.06</v>
      </c>
      <c r="AB236" s="14">
        <v>2.9</v>
      </c>
      <c r="AC236" s="45">
        <f t="shared" si="313"/>
        <v>48333.333333333336</v>
      </c>
      <c r="AD236" s="44">
        <v>0</v>
      </c>
      <c r="AE236" s="14">
        <v>0</v>
      </c>
      <c r="AF236" s="45">
        <f t="shared" si="314"/>
        <v>0</v>
      </c>
      <c r="AG236" s="77">
        <v>11.84808</v>
      </c>
      <c r="AH236" s="14">
        <v>334.44</v>
      </c>
      <c r="AI236" s="45">
        <f t="shared" si="315"/>
        <v>28227.358356797053</v>
      </c>
      <c r="AJ236" s="44">
        <v>0</v>
      </c>
      <c r="AK236" s="14">
        <v>0</v>
      </c>
      <c r="AL236" s="45">
        <f t="shared" si="316"/>
        <v>0</v>
      </c>
      <c r="AM236" s="44">
        <v>0</v>
      </c>
      <c r="AN236" s="14">
        <v>0</v>
      </c>
      <c r="AO236" s="45">
        <f t="shared" si="317"/>
        <v>0</v>
      </c>
      <c r="AP236" s="44">
        <v>0</v>
      </c>
      <c r="AQ236" s="14">
        <v>0</v>
      </c>
      <c r="AR236" s="45">
        <f t="shared" si="318"/>
        <v>0</v>
      </c>
      <c r="AS236" s="77">
        <v>4.8499999999999996</v>
      </c>
      <c r="AT236" s="14">
        <v>267.70699999999999</v>
      </c>
      <c r="AU236" s="45">
        <f t="shared" si="319"/>
        <v>55197.319587628866</v>
      </c>
      <c r="AV236" s="12">
        <f t="shared" si="321"/>
        <v>52.283279999999998</v>
      </c>
      <c r="AW236" s="17">
        <f t="shared" si="322"/>
        <v>1732.2490000000003</v>
      </c>
    </row>
    <row r="237" spans="1:49" x14ac:dyDescent="0.3">
      <c r="A237" s="54">
        <v>2023</v>
      </c>
      <c r="B237" s="45" t="s">
        <v>15</v>
      </c>
      <c r="C237" s="44">
        <v>0</v>
      </c>
      <c r="D237" s="14">
        <v>0</v>
      </c>
      <c r="E237" s="45">
        <f t="shared" si="323"/>
        <v>0</v>
      </c>
      <c r="F237" s="77">
        <v>3.9307300000000001</v>
      </c>
      <c r="G237" s="14">
        <v>128.16200000000001</v>
      </c>
      <c r="H237" s="45">
        <f t="shared" si="306"/>
        <v>32605.139503349248</v>
      </c>
      <c r="I237" s="44">
        <v>0</v>
      </c>
      <c r="J237" s="14">
        <v>0</v>
      </c>
      <c r="K237" s="45">
        <f t="shared" si="307"/>
        <v>0</v>
      </c>
      <c r="L237" s="77">
        <v>8.4600000000000009</v>
      </c>
      <c r="M237" s="14">
        <v>426.34800000000001</v>
      </c>
      <c r="N237" s="45">
        <f t="shared" si="308"/>
        <v>50395.744680851058</v>
      </c>
      <c r="O237" s="44">
        <v>0</v>
      </c>
      <c r="P237" s="14">
        <v>0</v>
      </c>
      <c r="Q237" s="45">
        <f t="shared" si="309"/>
        <v>0</v>
      </c>
      <c r="R237" s="44">
        <v>0</v>
      </c>
      <c r="S237" s="14">
        <v>0</v>
      </c>
      <c r="T237" s="45">
        <f t="shared" si="310"/>
        <v>0</v>
      </c>
      <c r="U237" s="44">
        <v>0</v>
      </c>
      <c r="V237" s="14">
        <v>0</v>
      </c>
      <c r="W237" s="45">
        <f t="shared" si="311"/>
        <v>0</v>
      </c>
      <c r="X237" s="77">
        <v>55.29</v>
      </c>
      <c r="Y237" s="14">
        <v>1030.1089999999999</v>
      </c>
      <c r="Z237" s="45">
        <f t="shared" si="312"/>
        <v>18631.018267317777</v>
      </c>
      <c r="AA237" s="44">
        <v>0</v>
      </c>
      <c r="AB237" s="14">
        <v>0</v>
      </c>
      <c r="AC237" s="45">
        <f t="shared" si="313"/>
        <v>0</v>
      </c>
      <c r="AD237" s="44">
        <v>0</v>
      </c>
      <c r="AE237" s="14">
        <v>0</v>
      </c>
      <c r="AF237" s="45">
        <f t="shared" si="314"/>
        <v>0</v>
      </c>
      <c r="AG237" s="77">
        <v>1.92</v>
      </c>
      <c r="AH237" s="14">
        <v>45.648000000000003</v>
      </c>
      <c r="AI237" s="45">
        <f t="shared" si="315"/>
        <v>23775.000000000004</v>
      </c>
      <c r="AJ237" s="44">
        <v>0</v>
      </c>
      <c r="AK237" s="14">
        <v>0</v>
      </c>
      <c r="AL237" s="45">
        <f t="shared" si="316"/>
        <v>0</v>
      </c>
      <c r="AM237" s="44">
        <v>0</v>
      </c>
      <c r="AN237" s="14">
        <v>0</v>
      </c>
      <c r="AO237" s="45">
        <f t="shared" si="317"/>
        <v>0</v>
      </c>
      <c r="AP237" s="77">
        <v>10.1</v>
      </c>
      <c r="AQ237" s="14">
        <v>267.04399999999998</v>
      </c>
      <c r="AR237" s="45">
        <f t="shared" si="318"/>
        <v>26439.999999999996</v>
      </c>
      <c r="AS237" s="77">
        <v>0.19119999999999998</v>
      </c>
      <c r="AT237" s="14">
        <v>4.758</v>
      </c>
      <c r="AU237" s="45">
        <f t="shared" si="319"/>
        <v>24884.937238493727</v>
      </c>
      <c r="AV237" s="12">
        <f t="shared" si="321"/>
        <v>79.891929999999988</v>
      </c>
      <c r="AW237" s="17">
        <f t="shared" si="322"/>
        <v>1902.0689999999997</v>
      </c>
    </row>
    <row r="238" spans="1:49" x14ac:dyDescent="0.3">
      <c r="A238" s="54">
        <v>2023</v>
      </c>
      <c r="B238" s="55" t="s">
        <v>16</v>
      </c>
      <c r="C238" s="44">
        <v>0</v>
      </c>
      <c r="D238" s="14">
        <v>0</v>
      </c>
      <c r="E238" s="45">
        <f t="shared" si="323"/>
        <v>0</v>
      </c>
      <c r="F238" s="77">
        <v>4.76</v>
      </c>
      <c r="G238" s="14">
        <v>380.47199999999998</v>
      </c>
      <c r="H238" s="45">
        <f t="shared" si="306"/>
        <v>79931.092436974795</v>
      </c>
      <c r="I238" s="44">
        <v>0</v>
      </c>
      <c r="J238" s="14">
        <v>0</v>
      </c>
      <c r="K238" s="45">
        <f t="shared" si="307"/>
        <v>0</v>
      </c>
      <c r="L238" s="77">
        <v>12.35</v>
      </c>
      <c r="M238" s="14">
        <v>563.65</v>
      </c>
      <c r="N238" s="45">
        <f t="shared" si="308"/>
        <v>45639.676113360321</v>
      </c>
      <c r="O238" s="44">
        <v>0</v>
      </c>
      <c r="P238" s="14">
        <v>0</v>
      </c>
      <c r="Q238" s="45">
        <f t="shared" si="309"/>
        <v>0</v>
      </c>
      <c r="R238" s="44">
        <v>0</v>
      </c>
      <c r="S238" s="14">
        <v>0</v>
      </c>
      <c r="T238" s="45">
        <f t="shared" si="310"/>
        <v>0</v>
      </c>
      <c r="U238" s="44">
        <v>0</v>
      </c>
      <c r="V238" s="14">
        <v>0</v>
      </c>
      <c r="W238" s="45">
        <f t="shared" si="311"/>
        <v>0</v>
      </c>
      <c r="X238" s="77">
        <v>186.28560000000002</v>
      </c>
      <c r="Y238" s="14">
        <v>2488.4499999999998</v>
      </c>
      <c r="Z238" s="45">
        <f t="shared" si="312"/>
        <v>13358.252060277335</v>
      </c>
      <c r="AA238" s="77">
        <v>1.60761</v>
      </c>
      <c r="AB238" s="14">
        <v>51.738</v>
      </c>
      <c r="AC238" s="45">
        <f t="shared" si="313"/>
        <v>32183.178756041576</v>
      </c>
      <c r="AD238" s="44">
        <v>0</v>
      </c>
      <c r="AE238" s="14">
        <v>0</v>
      </c>
      <c r="AF238" s="45">
        <f t="shared" si="314"/>
        <v>0</v>
      </c>
      <c r="AG238" s="44">
        <v>0</v>
      </c>
      <c r="AH238" s="14">
        <v>0</v>
      </c>
      <c r="AI238" s="45">
        <f t="shared" si="315"/>
        <v>0</v>
      </c>
      <c r="AJ238" s="44">
        <v>0</v>
      </c>
      <c r="AK238" s="14">
        <v>0</v>
      </c>
      <c r="AL238" s="45">
        <f t="shared" si="316"/>
        <v>0</v>
      </c>
      <c r="AM238" s="44">
        <v>0</v>
      </c>
      <c r="AN238" s="14">
        <v>0</v>
      </c>
      <c r="AO238" s="45">
        <f t="shared" si="317"/>
        <v>0</v>
      </c>
      <c r="AP238" s="77">
        <v>10.2415</v>
      </c>
      <c r="AQ238" s="14">
        <v>376.39400000000001</v>
      </c>
      <c r="AR238" s="45">
        <f t="shared" si="318"/>
        <v>36751.842991749254</v>
      </c>
      <c r="AS238" s="44">
        <v>0</v>
      </c>
      <c r="AT238" s="14">
        <v>0</v>
      </c>
      <c r="AU238" s="45">
        <f t="shared" si="319"/>
        <v>0</v>
      </c>
      <c r="AV238" s="12">
        <f t="shared" si="321"/>
        <v>215.24471</v>
      </c>
      <c r="AW238" s="17">
        <f t="shared" si="322"/>
        <v>3860.7039999999997</v>
      </c>
    </row>
    <row r="239" spans="1:49" ht="15" thickBot="1" x14ac:dyDescent="0.35">
      <c r="A239" s="56"/>
      <c r="B239" s="68" t="s">
        <v>17</v>
      </c>
      <c r="C239" s="69">
        <f t="shared" ref="C239:D239" si="324">SUM(C227:C238)</f>
        <v>0</v>
      </c>
      <c r="D239" s="70">
        <f t="shared" si="324"/>
        <v>0</v>
      </c>
      <c r="E239" s="47"/>
      <c r="F239" s="69">
        <f t="shared" ref="F239:G239" si="325">SUM(F227:F238)</f>
        <v>90.547169999999994</v>
      </c>
      <c r="G239" s="70">
        <f t="shared" si="325"/>
        <v>2854.37</v>
      </c>
      <c r="H239" s="47"/>
      <c r="I239" s="69">
        <f t="shared" ref="I239:J239" si="326">SUM(I227:I238)</f>
        <v>0.56000000000000005</v>
      </c>
      <c r="J239" s="70">
        <f t="shared" si="326"/>
        <v>14.65</v>
      </c>
      <c r="K239" s="47"/>
      <c r="L239" s="69">
        <f t="shared" ref="L239:M239" si="327">SUM(L227:L238)</f>
        <v>104.36999999999998</v>
      </c>
      <c r="M239" s="70">
        <f t="shared" si="327"/>
        <v>5395.5209999999997</v>
      </c>
      <c r="N239" s="47"/>
      <c r="O239" s="69">
        <f t="shared" ref="O239:P239" si="328">SUM(O227:O238)</f>
        <v>0</v>
      </c>
      <c r="P239" s="70">
        <f t="shared" si="328"/>
        <v>0</v>
      </c>
      <c r="Q239" s="47"/>
      <c r="R239" s="69">
        <f t="shared" ref="R239:S239" si="329">SUM(R227:R238)</f>
        <v>0</v>
      </c>
      <c r="S239" s="70">
        <f t="shared" si="329"/>
        <v>0</v>
      </c>
      <c r="T239" s="47"/>
      <c r="U239" s="69">
        <f t="shared" ref="U239:V239" si="330">SUM(U227:U238)</f>
        <v>0</v>
      </c>
      <c r="V239" s="70">
        <f t="shared" si="330"/>
        <v>0</v>
      </c>
      <c r="W239" s="47"/>
      <c r="X239" s="69">
        <f t="shared" ref="X239:Y239" si="331">SUM(X227:X238)</f>
        <v>382.04220000000004</v>
      </c>
      <c r="Y239" s="70">
        <f t="shared" si="331"/>
        <v>6695.82</v>
      </c>
      <c r="Z239" s="47"/>
      <c r="AA239" s="69">
        <f t="shared" ref="AA239:AB239" si="332">SUM(AA227:AA238)</f>
        <v>41.176000000000002</v>
      </c>
      <c r="AB239" s="70">
        <f t="shared" si="332"/>
        <v>1013.8759999999997</v>
      </c>
      <c r="AC239" s="47"/>
      <c r="AD239" s="69">
        <f t="shared" ref="AD239:AE239" si="333">SUM(AD227:AD238)</f>
        <v>0</v>
      </c>
      <c r="AE239" s="70">
        <f t="shared" si="333"/>
        <v>0</v>
      </c>
      <c r="AF239" s="47"/>
      <c r="AG239" s="69">
        <f t="shared" ref="AG239:AH239" si="334">SUM(AG227:AG238)</f>
        <v>41.296080000000003</v>
      </c>
      <c r="AH239" s="70">
        <f t="shared" si="334"/>
        <v>1079.4059999999999</v>
      </c>
      <c r="AI239" s="47"/>
      <c r="AJ239" s="69">
        <f t="shared" ref="AJ239:AK239" si="335">SUM(AJ227:AJ238)</f>
        <v>0</v>
      </c>
      <c r="AK239" s="70">
        <f t="shared" si="335"/>
        <v>0</v>
      </c>
      <c r="AL239" s="47"/>
      <c r="AM239" s="69">
        <f t="shared" ref="AM239:AN239" si="336">SUM(AM227:AM238)</f>
        <v>0.02</v>
      </c>
      <c r="AN239" s="70">
        <f t="shared" si="336"/>
        <v>0.47</v>
      </c>
      <c r="AO239" s="47"/>
      <c r="AP239" s="69">
        <f t="shared" ref="AP239:AQ239" si="337">SUM(AP227:AP238)</f>
        <v>54.776499999999999</v>
      </c>
      <c r="AQ239" s="70">
        <f t="shared" si="337"/>
        <v>1803.048</v>
      </c>
      <c r="AR239" s="47"/>
      <c r="AS239" s="69">
        <f t="shared" ref="AS239:AT239" si="338">SUM(AS227:AS238)</f>
        <v>192.00370000000001</v>
      </c>
      <c r="AT239" s="70">
        <f t="shared" si="338"/>
        <v>4969.4059999999999</v>
      </c>
      <c r="AU239" s="47"/>
      <c r="AV239" s="38">
        <f t="shared" si="321"/>
        <v>906.79164999999989</v>
      </c>
      <c r="AW239" s="39">
        <f t="shared" si="322"/>
        <v>23826.566999999999</v>
      </c>
    </row>
    <row r="240" spans="1:49" x14ac:dyDescent="0.3">
      <c r="A240" s="54">
        <v>2024</v>
      </c>
      <c r="B240" s="55" t="s">
        <v>5</v>
      </c>
      <c r="C240" s="44">
        <v>0</v>
      </c>
      <c r="D240" s="14">
        <v>0</v>
      </c>
      <c r="E240" s="45">
        <f>IF(C240=0,0,D240/C240*1000)</f>
        <v>0</v>
      </c>
      <c r="F240" s="80">
        <v>4</v>
      </c>
      <c r="G240" s="81">
        <v>132.01499999999999</v>
      </c>
      <c r="H240" s="45">
        <f t="shared" ref="H240:H251" si="339">IF(F240=0,0,G240/F240*1000)</f>
        <v>33003.75</v>
      </c>
      <c r="I240" s="44">
        <v>0</v>
      </c>
      <c r="J240" s="14">
        <v>0</v>
      </c>
      <c r="K240" s="45">
        <f t="shared" ref="K240:K251" si="340">IF(I240=0,0,J240/I240*1000)</f>
        <v>0</v>
      </c>
      <c r="L240" s="80">
        <v>13.62</v>
      </c>
      <c r="M240" s="81">
        <v>601.58600000000001</v>
      </c>
      <c r="N240" s="45">
        <f t="shared" ref="N240:N251" si="341">IF(L240=0,0,M240/L240*1000)</f>
        <v>44169.309838472836</v>
      </c>
      <c r="O240" s="44">
        <v>0</v>
      </c>
      <c r="P240" s="14">
        <v>0</v>
      </c>
      <c r="Q240" s="45">
        <f t="shared" ref="Q240:Q251" si="342">IF(O240=0,0,P240/O240*1000)</f>
        <v>0</v>
      </c>
      <c r="R240" s="44">
        <v>0</v>
      </c>
      <c r="S240" s="14">
        <v>0</v>
      </c>
      <c r="T240" s="45">
        <f t="shared" ref="T240:T251" si="343">IF(R240=0,0,S240/R240*1000)</f>
        <v>0</v>
      </c>
      <c r="U240" s="44">
        <v>0</v>
      </c>
      <c r="V240" s="14">
        <v>0</v>
      </c>
      <c r="W240" s="45">
        <f t="shared" ref="W240:W251" si="344">IF(U240=0,0,V240/U240*1000)</f>
        <v>0</v>
      </c>
      <c r="X240" s="80">
        <v>31.904</v>
      </c>
      <c r="Y240" s="81">
        <v>647.774</v>
      </c>
      <c r="Z240" s="45">
        <f t="shared" ref="Z240:Z251" si="345">IF(X240=0,0,Y240/X240*1000)</f>
        <v>20303.849047141422</v>
      </c>
      <c r="AA240" s="44">
        <v>0</v>
      </c>
      <c r="AB240" s="14">
        <v>0</v>
      </c>
      <c r="AC240" s="45">
        <f t="shared" ref="AC240:AC251" si="346">IF(AA240=0,0,AB240/AA240*1000)</f>
        <v>0</v>
      </c>
      <c r="AD240" s="44">
        <v>0</v>
      </c>
      <c r="AE240" s="14">
        <v>0</v>
      </c>
      <c r="AF240" s="45">
        <f t="shared" ref="AF240:AF251" si="347">IF(AD240=0,0,AE240/AD240*1000)</f>
        <v>0</v>
      </c>
      <c r="AG240" s="80">
        <v>0.96</v>
      </c>
      <c r="AH240" s="81">
        <v>22.824000000000002</v>
      </c>
      <c r="AI240" s="45">
        <f t="shared" ref="AI240:AI251" si="348">IF(AG240=0,0,AH240/AG240*1000)</f>
        <v>23775.000000000004</v>
      </c>
      <c r="AJ240" s="44">
        <v>0</v>
      </c>
      <c r="AK240" s="14">
        <v>0</v>
      </c>
      <c r="AL240" s="45">
        <f t="shared" ref="AL240:AL251" si="349">IF(AJ240=0,0,AK240/AJ240*1000)</f>
        <v>0</v>
      </c>
      <c r="AM240" s="44">
        <v>0</v>
      </c>
      <c r="AN240" s="14">
        <v>0</v>
      </c>
      <c r="AO240" s="45">
        <f t="shared" ref="AO240:AO251" si="350">IF(AM240=0,0,AN240/AM240*1000)</f>
        <v>0</v>
      </c>
      <c r="AP240" s="80">
        <v>5</v>
      </c>
      <c r="AQ240" s="81">
        <v>403.61500000000001</v>
      </c>
      <c r="AR240" s="45">
        <f t="shared" ref="AR240:AR251" si="351">IF(AP240=0,0,AQ240/AP240*1000)</f>
        <v>80723</v>
      </c>
      <c r="AS240" s="44">
        <v>0</v>
      </c>
      <c r="AT240" s="14">
        <v>0</v>
      </c>
      <c r="AU240" s="45">
        <f t="shared" ref="AU240:AU251" si="352">IF(AS240=0,0,AT240/AS240*1000)</f>
        <v>0</v>
      </c>
      <c r="AV240" s="12">
        <f>SUMIF($C$5:$AU$5,"Ton",C240:AU240)</f>
        <v>55.484000000000002</v>
      </c>
      <c r="AW240" s="17">
        <f>SUMIF($C$5:$AU$5,"F*",C240:AU240)</f>
        <v>1807.8140000000001</v>
      </c>
    </row>
    <row r="241" spans="1:49" x14ac:dyDescent="0.3">
      <c r="A241" s="54">
        <v>2024</v>
      </c>
      <c r="B241" s="55" t="s">
        <v>6</v>
      </c>
      <c r="C241" s="44">
        <v>0</v>
      </c>
      <c r="D241" s="14">
        <v>0</v>
      </c>
      <c r="E241" s="45">
        <f t="shared" ref="E241:E242" si="353">IF(C241=0,0,D241/C241*1000)</f>
        <v>0</v>
      </c>
      <c r="F241" s="77">
        <v>4.32</v>
      </c>
      <c r="G241" s="14">
        <v>146.815</v>
      </c>
      <c r="H241" s="45">
        <f t="shared" si="339"/>
        <v>33984.953703703701</v>
      </c>
      <c r="I241" s="44">
        <v>0</v>
      </c>
      <c r="J241" s="14">
        <v>0</v>
      </c>
      <c r="K241" s="45">
        <f t="shared" si="340"/>
        <v>0</v>
      </c>
      <c r="L241" s="77">
        <v>7.65</v>
      </c>
      <c r="M241" s="14">
        <v>383.18400000000003</v>
      </c>
      <c r="N241" s="45">
        <f t="shared" si="341"/>
        <v>50089.411764705888</v>
      </c>
      <c r="O241" s="44">
        <v>0</v>
      </c>
      <c r="P241" s="14">
        <v>0</v>
      </c>
      <c r="Q241" s="45">
        <f t="shared" si="342"/>
        <v>0</v>
      </c>
      <c r="R241" s="44">
        <v>0</v>
      </c>
      <c r="S241" s="14">
        <v>0</v>
      </c>
      <c r="T241" s="45">
        <f t="shared" si="343"/>
        <v>0</v>
      </c>
      <c r="U241" s="44">
        <v>0</v>
      </c>
      <c r="V241" s="14">
        <v>0</v>
      </c>
      <c r="W241" s="45">
        <f t="shared" si="344"/>
        <v>0</v>
      </c>
      <c r="X241" s="77">
        <v>24.465</v>
      </c>
      <c r="Y241" s="14">
        <v>472.76499999999999</v>
      </c>
      <c r="Z241" s="45">
        <f t="shared" si="345"/>
        <v>19324.136521561413</v>
      </c>
      <c r="AA241" s="44">
        <v>0</v>
      </c>
      <c r="AB241" s="14">
        <v>0</v>
      </c>
      <c r="AC241" s="45">
        <f t="shared" si="346"/>
        <v>0</v>
      </c>
      <c r="AD241" s="77">
        <v>0.28000000000000003</v>
      </c>
      <c r="AE241" s="14">
        <v>6.98</v>
      </c>
      <c r="AF241" s="45">
        <f t="shared" si="347"/>
        <v>24928.571428571428</v>
      </c>
      <c r="AG241" s="44">
        <v>0</v>
      </c>
      <c r="AH241" s="14">
        <v>0</v>
      </c>
      <c r="AI241" s="45">
        <f t="shared" si="348"/>
        <v>0</v>
      </c>
      <c r="AJ241" s="44">
        <v>0</v>
      </c>
      <c r="AK241" s="14">
        <v>0</v>
      </c>
      <c r="AL241" s="45">
        <f t="shared" si="349"/>
        <v>0</v>
      </c>
      <c r="AM241" s="44">
        <v>0</v>
      </c>
      <c r="AN241" s="14">
        <v>0</v>
      </c>
      <c r="AO241" s="45">
        <f t="shared" si="350"/>
        <v>0</v>
      </c>
      <c r="AP241" s="77">
        <v>6.8</v>
      </c>
      <c r="AQ241" s="14">
        <v>246.9</v>
      </c>
      <c r="AR241" s="45">
        <f t="shared" si="351"/>
        <v>36308.823529411769</v>
      </c>
      <c r="AS241" s="44">
        <v>0</v>
      </c>
      <c r="AT241" s="14">
        <v>0</v>
      </c>
      <c r="AU241" s="45">
        <f t="shared" si="352"/>
        <v>0</v>
      </c>
      <c r="AV241" s="12">
        <f t="shared" ref="AV241:AV252" si="354">SUMIF($C$5:$AU$5,"Ton",C241:AU241)</f>
        <v>43.515000000000001</v>
      </c>
      <c r="AW241" s="17">
        <f t="shared" ref="AW241:AW252" si="355">SUMIF($C$5:$AU$5,"F*",C241:AU241)</f>
        <v>1256.644</v>
      </c>
    </row>
    <row r="242" spans="1:49" x14ac:dyDescent="0.3">
      <c r="A242" s="54">
        <v>2024</v>
      </c>
      <c r="B242" s="55" t="s">
        <v>7</v>
      </c>
      <c r="C242" s="44">
        <v>0</v>
      </c>
      <c r="D242" s="14">
        <v>0</v>
      </c>
      <c r="E242" s="45">
        <f t="shared" si="353"/>
        <v>0</v>
      </c>
      <c r="F242" s="77">
        <v>24.35895</v>
      </c>
      <c r="G242" s="14">
        <v>589.42200000000003</v>
      </c>
      <c r="H242" s="45">
        <f t="shared" si="339"/>
        <v>24197.348407874724</v>
      </c>
      <c r="I242" s="44">
        <v>0</v>
      </c>
      <c r="J242" s="14">
        <v>0</v>
      </c>
      <c r="K242" s="45">
        <f t="shared" si="340"/>
        <v>0</v>
      </c>
      <c r="L242" s="77">
        <v>10.15</v>
      </c>
      <c r="M242" s="14">
        <v>469.05</v>
      </c>
      <c r="N242" s="45">
        <f t="shared" si="341"/>
        <v>46211.822660098522</v>
      </c>
      <c r="O242" s="44">
        <v>0</v>
      </c>
      <c r="P242" s="14">
        <v>0</v>
      </c>
      <c r="Q242" s="45">
        <f t="shared" si="342"/>
        <v>0</v>
      </c>
      <c r="R242" s="44">
        <v>0</v>
      </c>
      <c r="S242" s="14">
        <v>0</v>
      </c>
      <c r="T242" s="45">
        <f t="shared" si="343"/>
        <v>0</v>
      </c>
      <c r="U242" s="44">
        <v>0</v>
      </c>
      <c r="V242" s="14">
        <v>0</v>
      </c>
      <c r="W242" s="45">
        <f t="shared" si="344"/>
        <v>0</v>
      </c>
      <c r="X242" s="77">
        <v>1.1000000000000001</v>
      </c>
      <c r="Y242" s="14">
        <v>31.625</v>
      </c>
      <c r="Z242" s="45">
        <f t="shared" si="345"/>
        <v>28749.999999999996</v>
      </c>
      <c r="AA242" s="77">
        <v>1.84</v>
      </c>
      <c r="AB242" s="14">
        <v>51.737000000000002</v>
      </c>
      <c r="AC242" s="45">
        <f t="shared" si="346"/>
        <v>28117.934782608696</v>
      </c>
      <c r="AD242" s="44">
        <v>0</v>
      </c>
      <c r="AE242" s="14">
        <v>0</v>
      </c>
      <c r="AF242" s="45">
        <f t="shared" si="347"/>
        <v>0</v>
      </c>
      <c r="AG242" s="77">
        <v>0.48</v>
      </c>
      <c r="AH242" s="14">
        <v>11.412000000000001</v>
      </c>
      <c r="AI242" s="45">
        <f t="shared" si="348"/>
        <v>23775.000000000004</v>
      </c>
      <c r="AJ242" s="44">
        <v>0</v>
      </c>
      <c r="AK242" s="14">
        <v>0</v>
      </c>
      <c r="AL242" s="45">
        <f t="shared" si="349"/>
        <v>0</v>
      </c>
      <c r="AM242" s="44">
        <v>0</v>
      </c>
      <c r="AN242" s="14">
        <v>0</v>
      </c>
      <c r="AO242" s="45">
        <f t="shared" si="350"/>
        <v>0</v>
      </c>
      <c r="AP242" s="77">
        <v>8.9</v>
      </c>
      <c r="AQ242" s="14">
        <v>216.27</v>
      </c>
      <c r="AR242" s="45">
        <f t="shared" si="351"/>
        <v>24300</v>
      </c>
      <c r="AS242" s="77">
        <v>0.25086000000000003</v>
      </c>
      <c r="AT242" s="14">
        <v>1.36</v>
      </c>
      <c r="AU242" s="45">
        <f t="shared" si="352"/>
        <v>5421.3505540939168</v>
      </c>
      <c r="AV242" s="12">
        <f t="shared" si="354"/>
        <v>47.079810000000002</v>
      </c>
      <c r="AW242" s="17">
        <f t="shared" si="355"/>
        <v>1370.876</v>
      </c>
    </row>
    <row r="243" spans="1:49" x14ac:dyDescent="0.3">
      <c r="A243" s="54">
        <v>2024</v>
      </c>
      <c r="B243" s="55" t="s">
        <v>8</v>
      </c>
      <c r="C243" s="44">
        <v>0</v>
      </c>
      <c r="D243" s="14">
        <v>0</v>
      </c>
      <c r="E243" s="45">
        <f>IF(C243=0,0,D243/C243*1000)</f>
        <v>0</v>
      </c>
      <c r="F243" s="77">
        <v>38.307000000000002</v>
      </c>
      <c r="G243" s="14">
        <v>1029.2270000000001</v>
      </c>
      <c r="H243" s="45">
        <f t="shared" si="339"/>
        <v>26867.857049625396</v>
      </c>
      <c r="I243" s="44">
        <v>0</v>
      </c>
      <c r="J243" s="14">
        <v>0</v>
      </c>
      <c r="K243" s="45">
        <f t="shared" si="340"/>
        <v>0</v>
      </c>
      <c r="L243" s="77">
        <v>12.9</v>
      </c>
      <c r="M243" s="14">
        <v>568.39700000000005</v>
      </c>
      <c r="N243" s="45">
        <f t="shared" si="341"/>
        <v>44061.782945736442</v>
      </c>
      <c r="O243" s="44">
        <v>0</v>
      </c>
      <c r="P243" s="14">
        <v>0</v>
      </c>
      <c r="Q243" s="45">
        <f t="shared" si="342"/>
        <v>0</v>
      </c>
      <c r="R243" s="44">
        <v>0</v>
      </c>
      <c r="S243" s="14">
        <v>0</v>
      </c>
      <c r="T243" s="45">
        <f t="shared" si="343"/>
        <v>0</v>
      </c>
      <c r="U243" s="44">
        <v>0</v>
      </c>
      <c r="V243" s="14">
        <v>0</v>
      </c>
      <c r="W243" s="45">
        <f t="shared" si="344"/>
        <v>0</v>
      </c>
      <c r="X243" s="77">
        <v>7.3536000000000001</v>
      </c>
      <c r="Y243" s="14">
        <v>173.49</v>
      </c>
      <c r="Z243" s="45">
        <f t="shared" si="345"/>
        <v>23592.526109660575</v>
      </c>
      <c r="AA243" s="77">
        <v>3.4039999999999999</v>
      </c>
      <c r="AB243" s="14">
        <v>95.713999999999999</v>
      </c>
      <c r="AC243" s="45">
        <f t="shared" si="346"/>
        <v>28118.096357226794</v>
      </c>
      <c r="AD243" s="44">
        <v>0</v>
      </c>
      <c r="AE243" s="14">
        <v>0</v>
      </c>
      <c r="AF243" s="45">
        <f t="shared" si="347"/>
        <v>0</v>
      </c>
      <c r="AG243" s="77">
        <v>1.44</v>
      </c>
      <c r="AH243" s="14">
        <v>36.036000000000001</v>
      </c>
      <c r="AI243" s="45">
        <f t="shared" si="348"/>
        <v>25025.000000000004</v>
      </c>
      <c r="AJ243" s="44">
        <v>0</v>
      </c>
      <c r="AK243" s="14">
        <v>0</v>
      </c>
      <c r="AL243" s="45">
        <f t="shared" si="349"/>
        <v>0</v>
      </c>
      <c r="AM243" s="44">
        <v>0</v>
      </c>
      <c r="AN243" s="14">
        <v>0</v>
      </c>
      <c r="AO243" s="45">
        <f t="shared" si="350"/>
        <v>0</v>
      </c>
      <c r="AP243" s="77">
        <v>2.42</v>
      </c>
      <c r="AQ243" s="14">
        <v>93</v>
      </c>
      <c r="AR243" s="45">
        <f t="shared" si="351"/>
        <v>38429.752066115703</v>
      </c>
      <c r="AS243" s="77">
        <v>6.361E-2</v>
      </c>
      <c r="AT243" s="14">
        <v>1.1259999999999999</v>
      </c>
      <c r="AU243" s="45">
        <f t="shared" si="352"/>
        <v>17701.619242257504</v>
      </c>
      <c r="AV243" s="12">
        <f t="shared" si="354"/>
        <v>65.888210000000001</v>
      </c>
      <c r="AW243" s="17">
        <f t="shared" si="355"/>
        <v>1996.9900000000002</v>
      </c>
    </row>
    <row r="244" spans="1:49" x14ac:dyDescent="0.3">
      <c r="A244" s="54">
        <v>2024</v>
      </c>
      <c r="B244" s="45" t="s">
        <v>9</v>
      </c>
      <c r="C244" s="44">
        <v>0</v>
      </c>
      <c r="D244" s="14">
        <v>0</v>
      </c>
      <c r="E244" s="45">
        <f t="shared" ref="E244:E251" si="356">IF(C244=0,0,D244/C244*1000)</f>
        <v>0</v>
      </c>
      <c r="F244" s="77">
        <v>42.513500000000001</v>
      </c>
      <c r="G244" s="14">
        <v>956.91</v>
      </c>
      <c r="H244" s="45">
        <f t="shared" si="339"/>
        <v>22508.379691156926</v>
      </c>
      <c r="I244" s="44">
        <v>0</v>
      </c>
      <c r="J244" s="14">
        <v>0</v>
      </c>
      <c r="K244" s="45">
        <f t="shared" si="340"/>
        <v>0</v>
      </c>
      <c r="L244" s="77">
        <v>20.55</v>
      </c>
      <c r="M244" s="14">
        <v>750.75300000000004</v>
      </c>
      <c r="N244" s="45">
        <f t="shared" si="341"/>
        <v>36532.992700729927</v>
      </c>
      <c r="O244" s="44">
        <v>0</v>
      </c>
      <c r="P244" s="14">
        <v>0</v>
      </c>
      <c r="Q244" s="45">
        <f t="shared" si="342"/>
        <v>0</v>
      </c>
      <c r="R244" s="44">
        <v>0</v>
      </c>
      <c r="S244" s="14">
        <v>0</v>
      </c>
      <c r="T244" s="45">
        <f t="shared" si="343"/>
        <v>0</v>
      </c>
      <c r="U244" s="44">
        <v>0</v>
      </c>
      <c r="V244" s="14">
        <v>0</v>
      </c>
      <c r="W244" s="45">
        <f t="shared" si="344"/>
        <v>0</v>
      </c>
      <c r="X244" s="77">
        <v>15.1928</v>
      </c>
      <c r="Y244" s="14">
        <v>364.71499999999997</v>
      </c>
      <c r="Z244" s="45">
        <f t="shared" si="345"/>
        <v>24005.779053235743</v>
      </c>
      <c r="AA244" s="77">
        <v>2.944</v>
      </c>
      <c r="AB244" s="14">
        <v>86.046000000000006</v>
      </c>
      <c r="AC244" s="45">
        <f t="shared" si="346"/>
        <v>29227.581521739132</v>
      </c>
      <c r="AD244" s="44">
        <v>0</v>
      </c>
      <c r="AE244" s="14">
        <v>0</v>
      </c>
      <c r="AF244" s="45">
        <f t="shared" si="347"/>
        <v>0</v>
      </c>
      <c r="AG244" s="44">
        <v>0</v>
      </c>
      <c r="AH244" s="14">
        <v>0</v>
      </c>
      <c r="AI244" s="45">
        <f t="shared" si="348"/>
        <v>0</v>
      </c>
      <c r="AJ244" s="44">
        <v>0</v>
      </c>
      <c r="AK244" s="14">
        <v>0</v>
      </c>
      <c r="AL244" s="45">
        <f t="shared" si="349"/>
        <v>0</v>
      </c>
      <c r="AM244" s="44">
        <v>0</v>
      </c>
      <c r="AN244" s="14">
        <v>0</v>
      </c>
      <c r="AO244" s="45">
        <f t="shared" si="350"/>
        <v>0</v>
      </c>
      <c r="AP244" s="77">
        <v>0.8</v>
      </c>
      <c r="AQ244" s="14">
        <v>149.61699999999999</v>
      </c>
      <c r="AR244" s="45">
        <f t="shared" si="351"/>
        <v>187021.24999999997</v>
      </c>
      <c r="AS244" s="77">
        <v>4.3029999999999999E-2</v>
      </c>
      <c r="AT244" s="14">
        <v>0.96</v>
      </c>
      <c r="AU244" s="45">
        <f t="shared" si="352"/>
        <v>22310.016267720195</v>
      </c>
      <c r="AV244" s="12">
        <f t="shared" si="354"/>
        <v>82.043330000000012</v>
      </c>
      <c r="AW244" s="17">
        <f t="shared" si="355"/>
        <v>2309.0010000000002</v>
      </c>
    </row>
    <row r="245" spans="1:49" x14ac:dyDescent="0.3">
      <c r="A245" s="54">
        <v>2024</v>
      </c>
      <c r="B245" s="55" t="s">
        <v>10</v>
      </c>
      <c r="C245" s="44">
        <v>0</v>
      </c>
      <c r="D245" s="14">
        <v>0</v>
      </c>
      <c r="E245" s="45">
        <f t="shared" si="356"/>
        <v>0</v>
      </c>
      <c r="F245" s="77">
        <v>0.04</v>
      </c>
      <c r="G245" s="14">
        <v>1</v>
      </c>
      <c r="H245" s="45">
        <f t="shared" si="339"/>
        <v>25000</v>
      </c>
      <c r="I245" s="44">
        <v>0</v>
      </c>
      <c r="J245" s="14">
        <v>0</v>
      </c>
      <c r="K245" s="45">
        <f t="shared" si="340"/>
        <v>0</v>
      </c>
      <c r="L245" s="77">
        <v>7.23</v>
      </c>
      <c r="M245" s="14">
        <v>380.47500000000002</v>
      </c>
      <c r="N245" s="45">
        <f t="shared" si="341"/>
        <v>52624.48132780083</v>
      </c>
      <c r="O245" s="44">
        <v>0</v>
      </c>
      <c r="P245" s="14">
        <v>0</v>
      </c>
      <c r="Q245" s="45">
        <f t="shared" si="342"/>
        <v>0</v>
      </c>
      <c r="R245" s="44">
        <v>0</v>
      </c>
      <c r="S245" s="14">
        <v>0</v>
      </c>
      <c r="T245" s="45">
        <f t="shared" si="343"/>
        <v>0</v>
      </c>
      <c r="U245" s="44">
        <v>0</v>
      </c>
      <c r="V245" s="14">
        <v>0</v>
      </c>
      <c r="W245" s="45">
        <f t="shared" si="344"/>
        <v>0</v>
      </c>
      <c r="X245" s="77">
        <v>54.002400000000002</v>
      </c>
      <c r="Y245" s="14">
        <v>1349.2940000000001</v>
      </c>
      <c r="Z245" s="45">
        <f t="shared" si="345"/>
        <v>24985.81544523947</v>
      </c>
      <c r="AA245" s="44">
        <v>0</v>
      </c>
      <c r="AB245" s="14">
        <v>0</v>
      </c>
      <c r="AC245" s="45">
        <f t="shared" si="346"/>
        <v>0</v>
      </c>
      <c r="AD245" s="44">
        <v>0</v>
      </c>
      <c r="AE245" s="14">
        <v>0</v>
      </c>
      <c r="AF245" s="45">
        <f t="shared" si="347"/>
        <v>0</v>
      </c>
      <c r="AG245" s="77">
        <v>1.21</v>
      </c>
      <c r="AH245" s="14">
        <v>42.231999999999999</v>
      </c>
      <c r="AI245" s="45">
        <f t="shared" si="348"/>
        <v>34902.479338842975</v>
      </c>
      <c r="AJ245" s="44">
        <v>0</v>
      </c>
      <c r="AK245" s="14">
        <v>0</v>
      </c>
      <c r="AL245" s="45">
        <f t="shared" si="349"/>
        <v>0</v>
      </c>
      <c r="AM245" s="44">
        <v>0</v>
      </c>
      <c r="AN245" s="14">
        <v>0</v>
      </c>
      <c r="AO245" s="45">
        <f t="shared" si="350"/>
        <v>0</v>
      </c>
      <c r="AP245" s="77">
        <v>1.2</v>
      </c>
      <c r="AQ245" s="14">
        <v>31.524000000000001</v>
      </c>
      <c r="AR245" s="45">
        <f t="shared" si="351"/>
        <v>26270.000000000004</v>
      </c>
      <c r="AS245" s="77">
        <v>0.64484000000000008</v>
      </c>
      <c r="AT245" s="14">
        <v>10.568</v>
      </c>
      <c r="AU245" s="45">
        <f t="shared" si="352"/>
        <v>16388.561503628804</v>
      </c>
      <c r="AV245" s="12">
        <f t="shared" si="354"/>
        <v>64.327240000000003</v>
      </c>
      <c r="AW245" s="17">
        <f t="shared" si="355"/>
        <v>1815.0930000000001</v>
      </c>
    </row>
    <row r="246" spans="1:49" x14ac:dyDescent="0.3">
      <c r="A246" s="54">
        <v>2024</v>
      </c>
      <c r="B246" s="55" t="s">
        <v>11</v>
      </c>
      <c r="C246" s="44">
        <v>0</v>
      </c>
      <c r="D246" s="14">
        <v>0</v>
      </c>
      <c r="E246" s="45">
        <f t="shared" si="356"/>
        <v>0</v>
      </c>
      <c r="F246" s="44">
        <v>0</v>
      </c>
      <c r="G246" s="14">
        <v>0</v>
      </c>
      <c r="H246" s="45">
        <f t="shared" si="339"/>
        <v>0</v>
      </c>
      <c r="I246" s="44">
        <v>0</v>
      </c>
      <c r="J246" s="14">
        <v>0</v>
      </c>
      <c r="K246" s="45">
        <f t="shared" si="340"/>
        <v>0</v>
      </c>
      <c r="L246" s="77">
        <v>10.55</v>
      </c>
      <c r="M246" s="14">
        <v>552.84</v>
      </c>
      <c r="N246" s="45">
        <f t="shared" si="341"/>
        <v>52401.895734597158</v>
      </c>
      <c r="O246" s="44">
        <v>0</v>
      </c>
      <c r="P246" s="14">
        <v>0</v>
      </c>
      <c r="Q246" s="45">
        <f t="shared" si="342"/>
        <v>0</v>
      </c>
      <c r="R246" s="44">
        <v>0</v>
      </c>
      <c r="S246" s="14">
        <v>0</v>
      </c>
      <c r="T246" s="45">
        <f t="shared" si="343"/>
        <v>0</v>
      </c>
      <c r="U246" s="44">
        <v>0</v>
      </c>
      <c r="V246" s="14">
        <v>0</v>
      </c>
      <c r="W246" s="45">
        <f t="shared" si="344"/>
        <v>0</v>
      </c>
      <c r="X246" s="77">
        <v>10.183200000000001</v>
      </c>
      <c r="Y246" s="14">
        <v>246.26499999999999</v>
      </c>
      <c r="Z246" s="45">
        <f t="shared" si="345"/>
        <v>24183.459030560134</v>
      </c>
      <c r="AA246" s="77">
        <v>0.5</v>
      </c>
      <c r="AB246" s="14">
        <v>13.893000000000001</v>
      </c>
      <c r="AC246" s="45">
        <f t="shared" si="346"/>
        <v>27786</v>
      </c>
      <c r="AD246" s="44">
        <v>0</v>
      </c>
      <c r="AE246" s="14">
        <v>0</v>
      </c>
      <c r="AF246" s="45">
        <f t="shared" si="347"/>
        <v>0</v>
      </c>
      <c r="AG246" s="77">
        <v>0.03</v>
      </c>
      <c r="AH246" s="14">
        <v>1.581</v>
      </c>
      <c r="AI246" s="45">
        <f t="shared" si="348"/>
        <v>52700</v>
      </c>
      <c r="AJ246" s="44">
        <v>0</v>
      </c>
      <c r="AK246" s="14">
        <v>0</v>
      </c>
      <c r="AL246" s="45">
        <f t="shared" si="349"/>
        <v>0</v>
      </c>
      <c r="AM246" s="44">
        <v>0</v>
      </c>
      <c r="AN246" s="14">
        <v>0</v>
      </c>
      <c r="AO246" s="45">
        <f t="shared" si="350"/>
        <v>0</v>
      </c>
      <c r="AP246" s="77">
        <v>0.6</v>
      </c>
      <c r="AQ246" s="14">
        <v>15.358000000000001</v>
      </c>
      <c r="AR246" s="45">
        <f t="shared" si="351"/>
        <v>25596.666666666668</v>
      </c>
      <c r="AS246" s="77">
        <v>39.956089999999996</v>
      </c>
      <c r="AT246" s="14">
        <v>884.29899999999998</v>
      </c>
      <c r="AU246" s="45">
        <f t="shared" si="352"/>
        <v>22131.770150682914</v>
      </c>
      <c r="AV246" s="12">
        <f t="shared" si="354"/>
        <v>61.819290000000002</v>
      </c>
      <c r="AW246" s="17">
        <f t="shared" si="355"/>
        <v>1714.2359999999999</v>
      </c>
    </row>
    <row r="247" spans="1:49" x14ac:dyDescent="0.3">
      <c r="A247" s="54">
        <v>2024</v>
      </c>
      <c r="B247" s="55" t="s">
        <v>12</v>
      </c>
      <c r="C247" s="44">
        <v>0</v>
      </c>
      <c r="D247" s="14">
        <v>0</v>
      </c>
      <c r="E247" s="45">
        <f t="shared" si="356"/>
        <v>0</v>
      </c>
      <c r="F247" s="44">
        <v>0</v>
      </c>
      <c r="G247" s="14">
        <v>0</v>
      </c>
      <c r="H247" s="45">
        <f t="shared" si="339"/>
        <v>0</v>
      </c>
      <c r="I247" s="44">
        <v>0</v>
      </c>
      <c r="J247" s="14">
        <v>0</v>
      </c>
      <c r="K247" s="45">
        <f t="shared" si="340"/>
        <v>0</v>
      </c>
      <c r="L247" s="44">
        <v>0</v>
      </c>
      <c r="M247" s="14">
        <v>0</v>
      </c>
      <c r="N247" s="45">
        <f t="shared" si="341"/>
        <v>0</v>
      </c>
      <c r="O247" s="44">
        <v>0</v>
      </c>
      <c r="P247" s="14">
        <v>0</v>
      </c>
      <c r="Q247" s="45">
        <f t="shared" si="342"/>
        <v>0</v>
      </c>
      <c r="R247" s="44">
        <v>0</v>
      </c>
      <c r="S247" s="14">
        <v>0</v>
      </c>
      <c r="T247" s="45">
        <f t="shared" si="343"/>
        <v>0</v>
      </c>
      <c r="U247" s="44">
        <v>0</v>
      </c>
      <c r="V247" s="14">
        <v>0</v>
      </c>
      <c r="W247" s="45">
        <f t="shared" si="344"/>
        <v>0</v>
      </c>
      <c r="X247" s="44">
        <v>0</v>
      </c>
      <c r="Y247" s="14">
        <v>0</v>
      </c>
      <c r="Z247" s="45">
        <f t="shared" si="345"/>
        <v>0</v>
      </c>
      <c r="AA247" s="44">
        <v>0</v>
      </c>
      <c r="AB247" s="14">
        <v>0</v>
      </c>
      <c r="AC247" s="45">
        <f t="shared" si="346"/>
        <v>0</v>
      </c>
      <c r="AD247" s="44">
        <v>0</v>
      </c>
      <c r="AE247" s="14">
        <v>0</v>
      </c>
      <c r="AF247" s="45">
        <f t="shared" si="347"/>
        <v>0</v>
      </c>
      <c r="AG247" s="44">
        <v>0</v>
      </c>
      <c r="AH247" s="14">
        <v>0</v>
      </c>
      <c r="AI247" s="45">
        <f t="shared" si="348"/>
        <v>0</v>
      </c>
      <c r="AJ247" s="44">
        <v>0</v>
      </c>
      <c r="AK247" s="14">
        <v>0</v>
      </c>
      <c r="AL247" s="45">
        <f t="shared" si="349"/>
        <v>0</v>
      </c>
      <c r="AM247" s="44">
        <v>0</v>
      </c>
      <c r="AN247" s="14">
        <v>0</v>
      </c>
      <c r="AO247" s="45">
        <f t="shared" si="350"/>
        <v>0</v>
      </c>
      <c r="AP247" s="44">
        <v>0</v>
      </c>
      <c r="AQ247" s="14">
        <v>0</v>
      </c>
      <c r="AR247" s="45">
        <f t="shared" si="351"/>
        <v>0</v>
      </c>
      <c r="AS247" s="44">
        <v>0</v>
      </c>
      <c r="AT247" s="14">
        <v>0</v>
      </c>
      <c r="AU247" s="45">
        <f t="shared" si="352"/>
        <v>0</v>
      </c>
      <c r="AV247" s="12">
        <f t="shared" si="354"/>
        <v>0</v>
      </c>
      <c r="AW247" s="17">
        <f t="shared" si="355"/>
        <v>0</v>
      </c>
    </row>
    <row r="248" spans="1:49" x14ac:dyDescent="0.3">
      <c r="A248" s="54">
        <v>2024</v>
      </c>
      <c r="B248" s="55" t="s">
        <v>13</v>
      </c>
      <c r="C248" s="44">
        <v>0</v>
      </c>
      <c r="D248" s="14">
        <v>0</v>
      </c>
      <c r="E248" s="45">
        <f t="shared" si="356"/>
        <v>0</v>
      </c>
      <c r="F248" s="44">
        <v>0</v>
      </c>
      <c r="G248" s="14">
        <v>0</v>
      </c>
      <c r="H248" s="45">
        <f t="shared" si="339"/>
        <v>0</v>
      </c>
      <c r="I248" s="44">
        <v>0</v>
      </c>
      <c r="J248" s="14">
        <v>0</v>
      </c>
      <c r="K248" s="45">
        <f t="shared" si="340"/>
        <v>0</v>
      </c>
      <c r="L248" s="44">
        <v>0</v>
      </c>
      <c r="M248" s="14">
        <v>0</v>
      </c>
      <c r="N248" s="45">
        <f t="shared" si="341"/>
        <v>0</v>
      </c>
      <c r="O248" s="44">
        <v>0</v>
      </c>
      <c r="P248" s="14">
        <v>0</v>
      </c>
      <c r="Q248" s="45">
        <f t="shared" si="342"/>
        <v>0</v>
      </c>
      <c r="R248" s="44">
        <v>0</v>
      </c>
      <c r="S248" s="14">
        <v>0</v>
      </c>
      <c r="T248" s="45">
        <f t="shared" si="343"/>
        <v>0</v>
      </c>
      <c r="U248" s="44">
        <v>0</v>
      </c>
      <c r="V248" s="14">
        <v>0</v>
      </c>
      <c r="W248" s="45">
        <f t="shared" si="344"/>
        <v>0</v>
      </c>
      <c r="X248" s="44">
        <v>0</v>
      </c>
      <c r="Y248" s="14">
        <v>0</v>
      </c>
      <c r="Z248" s="45">
        <f t="shared" si="345"/>
        <v>0</v>
      </c>
      <c r="AA248" s="44">
        <v>0</v>
      </c>
      <c r="AB248" s="14">
        <v>0</v>
      </c>
      <c r="AC248" s="45">
        <f t="shared" si="346"/>
        <v>0</v>
      </c>
      <c r="AD248" s="44">
        <v>0</v>
      </c>
      <c r="AE248" s="14">
        <v>0</v>
      </c>
      <c r="AF248" s="45">
        <f t="shared" si="347"/>
        <v>0</v>
      </c>
      <c r="AG248" s="44">
        <v>0</v>
      </c>
      <c r="AH248" s="14">
        <v>0</v>
      </c>
      <c r="AI248" s="45">
        <f t="shared" si="348"/>
        <v>0</v>
      </c>
      <c r="AJ248" s="44">
        <v>0</v>
      </c>
      <c r="AK248" s="14">
        <v>0</v>
      </c>
      <c r="AL248" s="45">
        <f t="shared" si="349"/>
        <v>0</v>
      </c>
      <c r="AM248" s="44">
        <v>0</v>
      </c>
      <c r="AN248" s="14">
        <v>0</v>
      </c>
      <c r="AO248" s="45">
        <f t="shared" si="350"/>
        <v>0</v>
      </c>
      <c r="AP248" s="44">
        <v>0</v>
      </c>
      <c r="AQ248" s="14">
        <v>0</v>
      </c>
      <c r="AR248" s="45">
        <f t="shared" si="351"/>
        <v>0</v>
      </c>
      <c r="AS248" s="44">
        <v>0</v>
      </c>
      <c r="AT248" s="14">
        <v>0</v>
      </c>
      <c r="AU248" s="45">
        <f t="shared" si="352"/>
        <v>0</v>
      </c>
      <c r="AV248" s="12">
        <f t="shared" si="354"/>
        <v>0</v>
      </c>
      <c r="AW248" s="17">
        <f t="shared" si="355"/>
        <v>0</v>
      </c>
    </row>
    <row r="249" spans="1:49" x14ac:dyDescent="0.3">
      <c r="A249" s="54">
        <v>2024</v>
      </c>
      <c r="B249" s="55" t="s">
        <v>14</v>
      </c>
      <c r="C249" s="44">
        <v>0</v>
      </c>
      <c r="D249" s="14">
        <v>0</v>
      </c>
      <c r="E249" s="45">
        <f t="shared" si="356"/>
        <v>0</v>
      </c>
      <c r="F249" s="44">
        <v>0</v>
      </c>
      <c r="G249" s="14">
        <v>0</v>
      </c>
      <c r="H249" s="45">
        <f t="shared" si="339"/>
        <v>0</v>
      </c>
      <c r="I249" s="44">
        <v>0</v>
      </c>
      <c r="J249" s="14">
        <v>0</v>
      </c>
      <c r="K249" s="45">
        <f t="shared" si="340"/>
        <v>0</v>
      </c>
      <c r="L249" s="44">
        <v>0</v>
      </c>
      <c r="M249" s="14">
        <v>0</v>
      </c>
      <c r="N249" s="45">
        <f t="shared" si="341"/>
        <v>0</v>
      </c>
      <c r="O249" s="44">
        <v>0</v>
      </c>
      <c r="P249" s="14">
        <v>0</v>
      </c>
      <c r="Q249" s="45">
        <f t="shared" si="342"/>
        <v>0</v>
      </c>
      <c r="R249" s="44">
        <v>0</v>
      </c>
      <c r="S249" s="14">
        <v>0</v>
      </c>
      <c r="T249" s="45">
        <f t="shared" si="343"/>
        <v>0</v>
      </c>
      <c r="U249" s="44">
        <v>0</v>
      </c>
      <c r="V249" s="14">
        <v>0</v>
      </c>
      <c r="W249" s="45">
        <f t="shared" si="344"/>
        <v>0</v>
      </c>
      <c r="X249" s="44">
        <v>0</v>
      </c>
      <c r="Y249" s="14">
        <v>0</v>
      </c>
      <c r="Z249" s="45">
        <f t="shared" si="345"/>
        <v>0</v>
      </c>
      <c r="AA249" s="44">
        <v>0</v>
      </c>
      <c r="AB249" s="14">
        <v>0</v>
      </c>
      <c r="AC249" s="45">
        <f t="shared" si="346"/>
        <v>0</v>
      </c>
      <c r="AD249" s="44">
        <v>0</v>
      </c>
      <c r="AE249" s="14">
        <v>0</v>
      </c>
      <c r="AF249" s="45">
        <f t="shared" si="347"/>
        <v>0</v>
      </c>
      <c r="AG249" s="44">
        <v>0</v>
      </c>
      <c r="AH249" s="14">
        <v>0</v>
      </c>
      <c r="AI249" s="45">
        <f t="shared" si="348"/>
        <v>0</v>
      </c>
      <c r="AJ249" s="44">
        <v>0</v>
      </c>
      <c r="AK249" s="14">
        <v>0</v>
      </c>
      <c r="AL249" s="45">
        <f t="shared" si="349"/>
        <v>0</v>
      </c>
      <c r="AM249" s="44">
        <v>0</v>
      </c>
      <c r="AN249" s="14">
        <v>0</v>
      </c>
      <c r="AO249" s="45">
        <f t="shared" si="350"/>
        <v>0</v>
      </c>
      <c r="AP249" s="44">
        <v>0</v>
      </c>
      <c r="AQ249" s="14">
        <v>0</v>
      </c>
      <c r="AR249" s="45">
        <f t="shared" si="351"/>
        <v>0</v>
      </c>
      <c r="AS249" s="44">
        <v>0</v>
      </c>
      <c r="AT249" s="14">
        <v>0</v>
      </c>
      <c r="AU249" s="45">
        <f t="shared" si="352"/>
        <v>0</v>
      </c>
      <c r="AV249" s="12">
        <f t="shared" si="354"/>
        <v>0</v>
      </c>
      <c r="AW249" s="17">
        <f t="shared" si="355"/>
        <v>0</v>
      </c>
    </row>
    <row r="250" spans="1:49" x14ac:dyDescent="0.3">
      <c r="A250" s="54">
        <v>2024</v>
      </c>
      <c r="B250" s="45" t="s">
        <v>15</v>
      </c>
      <c r="C250" s="44">
        <v>0</v>
      </c>
      <c r="D250" s="14">
        <v>0</v>
      </c>
      <c r="E250" s="45">
        <f t="shared" si="356"/>
        <v>0</v>
      </c>
      <c r="F250" s="44">
        <v>0</v>
      </c>
      <c r="G250" s="14">
        <v>0</v>
      </c>
      <c r="H250" s="45">
        <f t="shared" si="339"/>
        <v>0</v>
      </c>
      <c r="I250" s="44">
        <v>0</v>
      </c>
      <c r="J250" s="14">
        <v>0</v>
      </c>
      <c r="K250" s="45">
        <f t="shared" si="340"/>
        <v>0</v>
      </c>
      <c r="L250" s="44">
        <v>0</v>
      </c>
      <c r="M250" s="14">
        <v>0</v>
      </c>
      <c r="N250" s="45">
        <f t="shared" si="341"/>
        <v>0</v>
      </c>
      <c r="O250" s="44">
        <v>0</v>
      </c>
      <c r="P250" s="14">
        <v>0</v>
      </c>
      <c r="Q250" s="45">
        <f t="shared" si="342"/>
        <v>0</v>
      </c>
      <c r="R250" s="44">
        <v>0</v>
      </c>
      <c r="S250" s="14">
        <v>0</v>
      </c>
      <c r="T250" s="45">
        <f t="shared" si="343"/>
        <v>0</v>
      </c>
      <c r="U250" s="44">
        <v>0</v>
      </c>
      <c r="V250" s="14">
        <v>0</v>
      </c>
      <c r="W250" s="45">
        <f t="shared" si="344"/>
        <v>0</v>
      </c>
      <c r="X250" s="44">
        <v>0</v>
      </c>
      <c r="Y250" s="14">
        <v>0</v>
      </c>
      <c r="Z250" s="45">
        <f t="shared" si="345"/>
        <v>0</v>
      </c>
      <c r="AA250" s="44">
        <v>0</v>
      </c>
      <c r="AB250" s="14">
        <v>0</v>
      </c>
      <c r="AC250" s="45">
        <f t="shared" si="346"/>
        <v>0</v>
      </c>
      <c r="AD250" s="44">
        <v>0</v>
      </c>
      <c r="AE250" s="14">
        <v>0</v>
      </c>
      <c r="AF250" s="45">
        <f t="shared" si="347"/>
        <v>0</v>
      </c>
      <c r="AG250" s="44">
        <v>0</v>
      </c>
      <c r="AH250" s="14">
        <v>0</v>
      </c>
      <c r="AI250" s="45">
        <f t="shared" si="348"/>
        <v>0</v>
      </c>
      <c r="AJ250" s="44">
        <v>0</v>
      </c>
      <c r="AK250" s="14">
        <v>0</v>
      </c>
      <c r="AL250" s="45">
        <f t="shared" si="349"/>
        <v>0</v>
      </c>
      <c r="AM250" s="44">
        <v>0</v>
      </c>
      <c r="AN250" s="14">
        <v>0</v>
      </c>
      <c r="AO250" s="45">
        <f t="shared" si="350"/>
        <v>0</v>
      </c>
      <c r="AP250" s="44">
        <v>0</v>
      </c>
      <c r="AQ250" s="14">
        <v>0</v>
      </c>
      <c r="AR250" s="45">
        <f t="shared" si="351"/>
        <v>0</v>
      </c>
      <c r="AS250" s="44">
        <v>0</v>
      </c>
      <c r="AT250" s="14">
        <v>0</v>
      </c>
      <c r="AU250" s="45">
        <f t="shared" si="352"/>
        <v>0</v>
      </c>
      <c r="AV250" s="12">
        <f t="shared" si="354"/>
        <v>0</v>
      </c>
      <c r="AW250" s="17">
        <f t="shared" si="355"/>
        <v>0</v>
      </c>
    </row>
    <row r="251" spans="1:49" x14ac:dyDescent="0.3">
      <c r="A251" s="54">
        <v>2024</v>
      </c>
      <c r="B251" s="55" t="s">
        <v>16</v>
      </c>
      <c r="C251" s="44">
        <v>0</v>
      </c>
      <c r="D251" s="14">
        <v>0</v>
      </c>
      <c r="E251" s="45">
        <f t="shared" si="356"/>
        <v>0</v>
      </c>
      <c r="F251" s="44">
        <v>0</v>
      </c>
      <c r="G251" s="14">
        <v>0</v>
      </c>
      <c r="H251" s="45">
        <f t="shared" si="339"/>
        <v>0</v>
      </c>
      <c r="I251" s="44">
        <v>0</v>
      </c>
      <c r="J251" s="14">
        <v>0</v>
      </c>
      <c r="K251" s="45">
        <f t="shared" si="340"/>
        <v>0</v>
      </c>
      <c r="L251" s="44">
        <v>0</v>
      </c>
      <c r="M251" s="14">
        <v>0</v>
      </c>
      <c r="N251" s="45">
        <f t="shared" si="341"/>
        <v>0</v>
      </c>
      <c r="O251" s="44">
        <v>0</v>
      </c>
      <c r="P251" s="14">
        <v>0</v>
      </c>
      <c r="Q251" s="45">
        <f t="shared" si="342"/>
        <v>0</v>
      </c>
      <c r="R251" s="44">
        <v>0</v>
      </c>
      <c r="S251" s="14">
        <v>0</v>
      </c>
      <c r="T251" s="45">
        <f t="shared" si="343"/>
        <v>0</v>
      </c>
      <c r="U251" s="44">
        <v>0</v>
      </c>
      <c r="V251" s="14">
        <v>0</v>
      </c>
      <c r="W251" s="45">
        <f t="shared" si="344"/>
        <v>0</v>
      </c>
      <c r="X251" s="44">
        <v>0</v>
      </c>
      <c r="Y251" s="14">
        <v>0</v>
      </c>
      <c r="Z251" s="45">
        <f t="shared" si="345"/>
        <v>0</v>
      </c>
      <c r="AA251" s="44">
        <v>0</v>
      </c>
      <c r="AB251" s="14">
        <v>0</v>
      </c>
      <c r="AC251" s="45">
        <f t="shared" si="346"/>
        <v>0</v>
      </c>
      <c r="AD251" s="44">
        <v>0</v>
      </c>
      <c r="AE251" s="14">
        <v>0</v>
      </c>
      <c r="AF251" s="45">
        <f t="shared" si="347"/>
        <v>0</v>
      </c>
      <c r="AG251" s="44">
        <v>0</v>
      </c>
      <c r="AH251" s="14">
        <v>0</v>
      </c>
      <c r="AI251" s="45">
        <f t="shared" si="348"/>
        <v>0</v>
      </c>
      <c r="AJ251" s="44">
        <v>0</v>
      </c>
      <c r="AK251" s="14">
        <v>0</v>
      </c>
      <c r="AL251" s="45">
        <f t="shared" si="349"/>
        <v>0</v>
      </c>
      <c r="AM251" s="44">
        <v>0</v>
      </c>
      <c r="AN251" s="14">
        <v>0</v>
      </c>
      <c r="AO251" s="45">
        <f t="shared" si="350"/>
        <v>0</v>
      </c>
      <c r="AP251" s="44">
        <v>0</v>
      </c>
      <c r="AQ251" s="14">
        <v>0</v>
      </c>
      <c r="AR251" s="45">
        <f t="shared" si="351"/>
        <v>0</v>
      </c>
      <c r="AS251" s="44">
        <v>0</v>
      </c>
      <c r="AT251" s="14">
        <v>0</v>
      </c>
      <c r="AU251" s="45">
        <f t="shared" si="352"/>
        <v>0</v>
      </c>
      <c r="AV251" s="12">
        <f t="shared" si="354"/>
        <v>0</v>
      </c>
      <c r="AW251" s="17">
        <f t="shared" si="355"/>
        <v>0</v>
      </c>
    </row>
    <row r="252" spans="1:49" ht="15" thickBot="1" x14ac:dyDescent="0.35">
      <c r="A252" s="56"/>
      <c r="B252" s="68" t="s">
        <v>17</v>
      </c>
      <c r="C252" s="69">
        <f t="shared" ref="C252:D252" si="357">SUM(C240:C251)</f>
        <v>0</v>
      </c>
      <c r="D252" s="70">
        <f t="shared" si="357"/>
        <v>0</v>
      </c>
      <c r="E252" s="47"/>
      <c r="F252" s="69">
        <f t="shared" ref="F252:G252" si="358">SUM(F240:F251)</f>
        <v>113.53945</v>
      </c>
      <c r="G252" s="70">
        <f t="shared" si="358"/>
        <v>2855.3890000000001</v>
      </c>
      <c r="H252" s="47"/>
      <c r="I252" s="69">
        <f t="shared" ref="I252:J252" si="359">SUM(I240:I251)</f>
        <v>0</v>
      </c>
      <c r="J252" s="70">
        <f t="shared" si="359"/>
        <v>0</v>
      </c>
      <c r="K252" s="47"/>
      <c r="L252" s="69">
        <f t="shared" ref="L252:M252" si="360">SUM(L240:L251)</f>
        <v>82.65</v>
      </c>
      <c r="M252" s="70">
        <f t="shared" si="360"/>
        <v>3706.2850000000003</v>
      </c>
      <c r="N252" s="47"/>
      <c r="O252" s="69">
        <f t="shared" ref="O252:P252" si="361">SUM(O240:O251)</f>
        <v>0</v>
      </c>
      <c r="P252" s="70">
        <f t="shared" si="361"/>
        <v>0</v>
      </c>
      <c r="Q252" s="47"/>
      <c r="R252" s="69">
        <f t="shared" ref="R252:S252" si="362">SUM(R240:R251)</f>
        <v>0</v>
      </c>
      <c r="S252" s="70">
        <f t="shared" si="362"/>
        <v>0</v>
      </c>
      <c r="T252" s="47"/>
      <c r="U252" s="69">
        <f t="shared" ref="U252:V252" si="363">SUM(U240:U251)</f>
        <v>0</v>
      </c>
      <c r="V252" s="70">
        <f t="shared" si="363"/>
        <v>0</v>
      </c>
      <c r="W252" s="47"/>
      <c r="X252" s="69">
        <f t="shared" ref="X252:Y252" si="364">SUM(X240:X251)</f>
        <v>144.20099999999999</v>
      </c>
      <c r="Y252" s="70">
        <f t="shared" si="364"/>
        <v>3285.9279999999999</v>
      </c>
      <c r="Z252" s="47"/>
      <c r="AA252" s="69">
        <f t="shared" ref="AA252:AB252" si="365">SUM(AA240:AA251)</f>
        <v>8.6879999999999988</v>
      </c>
      <c r="AB252" s="70">
        <f t="shared" si="365"/>
        <v>247.39000000000001</v>
      </c>
      <c r="AC252" s="47"/>
      <c r="AD252" s="69">
        <f t="shared" ref="AD252:AE252" si="366">SUM(AD240:AD251)</f>
        <v>0.28000000000000003</v>
      </c>
      <c r="AE252" s="70">
        <f t="shared" si="366"/>
        <v>6.98</v>
      </c>
      <c r="AF252" s="47"/>
      <c r="AG252" s="69">
        <f t="shared" ref="AG252:AH252" si="367">SUM(AG240:AG251)</f>
        <v>4.12</v>
      </c>
      <c r="AH252" s="70">
        <f t="shared" si="367"/>
        <v>114.08500000000001</v>
      </c>
      <c r="AI252" s="47"/>
      <c r="AJ252" s="69">
        <f t="shared" ref="AJ252:AK252" si="368">SUM(AJ240:AJ251)</f>
        <v>0</v>
      </c>
      <c r="AK252" s="70">
        <f t="shared" si="368"/>
        <v>0</v>
      </c>
      <c r="AL252" s="47"/>
      <c r="AM252" s="69">
        <f t="shared" ref="AM252:AN252" si="369">SUM(AM240:AM251)</f>
        <v>0</v>
      </c>
      <c r="AN252" s="70">
        <f t="shared" si="369"/>
        <v>0</v>
      </c>
      <c r="AO252" s="47"/>
      <c r="AP252" s="69">
        <f t="shared" ref="AP252:AQ252" si="370">SUM(AP240:AP251)</f>
        <v>25.720000000000006</v>
      </c>
      <c r="AQ252" s="70">
        <f t="shared" si="370"/>
        <v>1156.2839999999999</v>
      </c>
      <c r="AR252" s="47"/>
      <c r="AS252" s="69">
        <f t="shared" ref="AS252:AT252" si="371">SUM(AS240:AS251)</f>
        <v>40.958429999999993</v>
      </c>
      <c r="AT252" s="70">
        <f t="shared" si="371"/>
        <v>898.31299999999999</v>
      </c>
      <c r="AU252" s="47"/>
      <c r="AV252" s="38">
        <f t="shared" si="354"/>
        <v>420.15688</v>
      </c>
      <c r="AW252" s="39">
        <f t="shared" si="355"/>
        <v>12270.653999999999</v>
      </c>
    </row>
  </sheetData>
  <mergeCells count="18">
    <mergeCell ref="AG4:AI4"/>
    <mergeCell ref="AJ4:AL4"/>
    <mergeCell ref="C3:H3"/>
    <mergeCell ref="A4:B4"/>
    <mergeCell ref="C2:K2"/>
    <mergeCell ref="AS4:AU4"/>
    <mergeCell ref="C4:E4"/>
    <mergeCell ref="U4:W4"/>
    <mergeCell ref="AD4:AF4"/>
    <mergeCell ref="AP4:AR4"/>
    <mergeCell ref="I4:K4"/>
    <mergeCell ref="AM4:AO4"/>
    <mergeCell ref="R4:T4"/>
    <mergeCell ref="AA4:AC4"/>
    <mergeCell ref="F4:H4"/>
    <mergeCell ref="O4:Q4"/>
    <mergeCell ref="X4:Z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1511.10.10 Imports</vt:lpstr>
      <vt:lpstr>1511.10.10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2024-09-03T11:24:08Z</dcterms:modified>
</cp:coreProperties>
</file>