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F47ED3C5-CBC0-4B49-B983-4CEEA1F9891C}" xr6:coauthVersionLast="47" xr6:coauthVersionMax="47" xr10:uidLastSave="{00000000-0000-0000-0000-000000000000}"/>
  <bookViews>
    <workbookView xWindow="6384" yWindow="36" windowWidth="11052" windowHeight="12036" xr2:uid="{00000000-000D-0000-FFFF-FFFF00000000}"/>
  </bookViews>
  <sheets>
    <sheet name="1511.10.10 Imports" sheetId="1" r:id="rId1"/>
    <sheet name="1511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6" i="1" l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T238" i="2"/>
  <c r="AS238" i="2"/>
  <c r="AT237" i="2"/>
  <c r="AS237" i="2"/>
  <c r="AT236" i="2"/>
  <c r="AS236" i="2"/>
  <c r="AT235" i="2"/>
  <c r="AS235" i="2"/>
  <c r="AT234" i="2"/>
  <c r="AS234" i="2"/>
  <c r="AT233" i="2"/>
  <c r="AS233" i="2"/>
  <c r="AT232" i="2"/>
  <c r="AS232" i="2"/>
  <c r="AT231" i="2"/>
  <c r="AS231" i="2"/>
  <c r="AT230" i="2"/>
  <c r="AS230" i="2"/>
  <c r="AT229" i="2"/>
  <c r="AS229" i="2"/>
  <c r="AT228" i="2"/>
  <c r="AS228" i="2"/>
  <c r="AT227" i="2"/>
  <c r="AS227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T225" i="2"/>
  <c r="AS225" i="2"/>
  <c r="AT224" i="2"/>
  <c r="AS224" i="2"/>
  <c r="AT223" i="2"/>
  <c r="AS223" i="2"/>
  <c r="AT222" i="2"/>
  <c r="AS222" i="2"/>
  <c r="AT221" i="2"/>
  <c r="AS221" i="2"/>
  <c r="AT220" i="2"/>
  <c r="AS220" i="2"/>
  <c r="AT219" i="2"/>
  <c r="AS219" i="2"/>
  <c r="AT218" i="2"/>
  <c r="AS218" i="2"/>
  <c r="AT217" i="2"/>
  <c r="AS217" i="2"/>
  <c r="AT216" i="2"/>
  <c r="AS216" i="2"/>
  <c r="AT215" i="2"/>
  <c r="AS215" i="2"/>
  <c r="AT214" i="2"/>
  <c r="AS214" i="2"/>
  <c r="BL225" i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BK239" i="1" l="1"/>
  <c r="BL239" i="1"/>
  <c r="AS239" i="2"/>
  <c r="AT239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BJ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N216" i="1"/>
  <c r="K216" i="1"/>
  <c r="H216" i="1"/>
  <c r="BJ215" i="1"/>
  <c r="BG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N215" i="1"/>
  <c r="K215" i="1"/>
  <c r="H215" i="1"/>
  <c r="BJ214" i="1"/>
  <c r="BG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N214" i="1"/>
  <c r="K214" i="1"/>
  <c r="H214" i="1"/>
  <c r="D226" i="1"/>
  <c r="BL226" i="1" s="1"/>
  <c r="C226" i="1"/>
  <c r="BK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T226" i="2" l="1"/>
  <c r="AS226" i="2"/>
  <c r="BL212" i="1"/>
  <c r="BK212" i="1"/>
  <c r="BL211" i="1"/>
  <c r="BK211" i="1"/>
  <c r="BL210" i="1"/>
  <c r="BK210" i="1"/>
  <c r="BL209" i="1"/>
  <c r="BK209" i="1"/>
  <c r="BL208" i="1"/>
  <c r="BK208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L207" i="1"/>
  <c r="BK207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AT212" i="2" l="1"/>
  <c r="AS212" i="2"/>
  <c r="AT211" i="2"/>
  <c r="AS211" i="2"/>
  <c r="AT210" i="2"/>
  <c r="AS210" i="2"/>
  <c r="AT209" i="2"/>
  <c r="AS209" i="2"/>
  <c r="AT208" i="2"/>
  <c r="AS208" i="2"/>
  <c r="AT207" i="2"/>
  <c r="AS207" i="2"/>
  <c r="AT206" i="2"/>
  <c r="AS206" i="2"/>
  <c r="AT205" i="2"/>
  <c r="AS205" i="2"/>
  <c r="AT204" i="2"/>
  <c r="AS204" i="2"/>
  <c r="AT203" i="2"/>
  <c r="AS203" i="2"/>
  <c r="AT202" i="2"/>
  <c r="AS202" i="2"/>
  <c r="AT201" i="2"/>
  <c r="AS201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BJ212" i="1"/>
  <c r="BG212" i="1"/>
  <c r="BA212" i="1"/>
  <c r="AX212" i="1"/>
  <c r="AU212" i="1"/>
  <c r="AR212" i="1"/>
  <c r="AO212" i="1"/>
  <c r="AL212" i="1"/>
  <c r="AI212" i="1"/>
  <c r="AF212" i="1"/>
  <c r="AC212" i="1"/>
  <c r="Z212" i="1"/>
  <c r="W212" i="1"/>
  <c r="N212" i="1"/>
  <c r="K212" i="1"/>
  <c r="H212" i="1"/>
  <c r="BJ211" i="1"/>
  <c r="BG211" i="1"/>
  <c r="BA211" i="1"/>
  <c r="AX211" i="1"/>
  <c r="AU211" i="1"/>
  <c r="AR211" i="1"/>
  <c r="AO211" i="1"/>
  <c r="AL211" i="1"/>
  <c r="AI211" i="1"/>
  <c r="AF211" i="1"/>
  <c r="AC211" i="1"/>
  <c r="Z211" i="1"/>
  <c r="W211" i="1"/>
  <c r="N211" i="1"/>
  <c r="K211" i="1"/>
  <c r="H211" i="1"/>
  <c r="BJ210" i="1"/>
  <c r="BG210" i="1"/>
  <c r="BA210" i="1"/>
  <c r="AX210" i="1"/>
  <c r="AU210" i="1"/>
  <c r="AR210" i="1"/>
  <c r="AO210" i="1"/>
  <c r="AL210" i="1"/>
  <c r="AI210" i="1"/>
  <c r="AF210" i="1"/>
  <c r="AC210" i="1"/>
  <c r="Z210" i="1"/>
  <c r="W210" i="1"/>
  <c r="N210" i="1"/>
  <c r="K210" i="1"/>
  <c r="H210" i="1"/>
  <c r="BJ209" i="1"/>
  <c r="BG209" i="1"/>
  <c r="BA209" i="1"/>
  <c r="AX209" i="1"/>
  <c r="AU209" i="1"/>
  <c r="AR209" i="1"/>
  <c r="AO209" i="1"/>
  <c r="AL209" i="1"/>
  <c r="AI209" i="1"/>
  <c r="AF209" i="1"/>
  <c r="AC209" i="1"/>
  <c r="Z209" i="1"/>
  <c r="W209" i="1"/>
  <c r="N209" i="1"/>
  <c r="K209" i="1"/>
  <c r="H209" i="1"/>
  <c r="BJ208" i="1"/>
  <c r="BG208" i="1"/>
  <c r="BA208" i="1"/>
  <c r="AX208" i="1"/>
  <c r="AU208" i="1"/>
  <c r="AR208" i="1"/>
  <c r="AO208" i="1"/>
  <c r="AL208" i="1"/>
  <c r="AI208" i="1"/>
  <c r="AF208" i="1"/>
  <c r="AC208" i="1"/>
  <c r="Z208" i="1"/>
  <c r="W208" i="1"/>
  <c r="N208" i="1"/>
  <c r="K208" i="1"/>
  <c r="H208" i="1"/>
  <c r="BJ207" i="1"/>
  <c r="BG207" i="1"/>
  <c r="BA207" i="1"/>
  <c r="AX207" i="1"/>
  <c r="AU207" i="1"/>
  <c r="AR207" i="1"/>
  <c r="AO207" i="1"/>
  <c r="AL207" i="1"/>
  <c r="AI207" i="1"/>
  <c r="AF207" i="1"/>
  <c r="AC207" i="1"/>
  <c r="Z207" i="1"/>
  <c r="W207" i="1"/>
  <c r="N207" i="1"/>
  <c r="K207" i="1"/>
  <c r="H207" i="1"/>
  <c r="BJ206" i="1"/>
  <c r="BG206" i="1"/>
  <c r="BA206" i="1"/>
  <c r="AX206" i="1"/>
  <c r="AU206" i="1"/>
  <c r="AR206" i="1"/>
  <c r="AO206" i="1"/>
  <c r="AL206" i="1"/>
  <c r="AI206" i="1"/>
  <c r="AF206" i="1"/>
  <c r="AC206" i="1"/>
  <c r="Z206" i="1"/>
  <c r="W206" i="1"/>
  <c r="N206" i="1"/>
  <c r="K206" i="1"/>
  <c r="H206" i="1"/>
  <c r="BJ205" i="1"/>
  <c r="BG205" i="1"/>
  <c r="BA205" i="1"/>
  <c r="AX205" i="1"/>
  <c r="AU205" i="1"/>
  <c r="AR205" i="1"/>
  <c r="AO205" i="1"/>
  <c r="AL205" i="1"/>
  <c r="AI205" i="1"/>
  <c r="AF205" i="1"/>
  <c r="AC205" i="1"/>
  <c r="Z205" i="1"/>
  <c r="W205" i="1"/>
  <c r="N205" i="1"/>
  <c r="K205" i="1"/>
  <c r="H205" i="1"/>
  <c r="BJ204" i="1"/>
  <c r="BG204" i="1"/>
  <c r="BA204" i="1"/>
  <c r="AX204" i="1"/>
  <c r="AU204" i="1"/>
  <c r="AR204" i="1"/>
  <c r="AO204" i="1"/>
  <c r="AL204" i="1"/>
  <c r="AI204" i="1"/>
  <c r="AF204" i="1"/>
  <c r="AC204" i="1"/>
  <c r="Z204" i="1"/>
  <c r="W204" i="1"/>
  <c r="N204" i="1"/>
  <c r="K204" i="1"/>
  <c r="H204" i="1"/>
  <c r="BJ203" i="1"/>
  <c r="BG203" i="1"/>
  <c r="BA203" i="1"/>
  <c r="AX203" i="1"/>
  <c r="AU203" i="1"/>
  <c r="AR203" i="1"/>
  <c r="AO203" i="1"/>
  <c r="AL203" i="1"/>
  <c r="AI203" i="1"/>
  <c r="AF203" i="1"/>
  <c r="AC203" i="1"/>
  <c r="Z203" i="1"/>
  <c r="W203" i="1"/>
  <c r="N203" i="1"/>
  <c r="K203" i="1"/>
  <c r="H203" i="1"/>
  <c r="BJ202" i="1"/>
  <c r="BG202" i="1"/>
  <c r="BA202" i="1"/>
  <c r="AX202" i="1"/>
  <c r="AU202" i="1"/>
  <c r="AR202" i="1"/>
  <c r="AO202" i="1"/>
  <c r="AL202" i="1"/>
  <c r="AI202" i="1"/>
  <c r="AF202" i="1"/>
  <c r="AC202" i="1"/>
  <c r="Z202" i="1"/>
  <c r="W202" i="1"/>
  <c r="N202" i="1"/>
  <c r="K202" i="1"/>
  <c r="H202" i="1"/>
  <c r="BJ201" i="1"/>
  <c r="BG201" i="1"/>
  <c r="BA201" i="1"/>
  <c r="AX201" i="1"/>
  <c r="AU201" i="1"/>
  <c r="AR201" i="1"/>
  <c r="AO201" i="1"/>
  <c r="AL201" i="1"/>
  <c r="AI201" i="1"/>
  <c r="AF201" i="1"/>
  <c r="AC201" i="1"/>
  <c r="Z201" i="1"/>
  <c r="W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L213" i="1" l="1"/>
  <c r="BK213" i="1"/>
  <c r="AS213" i="2"/>
  <c r="AT213" i="2"/>
  <c r="BL199" i="1"/>
  <c r="BK199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8" i="1"/>
  <c r="BK198" i="1"/>
  <c r="AW200" i="1"/>
  <c r="AV200" i="1"/>
  <c r="AX199" i="1"/>
  <c r="AX198" i="1"/>
  <c r="AX197" i="1"/>
  <c r="AX196" i="1"/>
  <c r="AX195" i="1"/>
  <c r="AX194" i="1"/>
  <c r="AX193" i="1"/>
  <c r="AX192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V200" i="1" l="1"/>
  <c r="U200" i="1"/>
  <c r="W199" i="1"/>
  <c r="W198" i="1"/>
  <c r="W197" i="1"/>
  <c r="W196" i="1"/>
  <c r="W195" i="1"/>
  <c r="W194" i="1"/>
  <c r="W193" i="1"/>
  <c r="W192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R199" i="2" l="1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BJ199" i="1"/>
  <c r="BG199" i="1"/>
  <c r="BA199" i="1"/>
  <c r="AU199" i="1"/>
  <c r="AR199" i="1"/>
  <c r="AO199" i="1"/>
  <c r="AL199" i="1"/>
  <c r="AI199" i="1"/>
  <c r="AF199" i="1"/>
  <c r="AC199" i="1"/>
  <c r="Z199" i="1"/>
  <c r="N199" i="1"/>
  <c r="K199" i="1"/>
  <c r="H199" i="1"/>
  <c r="E199" i="1"/>
  <c r="BJ198" i="1"/>
  <c r="BG198" i="1"/>
  <c r="BA198" i="1"/>
  <c r="AU198" i="1"/>
  <c r="AR198" i="1"/>
  <c r="AO198" i="1"/>
  <c r="AL198" i="1"/>
  <c r="AI198" i="1"/>
  <c r="AF198" i="1"/>
  <c r="AC198" i="1"/>
  <c r="Z198" i="1"/>
  <c r="N198" i="1"/>
  <c r="K198" i="1"/>
  <c r="H198" i="1"/>
  <c r="E198" i="1"/>
  <c r="BJ197" i="1"/>
  <c r="BG197" i="1"/>
  <c r="BA197" i="1"/>
  <c r="AU197" i="1"/>
  <c r="AR197" i="1"/>
  <c r="AO197" i="1"/>
  <c r="AL197" i="1"/>
  <c r="AI197" i="1"/>
  <c r="AF197" i="1"/>
  <c r="AC197" i="1"/>
  <c r="Z197" i="1"/>
  <c r="N197" i="1"/>
  <c r="K197" i="1"/>
  <c r="H197" i="1"/>
  <c r="E197" i="1"/>
  <c r="BJ196" i="1"/>
  <c r="BG196" i="1"/>
  <c r="BA196" i="1"/>
  <c r="AU196" i="1"/>
  <c r="AR196" i="1"/>
  <c r="AO196" i="1"/>
  <c r="AL196" i="1"/>
  <c r="AI196" i="1"/>
  <c r="AF196" i="1"/>
  <c r="AC196" i="1"/>
  <c r="Z196" i="1"/>
  <c r="N196" i="1"/>
  <c r="K196" i="1"/>
  <c r="H196" i="1"/>
  <c r="E196" i="1"/>
  <c r="BJ195" i="1"/>
  <c r="BG195" i="1"/>
  <c r="BA195" i="1"/>
  <c r="AU195" i="1"/>
  <c r="AR195" i="1"/>
  <c r="AO195" i="1"/>
  <c r="AL195" i="1"/>
  <c r="AI195" i="1"/>
  <c r="AF195" i="1"/>
  <c r="AC195" i="1"/>
  <c r="Z195" i="1"/>
  <c r="N195" i="1"/>
  <c r="K195" i="1"/>
  <c r="H195" i="1"/>
  <c r="E195" i="1"/>
  <c r="BJ194" i="1"/>
  <c r="BG194" i="1"/>
  <c r="BA194" i="1"/>
  <c r="AU194" i="1"/>
  <c r="AR194" i="1"/>
  <c r="AO194" i="1"/>
  <c r="AL194" i="1"/>
  <c r="AI194" i="1"/>
  <c r="AF194" i="1"/>
  <c r="AC194" i="1"/>
  <c r="Z194" i="1"/>
  <c r="N194" i="1"/>
  <c r="K194" i="1"/>
  <c r="H194" i="1"/>
  <c r="E194" i="1"/>
  <c r="BJ193" i="1"/>
  <c r="BG193" i="1"/>
  <c r="BA193" i="1"/>
  <c r="AU193" i="1"/>
  <c r="AR193" i="1"/>
  <c r="AO193" i="1"/>
  <c r="AL193" i="1"/>
  <c r="AI193" i="1"/>
  <c r="AF193" i="1"/>
  <c r="AC193" i="1"/>
  <c r="Z193" i="1"/>
  <c r="N193" i="1"/>
  <c r="K193" i="1"/>
  <c r="H193" i="1"/>
  <c r="E193" i="1"/>
  <c r="BJ192" i="1"/>
  <c r="BG192" i="1"/>
  <c r="BA192" i="1"/>
  <c r="AU192" i="1"/>
  <c r="AR192" i="1"/>
  <c r="AO192" i="1"/>
  <c r="AL192" i="1"/>
  <c r="AI192" i="1"/>
  <c r="AF192" i="1"/>
  <c r="AC192" i="1"/>
  <c r="Z192" i="1"/>
  <c r="N192" i="1"/>
  <c r="K192" i="1"/>
  <c r="H192" i="1"/>
  <c r="E192" i="1"/>
  <c r="G200" i="1" l="1"/>
  <c r="F200" i="1"/>
  <c r="H188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T199" i="2" l="1"/>
  <c r="AS199" i="2"/>
  <c r="AT198" i="2"/>
  <c r="AS198" i="2"/>
  <c r="AT197" i="2"/>
  <c r="AS197" i="2"/>
  <c r="AT196" i="2"/>
  <c r="AS196" i="2"/>
  <c r="AT195" i="2"/>
  <c r="AS195" i="2"/>
  <c r="AT194" i="2"/>
  <c r="AS194" i="2"/>
  <c r="AT193" i="2"/>
  <c r="AS193" i="2"/>
  <c r="AT192" i="2"/>
  <c r="AS192" i="2"/>
  <c r="AT191" i="2"/>
  <c r="AS191" i="2"/>
  <c r="AT190" i="2"/>
  <c r="AS190" i="2"/>
  <c r="AT189" i="2"/>
  <c r="AS189" i="2"/>
  <c r="AT188" i="2"/>
  <c r="AS188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O191" i="2"/>
  <c r="N191" i="2"/>
  <c r="H191" i="2"/>
  <c r="AO190" i="2"/>
  <c r="AI190" i="2"/>
  <c r="Z190" i="2"/>
  <c r="N190" i="2"/>
  <c r="H190" i="2"/>
  <c r="AO189" i="2"/>
  <c r="AF189" i="2"/>
  <c r="AO188" i="2"/>
  <c r="AI188" i="2"/>
  <c r="Z188" i="2"/>
  <c r="N188" i="2"/>
  <c r="D200" i="2"/>
  <c r="C200" i="2"/>
  <c r="BI200" i="1"/>
  <c r="BH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M200" i="1"/>
  <c r="L200" i="1"/>
  <c r="J200" i="1"/>
  <c r="I200" i="1"/>
  <c r="BA188" i="1"/>
  <c r="D200" i="1"/>
  <c r="C200" i="1"/>
  <c r="BK200" i="1" l="1"/>
  <c r="BL200" i="1"/>
  <c r="AS200" i="2"/>
  <c r="AT200" i="2"/>
  <c r="BL186" i="1"/>
  <c r="BK186" i="1"/>
  <c r="BL185" i="1"/>
  <c r="BK185" i="1"/>
  <c r="BL184" i="1"/>
  <c r="BK184" i="1"/>
  <c r="BL183" i="1"/>
  <c r="BK183" i="1"/>
  <c r="BL182" i="1"/>
  <c r="BK182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L181" i="1"/>
  <c r="BK181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F187" i="1" l="1"/>
  <c r="BE187" i="1"/>
  <c r="BG180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87" i="2" l="1"/>
  <c r="AP187" i="2"/>
  <c r="AN187" i="2"/>
  <c r="AM187" i="2"/>
  <c r="AK187" i="2"/>
  <c r="AJ187" i="2"/>
  <c r="M187" i="2"/>
  <c r="L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T186" i="2"/>
  <c r="AS186" i="2"/>
  <c r="AR186" i="2"/>
  <c r="AO186" i="2"/>
  <c r="N186" i="2"/>
  <c r="AI186" i="2"/>
  <c r="Z186" i="2"/>
  <c r="H186" i="2"/>
  <c r="AT185" i="2"/>
  <c r="AS185" i="2"/>
  <c r="AR185" i="2"/>
  <c r="AO185" i="2"/>
  <c r="N185" i="2"/>
  <c r="AI185" i="2"/>
  <c r="Z185" i="2"/>
  <c r="H185" i="2"/>
  <c r="AT184" i="2"/>
  <c r="AS184" i="2"/>
  <c r="AR184" i="2"/>
  <c r="AO184" i="2"/>
  <c r="N184" i="2"/>
  <c r="AI184" i="2"/>
  <c r="Z184" i="2"/>
  <c r="H184" i="2"/>
  <c r="AT183" i="2"/>
  <c r="AS183" i="2"/>
  <c r="AR183" i="2"/>
  <c r="AO183" i="2"/>
  <c r="N183" i="2"/>
  <c r="AI183" i="2"/>
  <c r="AF183" i="2"/>
  <c r="AC183" i="2"/>
  <c r="Z183" i="2"/>
  <c r="H183" i="2"/>
  <c r="AT182" i="2"/>
  <c r="AS182" i="2"/>
  <c r="N182" i="2"/>
  <c r="AI182" i="2"/>
  <c r="AC182" i="2"/>
  <c r="Z182" i="2"/>
  <c r="H182" i="2"/>
  <c r="AT181" i="2"/>
  <c r="AS181" i="2"/>
  <c r="AO181" i="2"/>
  <c r="N181" i="2"/>
  <c r="AI181" i="2"/>
  <c r="Z181" i="2"/>
  <c r="H181" i="2"/>
  <c r="AT180" i="2"/>
  <c r="AS180" i="2"/>
  <c r="AO180" i="2"/>
  <c r="N180" i="2"/>
  <c r="AI180" i="2"/>
  <c r="Z180" i="2"/>
  <c r="AT179" i="2"/>
  <c r="AS179" i="2"/>
  <c r="AR179" i="2"/>
  <c r="AO179" i="2"/>
  <c r="N179" i="2"/>
  <c r="AI179" i="2"/>
  <c r="Z179" i="2"/>
  <c r="K179" i="2"/>
  <c r="H179" i="2"/>
  <c r="AT178" i="2"/>
  <c r="AS178" i="2"/>
  <c r="AR178" i="2"/>
  <c r="AO178" i="2"/>
  <c r="N178" i="2"/>
  <c r="AC178" i="2"/>
  <c r="H178" i="2"/>
  <c r="AT177" i="2"/>
  <c r="AS177" i="2"/>
  <c r="AR177" i="2"/>
  <c r="AO177" i="2"/>
  <c r="AL177" i="2"/>
  <c r="N177" i="2"/>
  <c r="AI177" i="2"/>
  <c r="H177" i="2"/>
  <c r="AT176" i="2"/>
  <c r="AS176" i="2"/>
  <c r="AO176" i="2"/>
  <c r="N176" i="2"/>
  <c r="AC176" i="2"/>
  <c r="Z176" i="2"/>
  <c r="H176" i="2"/>
  <c r="AT175" i="2"/>
  <c r="AS175" i="2"/>
  <c r="AR175" i="2"/>
  <c r="AO175" i="2"/>
  <c r="N175" i="2"/>
  <c r="AC175" i="2"/>
  <c r="AS187" i="2" l="1"/>
  <c r="AT187" i="2"/>
  <c r="BI187" i="1"/>
  <c r="BH187" i="1"/>
  <c r="AZ187" i="1"/>
  <c r="AY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A185" i="1"/>
  <c r="BA182" i="1"/>
  <c r="BA181" i="1"/>
  <c r="BA180" i="1"/>
  <c r="AL180" i="1"/>
  <c r="BA179" i="1"/>
  <c r="N179" i="1"/>
  <c r="BA178" i="1"/>
  <c r="BA177" i="1"/>
  <c r="BK187" i="1" l="1"/>
  <c r="BL187" i="1"/>
  <c r="BA167" i="1"/>
  <c r="N166" i="2" l="1"/>
  <c r="BK165" i="1" l="1"/>
  <c r="N162" i="2" l="1"/>
  <c r="BA162" i="1" l="1"/>
  <c r="AR173" i="2" l="1"/>
  <c r="AR168" i="2"/>
  <c r="AO173" i="2"/>
  <c r="AO172" i="2"/>
  <c r="AO171" i="2"/>
  <c r="AO170" i="2"/>
  <c r="AO169" i="2"/>
  <c r="AO168" i="2"/>
  <c r="AO167" i="2"/>
  <c r="AO166" i="2"/>
  <c r="AO165" i="2"/>
  <c r="AO164" i="2"/>
  <c r="AO162" i="2"/>
  <c r="N173" i="2"/>
  <c r="N172" i="2"/>
  <c r="N171" i="2"/>
  <c r="N170" i="2"/>
  <c r="N169" i="2"/>
  <c r="N168" i="2"/>
  <c r="N167" i="2"/>
  <c r="N165" i="2"/>
  <c r="N164" i="2"/>
  <c r="N163" i="2"/>
  <c r="AI173" i="2"/>
  <c r="AI168" i="2"/>
  <c r="AI167" i="2"/>
  <c r="AI165" i="2"/>
  <c r="AI163" i="2"/>
  <c r="AC171" i="2"/>
  <c r="AC170" i="2"/>
  <c r="AC168" i="2"/>
  <c r="AC167" i="2"/>
  <c r="Z172" i="2"/>
  <c r="Z166" i="2"/>
  <c r="K171" i="2"/>
  <c r="H172" i="2"/>
  <c r="H171" i="2"/>
  <c r="H170" i="2"/>
  <c r="H168" i="2"/>
  <c r="H166" i="2"/>
  <c r="H165" i="2"/>
  <c r="H164" i="2"/>
  <c r="H163" i="2"/>
  <c r="H162" i="2"/>
  <c r="BA173" i="1"/>
  <c r="BA171" i="1"/>
  <c r="BA169" i="1"/>
  <c r="BA168" i="1"/>
  <c r="BA166" i="1"/>
  <c r="BA165" i="1"/>
  <c r="BI174" i="1" l="1"/>
  <c r="BH174" i="1"/>
  <c r="AZ174" i="1"/>
  <c r="AY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L164" i="1"/>
  <c r="BK164" i="1"/>
  <c r="BL163" i="1"/>
  <c r="BK163" i="1"/>
  <c r="BL162" i="1"/>
  <c r="BK162" i="1"/>
  <c r="AQ174" i="2"/>
  <c r="AP174" i="2"/>
  <c r="AN174" i="2"/>
  <c r="AM174" i="2"/>
  <c r="AK174" i="2"/>
  <c r="AJ174" i="2"/>
  <c r="M174" i="2"/>
  <c r="L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T173" i="2"/>
  <c r="AS173" i="2"/>
  <c r="AT172" i="2"/>
  <c r="AS172" i="2"/>
  <c r="AT171" i="2"/>
  <c r="AS171" i="2"/>
  <c r="AT170" i="2"/>
  <c r="AS170" i="2"/>
  <c r="AT169" i="2"/>
  <c r="AS169" i="2"/>
  <c r="AT168" i="2"/>
  <c r="AS168" i="2"/>
  <c r="AT167" i="2"/>
  <c r="AS167" i="2"/>
  <c r="AT166" i="2"/>
  <c r="AS166" i="2"/>
  <c r="AT165" i="2"/>
  <c r="AS165" i="2"/>
  <c r="AT164" i="2"/>
  <c r="AS164" i="2"/>
  <c r="AT163" i="2"/>
  <c r="AS163" i="2"/>
  <c r="AT162" i="2"/>
  <c r="AS162" i="2"/>
  <c r="BL174" i="1" l="1"/>
  <c r="BK174" i="1"/>
  <c r="AT174" i="2"/>
  <c r="AS174" i="2"/>
  <c r="N160" i="2"/>
  <c r="F161" i="2"/>
  <c r="K157" i="2" l="1"/>
  <c r="BA158" i="1" l="1"/>
  <c r="N156" i="2" l="1"/>
  <c r="H156" i="2"/>
  <c r="AR150" i="2" l="1"/>
  <c r="AR149" i="2"/>
  <c r="AO155" i="2"/>
  <c r="AO154" i="2"/>
  <c r="AO153" i="2"/>
  <c r="AO152" i="2"/>
  <c r="AO151" i="2"/>
  <c r="AO150" i="2"/>
  <c r="AO149" i="2"/>
  <c r="N153" i="2"/>
  <c r="N152" i="2"/>
  <c r="N151" i="2"/>
  <c r="N150" i="2"/>
  <c r="N149" i="2"/>
  <c r="AI149" i="2"/>
  <c r="AI155" i="2"/>
  <c r="AI154" i="2"/>
  <c r="AI153" i="2"/>
  <c r="AI152" i="2"/>
  <c r="AC151" i="2"/>
  <c r="H155" i="2"/>
  <c r="H154" i="2"/>
  <c r="H153" i="2"/>
  <c r="H149" i="2"/>
  <c r="BA151" i="1" l="1"/>
  <c r="BA152" i="1"/>
  <c r="BA154" i="1"/>
  <c r="AR159" i="2" l="1"/>
  <c r="AR158" i="2"/>
  <c r="AR157" i="2"/>
  <c r="AO160" i="2"/>
  <c r="AO158" i="2"/>
  <c r="AO157" i="2"/>
  <c r="N159" i="2"/>
  <c r="N158" i="2"/>
  <c r="AI159" i="2"/>
  <c r="H159" i="2"/>
  <c r="H158" i="2"/>
  <c r="H157" i="2"/>
  <c r="AQ161" i="2"/>
  <c r="AP161" i="2"/>
  <c r="AN161" i="2"/>
  <c r="AM161" i="2"/>
  <c r="AK161" i="2"/>
  <c r="AJ161" i="2"/>
  <c r="M161" i="2"/>
  <c r="L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D161" i="2"/>
  <c r="C161" i="2"/>
  <c r="AT160" i="2"/>
  <c r="AS160" i="2"/>
  <c r="AT159" i="2"/>
  <c r="AS159" i="2"/>
  <c r="AT158" i="2"/>
  <c r="AS158" i="2"/>
  <c r="AT157" i="2"/>
  <c r="AS157" i="2"/>
  <c r="AT156" i="2"/>
  <c r="AS156" i="2"/>
  <c r="AT155" i="2"/>
  <c r="AS155" i="2"/>
  <c r="AT154" i="2"/>
  <c r="AS154" i="2"/>
  <c r="AT153" i="2"/>
  <c r="AS153" i="2"/>
  <c r="AT152" i="2"/>
  <c r="AS152" i="2"/>
  <c r="AT151" i="2"/>
  <c r="AS151" i="2"/>
  <c r="AT150" i="2"/>
  <c r="AS150" i="2"/>
  <c r="AT149" i="2"/>
  <c r="AS149" i="2"/>
  <c r="BA159" i="1"/>
  <c r="BA157" i="1"/>
  <c r="BI161" i="1"/>
  <c r="BH161" i="1"/>
  <c r="AZ161" i="1"/>
  <c r="AY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BL160" i="1"/>
  <c r="BK160" i="1"/>
  <c r="BL159" i="1"/>
  <c r="BK159" i="1"/>
  <c r="BL158" i="1"/>
  <c r="BK158" i="1"/>
  <c r="BL157" i="1"/>
  <c r="BK157" i="1"/>
  <c r="BL156" i="1"/>
  <c r="BK156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AT161" i="2" l="1"/>
  <c r="AS161" i="2"/>
  <c r="BL161" i="1"/>
  <c r="BK161" i="1"/>
  <c r="K143" i="1"/>
  <c r="BK137" i="1" l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D148" i="1"/>
  <c r="C148" i="1"/>
  <c r="E142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S138" i="2" l="1"/>
  <c r="N137" i="2" l="1"/>
  <c r="BA145" i="1" l="1"/>
  <c r="BA144" i="1"/>
  <c r="BA140" i="1"/>
  <c r="BA139" i="1"/>
  <c r="AU138" i="1"/>
  <c r="AU137" i="1"/>
  <c r="AR145" i="1"/>
  <c r="AR144" i="1"/>
  <c r="AF140" i="1"/>
  <c r="BI148" i="1"/>
  <c r="BH148" i="1"/>
  <c r="AZ148" i="1"/>
  <c r="AY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M148" i="1"/>
  <c r="L148" i="1"/>
  <c r="J148" i="1"/>
  <c r="I148" i="1"/>
  <c r="AR145" i="2"/>
  <c r="N147" i="2"/>
  <c r="N145" i="2"/>
  <c r="N144" i="2"/>
  <c r="N143" i="2"/>
  <c r="N142" i="2"/>
  <c r="N141" i="2"/>
  <c r="N140" i="2"/>
  <c r="N139" i="2"/>
  <c r="N138" i="2"/>
  <c r="N136" i="2"/>
  <c r="AI143" i="2"/>
  <c r="AI139" i="2"/>
  <c r="Z144" i="2"/>
  <c r="H141" i="2"/>
  <c r="H140" i="2"/>
  <c r="H137" i="2"/>
  <c r="AQ148" i="2"/>
  <c r="AP148" i="2"/>
  <c r="AN148" i="2"/>
  <c r="AM148" i="2"/>
  <c r="AK148" i="2"/>
  <c r="AJ148" i="2"/>
  <c r="M148" i="2"/>
  <c r="L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C148" i="2"/>
  <c r="AT147" i="2"/>
  <c r="AS147" i="2"/>
  <c r="AT146" i="2"/>
  <c r="AS146" i="2"/>
  <c r="AT145" i="2"/>
  <c r="AS145" i="2"/>
  <c r="AT144" i="2"/>
  <c r="AS144" i="2"/>
  <c r="AT143" i="2"/>
  <c r="AS143" i="2"/>
  <c r="AT142" i="2"/>
  <c r="AS142" i="2"/>
  <c r="AT141" i="2"/>
  <c r="AS141" i="2"/>
  <c r="AT140" i="2"/>
  <c r="AS140" i="2"/>
  <c r="AT139" i="2"/>
  <c r="AS139" i="2"/>
  <c r="AT138" i="2"/>
  <c r="AT137" i="2"/>
  <c r="AS137" i="2"/>
  <c r="AT136" i="2"/>
  <c r="AS136" i="2"/>
  <c r="BL148" i="1" l="1"/>
  <c r="BK148" i="1"/>
  <c r="AT148" i="2"/>
  <c r="AS148" i="2"/>
  <c r="AT134" i="2"/>
  <c r="AS134" i="2"/>
  <c r="BA134" i="1" l="1"/>
  <c r="AT133" i="2" l="1"/>
  <c r="AS133" i="2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K130" i="1"/>
  <c r="BL130" i="1"/>
  <c r="BK131" i="1"/>
  <c r="BL131" i="1"/>
  <c r="BK132" i="1"/>
  <c r="BL132" i="1"/>
  <c r="BK133" i="1"/>
  <c r="BL133" i="1"/>
  <c r="BK134" i="1"/>
  <c r="BL134" i="1"/>
  <c r="BL123" i="1"/>
  <c r="BK123" i="1"/>
  <c r="AT135" i="1"/>
  <c r="AS135" i="1"/>
  <c r="AU132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A130" i="1" l="1"/>
  <c r="BA125" i="1" l="1"/>
  <c r="BA128" i="1" l="1"/>
  <c r="BA127" i="1"/>
  <c r="BA126" i="1"/>
  <c r="BA124" i="1"/>
  <c r="AR134" i="2"/>
  <c r="AR133" i="2"/>
  <c r="AO128" i="2"/>
  <c r="N134" i="2"/>
  <c r="N133" i="2"/>
  <c r="N132" i="2"/>
  <c r="N131" i="2"/>
  <c r="N130" i="2"/>
  <c r="N129" i="2"/>
  <c r="N123" i="2"/>
  <c r="AI134" i="2"/>
  <c r="AF131" i="2"/>
  <c r="Z131" i="2"/>
  <c r="AC127" i="2"/>
  <c r="Z127" i="2"/>
  <c r="AF126" i="2"/>
  <c r="AC125" i="2"/>
  <c r="AI124" i="2"/>
  <c r="AF128" i="1"/>
  <c r="H133" i="2"/>
  <c r="H132" i="2"/>
  <c r="H131" i="2"/>
  <c r="AQ135" i="2"/>
  <c r="AP135" i="2"/>
  <c r="AN135" i="2"/>
  <c r="AM135" i="2"/>
  <c r="AK135" i="2"/>
  <c r="AJ135" i="2"/>
  <c r="M135" i="2"/>
  <c r="L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AT132" i="2"/>
  <c r="AS132" i="2"/>
  <c r="AT131" i="2"/>
  <c r="AS131" i="2"/>
  <c r="AT130" i="2"/>
  <c r="AS130" i="2"/>
  <c r="AT129" i="2"/>
  <c r="AS129" i="2"/>
  <c r="AT128" i="2"/>
  <c r="AS128" i="2"/>
  <c r="AT127" i="2"/>
  <c r="AS127" i="2"/>
  <c r="AT126" i="2"/>
  <c r="AS126" i="2"/>
  <c r="AT125" i="2"/>
  <c r="AS125" i="2"/>
  <c r="AT124" i="2"/>
  <c r="AS124" i="2"/>
  <c r="AT123" i="2"/>
  <c r="AS123" i="2"/>
  <c r="BI135" i="1"/>
  <c r="BH135" i="1"/>
  <c r="AZ135" i="1"/>
  <c r="AY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M135" i="1"/>
  <c r="L135" i="1"/>
  <c r="J135" i="1"/>
  <c r="I135" i="1"/>
  <c r="AT135" i="2" l="1"/>
  <c r="AS135" i="2"/>
  <c r="BK135" i="1"/>
  <c r="BL135" i="1"/>
  <c r="BK117" i="1"/>
  <c r="AS114" i="2" l="1"/>
  <c r="AT114" i="2"/>
  <c r="AS111" i="2" l="1"/>
  <c r="AT111" i="2"/>
  <c r="AS112" i="2"/>
  <c r="AT112" i="2"/>
  <c r="AS113" i="2"/>
  <c r="AT113" i="2"/>
  <c r="AS115" i="2"/>
  <c r="AT115" i="2"/>
  <c r="AS116" i="2"/>
  <c r="AT116" i="2"/>
  <c r="AS117" i="2"/>
  <c r="AT117" i="2"/>
  <c r="AS118" i="2"/>
  <c r="AT118" i="2"/>
  <c r="AS119" i="2"/>
  <c r="AT119" i="2"/>
  <c r="AS120" i="2"/>
  <c r="AT120" i="2"/>
  <c r="AS121" i="2"/>
  <c r="AT121" i="2"/>
  <c r="AT110" i="2"/>
  <c r="AS110" i="2"/>
  <c r="AH122" i="2"/>
  <c r="AG122" i="2"/>
  <c r="AI118" i="2"/>
  <c r="AI116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N113" i="2"/>
  <c r="AC112" i="2" l="1"/>
  <c r="N111" i="2" l="1"/>
  <c r="H111" i="2"/>
  <c r="H110" i="2" l="1"/>
  <c r="AQ122" i="2" l="1"/>
  <c r="AP122" i="2"/>
  <c r="AN122" i="2"/>
  <c r="AM122" i="2"/>
  <c r="AK122" i="2"/>
  <c r="AJ122" i="2"/>
  <c r="M122" i="2"/>
  <c r="L122" i="2"/>
  <c r="N119" i="2"/>
  <c r="N118" i="2"/>
  <c r="N117" i="2"/>
  <c r="N116" i="2"/>
  <c r="N115" i="2"/>
  <c r="N114" i="2"/>
  <c r="AE122" i="2"/>
  <c r="AD122" i="2"/>
  <c r="AF116" i="2"/>
  <c r="AF113" i="2"/>
  <c r="AB122" i="2"/>
  <c r="AA122" i="2"/>
  <c r="AC113" i="2"/>
  <c r="Y122" i="2"/>
  <c r="X122" i="2"/>
  <c r="Z121" i="2"/>
  <c r="Z120" i="2"/>
  <c r="Z119" i="2"/>
  <c r="Z115" i="2"/>
  <c r="V122" i="2"/>
  <c r="U122" i="2"/>
  <c r="S122" i="2"/>
  <c r="R122" i="2"/>
  <c r="P122" i="2"/>
  <c r="O122" i="2"/>
  <c r="J122" i="2"/>
  <c r="I122" i="2"/>
  <c r="G122" i="2"/>
  <c r="F122" i="2"/>
  <c r="H113" i="2"/>
  <c r="D122" i="2"/>
  <c r="C122" i="2"/>
  <c r="BI122" i="1"/>
  <c r="BH122" i="1"/>
  <c r="AZ122" i="1"/>
  <c r="AY122" i="1"/>
  <c r="BA116" i="1"/>
  <c r="AQ122" i="1"/>
  <c r="AP122" i="1"/>
  <c r="AK122" i="1"/>
  <c r="AJ122" i="1"/>
  <c r="AH122" i="1"/>
  <c r="AG122" i="1"/>
  <c r="AI120" i="1"/>
  <c r="AE122" i="1"/>
  <c r="AD122" i="1"/>
  <c r="AB122" i="1"/>
  <c r="AA122" i="1"/>
  <c r="Y122" i="1"/>
  <c r="X122" i="1"/>
  <c r="M122" i="1"/>
  <c r="L122" i="1"/>
  <c r="J122" i="1"/>
  <c r="I122" i="1"/>
  <c r="BL121" i="1"/>
  <c r="BK121" i="1"/>
  <c r="BL120" i="1"/>
  <c r="BK120" i="1"/>
  <c r="BL118" i="1"/>
  <c r="BK118" i="1"/>
  <c r="BL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AT122" i="2" l="1"/>
  <c r="AS122" i="2"/>
  <c r="BK122" i="1"/>
  <c r="BL122" i="1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102" i="2"/>
  <c r="AS102" i="2"/>
  <c r="AT101" i="2"/>
  <c r="AS101" i="2"/>
  <c r="AT100" i="2"/>
  <c r="AS100" i="2"/>
  <c r="AT99" i="2"/>
  <c r="AS99" i="2"/>
  <c r="AT98" i="2"/>
  <c r="AS98" i="2"/>
  <c r="AT97" i="2"/>
  <c r="AS97" i="2"/>
  <c r="AR108" i="2"/>
  <c r="N10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Z10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F108" i="2"/>
  <c r="H108" i="2"/>
  <c r="AF107" i="2" l="1"/>
  <c r="H107" i="2"/>
  <c r="Q106" i="2" l="1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H106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R106" i="2"/>
  <c r="AR105" i="2" l="1"/>
  <c r="AC105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C29" i="2"/>
  <c r="AB18" i="2"/>
  <c r="AA18" i="2"/>
  <c r="AC13" i="2"/>
  <c r="AC12" i="2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7" i="1"/>
  <c r="BL107" i="1"/>
  <c r="BK108" i="1"/>
  <c r="BL108" i="1"/>
  <c r="BL97" i="1"/>
  <c r="BK97" i="1"/>
  <c r="Y109" i="1"/>
  <c r="X109" i="1"/>
  <c r="Z103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I109" i="2" l="1"/>
  <c r="J109" i="2"/>
  <c r="R109" i="2"/>
  <c r="S109" i="2"/>
  <c r="U109" i="2"/>
  <c r="V109" i="2"/>
  <c r="AD109" i="2"/>
  <c r="AE109" i="2"/>
  <c r="AJ109" i="2"/>
  <c r="AK109" i="2"/>
  <c r="AM109" i="2"/>
  <c r="AN109" i="2"/>
  <c r="AP109" i="2"/>
  <c r="AQ109" i="2"/>
  <c r="D109" i="2"/>
  <c r="C109" i="2"/>
  <c r="AF103" i="1"/>
  <c r="AI103" i="1"/>
  <c r="AF104" i="1"/>
  <c r="BA105" i="1"/>
  <c r="L109" i="1"/>
  <c r="M109" i="1"/>
  <c r="AA109" i="1"/>
  <c r="AB109" i="1"/>
  <c r="AD109" i="1"/>
  <c r="AE109" i="1"/>
  <c r="AG109" i="1"/>
  <c r="AH109" i="1"/>
  <c r="AJ109" i="1"/>
  <c r="AK109" i="1"/>
  <c r="AP109" i="1"/>
  <c r="AQ109" i="1"/>
  <c r="AY109" i="1"/>
  <c r="AZ109" i="1"/>
  <c r="BH109" i="1"/>
  <c r="BI109" i="1"/>
  <c r="J109" i="1"/>
  <c r="I109" i="1"/>
  <c r="AT109" i="2" l="1"/>
  <c r="AS109" i="2"/>
  <c r="BL109" i="1"/>
  <c r="BK109" i="1"/>
  <c r="AO98" i="2"/>
  <c r="AO97" i="2"/>
  <c r="AS85" i="2"/>
  <c r="AT85" i="2"/>
  <c r="AS86" i="2"/>
  <c r="AT86" i="2"/>
  <c r="AS87" i="2"/>
  <c r="AT87" i="2"/>
  <c r="AS88" i="2"/>
  <c r="AT88" i="2"/>
  <c r="AS89" i="2"/>
  <c r="AT89" i="2"/>
  <c r="AS90" i="2"/>
  <c r="AT90" i="2"/>
  <c r="AS91" i="2"/>
  <c r="AT91" i="2"/>
  <c r="AS92" i="2"/>
  <c r="AT92" i="2"/>
  <c r="AS93" i="2"/>
  <c r="AT93" i="2"/>
  <c r="AS94" i="2"/>
  <c r="AT94" i="2"/>
  <c r="AS95" i="2"/>
  <c r="AT95" i="2"/>
  <c r="AT84" i="2"/>
  <c r="AS84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S59" i="2"/>
  <c r="AT59" i="2"/>
  <c r="AS60" i="2"/>
  <c r="AT60" i="2"/>
  <c r="AS61" i="2"/>
  <c r="AT61" i="2"/>
  <c r="AS62" i="2"/>
  <c r="AT62" i="2"/>
  <c r="AS63" i="2"/>
  <c r="AT63" i="2"/>
  <c r="AS64" i="2"/>
  <c r="AT64" i="2"/>
  <c r="AS65" i="2"/>
  <c r="AT65" i="2"/>
  <c r="AS66" i="2"/>
  <c r="AT66" i="2"/>
  <c r="AS67" i="2"/>
  <c r="AT67" i="2"/>
  <c r="AS68" i="2"/>
  <c r="AT68" i="2"/>
  <c r="AS69" i="2"/>
  <c r="AT69" i="2"/>
  <c r="AT58" i="2"/>
  <c r="AS58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A99" i="1"/>
  <c r="BK85" i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AR8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K72" i="1"/>
  <c r="BL72" i="1"/>
  <c r="BK73" i="1"/>
  <c r="BL73" i="1"/>
  <c r="BK74" i="1"/>
  <c r="BL74" i="1"/>
  <c r="BK75" i="1"/>
  <c r="BL75" i="1"/>
  <c r="BK76" i="1"/>
  <c r="BL76" i="1"/>
  <c r="BK77" i="1"/>
  <c r="BL77" i="1"/>
  <c r="BK78" i="1"/>
  <c r="BL78" i="1"/>
  <c r="BK79" i="1"/>
  <c r="BL79" i="1"/>
  <c r="BK80" i="1"/>
  <c r="BL80" i="1"/>
  <c r="BK81" i="1"/>
  <c r="BL81" i="1"/>
  <c r="BK82" i="1"/>
  <c r="BL82" i="1"/>
  <c r="BL71" i="1"/>
  <c r="BK71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K59" i="1"/>
  <c r="BL59" i="1"/>
  <c r="BK60" i="1"/>
  <c r="BL60" i="1"/>
  <c r="BK61" i="1"/>
  <c r="BL61" i="1"/>
  <c r="BK62" i="1"/>
  <c r="BL62" i="1"/>
  <c r="BK63" i="1"/>
  <c r="BL63" i="1"/>
  <c r="BK64" i="1"/>
  <c r="BL64" i="1"/>
  <c r="BK65" i="1"/>
  <c r="BL65" i="1"/>
  <c r="BK66" i="1"/>
  <c r="BL66" i="1"/>
  <c r="BK67" i="1"/>
  <c r="BL67" i="1"/>
  <c r="BK68" i="1"/>
  <c r="BL68" i="1"/>
  <c r="BK69" i="1"/>
  <c r="BL69" i="1"/>
  <c r="BL58" i="1"/>
  <c r="BK58" i="1"/>
  <c r="AZ96" i="1"/>
  <c r="AY96" i="1"/>
  <c r="AZ83" i="1"/>
  <c r="AY83" i="1"/>
  <c r="AZ70" i="1"/>
  <c r="AY70" i="1"/>
  <c r="BA67" i="1"/>
  <c r="AZ57" i="1"/>
  <c r="AY57" i="1"/>
  <c r="AZ44" i="1"/>
  <c r="AY44" i="1"/>
  <c r="AZ31" i="1"/>
  <c r="AY31" i="1"/>
  <c r="AZ18" i="1"/>
  <c r="AY18" i="1"/>
  <c r="BL54" i="1"/>
  <c r="BL55" i="1"/>
  <c r="BL56" i="1"/>
  <c r="BK54" i="1"/>
  <c r="BK55" i="1"/>
  <c r="BK56" i="1"/>
  <c r="BL53" i="1"/>
  <c r="BK53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S6" i="2" l="1"/>
  <c r="AT6" i="2"/>
  <c r="AS7" i="2"/>
  <c r="AT7" i="2"/>
  <c r="AS8" i="2"/>
  <c r="AT8" i="2"/>
  <c r="AS9" i="2"/>
  <c r="AT9" i="2"/>
  <c r="AS10" i="2"/>
  <c r="AT10" i="2"/>
  <c r="AS11" i="2"/>
  <c r="AT11" i="2"/>
  <c r="AF12" i="2"/>
  <c r="AS12" i="2"/>
  <c r="AT12" i="2"/>
  <c r="AF13" i="2"/>
  <c r="AS13" i="2"/>
  <c r="AT13" i="2"/>
  <c r="AR14" i="2"/>
  <c r="AS14" i="2"/>
  <c r="AT14" i="2"/>
  <c r="AS15" i="2"/>
  <c r="AT15" i="2"/>
  <c r="AS16" i="2"/>
  <c r="AT16" i="2"/>
  <c r="AS17" i="2"/>
  <c r="AT17" i="2"/>
  <c r="C18" i="2"/>
  <c r="D18" i="2"/>
  <c r="U18" i="2"/>
  <c r="V18" i="2"/>
  <c r="AD18" i="2"/>
  <c r="AE18" i="2"/>
  <c r="AM18" i="2"/>
  <c r="AN18" i="2"/>
  <c r="AP18" i="2"/>
  <c r="AQ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S25" i="2"/>
  <c r="AT25" i="2"/>
  <c r="AS26" i="2"/>
  <c r="AT26" i="2"/>
  <c r="AS27" i="2"/>
  <c r="AT27" i="2"/>
  <c r="AS28" i="2"/>
  <c r="AT28" i="2"/>
  <c r="AF29" i="2"/>
  <c r="AS29" i="2"/>
  <c r="AT29" i="2"/>
  <c r="AS30" i="2"/>
  <c r="AT30" i="2"/>
  <c r="C31" i="2"/>
  <c r="D31" i="2"/>
  <c r="U31" i="2"/>
  <c r="V31" i="2"/>
  <c r="AD31" i="2"/>
  <c r="AE31" i="2"/>
  <c r="AM31" i="2"/>
  <c r="AN31" i="2"/>
  <c r="AP31" i="2"/>
  <c r="AQ31" i="2"/>
  <c r="AS32" i="2"/>
  <c r="AT32" i="2"/>
  <c r="AS33" i="2"/>
  <c r="AT33" i="2"/>
  <c r="AS34" i="2"/>
  <c r="AT34" i="2"/>
  <c r="AS35" i="2"/>
  <c r="AT35" i="2"/>
  <c r="AS36" i="2"/>
  <c r="AT36" i="2"/>
  <c r="AS37" i="2"/>
  <c r="AT37" i="2"/>
  <c r="AS38" i="2"/>
  <c r="AT38" i="2"/>
  <c r="AS39" i="2"/>
  <c r="AT39" i="2"/>
  <c r="AS40" i="2"/>
  <c r="AT40" i="2"/>
  <c r="AS41" i="2"/>
  <c r="AT41" i="2"/>
  <c r="AS42" i="2"/>
  <c r="AT42" i="2"/>
  <c r="AS43" i="2"/>
  <c r="AT43" i="2"/>
  <c r="C44" i="2"/>
  <c r="D44" i="2"/>
  <c r="U44" i="2"/>
  <c r="V44" i="2"/>
  <c r="AD44" i="2"/>
  <c r="AE44" i="2"/>
  <c r="AM44" i="2"/>
  <c r="AN44" i="2"/>
  <c r="AP44" i="2"/>
  <c r="AQ44" i="2"/>
  <c r="AS45" i="2"/>
  <c r="AT45" i="2"/>
  <c r="AS46" i="2"/>
  <c r="AT46" i="2"/>
  <c r="W47" i="2"/>
  <c r="AS47" i="2"/>
  <c r="AT47" i="2"/>
  <c r="AS48" i="2"/>
  <c r="AT48" i="2"/>
  <c r="AR49" i="2"/>
  <c r="AS49" i="2"/>
  <c r="AT49" i="2"/>
  <c r="AS50" i="2"/>
  <c r="AT50" i="2"/>
  <c r="AR51" i="2"/>
  <c r="AS51" i="2"/>
  <c r="AT51" i="2"/>
  <c r="AR52" i="2"/>
  <c r="AS52" i="2"/>
  <c r="AT52" i="2"/>
  <c r="AS53" i="2"/>
  <c r="AT53" i="2"/>
  <c r="AS54" i="2"/>
  <c r="AT54" i="2"/>
  <c r="W55" i="2"/>
  <c r="AS55" i="2"/>
  <c r="AT55" i="2"/>
  <c r="AS56" i="2"/>
  <c r="AT56" i="2"/>
  <c r="C57" i="2"/>
  <c r="D57" i="2"/>
  <c r="U57" i="2"/>
  <c r="V57" i="2"/>
  <c r="AD57" i="2"/>
  <c r="AE57" i="2"/>
  <c r="AM57" i="2"/>
  <c r="AN57" i="2"/>
  <c r="AP57" i="2"/>
  <c r="AQ57" i="2"/>
  <c r="AO68" i="2"/>
  <c r="AO69" i="2"/>
  <c r="C70" i="2"/>
  <c r="D70" i="2"/>
  <c r="U70" i="2"/>
  <c r="V70" i="2"/>
  <c r="AD70" i="2"/>
  <c r="AE70" i="2"/>
  <c r="AM70" i="2"/>
  <c r="AN70" i="2"/>
  <c r="AP70" i="2"/>
  <c r="AQ70" i="2"/>
  <c r="AO71" i="2"/>
  <c r="AS71" i="2"/>
  <c r="AT71" i="2"/>
  <c r="AS72" i="2"/>
  <c r="AT72" i="2"/>
  <c r="AS73" i="2"/>
  <c r="AT73" i="2"/>
  <c r="AR74" i="2"/>
  <c r="AS74" i="2"/>
  <c r="AT74" i="2"/>
  <c r="AS75" i="2"/>
  <c r="AT75" i="2"/>
  <c r="AS76" i="2"/>
  <c r="AT76" i="2"/>
  <c r="AR77" i="2"/>
  <c r="AS77" i="2"/>
  <c r="AT77" i="2"/>
  <c r="AS78" i="2"/>
  <c r="AT78" i="2"/>
  <c r="AR79" i="2"/>
  <c r="AS79" i="2"/>
  <c r="AT79" i="2"/>
  <c r="AS80" i="2"/>
  <c r="AT80" i="2"/>
  <c r="W81" i="2"/>
  <c r="AS81" i="2"/>
  <c r="AT81" i="2"/>
  <c r="AS82" i="2"/>
  <c r="AT82" i="2"/>
  <c r="C83" i="2"/>
  <c r="D83" i="2"/>
  <c r="U83" i="2"/>
  <c r="V83" i="2"/>
  <c r="AD83" i="2"/>
  <c r="AE83" i="2"/>
  <c r="AM83" i="2"/>
  <c r="AN83" i="2"/>
  <c r="AP83" i="2"/>
  <c r="AQ83" i="2"/>
  <c r="E85" i="2"/>
  <c r="AO91" i="2"/>
  <c r="AO92" i="2"/>
  <c r="AO93" i="2"/>
  <c r="AO94" i="2"/>
  <c r="AO95" i="2"/>
  <c r="C96" i="2"/>
  <c r="D96" i="2"/>
  <c r="U96" i="2"/>
  <c r="V96" i="2"/>
  <c r="AD96" i="2"/>
  <c r="AE96" i="2"/>
  <c r="AM96" i="2"/>
  <c r="AN96" i="2"/>
  <c r="AP96" i="2"/>
  <c r="AQ96" i="2"/>
  <c r="I18" i="1"/>
  <c r="J18" i="1"/>
  <c r="AG18" i="1"/>
  <c r="AH18" i="1"/>
  <c r="AP18" i="1"/>
  <c r="AQ18" i="1"/>
  <c r="BH18" i="1"/>
  <c r="BI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AR28" i="1"/>
  <c r="BK28" i="1"/>
  <c r="BL28" i="1"/>
  <c r="BK29" i="1"/>
  <c r="BL29" i="1"/>
  <c r="AR30" i="1"/>
  <c r="BK30" i="1"/>
  <c r="BL30" i="1"/>
  <c r="I31" i="1"/>
  <c r="J31" i="1"/>
  <c r="AG31" i="1"/>
  <c r="AH31" i="1"/>
  <c r="AP31" i="1"/>
  <c r="AQ31" i="1"/>
  <c r="BH31" i="1"/>
  <c r="BI31" i="1"/>
  <c r="BK32" i="1"/>
  <c r="BL32" i="1"/>
  <c r="BK33" i="1"/>
  <c r="BL33" i="1"/>
  <c r="AR34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43" i="1"/>
  <c r="BL43" i="1"/>
  <c r="I44" i="1"/>
  <c r="J44" i="1"/>
  <c r="AG44" i="1"/>
  <c r="AH44" i="1"/>
  <c r="AP44" i="1"/>
  <c r="AQ44" i="1"/>
  <c r="BH44" i="1"/>
  <c r="BI44" i="1"/>
  <c r="BK45" i="1"/>
  <c r="BL45" i="1"/>
  <c r="BK46" i="1"/>
  <c r="BL46" i="1"/>
  <c r="BK47" i="1"/>
  <c r="BL47" i="1"/>
  <c r="BK48" i="1"/>
  <c r="BL48" i="1"/>
  <c r="BK49" i="1"/>
  <c r="BL49" i="1"/>
  <c r="BK50" i="1"/>
  <c r="BL50" i="1"/>
  <c r="BK51" i="1"/>
  <c r="BL51" i="1"/>
  <c r="BK52" i="1"/>
  <c r="BL52" i="1"/>
  <c r="AR55" i="1"/>
  <c r="I57" i="1"/>
  <c r="J57" i="1"/>
  <c r="AG57" i="1"/>
  <c r="AH57" i="1"/>
  <c r="AP57" i="1"/>
  <c r="AQ57" i="1"/>
  <c r="BH57" i="1"/>
  <c r="BI57" i="1"/>
  <c r="I70" i="1"/>
  <c r="J70" i="1"/>
  <c r="AG70" i="1"/>
  <c r="AH70" i="1"/>
  <c r="AP70" i="1"/>
  <c r="AQ70" i="1"/>
  <c r="BH70" i="1"/>
  <c r="BI70" i="1"/>
  <c r="K74" i="1"/>
  <c r="K81" i="1"/>
  <c r="I83" i="1"/>
  <c r="J83" i="1"/>
  <c r="AG83" i="1"/>
  <c r="AH83" i="1"/>
  <c r="AP83" i="1"/>
  <c r="AQ83" i="1"/>
  <c r="BH83" i="1"/>
  <c r="BI83" i="1"/>
  <c r="AI89" i="1"/>
  <c r="K94" i="1"/>
  <c r="I96" i="1"/>
  <c r="J96" i="1"/>
  <c r="AG96" i="1"/>
  <c r="AH96" i="1"/>
  <c r="AP96" i="1"/>
  <c r="AQ96" i="1"/>
  <c r="BH96" i="1"/>
  <c r="BI96" i="1"/>
  <c r="BK31" i="1" l="1"/>
  <c r="AT57" i="2"/>
  <c r="AS44" i="2"/>
  <c r="AT18" i="2"/>
  <c r="AT83" i="2"/>
  <c r="AS57" i="2"/>
  <c r="AS31" i="2"/>
  <c r="AT44" i="2"/>
  <c r="AS83" i="2"/>
  <c r="BL31" i="1"/>
  <c r="BL44" i="1"/>
  <c r="BL70" i="1"/>
  <c r="BK44" i="1"/>
  <c r="BK18" i="1"/>
  <c r="BK70" i="1"/>
  <c r="AT31" i="2"/>
  <c r="BL83" i="1"/>
  <c r="BL57" i="1"/>
  <c r="AS18" i="2"/>
  <c r="BK83" i="1"/>
  <c r="BK57" i="1"/>
  <c r="BL18" i="1"/>
  <c r="AT70" i="2"/>
  <c r="AS70" i="2"/>
  <c r="AS96" i="2"/>
  <c r="AT96" i="2"/>
  <c r="BL96" i="1"/>
  <c r="BK96" i="1"/>
</calcChain>
</file>

<file path=xl/sharedStrings.xml><?xml version="1.0" encoding="utf-8"?>
<sst xmlns="http://schemas.openxmlformats.org/spreadsheetml/2006/main" count="624" uniqueCount="54">
  <si>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</si>
  <si>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</si>
  <si>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</si>
  <si>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</si>
  <si>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</si>
  <si>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</si>
  <si>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</si>
  <si>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</si>
  <si>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</si>
  <si>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</si>
  <si>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</si>
  <si>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</si>
  <si>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</si>
  <si>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</si>
  <si>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</si>
  <si>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</si>
  <si>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</si>
  <si>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</si>
  <si>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</si>
  <si>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</si>
  <si>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Cameroon</t>
  </si>
  <si>
    <t>Indonesia</t>
  </si>
  <si>
    <t>Malaysia</t>
  </si>
  <si>
    <t>Nigeria</t>
  </si>
  <si>
    <t>All countries</t>
  </si>
  <si>
    <t>Total quantity in tons</t>
  </si>
  <si>
    <t>Total FOB value (R'000)</t>
  </si>
  <si>
    <t>Angola</t>
  </si>
  <si>
    <t>Kenya</t>
  </si>
  <si>
    <t>Mozambique</t>
  </si>
  <si>
    <t>Zambia</t>
  </si>
  <si>
    <t>Zimbabwe</t>
  </si>
  <si>
    <t>Guinea</t>
  </si>
  <si>
    <t>India</t>
  </si>
  <si>
    <t>Congo Dem Rep of</t>
  </si>
  <si>
    <t>Unknown</t>
  </si>
  <si>
    <t>Ghana</t>
  </si>
  <si>
    <t>Malawi</t>
  </si>
  <si>
    <t>Botswana</t>
  </si>
  <si>
    <t>Hong Kong</t>
  </si>
  <si>
    <t>Lesotho</t>
  </si>
  <si>
    <t>Namibia</t>
  </si>
  <si>
    <t>Argentina</t>
  </si>
  <si>
    <t>Old: Tariff Line 1511.10 Palm oil - Crude</t>
  </si>
  <si>
    <t>Tariff Line 1511.10.10 Palm oil - Crude - For Cooking Food</t>
  </si>
  <si>
    <t>Month</t>
  </si>
  <si>
    <t>China</t>
  </si>
  <si>
    <t>Italy</t>
  </si>
  <si>
    <t>Benin</t>
  </si>
  <si>
    <t>Gabon</t>
  </si>
  <si>
    <t>Netherlands</t>
  </si>
  <si>
    <t>Eswatini</t>
  </si>
  <si>
    <t>Congo, Dem Rep of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</si>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</sst>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6" fillId="4" borderId="10" xfId="0" applyNumberFormat="1" applyFont="1" applyFill="1" applyBorder="1"/>
    <xf numFmtId="164" fontId="6" fillId="4" borderId="12" xfId="0" applyNumberFormat="1" applyFont="1" applyFill="1" applyBorder="1" applyAlignment="1">
      <alignment wrapText="1"/>
    </xf>
    <xf numFmtId="4" fontId="6" fillId="4" borderId="5" xfId="0" applyNumberFormat="1" applyFont="1" applyFill="1" applyBorder="1" applyAlignment="1">
      <alignment wrapText="1"/>
    </xf>
    <xf numFmtId="4" fontId="8" fillId="4" borderId="10" xfId="0" applyNumberFormat="1" applyFont="1" applyFill="1" applyBorder="1"/>
    <xf numFmtId="164" fontId="8" fillId="4" borderId="6" xfId="0" applyNumberFormat="1" applyFont="1" applyFill="1" applyBorder="1" applyAlignment="1">
      <alignment wrapText="1"/>
    </xf>
    <xf numFmtId="4" fontId="8" fillId="4" borderId="5" xfId="0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6" fillId="4" borderId="6" xfId="0" applyNumberFormat="1" applyFont="1" applyFill="1" applyBorder="1"/>
    <xf numFmtId="4" fontId="6" fillId="4" borderId="5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6" fillId="4" borderId="12" xfId="0" applyFont="1" applyFill="1" applyBorder="1"/>
    <xf numFmtId="0" fontId="5" fillId="4" borderId="5" xfId="0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164" fontId="8" fillId="4" borderId="6" xfId="0" applyNumberFormat="1" applyFont="1" applyFill="1" applyBorder="1"/>
    <xf numFmtId="4" fontId="8" fillId="4" borderId="5" xfId="0" applyNumberFormat="1" applyFont="1" applyFill="1" applyBorder="1"/>
    <xf numFmtId="0" fontId="8" fillId="4" borderId="12" xfId="0" applyFont="1" applyFill="1" applyBorder="1"/>
    <xf numFmtId="0" fontId="7" fillId="4" borderId="5" xfId="0" applyFont="1" applyFill="1" applyBorder="1"/>
    <xf numFmtId="4" fontId="9" fillId="0" borderId="3" xfId="0" applyNumberFormat="1" applyFont="1" applyBorder="1"/>
    <xf numFmtId="0" fontId="6" fillId="4" borderId="5" xfId="0" applyFont="1" applyFill="1" applyBorder="1"/>
    <xf numFmtId="0" fontId="10" fillId="4" borderId="12" xfId="0" applyFont="1" applyFill="1" applyBorder="1"/>
    <xf numFmtId="0" fontId="10" fillId="4" borderId="5" xfId="0" applyFont="1" applyFill="1" applyBorder="1"/>
    <xf numFmtId="164" fontId="10" fillId="4" borderId="6" xfId="0" applyNumberFormat="1" applyFont="1" applyFill="1" applyBorder="1"/>
    <xf numFmtId="4" fontId="10" fillId="4" borderId="10" xfId="0" applyNumberFormat="1" applyFont="1" applyFill="1" applyBorder="1"/>
    <xf numFmtId="4" fontId="10" fillId="4" borderId="5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9" sqref="A229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88671875" style="10" bestFit="1" customWidth="1"/>
    <col min="18" max="18" width="9.109375" style="11" customWidth="1"/>
    <col min="19" max="19" width="10.33203125" style="10" bestFit="1" customWidth="1"/>
    <col min="20" max="20" width="9.8867187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10.88671875" style="11" bestFit="1" customWidth="1"/>
    <col min="34" max="34" width="10.8867187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88671875" style="10" bestFit="1" customWidth="1"/>
    <col min="42" max="42" width="9.109375" style="11" customWidth="1"/>
    <col min="43" max="43" width="10.33203125" style="10" bestFit="1" customWidth="1"/>
    <col min="44" max="44" width="9.88671875" style="10" bestFit="1" customWidth="1"/>
    <col min="45" max="45" width="9.109375" style="11" customWidth="1"/>
    <col min="46" max="46" width="10.33203125" style="10" bestFit="1" customWidth="1"/>
    <col min="47" max="47" width="9.44140625" style="10" bestFit="1" customWidth="1"/>
    <col min="48" max="48" width="9.109375" style="11" customWidth="1"/>
    <col min="49" max="49" width="10.33203125" style="10" bestFit="1" customWidth="1"/>
    <col min="50" max="50" width="9.44140625" style="10" bestFit="1" customWidth="1"/>
    <col min="51" max="51" width="9.109375" style="11" customWidth="1"/>
    <col min="52" max="52" width="10.33203125" style="10" bestFit="1" customWidth="1"/>
    <col min="53" max="53" width="11.6640625" style="10" customWidth="1"/>
    <col min="54" max="54" width="9.109375" style="11" customWidth="1"/>
    <col min="55" max="55" width="10.33203125" style="10" bestFit="1" customWidth="1"/>
    <col min="56" max="56" width="9.88671875" style="10" bestFit="1" customWidth="1"/>
    <col min="57" max="57" width="9.109375" style="11" customWidth="1"/>
    <col min="58" max="58" width="10.33203125" style="10" bestFit="1" customWidth="1"/>
    <col min="59" max="59" width="9.88671875" style="10" bestFit="1" customWidth="1"/>
    <col min="60" max="60" width="9.109375" style="11" customWidth="1"/>
    <col min="61" max="61" width="10.44140625" style="10" customWidth="1"/>
    <col min="62" max="62" width="9.44140625" style="10" bestFit="1" customWidth="1"/>
    <col min="63" max="63" width="12.6640625" style="11" customWidth="1"/>
    <col min="64" max="64" width="12.6640625" style="10" customWidth="1"/>
    <col min="65" max="65" width="9.109375" style="10"/>
    <col min="66" max="66" width="1.6640625" style="10" customWidth="1"/>
    <col min="67" max="69" width="9.109375" style="10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3" max="103" width="12.10937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</cols>
  <sheetData>
    <row r="1" spans="1:200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</row>
    <row r="2" spans="1:200" s="21" customFormat="1" ht="21" customHeight="1" x14ac:dyDescent="0.4">
      <c r="B2" s="22" t="s">
        <v>18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23"/>
      <c r="Z2" s="23"/>
      <c r="AA2" s="24"/>
      <c r="AB2" s="23"/>
      <c r="AC2" s="23"/>
      <c r="AD2" s="24"/>
      <c r="AE2" s="23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</row>
    <row r="3" spans="1:200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5"/>
      <c r="BO3" s="25"/>
      <c r="BP3" s="25"/>
      <c r="BQ3" s="25"/>
    </row>
    <row r="4" spans="1:200" s="5" customFormat="1" ht="45" customHeight="1" x14ac:dyDescent="0.3">
      <c r="A4" s="83" t="s">
        <v>0</v>
      </c>
      <c r="B4" s="84"/>
      <c r="C4" s="80" t="s">
        <v>42</v>
      </c>
      <c r="D4" s="81"/>
      <c r="E4" s="82"/>
      <c r="F4" s="80" t="s">
        <v>48</v>
      </c>
      <c r="G4" s="81"/>
      <c r="H4" s="82"/>
      <c r="I4" s="80" t="s">
        <v>20</v>
      </c>
      <c r="J4" s="81"/>
      <c r="K4" s="82"/>
      <c r="L4" s="80" t="s">
        <v>46</v>
      </c>
      <c r="M4" s="81"/>
      <c r="N4" s="82"/>
      <c r="O4" s="80" t="s">
        <v>52</v>
      </c>
      <c r="P4" s="81"/>
      <c r="Q4" s="82"/>
      <c r="R4" s="80" t="s">
        <v>51</v>
      </c>
      <c r="S4" s="81"/>
      <c r="T4" s="82"/>
      <c r="U4" s="80" t="s">
        <v>49</v>
      </c>
      <c r="V4" s="81"/>
      <c r="W4" s="82"/>
      <c r="X4" s="80" t="s">
        <v>36</v>
      </c>
      <c r="Y4" s="81"/>
      <c r="Z4" s="82"/>
      <c r="AA4" s="80" t="s">
        <v>32</v>
      </c>
      <c r="AB4" s="81"/>
      <c r="AC4" s="82"/>
      <c r="AD4" s="80" t="s">
        <v>33</v>
      </c>
      <c r="AE4" s="81"/>
      <c r="AF4" s="82"/>
      <c r="AG4" s="80" t="s">
        <v>21</v>
      </c>
      <c r="AH4" s="81"/>
      <c r="AI4" s="82"/>
      <c r="AJ4" s="80" t="s">
        <v>47</v>
      </c>
      <c r="AK4" s="81"/>
      <c r="AL4" s="82"/>
      <c r="AM4" s="80" t="s">
        <v>40</v>
      </c>
      <c r="AN4" s="81"/>
      <c r="AO4" s="82"/>
      <c r="AP4" s="80" t="s">
        <v>22</v>
      </c>
      <c r="AQ4" s="81"/>
      <c r="AR4" s="82"/>
      <c r="AS4" s="80" t="s">
        <v>29</v>
      </c>
      <c r="AT4" s="81"/>
      <c r="AU4" s="82"/>
      <c r="AV4" s="80" t="s">
        <v>50</v>
      </c>
      <c r="AW4" s="81"/>
      <c r="AX4" s="82"/>
      <c r="AY4" s="80" t="s">
        <v>23</v>
      </c>
      <c r="AZ4" s="81"/>
      <c r="BA4" s="82"/>
      <c r="BB4" s="80" t="s">
        <v>53</v>
      </c>
      <c r="BC4" s="81"/>
      <c r="BD4" s="82"/>
      <c r="BE4" s="80" t="s">
        <v>35</v>
      </c>
      <c r="BF4" s="81"/>
      <c r="BG4" s="82"/>
      <c r="BH4" s="80" t="s">
        <v>30</v>
      </c>
      <c r="BI4" s="81"/>
      <c r="BJ4" s="82"/>
      <c r="BK4" s="40" t="s">
        <v>24</v>
      </c>
      <c r="BL4" s="41" t="s">
        <v>24</v>
      </c>
      <c r="BM4" s="7"/>
      <c r="BN4" s="8"/>
      <c r="BO4" s="7"/>
      <c r="BP4" s="7"/>
      <c r="BQ4" s="7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  <c r="DC4" s="4"/>
      <c r="DD4" s="4"/>
      <c r="DE4" s="4"/>
      <c r="DG4" s="4"/>
      <c r="DH4" s="4"/>
      <c r="DI4" s="4"/>
      <c r="DK4" s="4"/>
      <c r="DL4" s="4"/>
      <c r="DM4" s="4"/>
      <c r="DO4" s="4"/>
      <c r="DP4" s="4"/>
      <c r="DQ4" s="4"/>
    </row>
    <row r="5" spans="1:200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25</v>
      </c>
      <c r="BL5" s="32" t="s">
        <v>26</v>
      </c>
      <c r="BM5" s="6"/>
      <c r="BN5" s="9"/>
      <c r="BO5" s="6"/>
      <c r="BP5" s="6"/>
      <c r="BQ5" s="6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52">
        <v>2006</v>
      </c>
      <c r="B6" s="53" t="s">
        <v>5</v>
      </c>
      <c r="C6" s="42">
        <v>0</v>
      </c>
      <c r="D6" s="27">
        <v>0</v>
      </c>
      <c r="E6" s="43">
        <v>0</v>
      </c>
      <c r="F6" s="42">
        <v>0</v>
      </c>
      <c r="G6" s="27">
        <v>0</v>
      </c>
      <c r="H6" s="43">
        <v>0</v>
      </c>
      <c r="I6" s="42">
        <v>0</v>
      </c>
      <c r="J6" s="27">
        <v>0</v>
      </c>
      <c r="K6" s="43">
        <v>0</v>
      </c>
      <c r="L6" s="42">
        <v>0</v>
      </c>
      <c r="M6" s="27">
        <v>0</v>
      </c>
      <c r="N6" s="43">
        <v>0</v>
      </c>
      <c r="O6" s="42">
        <v>0</v>
      </c>
      <c r="P6" s="27">
        <v>0</v>
      </c>
      <c r="Q6" s="43">
        <f t="shared" ref="Q6:Q17" si="0">IF(O6=0,0,P6/O6*1000)</f>
        <v>0</v>
      </c>
      <c r="R6" s="42">
        <v>0</v>
      </c>
      <c r="S6" s="27">
        <v>0</v>
      </c>
      <c r="T6" s="43">
        <f t="shared" ref="T6:T17" si="1">IF(R6=0,0,S6/R6*1000)</f>
        <v>0</v>
      </c>
      <c r="U6" s="42">
        <v>0</v>
      </c>
      <c r="V6" s="27">
        <v>0</v>
      </c>
      <c r="W6" s="43">
        <v>0</v>
      </c>
      <c r="X6" s="42">
        <v>0</v>
      </c>
      <c r="Y6" s="27">
        <v>0</v>
      </c>
      <c r="Z6" s="43">
        <v>0</v>
      </c>
      <c r="AA6" s="42">
        <v>0</v>
      </c>
      <c r="AB6" s="27">
        <v>0</v>
      </c>
      <c r="AC6" s="43">
        <v>0</v>
      </c>
      <c r="AD6" s="42">
        <v>0</v>
      </c>
      <c r="AE6" s="27">
        <v>0</v>
      </c>
      <c r="AF6" s="43">
        <v>0</v>
      </c>
      <c r="AG6" s="42">
        <v>0</v>
      </c>
      <c r="AH6" s="27">
        <v>0</v>
      </c>
      <c r="AI6" s="43">
        <v>0</v>
      </c>
      <c r="AJ6" s="42">
        <v>0</v>
      </c>
      <c r="AK6" s="27">
        <v>0</v>
      </c>
      <c r="AL6" s="43">
        <v>0</v>
      </c>
      <c r="AM6" s="42">
        <v>0</v>
      </c>
      <c r="AN6" s="27">
        <v>0</v>
      </c>
      <c r="AO6" s="43">
        <v>0</v>
      </c>
      <c r="AP6" s="42">
        <v>0</v>
      </c>
      <c r="AQ6" s="27">
        <v>0</v>
      </c>
      <c r="AR6" s="43">
        <v>0</v>
      </c>
      <c r="AS6" s="42">
        <v>0</v>
      </c>
      <c r="AT6" s="27">
        <v>0</v>
      </c>
      <c r="AU6" s="43">
        <v>0</v>
      </c>
      <c r="AV6" s="42">
        <v>0</v>
      </c>
      <c r="AW6" s="27">
        <v>0</v>
      </c>
      <c r="AX6" s="43">
        <v>0</v>
      </c>
      <c r="AY6" s="42">
        <v>0</v>
      </c>
      <c r="AZ6" s="27">
        <v>0</v>
      </c>
      <c r="BA6" s="43">
        <v>0</v>
      </c>
      <c r="BB6" s="42">
        <v>0</v>
      </c>
      <c r="BC6" s="27">
        <v>0</v>
      </c>
      <c r="BD6" s="43">
        <f t="shared" ref="BD6:BD17" si="2">IF(BB6=0,0,BC6/BB6*1000)</f>
        <v>0</v>
      </c>
      <c r="BE6" s="42">
        <v>0</v>
      </c>
      <c r="BF6" s="27">
        <v>0</v>
      </c>
      <c r="BG6" s="43">
        <v>0</v>
      </c>
      <c r="BH6" s="42">
        <v>0</v>
      </c>
      <c r="BI6" s="27">
        <v>0</v>
      </c>
      <c r="BJ6" s="43">
        <v>0</v>
      </c>
      <c r="BK6" s="28">
        <f t="shared" ref="BK6:BK18" si="3">I6+AA6+AG6+AP6+BH6</f>
        <v>0</v>
      </c>
      <c r="BL6" s="29">
        <f t="shared" ref="BL6:BL18" si="4">J6+AB6+AH6+AQ6+BI6</f>
        <v>0</v>
      </c>
      <c r="BM6" s="6"/>
      <c r="BN6" s="9"/>
      <c r="BO6" s="6"/>
      <c r="BP6" s="6"/>
      <c r="BQ6" s="6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</row>
    <row r="7" spans="1:200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f t="shared" si="0"/>
        <v>0</v>
      </c>
      <c r="R7" s="44">
        <v>0</v>
      </c>
      <c r="S7" s="14">
        <v>0</v>
      </c>
      <c r="T7" s="45">
        <f t="shared" si="1"/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44">
        <v>0</v>
      </c>
      <c r="AW7" s="14">
        <v>0</v>
      </c>
      <c r="AX7" s="45">
        <v>0</v>
      </c>
      <c r="AY7" s="44">
        <v>0</v>
      </c>
      <c r="AZ7" s="14">
        <v>0</v>
      </c>
      <c r="BA7" s="45">
        <v>0</v>
      </c>
      <c r="BB7" s="44">
        <v>0</v>
      </c>
      <c r="BC7" s="14">
        <v>0</v>
      </c>
      <c r="BD7" s="45">
        <f t="shared" si="2"/>
        <v>0</v>
      </c>
      <c r="BE7" s="44">
        <v>0</v>
      </c>
      <c r="BF7" s="14">
        <v>0</v>
      </c>
      <c r="BG7" s="45">
        <v>0</v>
      </c>
      <c r="BH7" s="44">
        <v>0</v>
      </c>
      <c r="BI7" s="14">
        <v>0</v>
      </c>
      <c r="BJ7" s="45">
        <v>0</v>
      </c>
      <c r="BK7" s="13">
        <f t="shared" si="3"/>
        <v>0</v>
      </c>
      <c r="BL7" s="17">
        <f t="shared" si="4"/>
        <v>0</v>
      </c>
      <c r="BM7" s="6"/>
      <c r="BN7" s="9"/>
      <c r="BO7" s="6"/>
      <c r="BP7" s="6"/>
      <c r="BQ7" s="6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</row>
    <row r="8" spans="1:200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f t="shared" si="0"/>
        <v>0</v>
      </c>
      <c r="R8" s="44">
        <v>0</v>
      </c>
      <c r="S8" s="14">
        <v>0</v>
      </c>
      <c r="T8" s="45">
        <f t="shared" si="1"/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7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44">
        <v>0</v>
      </c>
      <c r="AW8" s="14">
        <v>0</v>
      </c>
      <c r="AX8" s="45">
        <v>0</v>
      </c>
      <c r="AY8" s="44">
        <v>0</v>
      </c>
      <c r="AZ8" s="14">
        <v>0</v>
      </c>
      <c r="BA8" s="45">
        <v>0</v>
      </c>
      <c r="BB8" s="44">
        <v>0</v>
      </c>
      <c r="BC8" s="14">
        <v>0</v>
      </c>
      <c r="BD8" s="45">
        <f t="shared" si="2"/>
        <v>0</v>
      </c>
      <c r="BE8" s="44">
        <v>0</v>
      </c>
      <c r="BF8" s="14">
        <v>0</v>
      </c>
      <c r="BG8" s="45">
        <v>0</v>
      </c>
      <c r="BH8" s="44">
        <v>0</v>
      </c>
      <c r="BI8" s="14">
        <v>0</v>
      </c>
      <c r="BJ8" s="45">
        <v>0</v>
      </c>
      <c r="BK8" s="13">
        <f t="shared" si="3"/>
        <v>0</v>
      </c>
      <c r="BL8" s="17">
        <f t="shared" si="4"/>
        <v>7</v>
      </c>
      <c r="BM8" s="6"/>
      <c r="BN8" s="9"/>
      <c r="BO8" s="6"/>
      <c r="BP8" s="6"/>
      <c r="BQ8" s="6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</row>
    <row r="9" spans="1:200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f t="shared" si="0"/>
        <v>0</v>
      </c>
      <c r="R9" s="44">
        <v>0</v>
      </c>
      <c r="S9" s="14">
        <v>0</v>
      </c>
      <c r="T9" s="45">
        <f t="shared" si="1"/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44">
        <v>0</v>
      </c>
      <c r="AW9" s="14">
        <v>0</v>
      </c>
      <c r="AX9" s="45">
        <v>0</v>
      </c>
      <c r="AY9" s="44">
        <v>0</v>
      </c>
      <c r="AZ9" s="14">
        <v>0</v>
      </c>
      <c r="BA9" s="45">
        <v>0</v>
      </c>
      <c r="BB9" s="44">
        <v>0</v>
      </c>
      <c r="BC9" s="14">
        <v>0</v>
      </c>
      <c r="BD9" s="45">
        <f t="shared" si="2"/>
        <v>0</v>
      </c>
      <c r="BE9" s="44">
        <v>0</v>
      </c>
      <c r="BF9" s="14">
        <v>0</v>
      </c>
      <c r="BG9" s="45">
        <v>0</v>
      </c>
      <c r="BH9" s="44">
        <v>0</v>
      </c>
      <c r="BI9" s="14">
        <v>0</v>
      </c>
      <c r="BJ9" s="45">
        <v>0</v>
      </c>
      <c r="BK9" s="13">
        <f t="shared" si="3"/>
        <v>0</v>
      </c>
      <c r="BL9" s="17">
        <f t="shared" si="4"/>
        <v>0</v>
      </c>
      <c r="BM9" s="6"/>
      <c r="BN9" s="9"/>
      <c r="BO9" s="6"/>
      <c r="BP9" s="6"/>
      <c r="BQ9" s="6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</row>
    <row r="10" spans="1:200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f t="shared" si="0"/>
        <v>0</v>
      </c>
      <c r="R10" s="44">
        <v>0</v>
      </c>
      <c r="S10" s="14">
        <v>0</v>
      </c>
      <c r="T10" s="45">
        <f t="shared" si="1"/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44">
        <v>0</v>
      </c>
      <c r="AW10" s="14">
        <v>0</v>
      </c>
      <c r="AX10" s="45">
        <v>0</v>
      </c>
      <c r="AY10" s="44">
        <v>0</v>
      </c>
      <c r="AZ10" s="14">
        <v>0</v>
      </c>
      <c r="BA10" s="45">
        <v>0</v>
      </c>
      <c r="BB10" s="44">
        <v>0</v>
      </c>
      <c r="BC10" s="14">
        <v>0</v>
      </c>
      <c r="BD10" s="45">
        <f t="shared" si="2"/>
        <v>0</v>
      </c>
      <c r="BE10" s="44">
        <v>0</v>
      </c>
      <c r="BF10" s="14">
        <v>0</v>
      </c>
      <c r="BG10" s="45">
        <v>0</v>
      </c>
      <c r="BH10" s="44">
        <v>0</v>
      </c>
      <c r="BI10" s="14">
        <v>0</v>
      </c>
      <c r="BJ10" s="45">
        <v>0</v>
      </c>
      <c r="BK10" s="13">
        <f t="shared" si="3"/>
        <v>0</v>
      </c>
      <c r="BL10" s="17">
        <f t="shared" si="4"/>
        <v>0</v>
      </c>
      <c r="BM10" s="6"/>
      <c r="BN10" s="9"/>
      <c r="BO10" s="6"/>
      <c r="BP10" s="6"/>
      <c r="BQ10" s="6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</row>
    <row r="11" spans="1:200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f t="shared" si="0"/>
        <v>0</v>
      </c>
      <c r="R11" s="44">
        <v>0</v>
      </c>
      <c r="S11" s="14">
        <v>0</v>
      </c>
      <c r="T11" s="45">
        <f t="shared" si="1"/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44">
        <v>0</v>
      </c>
      <c r="AW11" s="14">
        <v>0</v>
      </c>
      <c r="AX11" s="45">
        <v>0</v>
      </c>
      <c r="AY11" s="44">
        <v>0</v>
      </c>
      <c r="AZ11" s="14">
        <v>0</v>
      </c>
      <c r="BA11" s="45">
        <v>0</v>
      </c>
      <c r="BB11" s="44">
        <v>0</v>
      </c>
      <c r="BC11" s="14">
        <v>0</v>
      </c>
      <c r="BD11" s="45">
        <f t="shared" si="2"/>
        <v>0</v>
      </c>
      <c r="BE11" s="44">
        <v>0</v>
      </c>
      <c r="BF11" s="14">
        <v>0</v>
      </c>
      <c r="BG11" s="45">
        <v>0</v>
      </c>
      <c r="BH11" s="44">
        <v>0</v>
      </c>
      <c r="BI11" s="14">
        <v>0</v>
      </c>
      <c r="BJ11" s="45">
        <v>0</v>
      </c>
      <c r="BK11" s="13">
        <f t="shared" si="3"/>
        <v>0</v>
      </c>
      <c r="BL11" s="17">
        <f t="shared" si="4"/>
        <v>0</v>
      </c>
      <c r="BM11" s="6"/>
      <c r="BN11" s="9"/>
      <c r="BO11" s="6"/>
      <c r="BP11" s="6"/>
      <c r="BQ11" s="6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</row>
    <row r="12" spans="1:200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f t="shared" si="0"/>
        <v>0</v>
      </c>
      <c r="R12" s="44">
        <v>0</v>
      </c>
      <c r="S12" s="14">
        <v>0</v>
      </c>
      <c r="T12" s="45">
        <f t="shared" si="1"/>
        <v>0</v>
      </c>
      <c r="U12" s="44">
        <v>0</v>
      </c>
      <c r="V12" s="14">
        <v>0</v>
      </c>
      <c r="W12" s="45">
        <v>0</v>
      </c>
      <c r="X12" s="44">
        <v>0</v>
      </c>
      <c r="Y12" s="14">
        <v>0</v>
      </c>
      <c r="Z12" s="45">
        <v>0</v>
      </c>
      <c r="AA12" s="44">
        <v>0</v>
      </c>
      <c r="AB12" s="14">
        <v>0</v>
      </c>
      <c r="AC12" s="45">
        <v>0</v>
      </c>
      <c r="AD12" s="44">
        <v>0</v>
      </c>
      <c r="AE12" s="14">
        <v>0</v>
      </c>
      <c r="AF12" s="45">
        <v>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44">
        <v>0</v>
      </c>
      <c r="AW12" s="14">
        <v>0</v>
      </c>
      <c r="AX12" s="45">
        <v>0</v>
      </c>
      <c r="AY12" s="44">
        <v>0</v>
      </c>
      <c r="AZ12" s="14">
        <v>0</v>
      </c>
      <c r="BA12" s="45">
        <v>0</v>
      </c>
      <c r="BB12" s="44">
        <v>0</v>
      </c>
      <c r="BC12" s="14">
        <v>0</v>
      </c>
      <c r="BD12" s="45">
        <f t="shared" si="2"/>
        <v>0</v>
      </c>
      <c r="BE12" s="44">
        <v>0</v>
      </c>
      <c r="BF12" s="14">
        <v>0</v>
      </c>
      <c r="BG12" s="45">
        <v>0</v>
      </c>
      <c r="BH12" s="44">
        <v>0</v>
      </c>
      <c r="BI12" s="14">
        <v>0</v>
      </c>
      <c r="BJ12" s="45">
        <v>0</v>
      </c>
      <c r="BK12" s="13">
        <f t="shared" si="3"/>
        <v>0</v>
      </c>
      <c r="BL12" s="17">
        <f t="shared" si="4"/>
        <v>0</v>
      </c>
      <c r="BM12" s="6"/>
      <c r="BN12" s="9"/>
      <c r="BO12" s="6"/>
      <c r="BP12" s="6"/>
      <c r="BQ12" s="6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</row>
    <row r="13" spans="1:200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f t="shared" si="0"/>
        <v>0</v>
      </c>
      <c r="R13" s="44">
        <v>0</v>
      </c>
      <c r="S13" s="14">
        <v>0</v>
      </c>
      <c r="T13" s="45">
        <f t="shared" si="1"/>
        <v>0</v>
      </c>
      <c r="U13" s="44">
        <v>0</v>
      </c>
      <c r="V13" s="14">
        <v>0</v>
      </c>
      <c r="W13" s="45">
        <v>0</v>
      </c>
      <c r="X13" s="44">
        <v>0</v>
      </c>
      <c r="Y13" s="14">
        <v>0</v>
      </c>
      <c r="Z13" s="45">
        <v>0</v>
      </c>
      <c r="AA13" s="44">
        <v>0</v>
      </c>
      <c r="AB13" s="14">
        <v>0</v>
      </c>
      <c r="AC13" s="45">
        <v>0</v>
      </c>
      <c r="AD13" s="44">
        <v>0</v>
      </c>
      <c r="AE13" s="14">
        <v>0</v>
      </c>
      <c r="AF13" s="45">
        <v>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44">
        <v>0</v>
      </c>
      <c r="AW13" s="14">
        <v>0</v>
      </c>
      <c r="AX13" s="45">
        <v>0</v>
      </c>
      <c r="AY13" s="44">
        <v>0</v>
      </c>
      <c r="AZ13" s="14">
        <v>0</v>
      </c>
      <c r="BA13" s="45">
        <v>0</v>
      </c>
      <c r="BB13" s="44">
        <v>0</v>
      </c>
      <c r="BC13" s="14">
        <v>0</v>
      </c>
      <c r="BD13" s="45">
        <f t="shared" si="2"/>
        <v>0</v>
      </c>
      <c r="BE13" s="44">
        <v>0</v>
      </c>
      <c r="BF13" s="14">
        <v>0</v>
      </c>
      <c r="BG13" s="45">
        <v>0</v>
      </c>
      <c r="BH13" s="44">
        <v>0</v>
      </c>
      <c r="BI13" s="14">
        <v>0</v>
      </c>
      <c r="BJ13" s="45">
        <v>0</v>
      </c>
      <c r="BK13" s="13">
        <f t="shared" si="3"/>
        <v>0</v>
      </c>
      <c r="BL13" s="17">
        <f t="shared" si="4"/>
        <v>0</v>
      </c>
      <c r="BM13" s="6"/>
      <c r="BN13" s="9"/>
      <c r="BO13" s="6"/>
      <c r="BP13" s="6"/>
      <c r="BQ13" s="6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</row>
    <row r="14" spans="1:200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f t="shared" si="0"/>
        <v>0</v>
      </c>
      <c r="R14" s="44">
        <v>0</v>
      </c>
      <c r="S14" s="14">
        <v>0</v>
      </c>
      <c r="T14" s="45">
        <f t="shared" si="1"/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v>0</v>
      </c>
      <c r="AP14" s="44">
        <v>0</v>
      </c>
      <c r="AQ14" s="14">
        <v>0</v>
      </c>
      <c r="AR14" s="45">
        <v>0</v>
      </c>
      <c r="AS14" s="44">
        <v>0</v>
      </c>
      <c r="AT14" s="14">
        <v>0</v>
      </c>
      <c r="AU14" s="45">
        <v>0</v>
      </c>
      <c r="AV14" s="44">
        <v>0</v>
      </c>
      <c r="AW14" s="14">
        <v>0</v>
      </c>
      <c r="AX14" s="45">
        <v>0</v>
      </c>
      <c r="AY14" s="44">
        <v>0</v>
      </c>
      <c r="AZ14" s="14">
        <v>0</v>
      </c>
      <c r="BA14" s="45">
        <v>0</v>
      </c>
      <c r="BB14" s="44">
        <v>0</v>
      </c>
      <c r="BC14" s="14">
        <v>0</v>
      </c>
      <c r="BD14" s="45">
        <f t="shared" si="2"/>
        <v>0</v>
      </c>
      <c r="BE14" s="44">
        <v>0</v>
      </c>
      <c r="BF14" s="14">
        <v>0</v>
      </c>
      <c r="BG14" s="45">
        <v>0</v>
      </c>
      <c r="BH14" s="44">
        <v>0</v>
      </c>
      <c r="BI14" s="14">
        <v>0</v>
      </c>
      <c r="BJ14" s="45">
        <v>0</v>
      </c>
      <c r="BK14" s="13">
        <f t="shared" si="3"/>
        <v>0</v>
      </c>
      <c r="BL14" s="17">
        <f t="shared" si="4"/>
        <v>0</v>
      </c>
      <c r="BM14" s="6"/>
      <c r="BN14" s="9"/>
      <c r="BO14" s="6"/>
      <c r="BP14" s="6"/>
      <c r="BQ14" s="6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</row>
    <row r="15" spans="1:200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f t="shared" si="0"/>
        <v>0</v>
      </c>
      <c r="R15" s="44">
        <v>0</v>
      </c>
      <c r="S15" s="14">
        <v>0</v>
      </c>
      <c r="T15" s="45">
        <f t="shared" si="1"/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44">
        <v>0</v>
      </c>
      <c r="AW15" s="14">
        <v>0</v>
      </c>
      <c r="AX15" s="45">
        <v>0</v>
      </c>
      <c r="AY15" s="44">
        <v>0</v>
      </c>
      <c r="AZ15" s="14">
        <v>0</v>
      </c>
      <c r="BA15" s="45">
        <v>0</v>
      </c>
      <c r="BB15" s="44">
        <v>0</v>
      </c>
      <c r="BC15" s="14">
        <v>0</v>
      </c>
      <c r="BD15" s="45">
        <f t="shared" si="2"/>
        <v>0</v>
      </c>
      <c r="BE15" s="44">
        <v>0</v>
      </c>
      <c r="BF15" s="14">
        <v>0</v>
      </c>
      <c r="BG15" s="45">
        <v>0</v>
      </c>
      <c r="BH15" s="44">
        <v>0</v>
      </c>
      <c r="BI15" s="14">
        <v>0</v>
      </c>
      <c r="BJ15" s="45">
        <v>0</v>
      </c>
      <c r="BK15" s="13">
        <f t="shared" si="3"/>
        <v>0</v>
      </c>
      <c r="BL15" s="17">
        <f t="shared" si="4"/>
        <v>0</v>
      </c>
      <c r="BM15" s="6"/>
      <c r="BN15" s="9"/>
      <c r="BO15" s="6"/>
      <c r="BP15" s="6"/>
      <c r="BQ15" s="6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</row>
    <row r="16" spans="1:200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f t="shared" si="0"/>
        <v>0</v>
      </c>
      <c r="R16" s="44">
        <v>0</v>
      </c>
      <c r="S16" s="14">
        <v>0</v>
      </c>
      <c r="T16" s="45">
        <f t="shared" si="1"/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44">
        <v>0</v>
      </c>
      <c r="AW16" s="14">
        <v>0</v>
      </c>
      <c r="AX16" s="45">
        <v>0</v>
      </c>
      <c r="AY16" s="44">
        <v>0</v>
      </c>
      <c r="AZ16" s="14">
        <v>0</v>
      </c>
      <c r="BA16" s="45">
        <v>0</v>
      </c>
      <c r="BB16" s="44">
        <v>0</v>
      </c>
      <c r="BC16" s="14">
        <v>0</v>
      </c>
      <c r="BD16" s="45">
        <f t="shared" si="2"/>
        <v>0</v>
      </c>
      <c r="BE16" s="44">
        <v>0</v>
      </c>
      <c r="BF16" s="14">
        <v>0</v>
      </c>
      <c r="BG16" s="45">
        <v>0</v>
      </c>
      <c r="BH16" s="44">
        <v>0</v>
      </c>
      <c r="BI16" s="14">
        <v>0</v>
      </c>
      <c r="BJ16" s="45">
        <v>0</v>
      </c>
      <c r="BK16" s="13">
        <f t="shared" si="3"/>
        <v>0</v>
      </c>
      <c r="BL16" s="17">
        <f t="shared" si="4"/>
        <v>0</v>
      </c>
      <c r="BM16" s="6"/>
      <c r="BN16" s="9"/>
      <c r="BO16" s="6"/>
      <c r="BP16" s="6"/>
      <c r="BQ16" s="6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</row>
    <row r="17" spans="1:196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f t="shared" si="0"/>
        <v>0</v>
      </c>
      <c r="R17" s="44">
        <v>0</v>
      </c>
      <c r="S17" s="14">
        <v>0</v>
      </c>
      <c r="T17" s="45">
        <f t="shared" si="1"/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44">
        <v>0</v>
      </c>
      <c r="AW17" s="14">
        <v>0</v>
      </c>
      <c r="AX17" s="45">
        <v>0</v>
      </c>
      <c r="AY17" s="44">
        <v>0</v>
      </c>
      <c r="AZ17" s="14">
        <v>0</v>
      </c>
      <c r="BA17" s="45">
        <v>0</v>
      </c>
      <c r="BB17" s="44">
        <v>0</v>
      </c>
      <c r="BC17" s="14">
        <v>0</v>
      </c>
      <c r="BD17" s="45">
        <f t="shared" si="2"/>
        <v>0</v>
      </c>
      <c r="BE17" s="44">
        <v>0</v>
      </c>
      <c r="BF17" s="14">
        <v>0</v>
      </c>
      <c r="BG17" s="45">
        <v>0</v>
      </c>
      <c r="BH17" s="44">
        <v>0</v>
      </c>
      <c r="BI17" s="14">
        <v>0</v>
      </c>
      <c r="BJ17" s="45">
        <v>0</v>
      </c>
      <c r="BK17" s="13">
        <f t="shared" si="3"/>
        <v>0</v>
      </c>
      <c r="BL17" s="17">
        <f t="shared" si="4"/>
        <v>0</v>
      </c>
      <c r="BM17" s="6"/>
      <c r="BN17" s="9"/>
      <c r="BO17" s="6"/>
      <c r="BP17" s="6"/>
      <c r="BQ17" s="6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</row>
    <row r="18" spans="1:196" ht="15" thickBot="1" x14ac:dyDescent="0.35">
      <c r="A18" s="56"/>
      <c r="B18" s="57" t="s">
        <v>17</v>
      </c>
      <c r="C18" s="46">
        <f>SUM(C6:C17)</f>
        <v>0</v>
      </c>
      <c r="D18" s="34">
        <f>SUM(D6:D17)</f>
        <v>0</v>
      </c>
      <c r="E18" s="47"/>
      <c r="F18" s="46">
        <f>SUM(F6:F17)</f>
        <v>0</v>
      </c>
      <c r="G18" s="34">
        <f>SUM(G6:G17)</f>
        <v>0</v>
      </c>
      <c r="H18" s="47"/>
      <c r="I18" s="46">
        <f>SUM(I6:I17)</f>
        <v>0</v>
      </c>
      <c r="J18" s="34">
        <f>SUM(J6:J17)</f>
        <v>0</v>
      </c>
      <c r="K18" s="47"/>
      <c r="L18" s="46">
        <f>SUM(L6:L17)</f>
        <v>0</v>
      </c>
      <c r="M18" s="34">
        <f>SUM(M6:M17)</f>
        <v>0</v>
      </c>
      <c r="N18" s="47"/>
      <c r="O18" s="46">
        <f t="shared" ref="O18:P18" si="5">SUM(O6:O17)</f>
        <v>0</v>
      </c>
      <c r="P18" s="34">
        <f t="shared" si="5"/>
        <v>0</v>
      </c>
      <c r="Q18" s="47"/>
      <c r="R18" s="46">
        <f t="shared" ref="R18:S18" si="6">SUM(R6:R17)</f>
        <v>0</v>
      </c>
      <c r="S18" s="34">
        <f t="shared" si="6"/>
        <v>0</v>
      </c>
      <c r="T18" s="47"/>
      <c r="U18" s="46">
        <f>SUM(U6:U17)</f>
        <v>0</v>
      </c>
      <c r="V18" s="34">
        <f>SUM(V6:V17)</f>
        <v>0</v>
      </c>
      <c r="W18" s="47"/>
      <c r="X18" s="46">
        <f>SUM(X6:X17)</f>
        <v>0</v>
      </c>
      <c r="Y18" s="34">
        <f>SUM(Y6:Y17)</f>
        <v>0</v>
      </c>
      <c r="Z18" s="47"/>
      <c r="AA18" s="46">
        <f>SUM(AA6:AA17)</f>
        <v>0</v>
      </c>
      <c r="AB18" s="34">
        <f>SUM(AB6:AB17)</f>
        <v>7</v>
      </c>
      <c r="AC18" s="47"/>
      <c r="AD18" s="46">
        <f>SUM(AD6:AD17)</f>
        <v>0</v>
      </c>
      <c r="AE18" s="34">
        <f>SUM(AE6:AE17)</f>
        <v>0</v>
      </c>
      <c r="AF18" s="47"/>
      <c r="AG18" s="46">
        <f>SUM(AG6:AG17)</f>
        <v>0</v>
      </c>
      <c r="AH18" s="34">
        <f>SUM(AH6:AH17)</f>
        <v>0</v>
      </c>
      <c r="AI18" s="47"/>
      <c r="AJ18" s="46">
        <f>SUM(AJ6:AJ17)</f>
        <v>0</v>
      </c>
      <c r="AK18" s="34">
        <f>SUM(AK6:AK17)</f>
        <v>0</v>
      </c>
      <c r="AL18" s="47"/>
      <c r="AM18" s="46">
        <f>SUM(AM6:AM17)</f>
        <v>0</v>
      </c>
      <c r="AN18" s="34">
        <f>SUM(AN6:AN17)</f>
        <v>0</v>
      </c>
      <c r="AO18" s="47"/>
      <c r="AP18" s="46">
        <f>SUM(AP6:AP17)</f>
        <v>0</v>
      </c>
      <c r="AQ18" s="34">
        <f>SUM(AQ6:AQ17)</f>
        <v>0</v>
      </c>
      <c r="AR18" s="47"/>
      <c r="AS18" s="46">
        <f>SUM(AS6:AS17)</f>
        <v>0</v>
      </c>
      <c r="AT18" s="34">
        <f>SUM(AT6:AT17)</f>
        <v>0</v>
      </c>
      <c r="AU18" s="47"/>
      <c r="AV18" s="46">
        <f>SUM(AV6:AV17)</f>
        <v>0</v>
      </c>
      <c r="AW18" s="34">
        <f>SUM(AW6:AW17)</f>
        <v>0</v>
      </c>
      <c r="AX18" s="47"/>
      <c r="AY18" s="46">
        <f>SUM(AY6:AY17)</f>
        <v>0</v>
      </c>
      <c r="AZ18" s="34">
        <f>SUM(AZ6:AZ17)</f>
        <v>0</v>
      </c>
      <c r="BA18" s="47"/>
      <c r="BB18" s="46">
        <f t="shared" ref="BB18:BC18" si="7">SUM(BB6:BB17)</f>
        <v>0</v>
      </c>
      <c r="BC18" s="34">
        <f t="shared" si="7"/>
        <v>0</v>
      </c>
      <c r="BD18" s="47"/>
      <c r="BE18" s="46">
        <f>SUM(BE6:BE17)</f>
        <v>0</v>
      </c>
      <c r="BF18" s="34">
        <f>SUM(BF6:BF17)</f>
        <v>0</v>
      </c>
      <c r="BG18" s="47"/>
      <c r="BH18" s="46">
        <f>SUM(BH6:BH17)</f>
        <v>0</v>
      </c>
      <c r="BI18" s="34">
        <f>SUM(BI6:BI17)</f>
        <v>0</v>
      </c>
      <c r="BJ18" s="47"/>
      <c r="BK18" s="35">
        <f t="shared" si="3"/>
        <v>0</v>
      </c>
      <c r="BL18" s="36">
        <f t="shared" si="4"/>
        <v>7</v>
      </c>
      <c r="BM18" s="6"/>
      <c r="BN18" s="9"/>
      <c r="BO18" s="6"/>
      <c r="BP18" s="6"/>
      <c r="BQ18" s="6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f t="shared" ref="Q19:Q30" si="8">IF(O19=0,0,P19/O19*1000)</f>
        <v>0</v>
      </c>
      <c r="R19" s="42">
        <v>0</v>
      </c>
      <c r="S19" s="27">
        <v>0</v>
      </c>
      <c r="T19" s="43">
        <f t="shared" ref="T19:T30" si="9">IF(R19=0,0,S19/R19*1000)</f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4">
        <v>0</v>
      </c>
      <c r="AN19" s="14">
        <v>0</v>
      </c>
      <c r="AO19" s="45"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42">
        <v>0</v>
      </c>
      <c r="AW19" s="27">
        <v>0</v>
      </c>
      <c r="AX19" s="43">
        <v>0</v>
      </c>
      <c r="AY19" s="42">
        <v>0</v>
      </c>
      <c r="AZ19" s="27">
        <v>0</v>
      </c>
      <c r="BA19" s="43">
        <v>0</v>
      </c>
      <c r="BB19" s="42">
        <v>0</v>
      </c>
      <c r="BC19" s="27">
        <v>0</v>
      </c>
      <c r="BD19" s="43">
        <f t="shared" ref="BD19:BD30" si="10">IF(BB19=0,0,BC19/BB19*1000)</f>
        <v>0</v>
      </c>
      <c r="BE19" s="42">
        <v>0</v>
      </c>
      <c r="BF19" s="27">
        <v>0</v>
      </c>
      <c r="BG19" s="43">
        <v>0</v>
      </c>
      <c r="BH19" s="42">
        <v>0</v>
      </c>
      <c r="BI19" s="27">
        <v>0</v>
      </c>
      <c r="BJ19" s="43">
        <v>0</v>
      </c>
      <c r="BK19" s="33">
        <f t="shared" ref="BK19:BK52" si="11">SUM(BH19,AP19,AG19,I19)</f>
        <v>0</v>
      </c>
      <c r="BL19" s="29">
        <f t="shared" ref="BL19:BL52" si="12">SUM(BI19,AQ19,AH19,J19)</f>
        <v>0</v>
      </c>
      <c r="BM19" s="6"/>
      <c r="BN19" s="9"/>
      <c r="BO19" s="6"/>
      <c r="BP19" s="6"/>
      <c r="BQ19" s="6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</row>
    <row r="20" spans="1:196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f t="shared" si="8"/>
        <v>0</v>
      </c>
      <c r="R20" s="44">
        <v>0</v>
      </c>
      <c r="S20" s="14">
        <v>0</v>
      </c>
      <c r="T20" s="45">
        <f t="shared" si="9"/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44">
        <v>0</v>
      </c>
      <c r="AW20" s="14">
        <v>0</v>
      </c>
      <c r="AX20" s="45">
        <v>0</v>
      </c>
      <c r="AY20" s="44">
        <v>0</v>
      </c>
      <c r="AZ20" s="14">
        <v>0</v>
      </c>
      <c r="BA20" s="45">
        <v>0</v>
      </c>
      <c r="BB20" s="44">
        <v>0</v>
      </c>
      <c r="BC20" s="14">
        <v>0</v>
      </c>
      <c r="BD20" s="45">
        <f t="shared" si="10"/>
        <v>0</v>
      </c>
      <c r="BE20" s="44">
        <v>0</v>
      </c>
      <c r="BF20" s="14">
        <v>0</v>
      </c>
      <c r="BG20" s="45">
        <v>0</v>
      </c>
      <c r="BH20" s="44">
        <v>0</v>
      </c>
      <c r="BI20" s="14">
        <v>0</v>
      </c>
      <c r="BJ20" s="45">
        <v>0</v>
      </c>
      <c r="BK20" s="12">
        <f t="shared" si="11"/>
        <v>0</v>
      </c>
      <c r="BL20" s="17">
        <f t="shared" si="12"/>
        <v>0</v>
      </c>
      <c r="BM20" s="6"/>
      <c r="BN20" s="9"/>
      <c r="BO20" s="6"/>
      <c r="BP20" s="6"/>
      <c r="BQ20" s="6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</row>
    <row r="21" spans="1:196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f t="shared" si="8"/>
        <v>0</v>
      </c>
      <c r="R21" s="44">
        <v>0</v>
      </c>
      <c r="S21" s="14">
        <v>0</v>
      </c>
      <c r="T21" s="45">
        <f t="shared" si="9"/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44">
        <v>0</v>
      </c>
      <c r="AW21" s="14">
        <v>0</v>
      </c>
      <c r="AX21" s="45">
        <v>0</v>
      </c>
      <c r="AY21" s="44">
        <v>0</v>
      </c>
      <c r="AZ21" s="14">
        <v>0</v>
      </c>
      <c r="BA21" s="45">
        <v>0</v>
      </c>
      <c r="BB21" s="44">
        <v>0</v>
      </c>
      <c r="BC21" s="14">
        <v>0</v>
      </c>
      <c r="BD21" s="45">
        <f t="shared" si="10"/>
        <v>0</v>
      </c>
      <c r="BE21" s="44">
        <v>0</v>
      </c>
      <c r="BF21" s="14">
        <v>0</v>
      </c>
      <c r="BG21" s="45">
        <v>0</v>
      </c>
      <c r="BH21" s="44">
        <v>0</v>
      </c>
      <c r="BI21" s="14">
        <v>0</v>
      </c>
      <c r="BJ21" s="45">
        <v>0</v>
      </c>
      <c r="BK21" s="12">
        <f t="shared" si="11"/>
        <v>0</v>
      </c>
      <c r="BL21" s="17">
        <f t="shared" si="12"/>
        <v>0</v>
      </c>
      <c r="BM21" s="6"/>
      <c r="BN21" s="9"/>
      <c r="BO21" s="6"/>
      <c r="BP21" s="6"/>
      <c r="BQ21" s="6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</row>
    <row r="22" spans="1:196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f t="shared" si="8"/>
        <v>0</v>
      </c>
      <c r="R22" s="44">
        <v>0</v>
      </c>
      <c r="S22" s="14">
        <v>0</v>
      </c>
      <c r="T22" s="45">
        <f t="shared" si="9"/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44">
        <v>0</v>
      </c>
      <c r="AW22" s="14">
        <v>0</v>
      </c>
      <c r="AX22" s="45">
        <v>0</v>
      </c>
      <c r="AY22" s="44">
        <v>0</v>
      </c>
      <c r="AZ22" s="14">
        <v>0</v>
      </c>
      <c r="BA22" s="45">
        <v>0</v>
      </c>
      <c r="BB22" s="44">
        <v>0</v>
      </c>
      <c r="BC22" s="14">
        <v>0</v>
      </c>
      <c r="BD22" s="45">
        <f t="shared" si="10"/>
        <v>0</v>
      </c>
      <c r="BE22" s="44">
        <v>0</v>
      </c>
      <c r="BF22" s="14">
        <v>0</v>
      </c>
      <c r="BG22" s="45">
        <v>0</v>
      </c>
      <c r="BH22" s="44">
        <v>0</v>
      </c>
      <c r="BI22" s="14">
        <v>0</v>
      </c>
      <c r="BJ22" s="45">
        <v>0</v>
      </c>
      <c r="BK22" s="12">
        <f t="shared" si="11"/>
        <v>0</v>
      </c>
      <c r="BL22" s="17">
        <f t="shared" si="12"/>
        <v>0</v>
      </c>
      <c r="BM22" s="6"/>
      <c r="BN22" s="9"/>
      <c r="BO22" s="6"/>
      <c r="BP22" s="6"/>
      <c r="BQ22" s="6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</row>
    <row r="23" spans="1:196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f t="shared" si="8"/>
        <v>0</v>
      </c>
      <c r="R23" s="44">
        <v>0</v>
      </c>
      <c r="S23" s="14">
        <v>0</v>
      </c>
      <c r="T23" s="45">
        <f t="shared" si="9"/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44">
        <v>0</v>
      </c>
      <c r="AW23" s="14">
        <v>0</v>
      </c>
      <c r="AX23" s="45">
        <v>0</v>
      </c>
      <c r="AY23" s="44">
        <v>0</v>
      </c>
      <c r="AZ23" s="14">
        <v>0</v>
      </c>
      <c r="BA23" s="45">
        <v>0</v>
      </c>
      <c r="BB23" s="44">
        <v>0</v>
      </c>
      <c r="BC23" s="14">
        <v>0</v>
      </c>
      <c r="BD23" s="45">
        <f t="shared" si="10"/>
        <v>0</v>
      </c>
      <c r="BE23" s="44">
        <v>0</v>
      </c>
      <c r="BF23" s="14">
        <v>0</v>
      </c>
      <c r="BG23" s="45">
        <v>0</v>
      </c>
      <c r="BH23" s="44">
        <v>0</v>
      </c>
      <c r="BI23" s="14">
        <v>0</v>
      </c>
      <c r="BJ23" s="45">
        <v>0</v>
      </c>
      <c r="BK23" s="12">
        <f t="shared" si="11"/>
        <v>0</v>
      </c>
      <c r="BL23" s="17">
        <f t="shared" si="12"/>
        <v>0</v>
      </c>
      <c r="BM23" s="6"/>
      <c r="BN23" s="9"/>
      <c r="BO23" s="6"/>
      <c r="BP23" s="6"/>
      <c r="BQ23" s="6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</row>
    <row r="24" spans="1:196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f t="shared" si="8"/>
        <v>0</v>
      </c>
      <c r="R24" s="44">
        <v>0</v>
      </c>
      <c r="S24" s="14">
        <v>0</v>
      </c>
      <c r="T24" s="45">
        <f t="shared" si="9"/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44">
        <v>0</v>
      </c>
      <c r="AW24" s="14">
        <v>0</v>
      </c>
      <c r="AX24" s="45">
        <v>0</v>
      </c>
      <c r="AY24" s="44">
        <v>0</v>
      </c>
      <c r="AZ24" s="14">
        <v>0</v>
      </c>
      <c r="BA24" s="45">
        <v>0</v>
      </c>
      <c r="BB24" s="44">
        <v>0</v>
      </c>
      <c r="BC24" s="14">
        <v>0</v>
      </c>
      <c r="BD24" s="45">
        <f t="shared" si="10"/>
        <v>0</v>
      </c>
      <c r="BE24" s="44">
        <v>0</v>
      </c>
      <c r="BF24" s="14">
        <v>0</v>
      </c>
      <c r="BG24" s="45">
        <v>0</v>
      </c>
      <c r="BH24" s="44">
        <v>0</v>
      </c>
      <c r="BI24" s="14">
        <v>0</v>
      </c>
      <c r="BJ24" s="45">
        <v>0</v>
      </c>
      <c r="BK24" s="12">
        <f t="shared" si="11"/>
        <v>0</v>
      </c>
      <c r="BL24" s="17">
        <f t="shared" si="12"/>
        <v>0</v>
      </c>
      <c r="BM24" s="6"/>
      <c r="BN24" s="9"/>
      <c r="BO24" s="6"/>
      <c r="BP24" s="6"/>
      <c r="BQ24" s="6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</row>
    <row r="25" spans="1:196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f t="shared" si="8"/>
        <v>0</v>
      </c>
      <c r="R25" s="44">
        <v>0</v>
      </c>
      <c r="S25" s="14">
        <v>0</v>
      </c>
      <c r="T25" s="45">
        <f t="shared" si="9"/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44">
        <v>0</v>
      </c>
      <c r="AW25" s="14">
        <v>0</v>
      </c>
      <c r="AX25" s="45">
        <v>0</v>
      </c>
      <c r="AY25" s="44">
        <v>0</v>
      </c>
      <c r="AZ25" s="14">
        <v>0</v>
      </c>
      <c r="BA25" s="45">
        <v>0</v>
      </c>
      <c r="BB25" s="44">
        <v>0</v>
      </c>
      <c r="BC25" s="14">
        <v>0</v>
      </c>
      <c r="BD25" s="45">
        <f t="shared" si="10"/>
        <v>0</v>
      </c>
      <c r="BE25" s="44">
        <v>0</v>
      </c>
      <c r="BF25" s="14">
        <v>0</v>
      </c>
      <c r="BG25" s="45">
        <v>0</v>
      </c>
      <c r="BH25" s="44">
        <v>0</v>
      </c>
      <c r="BI25" s="14">
        <v>0</v>
      </c>
      <c r="BJ25" s="45">
        <v>0</v>
      </c>
      <c r="BK25" s="12">
        <f t="shared" si="11"/>
        <v>0</v>
      </c>
      <c r="BL25" s="17">
        <f t="shared" si="12"/>
        <v>0</v>
      </c>
      <c r="BM25" s="6"/>
      <c r="BN25" s="9"/>
      <c r="BO25" s="6"/>
      <c r="BP25" s="6"/>
      <c r="BQ25" s="6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</row>
    <row r="26" spans="1:196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f t="shared" si="8"/>
        <v>0</v>
      </c>
      <c r="R26" s="44">
        <v>0</v>
      </c>
      <c r="S26" s="14">
        <v>0</v>
      </c>
      <c r="T26" s="45">
        <f t="shared" si="9"/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44">
        <v>0</v>
      </c>
      <c r="AW26" s="14">
        <v>0</v>
      </c>
      <c r="AX26" s="45">
        <v>0</v>
      </c>
      <c r="AY26" s="44">
        <v>0</v>
      </c>
      <c r="AZ26" s="14">
        <v>0</v>
      </c>
      <c r="BA26" s="45">
        <v>0</v>
      </c>
      <c r="BB26" s="44">
        <v>0</v>
      </c>
      <c r="BC26" s="14">
        <v>0</v>
      </c>
      <c r="BD26" s="45">
        <f t="shared" si="10"/>
        <v>0</v>
      </c>
      <c r="BE26" s="44">
        <v>0</v>
      </c>
      <c r="BF26" s="14">
        <v>0</v>
      </c>
      <c r="BG26" s="45">
        <v>0</v>
      </c>
      <c r="BH26" s="44">
        <v>0</v>
      </c>
      <c r="BI26" s="14">
        <v>0</v>
      </c>
      <c r="BJ26" s="45">
        <v>0</v>
      </c>
      <c r="BK26" s="12">
        <f t="shared" si="11"/>
        <v>0</v>
      </c>
      <c r="BL26" s="17">
        <f t="shared" si="12"/>
        <v>0</v>
      </c>
      <c r="BM26" s="6"/>
      <c r="BN26" s="9"/>
      <c r="BO26" s="6"/>
      <c r="BP26" s="6"/>
      <c r="BQ26" s="6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</row>
    <row r="27" spans="1:196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f t="shared" si="8"/>
        <v>0</v>
      </c>
      <c r="R27" s="44">
        <v>0</v>
      </c>
      <c r="S27" s="14">
        <v>0</v>
      </c>
      <c r="T27" s="45">
        <f t="shared" si="9"/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44">
        <v>0</v>
      </c>
      <c r="AW27" s="14">
        <v>0</v>
      </c>
      <c r="AX27" s="45">
        <v>0</v>
      </c>
      <c r="AY27" s="44">
        <v>0</v>
      </c>
      <c r="AZ27" s="14">
        <v>0</v>
      </c>
      <c r="BA27" s="45">
        <v>0</v>
      </c>
      <c r="BB27" s="44">
        <v>0</v>
      </c>
      <c r="BC27" s="14">
        <v>0</v>
      </c>
      <c r="BD27" s="45">
        <f t="shared" si="10"/>
        <v>0</v>
      </c>
      <c r="BE27" s="44">
        <v>0</v>
      </c>
      <c r="BF27" s="14">
        <v>0</v>
      </c>
      <c r="BG27" s="45">
        <v>0</v>
      </c>
      <c r="BH27" s="44">
        <v>0</v>
      </c>
      <c r="BI27" s="14">
        <v>0</v>
      </c>
      <c r="BJ27" s="45">
        <v>0</v>
      </c>
      <c r="BK27" s="12">
        <f t="shared" si="11"/>
        <v>0</v>
      </c>
      <c r="BL27" s="17">
        <f t="shared" si="12"/>
        <v>0</v>
      </c>
      <c r="BM27" s="6"/>
      <c r="BN27" s="9"/>
      <c r="BO27" s="6"/>
      <c r="BP27" s="6"/>
      <c r="BQ27" s="6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</row>
    <row r="28" spans="1:196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f t="shared" si="8"/>
        <v>0</v>
      </c>
      <c r="R28" s="44">
        <v>0</v>
      </c>
      <c r="S28" s="14">
        <v>0</v>
      </c>
      <c r="T28" s="45">
        <f t="shared" si="9"/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v>0</v>
      </c>
      <c r="AP28" s="48">
        <v>22</v>
      </c>
      <c r="AQ28" s="16">
        <v>140</v>
      </c>
      <c r="AR28" s="45">
        <f>AQ28/AP28*1000</f>
        <v>6363.6363636363631</v>
      </c>
      <c r="AS28" s="44">
        <v>0</v>
      </c>
      <c r="AT28" s="14">
        <v>0</v>
      </c>
      <c r="AU28" s="45">
        <v>0</v>
      </c>
      <c r="AV28" s="44">
        <v>0</v>
      </c>
      <c r="AW28" s="14">
        <v>0</v>
      </c>
      <c r="AX28" s="45">
        <v>0</v>
      </c>
      <c r="AY28" s="44">
        <v>0</v>
      </c>
      <c r="AZ28" s="14">
        <v>0</v>
      </c>
      <c r="BA28" s="45">
        <v>0</v>
      </c>
      <c r="BB28" s="44">
        <v>0</v>
      </c>
      <c r="BC28" s="14">
        <v>0</v>
      </c>
      <c r="BD28" s="45">
        <f t="shared" si="10"/>
        <v>0</v>
      </c>
      <c r="BE28" s="44">
        <v>0</v>
      </c>
      <c r="BF28" s="14">
        <v>0</v>
      </c>
      <c r="BG28" s="45">
        <v>0</v>
      </c>
      <c r="BH28" s="44">
        <v>0</v>
      </c>
      <c r="BI28" s="14">
        <v>0</v>
      </c>
      <c r="BJ28" s="45">
        <v>0</v>
      </c>
      <c r="BK28" s="12">
        <f t="shared" si="11"/>
        <v>22</v>
      </c>
      <c r="BL28" s="17">
        <f t="shared" si="12"/>
        <v>140</v>
      </c>
      <c r="BM28" s="6"/>
      <c r="BN28" s="9"/>
      <c r="BO28" s="6"/>
      <c r="BP28" s="6"/>
      <c r="BQ28" s="6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</row>
    <row r="29" spans="1:196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f t="shared" si="8"/>
        <v>0</v>
      </c>
      <c r="R29" s="44">
        <v>0</v>
      </c>
      <c r="S29" s="14">
        <v>0</v>
      </c>
      <c r="T29" s="45">
        <f t="shared" si="9"/>
        <v>0</v>
      </c>
      <c r="U29" s="44">
        <v>0</v>
      </c>
      <c r="V29" s="14">
        <v>0</v>
      </c>
      <c r="W29" s="45">
        <v>0</v>
      </c>
      <c r="X29" s="44">
        <v>0</v>
      </c>
      <c r="Y29" s="14">
        <v>0</v>
      </c>
      <c r="Z29" s="45">
        <v>0</v>
      </c>
      <c r="AA29" s="44">
        <v>0</v>
      </c>
      <c r="AB29" s="14">
        <v>0</v>
      </c>
      <c r="AC29" s="45">
        <v>0</v>
      </c>
      <c r="AD29" s="44">
        <v>0</v>
      </c>
      <c r="AE29" s="14">
        <v>0</v>
      </c>
      <c r="AF29" s="45">
        <v>0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44">
        <v>0</v>
      </c>
      <c r="AW29" s="14">
        <v>0</v>
      </c>
      <c r="AX29" s="45">
        <v>0</v>
      </c>
      <c r="AY29" s="44">
        <v>0</v>
      </c>
      <c r="AZ29" s="14">
        <v>0</v>
      </c>
      <c r="BA29" s="45">
        <v>0</v>
      </c>
      <c r="BB29" s="44">
        <v>0</v>
      </c>
      <c r="BC29" s="14">
        <v>0</v>
      </c>
      <c r="BD29" s="45">
        <f t="shared" si="10"/>
        <v>0</v>
      </c>
      <c r="BE29" s="44">
        <v>0</v>
      </c>
      <c r="BF29" s="14">
        <v>0</v>
      </c>
      <c r="BG29" s="45">
        <v>0</v>
      </c>
      <c r="BH29" s="44">
        <v>0</v>
      </c>
      <c r="BI29" s="14">
        <v>0</v>
      </c>
      <c r="BJ29" s="45">
        <v>0</v>
      </c>
      <c r="BK29" s="12">
        <f t="shared" si="11"/>
        <v>0</v>
      </c>
      <c r="BL29" s="17">
        <f t="shared" si="12"/>
        <v>0</v>
      </c>
      <c r="BM29" s="6"/>
      <c r="BN29" s="9"/>
      <c r="BO29" s="6"/>
      <c r="BP29" s="6"/>
      <c r="BQ29" s="6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</row>
    <row r="30" spans="1:196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f t="shared" si="8"/>
        <v>0</v>
      </c>
      <c r="R30" s="44">
        <v>0</v>
      </c>
      <c r="S30" s="14">
        <v>0</v>
      </c>
      <c r="T30" s="45">
        <f t="shared" si="9"/>
        <v>0</v>
      </c>
      <c r="U30" s="44">
        <v>0</v>
      </c>
      <c r="V30" s="14">
        <v>0</v>
      </c>
      <c r="W30" s="45">
        <v>0</v>
      </c>
      <c r="X30" s="44">
        <v>0</v>
      </c>
      <c r="Y30" s="14">
        <v>0</v>
      </c>
      <c r="Z30" s="45">
        <v>0</v>
      </c>
      <c r="AA30" s="44">
        <v>0</v>
      </c>
      <c r="AB30" s="14">
        <v>0</v>
      </c>
      <c r="AC30" s="45">
        <v>0</v>
      </c>
      <c r="AD30" s="44">
        <v>0</v>
      </c>
      <c r="AE30" s="14">
        <v>0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v>0</v>
      </c>
      <c r="AP30" s="48">
        <v>40</v>
      </c>
      <c r="AQ30" s="16">
        <v>281</v>
      </c>
      <c r="AR30" s="45">
        <f>AQ30/AP30*1000</f>
        <v>7025</v>
      </c>
      <c r="AS30" s="44">
        <v>0</v>
      </c>
      <c r="AT30" s="14">
        <v>0</v>
      </c>
      <c r="AU30" s="45">
        <v>0</v>
      </c>
      <c r="AV30" s="44">
        <v>0</v>
      </c>
      <c r="AW30" s="14">
        <v>0</v>
      </c>
      <c r="AX30" s="45">
        <v>0</v>
      </c>
      <c r="AY30" s="44">
        <v>0</v>
      </c>
      <c r="AZ30" s="14">
        <v>0</v>
      </c>
      <c r="BA30" s="45">
        <v>0</v>
      </c>
      <c r="BB30" s="44">
        <v>0</v>
      </c>
      <c r="BC30" s="14">
        <v>0</v>
      </c>
      <c r="BD30" s="45">
        <f t="shared" si="10"/>
        <v>0</v>
      </c>
      <c r="BE30" s="44">
        <v>0</v>
      </c>
      <c r="BF30" s="14">
        <v>0</v>
      </c>
      <c r="BG30" s="45">
        <v>0</v>
      </c>
      <c r="BH30" s="44">
        <v>0</v>
      </c>
      <c r="BI30" s="14">
        <v>0</v>
      </c>
      <c r="BJ30" s="45">
        <v>0</v>
      </c>
      <c r="BK30" s="12">
        <f t="shared" si="11"/>
        <v>40</v>
      </c>
      <c r="BL30" s="17">
        <f t="shared" si="12"/>
        <v>281</v>
      </c>
      <c r="BM30" s="6"/>
      <c r="BN30" s="9"/>
      <c r="BO30" s="6"/>
      <c r="BP30" s="6"/>
      <c r="BQ30" s="6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</row>
    <row r="31" spans="1:196" ht="15" thickBot="1" x14ac:dyDescent="0.35">
      <c r="A31" s="56"/>
      <c r="B31" s="57" t="s">
        <v>17</v>
      </c>
      <c r="C31" s="46">
        <f>SUM(C19:C30)</f>
        <v>0</v>
      </c>
      <c r="D31" s="34">
        <f>SUM(D19:D30)</f>
        <v>0</v>
      </c>
      <c r="E31" s="47"/>
      <c r="F31" s="46">
        <f>SUM(F19:F30)</f>
        <v>0</v>
      </c>
      <c r="G31" s="34">
        <f>SUM(G19:G30)</f>
        <v>0</v>
      </c>
      <c r="H31" s="47"/>
      <c r="I31" s="46">
        <f>SUM(I19:I30)</f>
        <v>0</v>
      </c>
      <c r="J31" s="34">
        <f>SUM(J19:J30)</f>
        <v>0</v>
      </c>
      <c r="K31" s="47"/>
      <c r="L31" s="46">
        <f>SUM(L19:L30)</f>
        <v>0</v>
      </c>
      <c r="M31" s="34">
        <f>SUM(M19:M30)</f>
        <v>0</v>
      </c>
      <c r="N31" s="47"/>
      <c r="O31" s="46">
        <f t="shared" ref="O31:P31" si="13">SUM(O19:O30)</f>
        <v>0</v>
      </c>
      <c r="P31" s="34">
        <f t="shared" si="13"/>
        <v>0</v>
      </c>
      <c r="Q31" s="47"/>
      <c r="R31" s="46">
        <f t="shared" ref="R31:S31" si="14">SUM(R19:R30)</f>
        <v>0</v>
      </c>
      <c r="S31" s="34">
        <f t="shared" si="14"/>
        <v>0</v>
      </c>
      <c r="T31" s="47"/>
      <c r="U31" s="46">
        <f>SUM(U19:U30)</f>
        <v>0</v>
      </c>
      <c r="V31" s="34">
        <f>SUM(V19:V30)</f>
        <v>0</v>
      </c>
      <c r="W31" s="47"/>
      <c r="X31" s="46">
        <f>SUM(X19:X30)</f>
        <v>0</v>
      </c>
      <c r="Y31" s="34">
        <f>SUM(Y19:Y30)</f>
        <v>0</v>
      </c>
      <c r="Z31" s="47"/>
      <c r="AA31" s="46">
        <f>SUM(AA19:AA30)</f>
        <v>0</v>
      </c>
      <c r="AB31" s="34">
        <f>SUM(AB19:AB30)</f>
        <v>0</v>
      </c>
      <c r="AC31" s="47"/>
      <c r="AD31" s="46">
        <f>SUM(AD19:AD30)</f>
        <v>0</v>
      </c>
      <c r="AE31" s="34">
        <f>SUM(AE19:AE30)</f>
        <v>0</v>
      </c>
      <c r="AF31" s="47"/>
      <c r="AG31" s="46">
        <f>SUM(AG19:AG30)</f>
        <v>0</v>
      </c>
      <c r="AH31" s="34">
        <f>SUM(AH19:AH30)</f>
        <v>0</v>
      </c>
      <c r="AI31" s="47"/>
      <c r="AJ31" s="46">
        <f>SUM(AJ19:AJ30)</f>
        <v>0</v>
      </c>
      <c r="AK31" s="34">
        <f>SUM(AK19:AK30)</f>
        <v>0</v>
      </c>
      <c r="AL31" s="47"/>
      <c r="AM31" s="46">
        <f>SUM(AM19:AM30)</f>
        <v>0</v>
      </c>
      <c r="AN31" s="34">
        <f>SUM(AN19:AN30)</f>
        <v>0</v>
      </c>
      <c r="AO31" s="47"/>
      <c r="AP31" s="46">
        <f>SUM(AP19:AP30)</f>
        <v>62</v>
      </c>
      <c r="AQ31" s="34">
        <f>SUM(AQ19:AQ30)</f>
        <v>421</v>
      </c>
      <c r="AR31" s="47"/>
      <c r="AS31" s="46">
        <f>SUM(AS19:AS30)</f>
        <v>0</v>
      </c>
      <c r="AT31" s="34">
        <f>SUM(AT19:AT30)</f>
        <v>0</v>
      </c>
      <c r="AU31" s="47"/>
      <c r="AV31" s="46">
        <f>SUM(AV19:AV30)</f>
        <v>0</v>
      </c>
      <c r="AW31" s="34">
        <f>SUM(AW19:AW30)</f>
        <v>0</v>
      </c>
      <c r="AX31" s="47"/>
      <c r="AY31" s="46">
        <f>SUM(AY19:AY30)</f>
        <v>0</v>
      </c>
      <c r="AZ31" s="34">
        <f>SUM(AZ19:AZ30)</f>
        <v>0</v>
      </c>
      <c r="BA31" s="47"/>
      <c r="BB31" s="46">
        <f t="shared" ref="BB31:BC31" si="15">SUM(BB19:BB30)</f>
        <v>0</v>
      </c>
      <c r="BC31" s="34">
        <f t="shared" si="15"/>
        <v>0</v>
      </c>
      <c r="BD31" s="47"/>
      <c r="BE31" s="46">
        <f>SUM(BE19:BE30)</f>
        <v>0</v>
      </c>
      <c r="BF31" s="34">
        <f>SUM(BF19:BF30)</f>
        <v>0</v>
      </c>
      <c r="BG31" s="47"/>
      <c r="BH31" s="46">
        <f>SUM(BH19:BH30)</f>
        <v>0</v>
      </c>
      <c r="BI31" s="34">
        <f>SUM(BI19:BI30)</f>
        <v>0</v>
      </c>
      <c r="BJ31" s="47"/>
      <c r="BK31" s="35">
        <f t="shared" si="11"/>
        <v>62</v>
      </c>
      <c r="BL31" s="36">
        <f t="shared" si="12"/>
        <v>421</v>
      </c>
      <c r="BM31" s="6"/>
      <c r="BN31" s="9"/>
      <c r="BO31" s="6"/>
      <c r="BP31" s="6"/>
      <c r="BQ31" s="6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f t="shared" ref="Q32:Q43" si="16">IF(O32=0,0,P32/O32*1000)</f>
        <v>0</v>
      </c>
      <c r="R32" s="44">
        <v>0</v>
      </c>
      <c r="S32" s="14">
        <v>0</v>
      </c>
      <c r="T32" s="45">
        <f t="shared" ref="T32:T43" si="17">IF(R32=0,0,S32/R32*1000)</f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44">
        <v>0</v>
      </c>
      <c r="AW32" s="14">
        <v>0</v>
      </c>
      <c r="AX32" s="45">
        <v>0</v>
      </c>
      <c r="AY32" s="44">
        <v>0</v>
      </c>
      <c r="AZ32" s="14">
        <v>0</v>
      </c>
      <c r="BA32" s="45">
        <v>0</v>
      </c>
      <c r="BB32" s="44">
        <v>0</v>
      </c>
      <c r="BC32" s="14">
        <v>0</v>
      </c>
      <c r="BD32" s="45">
        <f t="shared" ref="BD32:BD43" si="18">IF(BB32=0,0,BC32/BB32*1000)</f>
        <v>0</v>
      </c>
      <c r="BE32" s="44">
        <v>0</v>
      </c>
      <c r="BF32" s="14">
        <v>0</v>
      </c>
      <c r="BG32" s="45">
        <v>0</v>
      </c>
      <c r="BH32" s="44">
        <v>0</v>
      </c>
      <c r="BI32" s="14">
        <v>0</v>
      </c>
      <c r="BJ32" s="45">
        <v>0</v>
      </c>
      <c r="BK32" s="12">
        <f t="shared" si="11"/>
        <v>0</v>
      </c>
      <c r="BL32" s="17">
        <f t="shared" si="12"/>
        <v>0</v>
      </c>
      <c r="BM32" s="6"/>
      <c r="BN32" s="9"/>
      <c r="BO32" s="6"/>
      <c r="BP32" s="6"/>
      <c r="BQ32" s="6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</row>
    <row r="33" spans="1:196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f t="shared" si="16"/>
        <v>0</v>
      </c>
      <c r="R33" s="44">
        <v>0</v>
      </c>
      <c r="S33" s="14">
        <v>0</v>
      </c>
      <c r="T33" s="45">
        <f t="shared" si="17"/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44">
        <v>0</v>
      </c>
      <c r="AW33" s="14">
        <v>0</v>
      </c>
      <c r="AX33" s="45">
        <v>0</v>
      </c>
      <c r="AY33" s="44">
        <v>0</v>
      </c>
      <c r="AZ33" s="14">
        <v>0</v>
      </c>
      <c r="BA33" s="45">
        <v>0</v>
      </c>
      <c r="BB33" s="44">
        <v>0</v>
      </c>
      <c r="BC33" s="14">
        <v>0</v>
      </c>
      <c r="BD33" s="45">
        <f t="shared" si="18"/>
        <v>0</v>
      </c>
      <c r="BE33" s="44">
        <v>0</v>
      </c>
      <c r="BF33" s="14">
        <v>0</v>
      </c>
      <c r="BG33" s="45">
        <v>0</v>
      </c>
      <c r="BH33" s="44">
        <v>0</v>
      </c>
      <c r="BI33" s="14">
        <v>0</v>
      </c>
      <c r="BJ33" s="45">
        <v>0</v>
      </c>
      <c r="BK33" s="12">
        <f t="shared" si="11"/>
        <v>0</v>
      </c>
      <c r="BL33" s="17">
        <f t="shared" si="12"/>
        <v>0</v>
      </c>
      <c r="BM33" s="6"/>
      <c r="BN33" s="9"/>
      <c r="BO33" s="6"/>
      <c r="BP33" s="6"/>
      <c r="BQ33" s="6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</row>
    <row r="34" spans="1:196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f t="shared" si="16"/>
        <v>0</v>
      </c>
      <c r="R34" s="44">
        <v>0</v>
      </c>
      <c r="S34" s="14">
        <v>0</v>
      </c>
      <c r="T34" s="45">
        <f t="shared" si="17"/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v>0</v>
      </c>
      <c r="AP34" s="48">
        <v>22</v>
      </c>
      <c r="AQ34" s="16">
        <v>233</v>
      </c>
      <c r="AR34" s="45">
        <f>AQ34/AP34*1000</f>
        <v>10590.909090909092</v>
      </c>
      <c r="AS34" s="44">
        <v>0</v>
      </c>
      <c r="AT34" s="14">
        <v>0</v>
      </c>
      <c r="AU34" s="45">
        <v>0</v>
      </c>
      <c r="AV34" s="44">
        <v>0</v>
      </c>
      <c r="AW34" s="14">
        <v>0</v>
      </c>
      <c r="AX34" s="45">
        <v>0</v>
      </c>
      <c r="AY34" s="44">
        <v>0</v>
      </c>
      <c r="AZ34" s="14">
        <v>0</v>
      </c>
      <c r="BA34" s="45">
        <v>0</v>
      </c>
      <c r="BB34" s="44">
        <v>0</v>
      </c>
      <c r="BC34" s="14">
        <v>0</v>
      </c>
      <c r="BD34" s="45">
        <f t="shared" si="18"/>
        <v>0</v>
      </c>
      <c r="BE34" s="44">
        <v>0</v>
      </c>
      <c r="BF34" s="14">
        <v>0</v>
      </c>
      <c r="BG34" s="45">
        <v>0</v>
      </c>
      <c r="BH34" s="44">
        <v>0</v>
      </c>
      <c r="BI34" s="14">
        <v>0</v>
      </c>
      <c r="BJ34" s="45">
        <v>0</v>
      </c>
      <c r="BK34" s="12">
        <f t="shared" si="11"/>
        <v>22</v>
      </c>
      <c r="BL34" s="17">
        <f t="shared" si="12"/>
        <v>233</v>
      </c>
      <c r="BM34" s="6"/>
      <c r="BN34" s="9"/>
      <c r="BO34" s="6"/>
      <c r="BP34" s="6"/>
      <c r="BQ34" s="6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</row>
    <row r="35" spans="1:196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f t="shared" si="16"/>
        <v>0</v>
      </c>
      <c r="R35" s="44">
        <v>0</v>
      </c>
      <c r="S35" s="14">
        <v>0</v>
      </c>
      <c r="T35" s="45">
        <f t="shared" si="17"/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44">
        <v>0</v>
      </c>
      <c r="AW35" s="14">
        <v>0</v>
      </c>
      <c r="AX35" s="45">
        <v>0</v>
      </c>
      <c r="AY35" s="44">
        <v>0</v>
      </c>
      <c r="AZ35" s="14">
        <v>0</v>
      </c>
      <c r="BA35" s="45">
        <v>0</v>
      </c>
      <c r="BB35" s="44">
        <v>0</v>
      </c>
      <c r="BC35" s="14">
        <v>0</v>
      </c>
      <c r="BD35" s="45">
        <f t="shared" si="18"/>
        <v>0</v>
      </c>
      <c r="BE35" s="44">
        <v>0</v>
      </c>
      <c r="BF35" s="14">
        <v>0</v>
      </c>
      <c r="BG35" s="45">
        <v>0</v>
      </c>
      <c r="BH35" s="44">
        <v>0</v>
      </c>
      <c r="BI35" s="14">
        <v>0</v>
      </c>
      <c r="BJ35" s="45">
        <v>0</v>
      </c>
      <c r="BK35" s="12">
        <f t="shared" si="11"/>
        <v>0</v>
      </c>
      <c r="BL35" s="17">
        <f t="shared" si="12"/>
        <v>0</v>
      </c>
      <c r="BM35" s="6"/>
      <c r="BN35" s="9"/>
      <c r="BO35" s="6"/>
      <c r="BP35" s="6"/>
      <c r="BQ35" s="6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</row>
    <row r="36" spans="1:196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f t="shared" si="16"/>
        <v>0</v>
      </c>
      <c r="R36" s="44">
        <v>0</v>
      </c>
      <c r="S36" s="14">
        <v>0</v>
      </c>
      <c r="T36" s="45">
        <f t="shared" si="17"/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44">
        <v>0</v>
      </c>
      <c r="AW36" s="14">
        <v>0</v>
      </c>
      <c r="AX36" s="45">
        <v>0</v>
      </c>
      <c r="AY36" s="44">
        <v>0</v>
      </c>
      <c r="AZ36" s="14">
        <v>0</v>
      </c>
      <c r="BA36" s="45">
        <v>0</v>
      </c>
      <c r="BB36" s="44">
        <v>0</v>
      </c>
      <c r="BC36" s="14">
        <v>0</v>
      </c>
      <c r="BD36" s="45">
        <f t="shared" si="18"/>
        <v>0</v>
      </c>
      <c r="BE36" s="44">
        <v>0</v>
      </c>
      <c r="BF36" s="14">
        <v>0</v>
      </c>
      <c r="BG36" s="45">
        <v>0</v>
      </c>
      <c r="BH36" s="44">
        <v>0</v>
      </c>
      <c r="BI36" s="14">
        <v>0</v>
      </c>
      <c r="BJ36" s="45">
        <v>0</v>
      </c>
      <c r="BK36" s="12">
        <f t="shared" si="11"/>
        <v>0</v>
      </c>
      <c r="BL36" s="17">
        <f t="shared" si="12"/>
        <v>0</v>
      </c>
      <c r="BM36" s="6"/>
      <c r="BN36" s="9"/>
      <c r="BO36" s="6"/>
      <c r="BP36" s="6"/>
      <c r="BQ36" s="6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</row>
    <row r="37" spans="1:196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f t="shared" si="16"/>
        <v>0</v>
      </c>
      <c r="R37" s="44">
        <v>0</v>
      </c>
      <c r="S37" s="14">
        <v>0</v>
      </c>
      <c r="T37" s="45">
        <f t="shared" si="17"/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44">
        <v>0</v>
      </c>
      <c r="AW37" s="14">
        <v>0</v>
      </c>
      <c r="AX37" s="45">
        <v>0</v>
      </c>
      <c r="AY37" s="44">
        <v>0</v>
      </c>
      <c r="AZ37" s="14">
        <v>0</v>
      </c>
      <c r="BA37" s="45">
        <v>0</v>
      </c>
      <c r="BB37" s="44">
        <v>0</v>
      </c>
      <c r="BC37" s="14">
        <v>0</v>
      </c>
      <c r="BD37" s="45">
        <f t="shared" si="18"/>
        <v>0</v>
      </c>
      <c r="BE37" s="44">
        <v>0</v>
      </c>
      <c r="BF37" s="14">
        <v>0</v>
      </c>
      <c r="BG37" s="45">
        <v>0</v>
      </c>
      <c r="BH37" s="44">
        <v>0</v>
      </c>
      <c r="BI37" s="14">
        <v>0</v>
      </c>
      <c r="BJ37" s="45">
        <v>0</v>
      </c>
      <c r="BK37" s="12">
        <f t="shared" si="11"/>
        <v>0</v>
      </c>
      <c r="BL37" s="17">
        <f t="shared" si="12"/>
        <v>0</v>
      </c>
      <c r="BM37" s="6"/>
      <c r="BN37" s="9"/>
      <c r="BO37" s="6"/>
      <c r="BP37" s="6"/>
      <c r="BQ37" s="6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</row>
    <row r="38" spans="1:196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f t="shared" si="16"/>
        <v>0</v>
      </c>
      <c r="R38" s="44">
        <v>0</v>
      </c>
      <c r="S38" s="14">
        <v>0</v>
      </c>
      <c r="T38" s="45">
        <f t="shared" si="17"/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44">
        <v>0</v>
      </c>
      <c r="AW38" s="14">
        <v>0</v>
      </c>
      <c r="AX38" s="45">
        <v>0</v>
      </c>
      <c r="AY38" s="44">
        <v>0</v>
      </c>
      <c r="AZ38" s="14">
        <v>0</v>
      </c>
      <c r="BA38" s="45">
        <v>0</v>
      </c>
      <c r="BB38" s="44">
        <v>0</v>
      </c>
      <c r="BC38" s="14">
        <v>0</v>
      </c>
      <c r="BD38" s="45">
        <f t="shared" si="18"/>
        <v>0</v>
      </c>
      <c r="BE38" s="44">
        <v>0</v>
      </c>
      <c r="BF38" s="14">
        <v>0</v>
      </c>
      <c r="BG38" s="45">
        <v>0</v>
      </c>
      <c r="BH38" s="44">
        <v>0</v>
      </c>
      <c r="BI38" s="14">
        <v>0</v>
      </c>
      <c r="BJ38" s="45">
        <v>0</v>
      </c>
      <c r="BK38" s="12">
        <f t="shared" si="11"/>
        <v>0</v>
      </c>
      <c r="BL38" s="17">
        <f t="shared" si="12"/>
        <v>0</v>
      </c>
      <c r="BM38" s="6"/>
      <c r="BN38" s="9"/>
      <c r="BO38" s="6"/>
      <c r="BP38" s="6"/>
      <c r="BQ38" s="6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</row>
    <row r="39" spans="1:196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f t="shared" si="16"/>
        <v>0</v>
      </c>
      <c r="R39" s="44">
        <v>0</v>
      </c>
      <c r="S39" s="14">
        <v>0</v>
      </c>
      <c r="T39" s="45">
        <f t="shared" si="17"/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44">
        <v>0</v>
      </c>
      <c r="AW39" s="14">
        <v>0</v>
      </c>
      <c r="AX39" s="45">
        <v>0</v>
      </c>
      <c r="AY39" s="44">
        <v>0</v>
      </c>
      <c r="AZ39" s="14">
        <v>0</v>
      </c>
      <c r="BA39" s="45">
        <v>0</v>
      </c>
      <c r="BB39" s="44">
        <v>0</v>
      </c>
      <c r="BC39" s="14">
        <v>0</v>
      </c>
      <c r="BD39" s="45">
        <f t="shared" si="18"/>
        <v>0</v>
      </c>
      <c r="BE39" s="44">
        <v>0</v>
      </c>
      <c r="BF39" s="14">
        <v>0</v>
      </c>
      <c r="BG39" s="45">
        <v>0</v>
      </c>
      <c r="BH39" s="44">
        <v>0</v>
      </c>
      <c r="BI39" s="14">
        <v>0</v>
      </c>
      <c r="BJ39" s="45">
        <v>0</v>
      </c>
      <c r="BK39" s="12">
        <f t="shared" si="11"/>
        <v>0</v>
      </c>
      <c r="BL39" s="17">
        <f t="shared" si="12"/>
        <v>0</v>
      </c>
      <c r="BM39" s="6"/>
      <c r="BN39" s="9"/>
      <c r="BO39" s="6"/>
      <c r="BP39" s="6"/>
      <c r="BQ39" s="6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</row>
    <row r="40" spans="1:196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f t="shared" si="16"/>
        <v>0</v>
      </c>
      <c r="R40" s="44">
        <v>0</v>
      </c>
      <c r="S40" s="14">
        <v>0</v>
      </c>
      <c r="T40" s="45">
        <f t="shared" si="17"/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44">
        <v>0</v>
      </c>
      <c r="AW40" s="14">
        <v>0</v>
      </c>
      <c r="AX40" s="45">
        <v>0</v>
      </c>
      <c r="AY40" s="44">
        <v>0</v>
      </c>
      <c r="AZ40" s="14">
        <v>0</v>
      </c>
      <c r="BA40" s="45">
        <v>0</v>
      </c>
      <c r="BB40" s="44">
        <v>0</v>
      </c>
      <c r="BC40" s="14">
        <v>0</v>
      </c>
      <c r="BD40" s="45">
        <f t="shared" si="18"/>
        <v>0</v>
      </c>
      <c r="BE40" s="44">
        <v>0</v>
      </c>
      <c r="BF40" s="14">
        <v>0</v>
      </c>
      <c r="BG40" s="45">
        <v>0</v>
      </c>
      <c r="BH40" s="44">
        <v>0</v>
      </c>
      <c r="BI40" s="14">
        <v>0</v>
      </c>
      <c r="BJ40" s="45">
        <v>0</v>
      </c>
      <c r="BK40" s="12">
        <f t="shared" si="11"/>
        <v>0</v>
      </c>
      <c r="BL40" s="17">
        <f t="shared" si="12"/>
        <v>0</v>
      </c>
      <c r="BM40" s="6"/>
      <c r="BN40" s="9"/>
      <c r="BO40" s="6"/>
      <c r="BP40" s="6"/>
      <c r="BQ40" s="6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</row>
    <row r="41" spans="1:196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f t="shared" si="16"/>
        <v>0</v>
      </c>
      <c r="R41" s="44">
        <v>0</v>
      </c>
      <c r="S41" s="14">
        <v>0</v>
      </c>
      <c r="T41" s="45">
        <f t="shared" si="17"/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44">
        <v>0</v>
      </c>
      <c r="AW41" s="14">
        <v>0</v>
      </c>
      <c r="AX41" s="45">
        <v>0</v>
      </c>
      <c r="AY41" s="44">
        <v>0</v>
      </c>
      <c r="AZ41" s="14">
        <v>0</v>
      </c>
      <c r="BA41" s="45">
        <v>0</v>
      </c>
      <c r="BB41" s="44">
        <v>0</v>
      </c>
      <c r="BC41" s="14">
        <v>0</v>
      </c>
      <c r="BD41" s="45">
        <f t="shared" si="18"/>
        <v>0</v>
      </c>
      <c r="BE41" s="44">
        <v>0</v>
      </c>
      <c r="BF41" s="14">
        <v>0</v>
      </c>
      <c r="BG41" s="45">
        <v>0</v>
      </c>
      <c r="BH41" s="44">
        <v>0</v>
      </c>
      <c r="BI41" s="14">
        <v>0</v>
      </c>
      <c r="BJ41" s="45">
        <v>0</v>
      </c>
      <c r="BK41" s="12">
        <f t="shared" si="11"/>
        <v>0</v>
      </c>
      <c r="BL41" s="17">
        <f t="shared" si="12"/>
        <v>0</v>
      </c>
      <c r="BM41" s="6"/>
      <c r="BN41" s="9"/>
      <c r="BO41" s="6"/>
      <c r="BP41" s="6"/>
      <c r="BQ41" s="6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</row>
    <row r="42" spans="1:196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f t="shared" si="16"/>
        <v>0</v>
      </c>
      <c r="R42" s="44">
        <v>0</v>
      </c>
      <c r="S42" s="14">
        <v>0</v>
      </c>
      <c r="T42" s="45">
        <f t="shared" si="17"/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44">
        <v>0</v>
      </c>
      <c r="AW42" s="14">
        <v>0</v>
      </c>
      <c r="AX42" s="45">
        <v>0</v>
      </c>
      <c r="AY42" s="44">
        <v>0</v>
      </c>
      <c r="AZ42" s="14">
        <v>0</v>
      </c>
      <c r="BA42" s="45">
        <v>0</v>
      </c>
      <c r="BB42" s="44">
        <v>0</v>
      </c>
      <c r="BC42" s="14">
        <v>0</v>
      </c>
      <c r="BD42" s="45">
        <f t="shared" si="18"/>
        <v>0</v>
      </c>
      <c r="BE42" s="44">
        <v>0</v>
      </c>
      <c r="BF42" s="14">
        <v>0</v>
      </c>
      <c r="BG42" s="45">
        <v>0</v>
      </c>
      <c r="BH42" s="44">
        <v>0</v>
      </c>
      <c r="BI42" s="14">
        <v>0</v>
      </c>
      <c r="BJ42" s="45">
        <v>0</v>
      </c>
      <c r="BK42" s="12">
        <f t="shared" si="11"/>
        <v>0</v>
      </c>
      <c r="BL42" s="17">
        <f t="shared" si="12"/>
        <v>0</v>
      </c>
      <c r="BM42" s="6"/>
      <c r="BN42" s="9"/>
      <c r="BO42" s="6"/>
      <c r="BP42" s="6"/>
      <c r="BQ42" s="6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</row>
    <row r="43" spans="1:196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f t="shared" si="16"/>
        <v>0</v>
      </c>
      <c r="R43" s="44">
        <v>0</v>
      </c>
      <c r="S43" s="14">
        <v>0</v>
      </c>
      <c r="T43" s="45">
        <f t="shared" si="17"/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44">
        <v>0</v>
      </c>
      <c r="AW43" s="14">
        <v>0</v>
      </c>
      <c r="AX43" s="45">
        <v>0</v>
      </c>
      <c r="AY43" s="44">
        <v>0</v>
      </c>
      <c r="AZ43" s="14">
        <v>0</v>
      </c>
      <c r="BA43" s="45">
        <v>0</v>
      </c>
      <c r="BB43" s="44">
        <v>0</v>
      </c>
      <c r="BC43" s="14">
        <v>0</v>
      </c>
      <c r="BD43" s="45">
        <f t="shared" si="18"/>
        <v>0</v>
      </c>
      <c r="BE43" s="44">
        <v>0</v>
      </c>
      <c r="BF43" s="14">
        <v>0</v>
      </c>
      <c r="BG43" s="45">
        <v>0</v>
      </c>
      <c r="BH43" s="44">
        <v>0</v>
      </c>
      <c r="BI43" s="14">
        <v>0</v>
      </c>
      <c r="BJ43" s="45">
        <v>0</v>
      </c>
      <c r="BK43" s="12">
        <f t="shared" si="11"/>
        <v>0</v>
      </c>
      <c r="BL43" s="17">
        <f t="shared" si="12"/>
        <v>0</v>
      </c>
      <c r="BM43" s="6"/>
      <c r="BN43" s="9"/>
      <c r="BO43" s="6"/>
      <c r="BP43" s="6"/>
      <c r="BQ43" s="6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</row>
    <row r="44" spans="1:196" ht="15" thickBot="1" x14ac:dyDescent="0.35">
      <c r="A44" s="56"/>
      <c r="B44" s="57" t="s">
        <v>17</v>
      </c>
      <c r="C44" s="46">
        <f>SUM(C32:C43)</f>
        <v>0</v>
      </c>
      <c r="D44" s="34">
        <f>SUM(D32:D43)</f>
        <v>0</v>
      </c>
      <c r="E44" s="47"/>
      <c r="F44" s="46">
        <f>SUM(F32:F43)</f>
        <v>0</v>
      </c>
      <c r="G44" s="34">
        <f>SUM(G32:G43)</f>
        <v>0</v>
      </c>
      <c r="H44" s="47"/>
      <c r="I44" s="46">
        <f>SUM(I32:I43)</f>
        <v>0</v>
      </c>
      <c r="J44" s="34">
        <f>SUM(J32:J43)</f>
        <v>0</v>
      </c>
      <c r="K44" s="47"/>
      <c r="L44" s="46">
        <f>SUM(L32:L43)</f>
        <v>0</v>
      </c>
      <c r="M44" s="34">
        <f>SUM(M32:M43)</f>
        <v>0</v>
      </c>
      <c r="N44" s="47"/>
      <c r="O44" s="46">
        <f t="shared" ref="O44:P44" si="19">SUM(O32:O43)</f>
        <v>0</v>
      </c>
      <c r="P44" s="34">
        <f t="shared" si="19"/>
        <v>0</v>
      </c>
      <c r="Q44" s="47"/>
      <c r="R44" s="46">
        <f t="shared" ref="R44:S44" si="20">SUM(R32:R43)</f>
        <v>0</v>
      </c>
      <c r="S44" s="34">
        <f t="shared" si="20"/>
        <v>0</v>
      </c>
      <c r="T44" s="47"/>
      <c r="U44" s="46">
        <f>SUM(U32:U43)</f>
        <v>0</v>
      </c>
      <c r="V44" s="34">
        <f>SUM(V32:V43)</f>
        <v>0</v>
      </c>
      <c r="W44" s="47"/>
      <c r="X44" s="46">
        <f>SUM(X32:X43)</f>
        <v>0</v>
      </c>
      <c r="Y44" s="34">
        <f>SUM(Y32:Y43)</f>
        <v>0</v>
      </c>
      <c r="Z44" s="47"/>
      <c r="AA44" s="46">
        <f>SUM(AA32:AA43)</f>
        <v>0</v>
      </c>
      <c r="AB44" s="34">
        <f>SUM(AB32:AB43)</f>
        <v>0</v>
      </c>
      <c r="AC44" s="47"/>
      <c r="AD44" s="46">
        <f>SUM(AD32:AD43)</f>
        <v>0</v>
      </c>
      <c r="AE44" s="34">
        <f>SUM(AE32:AE43)</f>
        <v>0</v>
      </c>
      <c r="AF44" s="47"/>
      <c r="AG44" s="46">
        <f>SUM(AG32:AG43)</f>
        <v>0</v>
      </c>
      <c r="AH44" s="34">
        <f>SUM(AH32:AH43)</f>
        <v>0</v>
      </c>
      <c r="AI44" s="47"/>
      <c r="AJ44" s="46">
        <f>SUM(AJ32:AJ43)</f>
        <v>0</v>
      </c>
      <c r="AK44" s="34">
        <f>SUM(AK32:AK43)</f>
        <v>0</v>
      </c>
      <c r="AL44" s="47"/>
      <c r="AM44" s="46">
        <f>SUM(AM32:AM43)</f>
        <v>0</v>
      </c>
      <c r="AN44" s="34">
        <f>SUM(AN32:AN43)</f>
        <v>0</v>
      </c>
      <c r="AO44" s="47"/>
      <c r="AP44" s="46">
        <f>SUM(AP32:AP43)</f>
        <v>22</v>
      </c>
      <c r="AQ44" s="34">
        <f>SUM(AQ32:AQ43)</f>
        <v>233</v>
      </c>
      <c r="AR44" s="47"/>
      <c r="AS44" s="46">
        <f>SUM(AS32:AS43)</f>
        <v>0</v>
      </c>
      <c r="AT44" s="34">
        <f>SUM(AT32:AT43)</f>
        <v>0</v>
      </c>
      <c r="AU44" s="47"/>
      <c r="AV44" s="46">
        <f>SUM(AV32:AV43)</f>
        <v>0</v>
      </c>
      <c r="AW44" s="34">
        <f>SUM(AW32:AW43)</f>
        <v>0</v>
      </c>
      <c r="AX44" s="47"/>
      <c r="AY44" s="46">
        <f>SUM(AY32:AY43)</f>
        <v>0</v>
      </c>
      <c r="AZ44" s="34">
        <f>SUM(AZ32:AZ43)</f>
        <v>0</v>
      </c>
      <c r="BA44" s="47"/>
      <c r="BB44" s="46">
        <f t="shared" ref="BB44:BC44" si="21">SUM(BB32:BB43)</f>
        <v>0</v>
      </c>
      <c r="BC44" s="34">
        <f t="shared" si="21"/>
        <v>0</v>
      </c>
      <c r="BD44" s="47"/>
      <c r="BE44" s="46">
        <f>SUM(BE32:BE43)</f>
        <v>0</v>
      </c>
      <c r="BF44" s="34">
        <f>SUM(BF32:BF43)</f>
        <v>0</v>
      </c>
      <c r="BG44" s="47"/>
      <c r="BH44" s="46">
        <f>SUM(BH32:BH43)</f>
        <v>0</v>
      </c>
      <c r="BI44" s="34">
        <f>SUM(BI32:BI43)</f>
        <v>0</v>
      </c>
      <c r="BJ44" s="47"/>
      <c r="BK44" s="35">
        <f t="shared" si="11"/>
        <v>22</v>
      </c>
      <c r="BL44" s="36">
        <f t="shared" si="12"/>
        <v>233</v>
      </c>
      <c r="BM44" s="6"/>
      <c r="BN44" s="9"/>
      <c r="BO44" s="6"/>
      <c r="BP44" s="6"/>
      <c r="BQ44" s="6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f t="shared" ref="Q45:Q56" si="22">IF(O45=0,0,P45/O45*1000)</f>
        <v>0</v>
      </c>
      <c r="R45" s="44">
        <v>0</v>
      </c>
      <c r="S45" s="14">
        <v>0</v>
      </c>
      <c r="T45" s="45">
        <f t="shared" ref="T45:T56" si="23">IF(R45=0,0,S45/R45*1000)</f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44">
        <v>0</v>
      </c>
      <c r="AW45" s="14">
        <v>0</v>
      </c>
      <c r="AX45" s="45">
        <v>0</v>
      </c>
      <c r="AY45" s="44">
        <v>0</v>
      </c>
      <c r="AZ45" s="14">
        <v>0</v>
      </c>
      <c r="BA45" s="45">
        <v>0</v>
      </c>
      <c r="BB45" s="44">
        <v>0</v>
      </c>
      <c r="BC45" s="14">
        <v>0</v>
      </c>
      <c r="BD45" s="45">
        <f t="shared" ref="BD45:BD56" si="24">IF(BB45=0,0,BC45/BB45*1000)</f>
        <v>0</v>
      </c>
      <c r="BE45" s="44">
        <v>0</v>
      </c>
      <c r="BF45" s="14">
        <v>0</v>
      </c>
      <c r="BG45" s="45">
        <v>0</v>
      </c>
      <c r="BH45" s="44">
        <v>0</v>
      </c>
      <c r="BI45" s="14">
        <v>0</v>
      </c>
      <c r="BJ45" s="45">
        <v>0</v>
      </c>
      <c r="BK45" s="12">
        <f t="shared" si="11"/>
        <v>0</v>
      </c>
      <c r="BL45" s="17">
        <f t="shared" si="12"/>
        <v>0</v>
      </c>
      <c r="BM45" s="6"/>
      <c r="BN45" s="9"/>
      <c r="BO45" s="6"/>
      <c r="BP45" s="6"/>
      <c r="BQ45" s="6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</row>
    <row r="46" spans="1:196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f t="shared" si="22"/>
        <v>0</v>
      </c>
      <c r="R46" s="44">
        <v>0</v>
      </c>
      <c r="S46" s="14">
        <v>0</v>
      </c>
      <c r="T46" s="45">
        <f t="shared" si="23"/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44">
        <v>0</v>
      </c>
      <c r="AW46" s="14">
        <v>0</v>
      </c>
      <c r="AX46" s="45">
        <v>0</v>
      </c>
      <c r="AY46" s="44">
        <v>0</v>
      </c>
      <c r="AZ46" s="14">
        <v>0</v>
      </c>
      <c r="BA46" s="45">
        <v>0</v>
      </c>
      <c r="BB46" s="44">
        <v>0</v>
      </c>
      <c r="BC46" s="14">
        <v>0</v>
      </c>
      <c r="BD46" s="45">
        <f t="shared" si="24"/>
        <v>0</v>
      </c>
      <c r="BE46" s="44">
        <v>0</v>
      </c>
      <c r="BF46" s="14">
        <v>0</v>
      </c>
      <c r="BG46" s="45">
        <v>0</v>
      </c>
      <c r="BH46" s="44">
        <v>0</v>
      </c>
      <c r="BI46" s="14">
        <v>0</v>
      </c>
      <c r="BJ46" s="45">
        <v>0</v>
      </c>
      <c r="BK46" s="12">
        <f t="shared" si="11"/>
        <v>0</v>
      </c>
      <c r="BL46" s="17">
        <f t="shared" si="12"/>
        <v>0</v>
      </c>
      <c r="BM46" s="6"/>
      <c r="BN46" s="9"/>
      <c r="BO46" s="6"/>
      <c r="BP46" s="6"/>
      <c r="BQ46" s="6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</row>
    <row r="47" spans="1:196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4">
        <v>0</v>
      </c>
      <c r="G47" s="14">
        <v>0</v>
      </c>
      <c r="H47" s="45">
        <v>0</v>
      </c>
      <c r="I47" s="44">
        <v>0</v>
      </c>
      <c r="J47" s="14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f t="shared" si="22"/>
        <v>0</v>
      </c>
      <c r="R47" s="44">
        <v>0</v>
      </c>
      <c r="S47" s="14">
        <v>0</v>
      </c>
      <c r="T47" s="45">
        <f t="shared" si="23"/>
        <v>0</v>
      </c>
      <c r="U47" s="44">
        <v>0</v>
      </c>
      <c r="V47" s="14">
        <v>0</v>
      </c>
      <c r="W47" s="45">
        <v>0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44">
        <v>0</v>
      </c>
      <c r="AW47" s="14">
        <v>0</v>
      </c>
      <c r="AX47" s="45">
        <v>0</v>
      </c>
      <c r="AY47" s="44">
        <v>0</v>
      </c>
      <c r="AZ47" s="14">
        <v>0</v>
      </c>
      <c r="BA47" s="45">
        <v>0</v>
      </c>
      <c r="BB47" s="44">
        <v>0</v>
      </c>
      <c r="BC47" s="14">
        <v>0</v>
      </c>
      <c r="BD47" s="45">
        <f t="shared" si="24"/>
        <v>0</v>
      </c>
      <c r="BE47" s="44">
        <v>0</v>
      </c>
      <c r="BF47" s="14">
        <v>0</v>
      </c>
      <c r="BG47" s="45">
        <v>0</v>
      </c>
      <c r="BH47" s="44">
        <v>0</v>
      </c>
      <c r="BI47" s="14">
        <v>0</v>
      </c>
      <c r="BJ47" s="45">
        <v>0</v>
      </c>
      <c r="BK47" s="12">
        <f t="shared" si="11"/>
        <v>0</v>
      </c>
      <c r="BL47" s="17">
        <f t="shared" si="12"/>
        <v>0</v>
      </c>
      <c r="BM47" s="6"/>
      <c r="BN47" s="9"/>
      <c r="BO47" s="6"/>
      <c r="BP47" s="6"/>
      <c r="BQ47" s="6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</row>
    <row r="48" spans="1:196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f t="shared" si="22"/>
        <v>0</v>
      </c>
      <c r="R48" s="44">
        <v>0</v>
      </c>
      <c r="S48" s="14">
        <v>0</v>
      </c>
      <c r="T48" s="45">
        <f t="shared" si="23"/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44">
        <v>0</v>
      </c>
      <c r="AW48" s="14">
        <v>0</v>
      </c>
      <c r="AX48" s="45">
        <v>0</v>
      </c>
      <c r="AY48" s="44">
        <v>0</v>
      </c>
      <c r="AZ48" s="14">
        <v>0</v>
      </c>
      <c r="BA48" s="45">
        <v>0</v>
      </c>
      <c r="BB48" s="44">
        <v>0</v>
      </c>
      <c r="BC48" s="14">
        <v>0</v>
      </c>
      <c r="BD48" s="45">
        <f t="shared" si="24"/>
        <v>0</v>
      </c>
      <c r="BE48" s="44">
        <v>0</v>
      </c>
      <c r="BF48" s="14">
        <v>0</v>
      </c>
      <c r="BG48" s="45">
        <v>0</v>
      </c>
      <c r="BH48" s="44">
        <v>0</v>
      </c>
      <c r="BI48" s="14">
        <v>0</v>
      </c>
      <c r="BJ48" s="45">
        <v>0</v>
      </c>
      <c r="BK48" s="12">
        <f t="shared" si="11"/>
        <v>0</v>
      </c>
      <c r="BL48" s="17">
        <f t="shared" si="12"/>
        <v>0</v>
      </c>
      <c r="BM48" s="6"/>
      <c r="BN48" s="9"/>
      <c r="BO48" s="6"/>
      <c r="BP48" s="6"/>
      <c r="BQ48" s="6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</row>
    <row r="49" spans="1:196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f t="shared" si="22"/>
        <v>0</v>
      </c>
      <c r="R49" s="44">
        <v>0</v>
      </c>
      <c r="S49" s="14">
        <v>0</v>
      </c>
      <c r="T49" s="45">
        <f t="shared" si="23"/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v>0</v>
      </c>
      <c r="AP49" s="44">
        <v>0</v>
      </c>
      <c r="AQ49" s="14">
        <v>0</v>
      </c>
      <c r="AR49" s="45">
        <v>0</v>
      </c>
      <c r="AS49" s="44">
        <v>0</v>
      </c>
      <c r="AT49" s="14">
        <v>0</v>
      </c>
      <c r="AU49" s="45">
        <v>0</v>
      </c>
      <c r="AV49" s="44">
        <v>0</v>
      </c>
      <c r="AW49" s="14">
        <v>0</v>
      </c>
      <c r="AX49" s="45">
        <v>0</v>
      </c>
      <c r="AY49" s="44">
        <v>0</v>
      </c>
      <c r="AZ49" s="14">
        <v>0</v>
      </c>
      <c r="BA49" s="45">
        <v>0</v>
      </c>
      <c r="BB49" s="44">
        <v>0</v>
      </c>
      <c r="BC49" s="14">
        <v>0</v>
      </c>
      <c r="BD49" s="45">
        <f t="shared" si="24"/>
        <v>0</v>
      </c>
      <c r="BE49" s="44">
        <v>0</v>
      </c>
      <c r="BF49" s="14">
        <v>0</v>
      </c>
      <c r="BG49" s="45">
        <v>0</v>
      </c>
      <c r="BH49" s="44">
        <v>0</v>
      </c>
      <c r="BI49" s="14">
        <v>0</v>
      </c>
      <c r="BJ49" s="45">
        <v>0</v>
      </c>
      <c r="BK49" s="12">
        <f t="shared" si="11"/>
        <v>0</v>
      </c>
      <c r="BL49" s="17">
        <f t="shared" si="12"/>
        <v>0</v>
      </c>
      <c r="BM49" s="6"/>
      <c r="BN49" s="9"/>
      <c r="BO49" s="6"/>
      <c r="BP49" s="6"/>
      <c r="BQ49" s="6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</row>
    <row r="50" spans="1:196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f t="shared" si="22"/>
        <v>0</v>
      </c>
      <c r="R50" s="44">
        <v>0</v>
      </c>
      <c r="S50" s="14">
        <v>0</v>
      </c>
      <c r="T50" s="45">
        <f t="shared" si="23"/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44">
        <v>0</v>
      </c>
      <c r="AW50" s="14">
        <v>0</v>
      </c>
      <c r="AX50" s="45">
        <v>0</v>
      </c>
      <c r="AY50" s="44">
        <v>0</v>
      </c>
      <c r="AZ50" s="14">
        <v>0</v>
      </c>
      <c r="BA50" s="45">
        <v>0</v>
      </c>
      <c r="BB50" s="44">
        <v>0</v>
      </c>
      <c r="BC50" s="14">
        <v>0</v>
      </c>
      <c r="BD50" s="45">
        <f t="shared" si="24"/>
        <v>0</v>
      </c>
      <c r="BE50" s="44">
        <v>0</v>
      </c>
      <c r="BF50" s="14">
        <v>0</v>
      </c>
      <c r="BG50" s="45">
        <v>0</v>
      </c>
      <c r="BH50" s="44">
        <v>0</v>
      </c>
      <c r="BI50" s="14">
        <v>0</v>
      </c>
      <c r="BJ50" s="45">
        <v>0</v>
      </c>
      <c r="BK50" s="12">
        <f t="shared" si="11"/>
        <v>0</v>
      </c>
      <c r="BL50" s="17">
        <f t="shared" si="12"/>
        <v>0</v>
      </c>
      <c r="BM50" s="6"/>
      <c r="BN50" s="9"/>
      <c r="BO50" s="6"/>
      <c r="BP50" s="6"/>
      <c r="BQ50" s="6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</row>
    <row r="51" spans="1:196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f t="shared" si="22"/>
        <v>0</v>
      </c>
      <c r="R51" s="44">
        <v>0</v>
      </c>
      <c r="S51" s="14">
        <v>0</v>
      </c>
      <c r="T51" s="45">
        <f t="shared" si="23"/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v>0</v>
      </c>
      <c r="AP51" s="44">
        <v>0</v>
      </c>
      <c r="AQ51" s="14">
        <v>0</v>
      </c>
      <c r="AR51" s="45">
        <v>0</v>
      </c>
      <c r="AS51" s="44">
        <v>0</v>
      </c>
      <c r="AT51" s="14">
        <v>0</v>
      </c>
      <c r="AU51" s="45">
        <v>0</v>
      </c>
      <c r="AV51" s="44">
        <v>0</v>
      </c>
      <c r="AW51" s="14">
        <v>0</v>
      </c>
      <c r="AX51" s="45">
        <v>0</v>
      </c>
      <c r="AY51" s="44">
        <v>0</v>
      </c>
      <c r="AZ51" s="14">
        <v>0</v>
      </c>
      <c r="BA51" s="45">
        <v>0</v>
      </c>
      <c r="BB51" s="44">
        <v>0</v>
      </c>
      <c r="BC51" s="14">
        <v>0</v>
      </c>
      <c r="BD51" s="45">
        <f t="shared" si="24"/>
        <v>0</v>
      </c>
      <c r="BE51" s="44">
        <v>0</v>
      </c>
      <c r="BF51" s="14">
        <v>0</v>
      </c>
      <c r="BG51" s="45">
        <v>0</v>
      </c>
      <c r="BH51" s="44">
        <v>0</v>
      </c>
      <c r="BI51" s="14">
        <v>0</v>
      </c>
      <c r="BJ51" s="45">
        <v>0</v>
      </c>
      <c r="BK51" s="12">
        <f t="shared" si="11"/>
        <v>0</v>
      </c>
      <c r="BL51" s="17">
        <f t="shared" si="12"/>
        <v>0</v>
      </c>
      <c r="BM51" s="6"/>
      <c r="BN51" s="9"/>
      <c r="BO51" s="6"/>
      <c r="BP51" s="6"/>
      <c r="BQ51" s="6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</row>
    <row r="52" spans="1:196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f t="shared" si="22"/>
        <v>0</v>
      </c>
      <c r="R52" s="44">
        <v>0</v>
      </c>
      <c r="S52" s="14">
        <v>0</v>
      </c>
      <c r="T52" s="45">
        <f t="shared" si="23"/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v>0</v>
      </c>
      <c r="AP52" s="44">
        <v>0</v>
      </c>
      <c r="AQ52" s="14">
        <v>0</v>
      </c>
      <c r="AR52" s="45">
        <v>0</v>
      </c>
      <c r="AS52" s="44">
        <v>0</v>
      </c>
      <c r="AT52" s="14">
        <v>0</v>
      </c>
      <c r="AU52" s="45">
        <v>0</v>
      </c>
      <c r="AV52" s="44">
        <v>0</v>
      </c>
      <c r="AW52" s="14">
        <v>0</v>
      </c>
      <c r="AX52" s="45">
        <v>0</v>
      </c>
      <c r="AY52" s="44">
        <v>0</v>
      </c>
      <c r="AZ52" s="14">
        <v>0</v>
      </c>
      <c r="BA52" s="45">
        <v>0</v>
      </c>
      <c r="BB52" s="44">
        <v>0</v>
      </c>
      <c r="BC52" s="14">
        <v>0</v>
      </c>
      <c r="BD52" s="45">
        <f t="shared" si="24"/>
        <v>0</v>
      </c>
      <c r="BE52" s="44">
        <v>0</v>
      </c>
      <c r="BF52" s="14">
        <v>0</v>
      </c>
      <c r="BG52" s="45">
        <v>0</v>
      </c>
      <c r="BH52" s="44">
        <v>0</v>
      </c>
      <c r="BI52" s="14">
        <v>0</v>
      </c>
      <c r="BJ52" s="45">
        <v>0</v>
      </c>
      <c r="BK52" s="12">
        <f t="shared" si="11"/>
        <v>0</v>
      </c>
      <c r="BL52" s="17">
        <f t="shared" si="12"/>
        <v>0</v>
      </c>
      <c r="BM52" s="6"/>
      <c r="BN52" s="9"/>
      <c r="BO52" s="6"/>
      <c r="BP52" s="6"/>
      <c r="BQ52" s="6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</row>
    <row r="53" spans="1:196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f t="shared" si="22"/>
        <v>0</v>
      </c>
      <c r="R53" s="44">
        <v>0</v>
      </c>
      <c r="S53" s="14">
        <v>0</v>
      </c>
      <c r="T53" s="45">
        <f t="shared" si="23"/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44">
        <v>0</v>
      </c>
      <c r="AW53" s="14">
        <v>0</v>
      </c>
      <c r="AX53" s="45">
        <v>0</v>
      </c>
      <c r="AY53" s="44">
        <v>0</v>
      </c>
      <c r="AZ53" s="14">
        <v>0</v>
      </c>
      <c r="BA53" s="45">
        <v>0</v>
      </c>
      <c r="BB53" s="44">
        <v>0</v>
      </c>
      <c r="BC53" s="14">
        <v>0</v>
      </c>
      <c r="BD53" s="45">
        <f t="shared" si="24"/>
        <v>0</v>
      </c>
      <c r="BE53" s="44">
        <v>0</v>
      </c>
      <c r="BF53" s="14">
        <v>0</v>
      </c>
      <c r="BG53" s="45">
        <v>0</v>
      </c>
      <c r="BH53" s="44">
        <v>0</v>
      </c>
      <c r="BI53" s="14">
        <v>0</v>
      </c>
      <c r="BJ53" s="45">
        <v>0</v>
      </c>
      <c r="BK53" s="13">
        <f t="shared" ref="BK53:BL57" si="25">SUM(BH53,AP53,L53,AG53,I53)</f>
        <v>0</v>
      </c>
      <c r="BL53" s="17">
        <f t="shared" si="25"/>
        <v>0</v>
      </c>
      <c r="BM53" s="6"/>
      <c r="BN53" s="9"/>
      <c r="BO53" s="6"/>
      <c r="BP53" s="6"/>
      <c r="BQ53" s="6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</row>
    <row r="54" spans="1:196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f t="shared" si="22"/>
        <v>0</v>
      </c>
      <c r="R54" s="44">
        <v>0</v>
      </c>
      <c r="S54" s="14">
        <v>0</v>
      </c>
      <c r="T54" s="45">
        <f t="shared" si="23"/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44">
        <v>0</v>
      </c>
      <c r="AW54" s="14">
        <v>0</v>
      </c>
      <c r="AX54" s="45">
        <v>0</v>
      </c>
      <c r="AY54" s="44">
        <v>0</v>
      </c>
      <c r="AZ54" s="14">
        <v>0</v>
      </c>
      <c r="BA54" s="45">
        <v>0</v>
      </c>
      <c r="BB54" s="44">
        <v>0</v>
      </c>
      <c r="BC54" s="14">
        <v>0</v>
      </c>
      <c r="BD54" s="45">
        <f t="shared" si="24"/>
        <v>0</v>
      </c>
      <c r="BE54" s="44">
        <v>0</v>
      </c>
      <c r="BF54" s="14">
        <v>0</v>
      </c>
      <c r="BG54" s="45">
        <v>0</v>
      </c>
      <c r="BH54" s="44">
        <v>0</v>
      </c>
      <c r="BI54" s="14">
        <v>0</v>
      </c>
      <c r="BJ54" s="45">
        <v>0</v>
      </c>
      <c r="BK54" s="13">
        <f t="shared" si="25"/>
        <v>0</v>
      </c>
      <c r="BL54" s="17">
        <f t="shared" si="25"/>
        <v>0</v>
      </c>
      <c r="BM54" s="6"/>
      <c r="BN54" s="9"/>
      <c r="BO54" s="6"/>
      <c r="BP54" s="6"/>
      <c r="BQ54" s="6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</row>
    <row r="55" spans="1:196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f t="shared" si="22"/>
        <v>0</v>
      </c>
      <c r="R55" s="44">
        <v>0</v>
      </c>
      <c r="S55" s="14">
        <v>0</v>
      </c>
      <c r="T55" s="45">
        <f t="shared" si="23"/>
        <v>0</v>
      </c>
      <c r="U55" s="44">
        <v>0</v>
      </c>
      <c r="V55" s="14">
        <v>0</v>
      </c>
      <c r="W55" s="45">
        <v>0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v>0</v>
      </c>
      <c r="AP55" s="48">
        <v>17</v>
      </c>
      <c r="AQ55" s="16">
        <v>212</v>
      </c>
      <c r="AR55" s="45">
        <f>AQ55/AP55*1000</f>
        <v>12470.588235294117</v>
      </c>
      <c r="AS55" s="44">
        <v>0</v>
      </c>
      <c r="AT55" s="14">
        <v>0</v>
      </c>
      <c r="AU55" s="45">
        <v>0</v>
      </c>
      <c r="AV55" s="44">
        <v>0</v>
      </c>
      <c r="AW55" s="14">
        <v>0</v>
      </c>
      <c r="AX55" s="45">
        <v>0</v>
      </c>
      <c r="AY55" s="44">
        <v>0</v>
      </c>
      <c r="AZ55" s="14">
        <v>0</v>
      </c>
      <c r="BA55" s="45">
        <v>0</v>
      </c>
      <c r="BB55" s="44">
        <v>0</v>
      </c>
      <c r="BC55" s="14">
        <v>0</v>
      </c>
      <c r="BD55" s="45">
        <f t="shared" si="24"/>
        <v>0</v>
      </c>
      <c r="BE55" s="44">
        <v>0</v>
      </c>
      <c r="BF55" s="14">
        <v>0</v>
      </c>
      <c r="BG55" s="45">
        <v>0</v>
      </c>
      <c r="BH55" s="44">
        <v>0</v>
      </c>
      <c r="BI55" s="14">
        <v>0</v>
      </c>
      <c r="BJ55" s="45">
        <v>0</v>
      </c>
      <c r="BK55" s="13">
        <f t="shared" si="25"/>
        <v>17</v>
      </c>
      <c r="BL55" s="17">
        <f t="shared" si="25"/>
        <v>212</v>
      </c>
      <c r="BM55" s="6"/>
      <c r="BN55" s="9"/>
      <c r="BO55" s="6"/>
      <c r="BP55" s="6"/>
      <c r="BQ55" s="6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</row>
    <row r="56" spans="1:196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f t="shared" si="22"/>
        <v>0</v>
      </c>
      <c r="R56" s="44">
        <v>0</v>
      </c>
      <c r="S56" s="14">
        <v>0</v>
      </c>
      <c r="T56" s="45">
        <f t="shared" si="23"/>
        <v>0</v>
      </c>
      <c r="U56" s="44">
        <v>0</v>
      </c>
      <c r="V56" s="14">
        <v>0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44">
        <v>0</v>
      </c>
      <c r="AW56" s="14">
        <v>0</v>
      </c>
      <c r="AX56" s="45">
        <v>0</v>
      </c>
      <c r="AY56" s="44">
        <v>0</v>
      </c>
      <c r="AZ56" s="14">
        <v>0</v>
      </c>
      <c r="BA56" s="45">
        <v>0</v>
      </c>
      <c r="BB56" s="44">
        <v>0</v>
      </c>
      <c r="BC56" s="14">
        <v>0</v>
      </c>
      <c r="BD56" s="45">
        <f t="shared" si="24"/>
        <v>0</v>
      </c>
      <c r="BE56" s="44">
        <v>0</v>
      </c>
      <c r="BF56" s="14">
        <v>0</v>
      </c>
      <c r="BG56" s="45">
        <v>0</v>
      </c>
      <c r="BH56" s="44">
        <v>0</v>
      </c>
      <c r="BI56" s="14">
        <v>0</v>
      </c>
      <c r="BJ56" s="45">
        <v>0</v>
      </c>
      <c r="BK56" s="13">
        <f t="shared" si="25"/>
        <v>0</v>
      </c>
      <c r="BL56" s="17">
        <f t="shared" si="25"/>
        <v>0</v>
      </c>
      <c r="BM56" s="6"/>
      <c r="BN56" s="9"/>
      <c r="BO56" s="6"/>
      <c r="BP56" s="6"/>
      <c r="BQ56" s="6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</row>
    <row r="57" spans="1:196" ht="15" thickBot="1" x14ac:dyDescent="0.35">
      <c r="A57" s="56"/>
      <c r="B57" s="57" t="s">
        <v>17</v>
      </c>
      <c r="C57" s="46">
        <f>SUM(C45:C56)</f>
        <v>0</v>
      </c>
      <c r="D57" s="34">
        <f>SUM(D45:D56)</f>
        <v>0</v>
      </c>
      <c r="E57" s="47"/>
      <c r="F57" s="46">
        <f>SUM(F45:F56)</f>
        <v>0</v>
      </c>
      <c r="G57" s="34">
        <f>SUM(G45:G56)</f>
        <v>0</v>
      </c>
      <c r="H57" s="47"/>
      <c r="I57" s="46">
        <f>SUM(I45:I56)</f>
        <v>0</v>
      </c>
      <c r="J57" s="34">
        <f>SUM(J45:J56)</f>
        <v>0</v>
      </c>
      <c r="K57" s="47"/>
      <c r="L57" s="46">
        <f>SUM(L45:L56)</f>
        <v>0</v>
      </c>
      <c r="M57" s="34">
        <f>SUM(M45:M56)</f>
        <v>0</v>
      </c>
      <c r="N57" s="47"/>
      <c r="O57" s="46">
        <f t="shared" ref="O57:P57" si="26">SUM(O45:O56)</f>
        <v>0</v>
      </c>
      <c r="P57" s="34">
        <f t="shared" si="26"/>
        <v>0</v>
      </c>
      <c r="Q57" s="47"/>
      <c r="R57" s="46">
        <f t="shared" ref="R57:S57" si="27">SUM(R45:R56)</f>
        <v>0</v>
      </c>
      <c r="S57" s="34">
        <f t="shared" si="27"/>
        <v>0</v>
      </c>
      <c r="T57" s="47"/>
      <c r="U57" s="46">
        <f>SUM(U45:U56)</f>
        <v>0</v>
      </c>
      <c r="V57" s="34">
        <f>SUM(V45:V56)</f>
        <v>0</v>
      </c>
      <c r="W57" s="47"/>
      <c r="X57" s="46">
        <f>SUM(X45:X56)</f>
        <v>0</v>
      </c>
      <c r="Y57" s="34">
        <f>SUM(Y45:Y56)</f>
        <v>0</v>
      </c>
      <c r="Z57" s="47"/>
      <c r="AA57" s="46">
        <f>SUM(AA45:AA56)</f>
        <v>0</v>
      </c>
      <c r="AB57" s="34">
        <f>SUM(AB45:AB56)</f>
        <v>0</v>
      </c>
      <c r="AC57" s="47"/>
      <c r="AD57" s="46">
        <f>SUM(AD45:AD56)</f>
        <v>0</v>
      </c>
      <c r="AE57" s="34">
        <f>SUM(AE45:AE56)</f>
        <v>0</v>
      </c>
      <c r="AF57" s="47"/>
      <c r="AG57" s="46">
        <f>SUM(AG45:AG56)</f>
        <v>0</v>
      </c>
      <c r="AH57" s="34">
        <f>SUM(AH45:AH56)</f>
        <v>0</v>
      </c>
      <c r="AI57" s="47"/>
      <c r="AJ57" s="46">
        <f>SUM(AJ45:AJ56)</f>
        <v>0</v>
      </c>
      <c r="AK57" s="34">
        <f>SUM(AK45:AK56)</f>
        <v>0</v>
      </c>
      <c r="AL57" s="47"/>
      <c r="AM57" s="46">
        <f>SUM(AM45:AM56)</f>
        <v>0</v>
      </c>
      <c r="AN57" s="34">
        <f>SUM(AN45:AN56)</f>
        <v>0</v>
      </c>
      <c r="AO57" s="47"/>
      <c r="AP57" s="46">
        <f>SUM(AP45:AP56)</f>
        <v>17</v>
      </c>
      <c r="AQ57" s="34">
        <f>SUM(AQ45:AQ56)</f>
        <v>212</v>
      </c>
      <c r="AR57" s="47"/>
      <c r="AS57" s="46">
        <f>SUM(AS45:AS56)</f>
        <v>0</v>
      </c>
      <c r="AT57" s="34">
        <f>SUM(AT45:AT56)</f>
        <v>0</v>
      </c>
      <c r="AU57" s="47"/>
      <c r="AV57" s="46">
        <f>SUM(AV45:AV56)</f>
        <v>0</v>
      </c>
      <c r="AW57" s="34">
        <f>SUM(AW45:AW56)</f>
        <v>0</v>
      </c>
      <c r="AX57" s="47"/>
      <c r="AY57" s="46">
        <f>SUM(AY45:AY56)</f>
        <v>0</v>
      </c>
      <c r="AZ57" s="34">
        <f>SUM(AZ45:AZ56)</f>
        <v>0</v>
      </c>
      <c r="BA57" s="47"/>
      <c r="BB57" s="46">
        <f t="shared" ref="BB57:BC57" si="28">SUM(BB45:BB56)</f>
        <v>0</v>
      </c>
      <c r="BC57" s="34">
        <f t="shared" si="28"/>
        <v>0</v>
      </c>
      <c r="BD57" s="47"/>
      <c r="BE57" s="46">
        <f>SUM(BE45:BE56)</f>
        <v>0</v>
      </c>
      <c r="BF57" s="34">
        <f>SUM(BF45:BF56)</f>
        <v>0</v>
      </c>
      <c r="BG57" s="47"/>
      <c r="BH57" s="46">
        <f>SUM(BH45:BH56)</f>
        <v>0</v>
      </c>
      <c r="BI57" s="34">
        <f>SUM(BI45:BI56)</f>
        <v>0</v>
      </c>
      <c r="BJ57" s="47"/>
      <c r="BK57" s="35">
        <f t="shared" si="25"/>
        <v>17</v>
      </c>
      <c r="BL57" s="36">
        <f t="shared" si="25"/>
        <v>212</v>
      </c>
      <c r="BM57" s="6"/>
      <c r="BN57" s="9"/>
      <c r="BO57" s="6"/>
      <c r="BP57" s="6"/>
      <c r="BQ57" s="6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f t="shared" ref="Q58:Q69" si="29">IF(O58=0,0,P58/O58*1000)</f>
        <v>0</v>
      </c>
      <c r="R58" s="44">
        <v>0</v>
      </c>
      <c r="S58" s="14">
        <v>0</v>
      </c>
      <c r="T58" s="45">
        <f t="shared" ref="T58:T69" si="30">IF(R58=0,0,S58/R58*1000)</f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44">
        <v>0</v>
      </c>
      <c r="AW58" s="14">
        <v>0</v>
      </c>
      <c r="AX58" s="45">
        <v>0</v>
      </c>
      <c r="AY58" s="44">
        <v>0</v>
      </c>
      <c r="AZ58" s="14">
        <v>0</v>
      </c>
      <c r="BA58" s="45">
        <v>0</v>
      </c>
      <c r="BB58" s="44">
        <v>0</v>
      </c>
      <c r="BC58" s="14">
        <v>0</v>
      </c>
      <c r="BD58" s="45">
        <f t="shared" ref="BD58:BD69" si="31">IF(BB58=0,0,BC58/BB58*1000)</f>
        <v>0</v>
      </c>
      <c r="BE58" s="44">
        <v>0</v>
      </c>
      <c r="BF58" s="14">
        <v>0</v>
      </c>
      <c r="BG58" s="45">
        <v>0</v>
      </c>
      <c r="BH58" s="44">
        <v>0</v>
      </c>
      <c r="BI58" s="14">
        <v>0</v>
      </c>
      <c r="BJ58" s="45">
        <v>0</v>
      </c>
      <c r="BK58" s="13">
        <f t="shared" ref="BK58:BK70" si="32">I58+L58+AA58+AG58+AP58+AY58+BH58</f>
        <v>0</v>
      </c>
      <c r="BL58" s="17">
        <f t="shared" ref="BL58:BL70" si="33">J58+M58+AB58+AH58+AQ58+AZ58+BI58</f>
        <v>0</v>
      </c>
      <c r="BM58" s="6"/>
      <c r="BN58" s="9"/>
      <c r="BO58" s="6"/>
      <c r="BP58" s="6"/>
      <c r="BQ58" s="6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</row>
    <row r="59" spans="1:196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f t="shared" si="29"/>
        <v>0</v>
      </c>
      <c r="R59" s="44">
        <v>0</v>
      </c>
      <c r="S59" s="14">
        <v>0</v>
      </c>
      <c r="T59" s="45">
        <f t="shared" si="30"/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0</v>
      </c>
      <c r="AU59" s="45">
        <v>0</v>
      </c>
      <c r="AV59" s="44">
        <v>0</v>
      </c>
      <c r="AW59" s="14">
        <v>0</v>
      </c>
      <c r="AX59" s="45">
        <v>0</v>
      </c>
      <c r="AY59" s="44">
        <v>0</v>
      </c>
      <c r="AZ59" s="14">
        <v>0</v>
      </c>
      <c r="BA59" s="45">
        <v>0</v>
      </c>
      <c r="BB59" s="44">
        <v>0</v>
      </c>
      <c r="BC59" s="14">
        <v>0</v>
      </c>
      <c r="BD59" s="45">
        <f t="shared" si="31"/>
        <v>0</v>
      </c>
      <c r="BE59" s="44">
        <v>0</v>
      </c>
      <c r="BF59" s="14">
        <v>0</v>
      </c>
      <c r="BG59" s="45">
        <v>0</v>
      </c>
      <c r="BH59" s="44">
        <v>0</v>
      </c>
      <c r="BI59" s="14">
        <v>0</v>
      </c>
      <c r="BJ59" s="45">
        <v>0</v>
      </c>
      <c r="BK59" s="13">
        <f t="shared" si="32"/>
        <v>0</v>
      </c>
      <c r="BL59" s="17">
        <f t="shared" si="33"/>
        <v>0</v>
      </c>
      <c r="BM59" s="6"/>
      <c r="BN59" s="9"/>
      <c r="BO59" s="6"/>
      <c r="BP59" s="6"/>
      <c r="BQ59" s="6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</row>
    <row r="60" spans="1:196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f t="shared" si="29"/>
        <v>0</v>
      </c>
      <c r="R60" s="44">
        <v>0</v>
      </c>
      <c r="S60" s="14">
        <v>0</v>
      </c>
      <c r="T60" s="45">
        <f t="shared" si="30"/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44">
        <v>0</v>
      </c>
      <c r="AW60" s="14">
        <v>0</v>
      </c>
      <c r="AX60" s="45">
        <v>0</v>
      </c>
      <c r="AY60" s="44">
        <v>0</v>
      </c>
      <c r="AZ60" s="14">
        <v>0</v>
      </c>
      <c r="BA60" s="45">
        <v>0</v>
      </c>
      <c r="BB60" s="44">
        <v>0</v>
      </c>
      <c r="BC60" s="14">
        <v>0</v>
      </c>
      <c r="BD60" s="45">
        <f t="shared" si="31"/>
        <v>0</v>
      </c>
      <c r="BE60" s="44">
        <v>0</v>
      </c>
      <c r="BF60" s="14">
        <v>0</v>
      </c>
      <c r="BG60" s="45">
        <v>0</v>
      </c>
      <c r="BH60" s="44">
        <v>0</v>
      </c>
      <c r="BI60" s="14">
        <v>0</v>
      </c>
      <c r="BJ60" s="45">
        <v>0</v>
      </c>
      <c r="BK60" s="13">
        <f t="shared" si="32"/>
        <v>0</v>
      </c>
      <c r="BL60" s="17">
        <f t="shared" si="33"/>
        <v>0</v>
      </c>
      <c r="BM60" s="6"/>
      <c r="BN60" s="9"/>
      <c r="BO60" s="6"/>
      <c r="BP60" s="6"/>
      <c r="BQ60" s="6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</row>
    <row r="61" spans="1:196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f t="shared" si="29"/>
        <v>0</v>
      </c>
      <c r="R61" s="44">
        <v>0</v>
      </c>
      <c r="S61" s="14">
        <v>0</v>
      </c>
      <c r="T61" s="45">
        <f t="shared" si="30"/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44">
        <v>0</v>
      </c>
      <c r="AW61" s="14">
        <v>0</v>
      </c>
      <c r="AX61" s="45">
        <v>0</v>
      </c>
      <c r="AY61" s="44">
        <v>0</v>
      </c>
      <c r="AZ61" s="14">
        <v>0</v>
      </c>
      <c r="BA61" s="45">
        <v>0</v>
      </c>
      <c r="BB61" s="44">
        <v>0</v>
      </c>
      <c r="BC61" s="14">
        <v>0</v>
      </c>
      <c r="BD61" s="45">
        <f t="shared" si="31"/>
        <v>0</v>
      </c>
      <c r="BE61" s="44">
        <v>0</v>
      </c>
      <c r="BF61" s="14">
        <v>0</v>
      </c>
      <c r="BG61" s="45">
        <v>0</v>
      </c>
      <c r="BH61" s="44">
        <v>0</v>
      </c>
      <c r="BI61" s="14">
        <v>0</v>
      </c>
      <c r="BJ61" s="45">
        <v>0</v>
      </c>
      <c r="BK61" s="13">
        <f t="shared" si="32"/>
        <v>0</v>
      </c>
      <c r="BL61" s="17">
        <f t="shared" si="33"/>
        <v>0</v>
      </c>
      <c r="BM61" s="6"/>
      <c r="BN61" s="9"/>
      <c r="BO61" s="6"/>
      <c r="BP61" s="6"/>
      <c r="BQ61" s="6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</row>
    <row r="62" spans="1:196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f t="shared" si="29"/>
        <v>0</v>
      </c>
      <c r="R62" s="44">
        <v>0</v>
      </c>
      <c r="S62" s="14">
        <v>0</v>
      </c>
      <c r="T62" s="45">
        <f t="shared" si="30"/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44">
        <v>0</v>
      </c>
      <c r="AW62" s="14">
        <v>0</v>
      </c>
      <c r="AX62" s="45">
        <v>0</v>
      </c>
      <c r="AY62" s="44">
        <v>0</v>
      </c>
      <c r="AZ62" s="14">
        <v>0</v>
      </c>
      <c r="BA62" s="45">
        <v>0</v>
      </c>
      <c r="BB62" s="44">
        <v>0</v>
      </c>
      <c r="BC62" s="14">
        <v>0</v>
      </c>
      <c r="BD62" s="45">
        <f t="shared" si="31"/>
        <v>0</v>
      </c>
      <c r="BE62" s="44">
        <v>0</v>
      </c>
      <c r="BF62" s="14">
        <v>0</v>
      </c>
      <c r="BG62" s="45">
        <v>0</v>
      </c>
      <c r="BH62" s="44">
        <v>0</v>
      </c>
      <c r="BI62" s="14">
        <v>0</v>
      </c>
      <c r="BJ62" s="45">
        <v>0</v>
      </c>
      <c r="BK62" s="13">
        <f t="shared" si="32"/>
        <v>0</v>
      </c>
      <c r="BL62" s="17">
        <f t="shared" si="33"/>
        <v>0</v>
      </c>
      <c r="BM62" s="6"/>
      <c r="BN62" s="9"/>
      <c r="BO62" s="6"/>
      <c r="BP62" s="6"/>
      <c r="BQ62" s="6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</row>
    <row r="63" spans="1:196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0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f t="shared" si="29"/>
        <v>0</v>
      </c>
      <c r="R63" s="44">
        <v>0</v>
      </c>
      <c r="S63" s="14">
        <v>0</v>
      </c>
      <c r="T63" s="45">
        <f t="shared" si="30"/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44">
        <v>0</v>
      </c>
      <c r="AW63" s="14">
        <v>0</v>
      </c>
      <c r="AX63" s="45">
        <v>0</v>
      </c>
      <c r="AY63" s="44">
        <v>0</v>
      </c>
      <c r="AZ63" s="14">
        <v>0</v>
      </c>
      <c r="BA63" s="45">
        <v>0</v>
      </c>
      <c r="BB63" s="44">
        <v>0</v>
      </c>
      <c r="BC63" s="14">
        <v>0</v>
      </c>
      <c r="BD63" s="45">
        <f t="shared" si="31"/>
        <v>0</v>
      </c>
      <c r="BE63" s="44">
        <v>0</v>
      </c>
      <c r="BF63" s="14">
        <v>0</v>
      </c>
      <c r="BG63" s="45">
        <v>0</v>
      </c>
      <c r="BH63" s="44">
        <v>0</v>
      </c>
      <c r="BI63" s="14">
        <v>0</v>
      </c>
      <c r="BJ63" s="45">
        <v>0</v>
      </c>
      <c r="BK63" s="13">
        <f t="shared" si="32"/>
        <v>0</v>
      </c>
      <c r="BL63" s="17">
        <f t="shared" si="33"/>
        <v>0</v>
      </c>
      <c r="BM63" s="6"/>
      <c r="BN63" s="9"/>
      <c r="BO63" s="6"/>
      <c r="BP63" s="6"/>
      <c r="BQ63" s="6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</row>
    <row r="64" spans="1:196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f t="shared" si="29"/>
        <v>0</v>
      </c>
      <c r="R64" s="44">
        <v>0</v>
      </c>
      <c r="S64" s="14">
        <v>0</v>
      </c>
      <c r="T64" s="45">
        <f t="shared" si="30"/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0</v>
      </c>
      <c r="AL64" s="45">
        <v>0</v>
      </c>
      <c r="AM64" s="44">
        <v>0</v>
      </c>
      <c r="AN64" s="14">
        <v>0</v>
      </c>
      <c r="AO64" s="45"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44">
        <v>0</v>
      </c>
      <c r="AW64" s="14">
        <v>0</v>
      </c>
      <c r="AX64" s="45">
        <v>0</v>
      </c>
      <c r="AY64" s="44">
        <v>0</v>
      </c>
      <c r="AZ64" s="14">
        <v>0</v>
      </c>
      <c r="BA64" s="45">
        <v>0</v>
      </c>
      <c r="BB64" s="44">
        <v>0</v>
      </c>
      <c r="BC64" s="14">
        <v>0</v>
      </c>
      <c r="BD64" s="45">
        <f t="shared" si="31"/>
        <v>0</v>
      </c>
      <c r="BE64" s="44">
        <v>0</v>
      </c>
      <c r="BF64" s="14">
        <v>0</v>
      </c>
      <c r="BG64" s="45">
        <v>0</v>
      </c>
      <c r="BH64" s="44">
        <v>0</v>
      </c>
      <c r="BI64" s="14">
        <v>0</v>
      </c>
      <c r="BJ64" s="45">
        <v>0</v>
      </c>
      <c r="BK64" s="13">
        <f t="shared" si="32"/>
        <v>0</v>
      </c>
      <c r="BL64" s="17">
        <f t="shared" si="33"/>
        <v>0</v>
      </c>
      <c r="BM64" s="6"/>
      <c r="BN64" s="9"/>
      <c r="BO64" s="6"/>
      <c r="BP64" s="6"/>
      <c r="BQ64" s="6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</row>
    <row r="65" spans="1:196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f t="shared" si="29"/>
        <v>0</v>
      </c>
      <c r="R65" s="44">
        <v>0</v>
      </c>
      <c r="S65" s="14">
        <v>0</v>
      </c>
      <c r="T65" s="45">
        <f t="shared" si="30"/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44">
        <v>0</v>
      </c>
      <c r="AW65" s="14">
        <v>0</v>
      </c>
      <c r="AX65" s="45">
        <v>0</v>
      </c>
      <c r="AY65" s="44">
        <v>0</v>
      </c>
      <c r="AZ65" s="14">
        <v>0</v>
      </c>
      <c r="BA65" s="45">
        <v>0</v>
      </c>
      <c r="BB65" s="44">
        <v>0</v>
      </c>
      <c r="BC65" s="14">
        <v>0</v>
      </c>
      <c r="BD65" s="45">
        <f t="shared" si="31"/>
        <v>0</v>
      </c>
      <c r="BE65" s="44">
        <v>0</v>
      </c>
      <c r="BF65" s="14">
        <v>0</v>
      </c>
      <c r="BG65" s="45">
        <v>0</v>
      </c>
      <c r="BH65" s="44">
        <v>0</v>
      </c>
      <c r="BI65" s="14">
        <v>1</v>
      </c>
      <c r="BJ65" s="45">
        <v>0</v>
      </c>
      <c r="BK65" s="13">
        <f t="shared" si="32"/>
        <v>0</v>
      </c>
      <c r="BL65" s="17">
        <f t="shared" si="33"/>
        <v>1</v>
      </c>
      <c r="BM65" s="6"/>
      <c r="BN65" s="9"/>
      <c r="BO65" s="6"/>
      <c r="BP65" s="6"/>
      <c r="BQ65" s="6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</row>
    <row r="66" spans="1:196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f t="shared" si="29"/>
        <v>0</v>
      </c>
      <c r="R66" s="44">
        <v>0</v>
      </c>
      <c r="S66" s="14">
        <v>0</v>
      </c>
      <c r="T66" s="45">
        <f t="shared" si="30"/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44">
        <v>0</v>
      </c>
      <c r="AW66" s="14">
        <v>0</v>
      </c>
      <c r="AX66" s="45">
        <v>0</v>
      </c>
      <c r="AY66" s="44">
        <v>0</v>
      </c>
      <c r="AZ66" s="14">
        <v>0</v>
      </c>
      <c r="BA66" s="45">
        <v>0</v>
      </c>
      <c r="BB66" s="44">
        <v>0</v>
      </c>
      <c r="BC66" s="14">
        <v>0</v>
      </c>
      <c r="BD66" s="45">
        <f t="shared" si="31"/>
        <v>0</v>
      </c>
      <c r="BE66" s="44">
        <v>0</v>
      </c>
      <c r="BF66" s="14">
        <v>0</v>
      </c>
      <c r="BG66" s="45">
        <v>0</v>
      </c>
      <c r="BH66" s="44">
        <v>0</v>
      </c>
      <c r="BI66" s="14">
        <v>0</v>
      </c>
      <c r="BJ66" s="45">
        <v>0</v>
      </c>
      <c r="BK66" s="13">
        <f t="shared" si="32"/>
        <v>0</v>
      </c>
      <c r="BL66" s="17">
        <f t="shared" si="33"/>
        <v>0</v>
      </c>
      <c r="BM66" s="6"/>
      <c r="BN66" s="9"/>
      <c r="BO66" s="6"/>
      <c r="BP66" s="6"/>
      <c r="BQ66" s="6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</row>
    <row r="67" spans="1:196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f t="shared" si="29"/>
        <v>0</v>
      </c>
      <c r="R67" s="44">
        <v>0</v>
      </c>
      <c r="S67" s="14">
        <v>0</v>
      </c>
      <c r="T67" s="45">
        <f t="shared" si="30"/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44">
        <v>0</v>
      </c>
      <c r="AW67" s="14">
        <v>0</v>
      </c>
      <c r="AX67" s="45">
        <v>0</v>
      </c>
      <c r="AY67" s="48">
        <v>1</v>
      </c>
      <c r="AZ67" s="16">
        <v>1</v>
      </c>
      <c r="BA67" s="45">
        <f>AZ67/AY67*1000</f>
        <v>1000</v>
      </c>
      <c r="BB67" s="44">
        <v>0</v>
      </c>
      <c r="BC67" s="14">
        <v>0</v>
      </c>
      <c r="BD67" s="45">
        <f t="shared" si="31"/>
        <v>0</v>
      </c>
      <c r="BE67" s="44">
        <v>0</v>
      </c>
      <c r="BF67" s="14">
        <v>0</v>
      </c>
      <c r="BG67" s="45">
        <v>0</v>
      </c>
      <c r="BH67" s="48">
        <v>0</v>
      </c>
      <c r="BI67" s="16">
        <v>0</v>
      </c>
      <c r="BJ67" s="45">
        <v>0</v>
      </c>
      <c r="BK67" s="13">
        <f t="shared" si="32"/>
        <v>1</v>
      </c>
      <c r="BL67" s="17">
        <f t="shared" si="33"/>
        <v>1</v>
      </c>
      <c r="BM67" s="6"/>
      <c r="BN67" s="9"/>
      <c r="BO67" s="6"/>
      <c r="BP67" s="6"/>
      <c r="BQ67" s="6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</row>
    <row r="68" spans="1:196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f t="shared" si="29"/>
        <v>0</v>
      </c>
      <c r="R68" s="44">
        <v>0</v>
      </c>
      <c r="S68" s="14">
        <v>0</v>
      </c>
      <c r="T68" s="45">
        <f t="shared" si="30"/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v>0</v>
      </c>
      <c r="AP68" s="44">
        <v>0</v>
      </c>
      <c r="AQ68" s="14">
        <v>0</v>
      </c>
      <c r="AR68" s="45">
        <v>0</v>
      </c>
      <c r="AS68" s="44">
        <v>0</v>
      </c>
      <c r="AT68" s="14">
        <v>0</v>
      </c>
      <c r="AU68" s="45">
        <v>0</v>
      </c>
      <c r="AV68" s="44">
        <v>0</v>
      </c>
      <c r="AW68" s="14">
        <v>0</v>
      </c>
      <c r="AX68" s="45">
        <v>0</v>
      </c>
      <c r="AY68" s="44">
        <v>0</v>
      </c>
      <c r="AZ68" s="14">
        <v>0</v>
      </c>
      <c r="BA68" s="45">
        <v>0</v>
      </c>
      <c r="BB68" s="44">
        <v>0</v>
      </c>
      <c r="BC68" s="14">
        <v>0</v>
      </c>
      <c r="BD68" s="45">
        <f t="shared" si="31"/>
        <v>0</v>
      </c>
      <c r="BE68" s="44">
        <v>0</v>
      </c>
      <c r="BF68" s="14">
        <v>0</v>
      </c>
      <c r="BG68" s="45">
        <v>0</v>
      </c>
      <c r="BH68" s="44">
        <v>-1</v>
      </c>
      <c r="BI68" s="14">
        <v>0</v>
      </c>
      <c r="BJ68" s="45">
        <v>0</v>
      </c>
      <c r="BK68" s="13">
        <f t="shared" si="32"/>
        <v>-1</v>
      </c>
      <c r="BL68" s="17">
        <f t="shared" si="33"/>
        <v>0</v>
      </c>
      <c r="BM68" s="6"/>
      <c r="BN68" s="9"/>
      <c r="BO68" s="6"/>
      <c r="BP68" s="6"/>
      <c r="BQ68" s="6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</row>
    <row r="69" spans="1:196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f t="shared" si="29"/>
        <v>0</v>
      </c>
      <c r="R69" s="44">
        <v>0</v>
      </c>
      <c r="S69" s="14">
        <v>0</v>
      </c>
      <c r="T69" s="45">
        <f t="shared" si="30"/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v>0</v>
      </c>
      <c r="AP69" s="44">
        <v>0</v>
      </c>
      <c r="AQ69" s="14">
        <v>0</v>
      </c>
      <c r="AR69" s="45">
        <v>0</v>
      </c>
      <c r="AS69" s="44">
        <v>0</v>
      </c>
      <c r="AT69" s="14">
        <v>0</v>
      </c>
      <c r="AU69" s="45">
        <v>0</v>
      </c>
      <c r="AV69" s="44">
        <v>0</v>
      </c>
      <c r="AW69" s="14">
        <v>0</v>
      </c>
      <c r="AX69" s="45">
        <v>0</v>
      </c>
      <c r="AY69" s="44">
        <v>0</v>
      </c>
      <c r="AZ69" s="14">
        <v>0</v>
      </c>
      <c r="BA69" s="45">
        <v>0</v>
      </c>
      <c r="BB69" s="44">
        <v>0</v>
      </c>
      <c r="BC69" s="14">
        <v>0</v>
      </c>
      <c r="BD69" s="45">
        <f t="shared" si="31"/>
        <v>0</v>
      </c>
      <c r="BE69" s="44">
        <v>0</v>
      </c>
      <c r="BF69" s="14">
        <v>0</v>
      </c>
      <c r="BG69" s="45">
        <v>0</v>
      </c>
      <c r="BH69" s="44">
        <v>0</v>
      </c>
      <c r="BI69" s="14">
        <v>0</v>
      </c>
      <c r="BJ69" s="45">
        <v>0</v>
      </c>
      <c r="BK69" s="13">
        <f t="shared" si="32"/>
        <v>0</v>
      </c>
      <c r="BL69" s="17">
        <f t="shared" si="33"/>
        <v>0</v>
      </c>
      <c r="BM69" s="6"/>
      <c r="BN69" s="9"/>
      <c r="BO69" s="6"/>
      <c r="BP69" s="6"/>
      <c r="BQ69" s="6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</row>
    <row r="70" spans="1:196" ht="15" thickBot="1" x14ac:dyDescent="0.35">
      <c r="A70" s="56"/>
      <c r="B70" s="57" t="s">
        <v>17</v>
      </c>
      <c r="C70" s="46">
        <f>SUM(C58:C69)</f>
        <v>0</v>
      </c>
      <c r="D70" s="34">
        <f>SUM(D58:D69)</f>
        <v>0</v>
      </c>
      <c r="E70" s="47"/>
      <c r="F70" s="46">
        <f>SUM(F58:F69)</f>
        <v>0</v>
      </c>
      <c r="G70" s="34">
        <f>SUM(G58:G69)</f>
        <v>0</v>
      </c>
      <c r="H70" s="47"/>
      <c r="I70" s="46">
        <f>SUM(I58:I69)</f>
        <v>0</v>
      </c>
      <c r="J70" s="34">
        <f>SUM(J58:J69)</f>
        <v>0</v>
      </c>
      <c r="K70" s="47"/>
      <c r="L70" s="46">
        <f>SUM(L58:L69)</f>
        <v>0</v>
      </c>
      <c r="M70" s="34">
        <f>SUM(M58:M69)</f>
        <v>0</v>
      </c>
      <c r="N70" s="47"/>
      <c r="O70" s="46">
        <f t="shared" ref="O70:P70" si="34">SUM(O58:O69)</f>
        <v>0</v>
      </c>
      <c r="P70" s="34">
        <f t="shared" si="34"/>
        <v>0</v>
      </c>
      <c r="Q70" s="47"/>
      <c r="R70" s="46">
        <f t="shared" ref="R70:S70" si="35">SUM(R58:R69)</f>
        <v>0</v>
      </c>
      <c r="S70" s="34">
        <f t="shared" si="35"/>
        <v>0</v>
      </c>
      <c r="T70" s="47"/>
      <c r="U70" s="46">
        <f>SUM(U58:U69)</f>
        <v>0</v>
      </c>
      <c r="V70" s="34">
        <f>SUM(V58:V69)</f>
        <v>0</v>
      </c>
      <c r="W70" s="47"/>
      <c r="X70" s="46">
        <f>SUM(X58:X69)</f>
        <v>0</v>
      </c>
      <c r="Y70" s="34">
        <f>SUM(Y58:Y69)</f>
        <v>0</v>
      </c>
      <c r="Z70" s="47"/>
      <c r="AA70" s="46">
        <f>SUM(AA58:AA69)</f>
        <v>0</v>
      </c>
      <c r="AB70" s="34">
        <f>SUM(AB58:AB69)</f>
        <v>0</v>
      </c>
      <c r="AC70" s="47"/>
      <c r="AD70" s="46">
        <f>SUM(AD58:AD69)</f>
        <v>0</v>
      </c>
      <c r="AE70" s="34">
        <f>SUM(AE58:AE69)</f>
        <v>0</v>
      </c>
      <c r="AF70" s="47"/>
      <c r="AG70" s="46">
        <f>SUM(AG58:AG69)</f>
        <v>0</v>
      </c>
      <c r="AH70" s="34">
        <f>SUM(AH58:AH69)</f>
        <v>0</v>
      </c>
      <c r="AI70" s="47"/>
      <c r="AJ70" s="46">
        <f>SUM(AJ58:AJ69)</f>
        <v>0</v>
      </c>
      <c r="AK70" s="34">
        <f>SUM(AK58:AK69)</f>
        <v>0</v>
      </c>
      <c r="AL70" s="47"/>
      <c r="AM70" s="46">
        <f>SUM(AM58:AM69)</f>
        <v>0</v>
      </c>
      <c r="AN70" s="34">
        <f>SUM(AN58:AN69)</f>
        <v>0</v>
      </c>
      <c r="AO70" s="47"/>
      <c r="AP70" s="46">
        <f>SUM(AP58:AP69)</f>
        <v>0</v>
      </c>
      <c r="AQ70" s="34">
        <f>SUM(AQ58:AQ69)</f>
        <v>0</v>
      </c>
      <c r="AR70" s="47"/>
      <c r="AS70" s="46">
        <f>SUM(AS58:AS69)</f>
        <v>0</v>
      </c>
      <c r="AT70" s="34">
        <f>SUM(AT58:AT69)</f>
        <v>0</v>
      </c>
      <c r="AU70" s="47"/>
      <c r="AV70" s="46">
        <f>SUM(AV58:AV69)</f>
        <v>0</v>
      </c>
      <c r="AW70" s="34">
        <f>SUM(AW58:AW69)</f>
        <v>0</v>
      </c>
      <c r="AX70" s="47"/>
      <c r="AY70" s="46">
        <f>SUM(AY58:AY69)</f>
        <v>1</v>
      </c>
      <c r="AZ70" s="34">
        <f>SUM(AZ58:AZ69)</f>
        <v>1</v>
      </c>
      <c r="BA70" s="47"/>
      <c r="BB70" s="46">
        <f t="shared" ref="BB70:BC70" si="36">SUM(BB58:BB69)</f>
        <v>0</v>
      </c>
      <c r="BC70" s="34">
        <f t="shared" si="36"/>
        <v>0</v>
      </c>
      <c r="BD70" s="47"/>
      <c r="BE70" s="46">
        <f>SUM(BE58:BE69)</f>
        <v>0</v>
      </c>
      <c r="BF70" s="34">
        <f>SUM(BF58:BF69)</f>
        <v>0</v>
      </c>
      <c r="BG70" s="47"/>
      <c r="BH70" s="46">
        <f>SUM(BH58:BH69)</f>
        <v>-1</v>
      </c>
      <c r="BI70" s="34">
        <f>SUM(BI58:BI69)</f>
        <v>1</v>
      </c>
      <c r="BJ70" s="47"/>
      <c r="BK70" s="35">
        <f t="shared" si="32"/>
        <v>0</v>
      </c>
      <c r="BL70" s="36">
        <f t="shared" si="33"/>
        <v>2</v>
      </c>
      <c r="BM70" s="6"/>
      <c r="BN70" s="9"/>
      <c r="BO70" s="6"/>
      <c r="BP70" s="6"/>
      <c r="BQ70" s="6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4">
        <v>0</v>
      </c>
      <c r="M71" s="14">
        <v>0</v>
      </c>
      <c r="N71" s="45">
        <v>0</v>
      </c>
      <c r="O71" s="44">
        <v>0</v>
      </c>
      <c r="P71" s="14">
        <v>0</v>
      </c>
      <c r="Q71" s="45">
        <f t="shared" ref="Q71:Q82" si="37">IF(O71=0,0,P71/O71*1000)</f>
        <v>0</v>
      </c>
      <c r="R71" s="44">
        <v>0</v>
      </c>
      <c r="S71" s="14">
        <v>0</v>
      </c>
      <c r="T71" s="45">
        <f t="shared" ref="T71:T82" si="38">IF(R71=0,0,S71/R71*1000)</f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4">
        <v>0</v>
      </c>
      <c r="AH71" s="14">
        <v>0</v>
      </c>
      <c r="AI71" s="45">
        <v>0</v>
      </c>
      <c r="AJ71" s="44">
        <v>0</v>
      </c>
      <c r="AK71" s="14">
        <v>0</v>
      </c>
      <c r="AL71" s="45">
        <v>0</v>
      </c>
      <c r="AM71" s="44">
        <v>0</v>
      </c>
      <c r="AN71" s="14">
        <v>0</v>
      </c>
      <c r="AO71" s="45">
        <v>0</v>
      </c>
      <c r="AP71" s="44">
        <v>0</v>
      </c>
      <c r="AQ71" s="14">
        <v>0</v>
      </c>
      <c r="AR71" s="45">
        <v>0</v>
      </c>
      <c r="AS71" s="44">
        <v>0</v>
      </c>
      <c r="AT71" s="14">
        <v>0</v>
      </c>
      <c r="AU71" s="45">
        <v>0</v>
      </c>
      <c r="AV71" s="44">
        <v>0</v>
      </c>
      <c r="AW71" s="14">
        <v>0</v>
      </c>
      <c r="AX71" s="45">
        <v>0</v>
      </c>
      <c r="AY71" s="44">
        <v>0</v>
      </c>
      <c r="AZ71" s="14">
        <v>1</v>
      </c>
      <c r="BA71" s="45">
        <v>0</v>
      </c>
      <c r="BB71" s="44">
        <v>0</v>
      </c>
      <c r="BC71" s="14">
        <v>0</v>
      </c>
      <c r="BD71" s="45">
        <f t="shared" ref="BD71:BD82" si="39">IF(BB71=0,0,BC71/BB71*1000)</f>
        <v>0</v>
      </c>
      <c r="BE71" s="44">
        <v>0</v>
      </c>
      <c r="BF71" s="14">
        <v>0</v>
      </c>
      <c r="BG71" s="45">
        <v>0</v>
      </c>
      <c r="BH71" s="44">
        <v>0</v>
      </c>
      <c r="BI71" s="14">
        <v>0</v>
      </c>
      <c r="BJ71" s="45">
        <v>0</v>
      </c>
      <c r="BK71" s="13">
        <f t="shared" ref="BK71:BK83" si="40">I71+L71+AA71+AG71+AJ71+AP71+AY71+BH71</f>
        <v>0</v>
      </c>
      <c r="BL71" s="17">
        <f t="shared" ref="BL71:BL83" si="41">J71+M71+AB71+AH71+AK71+AQ71+AZ71+BI71</f>
        <v>1</v>
      </c>
      <c r="BM71" s="6"/>
      <c r="BN71" s="9"/>
      <c r="BO71" s="6"/>
      <c r="BP71" s="6"/>
      <c r="BQ71" s="6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</row>
    <row r="72" spans="1:196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f t="shared" si="37"/>
        <v>0</v>
      </c>
      <c r="R72" s="44">
        <v>0</v>
      </c>
      <c r="S72" s="14">
        <v>0</v>
      </c>
      <c r="T72" s="45">
        <f t="shared" si="38"/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44">
        <v>0</v>
      </c>
      <c r="AW72" s="14">
        <v>0</v>
      </c>
      <c r="AX72" s="45">
        <v>0</v>
      </c>
      <c r="AY72" s="44">
        <v>0</v>
      </c>
      <c r="AZ72" s="14">
        <v>0</v>
      </c>
      <c r="BA72" s="45">
        <v>0</v>
      </c>
      <c r="BB72" s="44">
        <v>0</v>
      </c>
      <c r="BC72" s="14">
        <v>0</v>
      </c>
      <c r="BD72" s="45">
        <f t="shared" si="39"/>
        <v>0</v>
      </c>
      <c r="BE72" s="44">
        <v>0</v>
      </c>
      <c r="BF72" s="14">
        <v>0</v>
      </c>
      <c r="BG72" s="45">
        <v>0</v>
      </c>
      <c r="BH72" s="44">
        <v>0</v>
      </c>
      <c r="BI72" s="14">
        <v>0</v>
      </c>
      <c r="BJ72" s="45">
        <v>0</v>
      </c>
      <c r="BK72" s="13">
        <f t="shared" si="40"/>
        <v>0</v>
      </c>
      <c r="BL72" s="17">
        <f t="shared" si="41"/>
        <v>0</v>
      </c>
      <c r="BM72" s="6"/>
      <c r="BN72" s="9"/>
      <c r="BO72" s="6"/>
      <c r="BP72" s="6"/>
      <c r="BQ72" s="6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</row>
    <row r="73" spans="1:196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f t="shared" si="37"/>
        <v>0</v>
      </c>
      <c r="R73" s="44">
        <v>0</v>
      </c>
      <c r="S73" s="14">
        <v>0</v>
      </c>
      <c r="T73" s="45">
        <f t="shared" si="38"/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44">
        <v>0</v>
      </c>
      <c r="AW73" s="14">
        <v>0</v>
      </c>
      <c r="AX73" s="45">
        <v>0</v>
      </c>
      <c r="AY73" s="44">
        <v>0</v>
      </c>
      <c r="AZ73" s="14">
        <v>0</v>
      </c>
      <c r="BA73" s="45">
        <v>0</v>
      </c>
      <c r="BB73" s="44">
        <v>0</v>
      </c>
      <c r="BC73" s="14">
        <v>0</v>
      </c>
      <c r="BD73" s="45">
        <f t="shared" si="39"/>
        <v>0</v>
      </c>
      <c r="BE73" s="44">
        <v>0</v>
      </c>
      <c r="BF73" s="14">
        <v>0</v>
      </c>
      <c r="BG73" s="45">
        <v>0</v>
      </c>
      <c r="BH73" s="44">
        <v>0</v>
      </c>
      <c r="BI73" s="14">
        <v>0</v>
      </c>
      <c r="BJ73" s="45">
        <v>0</v>
      </c>
      <c r="BK73" s="13">
        <f t="shared" si="40"/>
        <v>0</v>
      </c>
      <c r="BL73" s="17">
        <f t="shared" si="41"/>
        <v>0</v>
      </c>
      <c r="BM73" s="6"/>
      <c r="BN73" s="9"/>
      <c r="BO73" s="6"/>
      <c r="BP73" s="6"/>
      <c r="BQ73" s="6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</row>
    <row r="74" spans="1:196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9">
        <v>3</v>
      </c>
      <c r="J74" s="15">
        <v>6</v>
      </c>
      <c r="K74" s="45">
        <f>J74/I74*1000</f>
        <v>2000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f t="shared" si="37"/>
        <v>0</v>
      </c>
      <c r="R74" s="44">
        <v>0</v>
      </c>
      <c r="S74" s="14">
        <v>0</v>
      </c>
      <c r="T74" s="45">
        <f t="shared" si="38"/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v>0</v>
      </c>
      <c r="AP74" s="44">
        <v>0</v>
      </c>
      <c r="AQ74" s="14">
        <v>0</v>
      </c>
      <c r="AR74" s="45">
        <v>0</v>
      </c>
      <c r="AS74" s="44">
        <v>0</v>
      </c>
      <c r="AT74" s="14">
        <v>0</v>
      </c>
      <c r="AU74" s="45">
        <v>0</v>
      </c>
      <c r="AV74" s="44">
        <v>0</v>
      </c>
      <c r="AW74" s="14">
        <v>0</v>
      </c>
      <c r="AX74" s="45">
        <v>0</v>
      </c>
      <c r="AY74" s="44">
        <v>0</v>
      </c>
      <c r="AZ74" s="14">
        <v>1</v>
      </c>
      <c r="BA74" s="45">
        <v>0</v>
      </c>
      <c r="BB74" s="44">
        <v>0</v>
      </c>
      <c r="BC74" s="14">
        <v>0</v>
      </c>
      <c r="BD74" s="45">
        <f t="shared" si="39"/>
        <v>0</v>
      </c>
      <c r="BE74" s="44">
        <v>0</v>
      </c>
      <c r="BF74" s="14">
        <v>0</v>
      </c>
      <c r="BG74" s="45">
        <v>0</v>
      </c>
      <c r="BH74" s="44">
        <v>0</v>
      </c>
      <c r="BI74" s="14">
        <v>0</v>
      </c>
      <c r="BJ74" s="45">
        <v>0</v>
      </c>
      <c r="BK74" s="13">
        <f t="shared" si="40"/>
        <v>3</v>
      </c>
      <c r="BL74" s="17">
        <f t="shared" si="41"/>
        <v>7</v>
      </c>
      <c r="BM74" s="6"/>
      <c r="BN74" s="9"/>
      <c r="BO74" s="6"/>
      <c r="BP74" s="6"/>
      <c r="BQ74" s="6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</row>
    <row r="75" spans="1:196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f t="shared" si="37"/>
        <v>0</v>
      </c>
      <c r="R75" s="44">
        <v>0</v>
      </c>
      <c r="S75" s="14">
        <v>0</v>
      </c>
      <c r="T75" s="45">
        <f t="shared" si="38"/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44">
        <v>0</v>
      </c>
      <c r="AW75" s="14">
        <v>0</v>
      </c>
      <c r="AX75" s="45">
        <v>0</v>
      </c>
      <c r="AY75" s="44">
        <v>0</v>
      </c>
      <c r="AZ75" s="14">
        <v>0</v>
      </c>
      <c r="BA75" s="45">
        <v>0</v>
      </c>
      <c r="BB75" s="44">
        <v>0</v>
      </c>
      <c r="BC75" s="14">
        <v>0</v>
      </c>
      <c r="BD75" s="45">
        <f t="shared" si="39"/>
        <v>0</v>
      </c>
      <c r="BE75" s="44">
        <v>0</v>
      </c>
      <c r="BF75" s="14">
        <v>0</v>
      </c>
      <c r="BG75" s="45">
        <v>0</v>
      </c>
      <c r="BH75" s="44">
        <v>0</v>
      </c>
      <c r="BI75" s="14">
        <v>0</v>
      </c>
      <c r="BJ75" s="45">
        <v>0</v>
      </c>
      <c r="BK75" s="13">
        <f t="shared" si="40"/>
        <v>0</v>
      </c>
      <c r="BL75" s="17">
        <f t="shared" si="41"/>
        <v>0</v>
      </c>
      <c r="BM75" s="6"/>
      <c r="BN75" s="9"/>
      <c r="BO75" s="6"/>
      <c r="BP75" s="6"/>
      <c r="BQ75" s="6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</row>
    <row r="76" spans="1:196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f t="shared" si="37"/>
        <v>0</v>
      </c>
      <c r="R76" s="44">
        <v>0</v>
      </c>
      <c r="S76" s="14">
        <v>0</v>
      </c>
      <c r="T76" s="45">
        <f t="shared" si="38"/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0</v>
      </c>
      <c r="AU76" s="45">
        <v>0</v>
      </c>
      <c r="AV76" s="44">
        <v>0</v>
      </c>
      <c r="AW76" s="14">
        <v>0</v>
      </c>
      <c r="AX76" s="45">
        <v>0</v>
      </c>
      <c r="AY76" s="44">
        <v>0</v>
      </c>
      <c r="AZ76" s="14">
        <v>0</v>
      </c>
      <c r="BA76" s="45">
        <v>0</v>
      </c>
      <c r="BB76" s="44">
        <v>0</v>
      </c>
      <c r="BC76" s="14">
        <v>0</v>
      </c>
      <c r="BD76" s="45">
        <f t="shared" si="39"/>
        <v>0</v>
      </c>
      <c r="BE76" s="44">
        <v>0</v>
      </c>
      <c r="BF76" s="14">
        <v>0</v>
      </c>
      <c r="BG76" s="45">
        <v>0</v>
      </c>
      <c r="BH76" s="44">
        <v>0</v>
      </c>
      <c r="BI76" s="14">
        <v>0</v>
      </c>
      <c r="BJ76" s="45">
        <v>0</v>
      </c>
      <c r="BK76" s="13">
        <f t="shared" si="40"/>
        <v>0</v>
      </c>
      <c r="BL76" s="17">
        <f t="shared" si="41"/>
        <v>0</v>
      </c>
      <c r="BM76" s="6"/>
      <c r="BN76" s="9"/>
      <c r="BO76" s="6"/>
      <c r="BP76" s="6"/>
      <c r="BQ76" s="6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</row>
    <row r="77" spans="1:196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f t="shared" si="37"/>
        <v>0</v>
      </c>
      <c r="R77" s="44">
        <v>0</v>
      </c>
      <c r="S77" s="14">
        <v>0</v>
      </c>
      <c r="T77" s="45">
        <f t="shared" si="38"/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v>0</v>
      </c>
      <c r="AP77" s="44">
        <v>0</v>
      </c>
      <c r="AQ77" s="14">
        <v>0</v>
      </c>
      <c r="AR77" s="45">
        <v>0</v>
      </c>
      <c r="AS77" s="44">
        <v>0</v>
      </c>
      <c r="AT77" s="14">
        <v>0</v>
      </c>
      <c r="AU77" s="45">
        <v>0</v>
      </c>
      <c r="AV77" s="44">
        <v>0</v>
      </c>
      <c r="AW77" s="14">
        <v>0</v>
      </c>
      <c r="AX77" s="45">
        <v>0</v>
      </c>
      <c r="AY77" s="44">
        <v>0</v>
      </c>
      <c r="AZ77" s="14">
        <v>0</v>
      </c>
      <c r="BA77" s="45">
        <v>0</v>
      </c>
      <c r="BB77" s="44">
        <v>0</v>
      </c>
      <c r="BC77" s="14">
        <v>0</v>
      </c>
      <c r="BD77" s="45">
        <f t="shared" si="39"/>
        <v>0</v>
      </c>
      <c r="BE77" s="44">
        <v>0</v>
      </c>
      <c r="BF77" s="14">
        <v>0</v>
      </c>
      <c r="BG77" s="45">
        <v>0</v>
      </c>
      <c r="BH77" s="44">
        <v>0</v>
      </c>
      <c r="BI77" s="14">
        <v>0</v>
      </c>
      <c r="BJ77" s="45">
        <v>0</v>
      </c>
      <c r="BK77" s="13">
        <f t="shared" si="40"/>
        <v>0</v>
      </c>
      <c r="BL77" s="17">
        <f t="shared" si="41"/>
        <v>0</v>
      </c>
      <c r="BM77" s="6"/>
      <c r="BN77" s="9"/>
      <c r="BO77" s="6"/>
      <c r="BP77" s="6"/>
      <c r="BQ77" s="6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</row>
    <row r="78" spans="1:196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f t="shared" si="37"/>
        <v>0</v>
      </c>
      <c r="R78" s="44">
        <v>0</v>
      </c>
      <c r="S78" s="14">
        <v>0</v>
      </c>
      <c r="T78" s="45">
        <f t="shared" si="38"/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44">
        <v>0</v>
      </c>
      <c r="AW78" s="14">
        <v>0</v>
      </c>
      <c r="AX78" s="45">
        <v>0</v>
      </c>
      <c r="AY78" s="44">
        <v>0</v>
      </c>
      <c r="AZ78" s="14">
        <v>0</v>
      </c>
      <c r="BA78" s="45">
        <v>0</v>
      </c>
      <c r="BB78" s="44">
        <v>0</v>
      </c>
      <c r="BC78" s="14">
        <v>0</v>
      </c>
      <c r="BD78" s="45">
        <f t="shared" si="39"/>
        <v>0</v>
      </c>
      <c r="BE78" s="44">
        <v>0</v>
      </c>
      <c r="BF78" s="14">
        <v>0</v>
      </c>
      <c r="BG78" s="45">
        <v>0</v>
      </c>
      <c r="BH78" s="44">
        <v>0</v>
      </c>
      <c r="BI78" s="14">
        <v>0</v>
      </c>
      <c r="BJ78" s="45">
        <v>0</v>
      </c>
      <c r="BK78" s="13">
        <f t="shared" si="40"/>
        <v>0</v>
      </c>
      <c r="BL78" s="17">
        <f t="shared" si="41"/>
        <v>0</v>
      </c>
      <c r="BM78" s="6"/>
      <c r="BN78" s="9"/>
      <c r="BO78" s="6"/>
      <c r="BP78" s="6"/>
      <c r="BQ78" s="6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</row>
    <row r="79" spans="1:196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f t="shared" si="37"/>
        <v>0</v>
      </c>
      <c r="R79" s="44">
        <v>0</v>
      </c>
      <c r="S79" s="14">
        <v>0</v>
      </c>
      <c r="T79" s="45">
        <f t="shared" si="38"/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v>0</v>
      </c>
      <c r="AP79" s="44">
        <v>0</v>
      </c>
      <c r="AQ79" s="14">
        <v>0</v>
      </c>
      <c r="AR79" s="45">
        <v>0</v>
      </c>
      <c r="AS79" s="44">
        <v>0</v>
      </c>
      <c r="AT79" s="14">
        <v>0</v>
      </c>
      <c r="AU79" s="45">
        <v>0</v>
      </c>
      <c r="AV79" s="44">
        <v>0</v>
      </c>
      <c r="AW79" s="14">
        <v>0</v>
      </c>
      <c r="AX79" s="45">
        <v>0</v>
      </c>
      <c r="AY79" s="44">
        <v>0</v>
      </c>
      <c r="AZ79" s="14">
        <v>0</v>
      </c>
      <c r="BA79" s="45">
        <v>0</v>
      </c>
      <c r="BB79" s="44">
        <v>0</v>
      </c>
      <c r="BC79" s="14">
        <v>0</v>
      </c>
      <c r="BD79" s="45">
        <f t="shared" si="39"/>
        <v>0</v>
      </c>
      <c r="BE79" s="44">
        <v>0</v>
      </c>
      <c r="BF79" s="14">
        <v>0</v>
      </c>
      <c r="BG79" s="45">
        <v>0</v>
      </c>
      <c r="BH79" s="44">
        <v>0</v>
      </c>
      <c r="BI79" s="14">
        <v>0</v>
      </c>
      <c r="BJ79" s="45">
        <v>0</v>
      </c>
      <c r="BK79" s="13">
        <f t="shared" si="40"/>
        <v>0</v>
      </c>
      <c r="BL79" s="17">
        <f t="shared" si="41"/>
        <v>0</v>
      </c>
      <c r="BM79" s="6"/>
      <c r="BN79" s="9"/>
      <c r="BO79" s="6"/>
      <c r="BP79" s="6"/>
      <c r="BQ79" s="6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</row>
    <row r="80" spans="1:196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f t="shared" si="37"/>
        <v>0</v>
      </c>
      <c r="R80" s="44">
        <v>0</v>
      </c>
      <c r="S80" s="14">
        <v>0</v>
      </c>
      <c r="T80" s="45">
        <f t="shared" si="38"/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44">
        <v>0</v>
      </c>
      <c r="AW80" s="14">
        <v>0</v>
      </c>
      <c r="AX80" s="45">
        <v>0</v>
      </c>
      <c r="AY80" s="44">
        <v>0</v>
      </c>
      <c r="AZ80" s="14">
        <v>0</v>
      </c>
      <c r="BA80" s="45">
        <v>0</v>
      </c>
      <c r="BB80" s="44">
        <v>0</v>
      </c>
      <c r="BC80" s="14">
        <v>0</v>
      </c>
      <c r="BD80" s="45">
        <f t="shared" si="39"/>
        <v>0</v>
      </c>
      <c r="BE80" s="44">
        <v>0</v>
      </c>
      <c r="BF80" s="14">
        <v>0</v>
      </c>
      <c r="BG80" s="45">
        <v>0</v>
      </c>
      <c r="BH80" s="44">
        <v>0</v>
      </c>
      <c r="BI80" s="14">
        <v>0</v>
      </c>
      <c r="BJ80" s="45">
        <v>0</v>
      </c>
      <c r="BK80" s="13">
        <f t="shared" si="40"/>
        <v>0</v>
      </c>
      <c r="BL80" s="17">
        <f t="shared" si="41"/>
        <v>0</v>
      </c>
      <c r="BM80" s="6"/>
      <c r="BN80" s="9"/>
      <c r="BO80" s="6"/>
      <c r="BP80" s="6"/>
      <c r="BQ80" s="6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</row>
    <row r="81" spans="1:196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8">
        <v>5</v>
      </c>
      <c r="J81" s="16">
        <v>12</v>
      </c>
      <c r="K81" s="45">
        <f>J81/I81*1000</f>
        <v>2400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f t="shared" si="37"/>
        <v>0</v>
      </c>
      <c r="R81" s="44">
        <v>0</v>
      </c>
      <c r="S81" s="14">
        <v>0</v>
      </c>
      <c r="T81" s="45">
        <f t="shared" si="38"/>
        <v>0</v>
      </c>
      <c r="U81" s="44">
        <v>0</v>
      </c>
      <c r="V81" s="14">
        <v>0</v>
      </c>
      <c r="W81" s="45">
        <v>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v>0</v>
      </c>
      <c r="AP81" s="44">
        <v>0</v>
      </c>
      <c r="AQ81" s="14">
        <v>0</v>
      </c>
      <c r="AR81" s="45">
        <v>0</v>
      </c>
      <c r="AS81" s="44">
        <v>0</v>
      </c>
      <c r="AT81" s="14">
        <v>0</v>
      </c>
      <c r="AU81" s="45">
        <v>0</v>
      </c>
      <c r="AV81" s="44">
        <v>0</v>
      </c>
      <c r="AW81" s="14">
        <v>0</v>
      </c>
      <c r="AX81" s="45">
        <v>0</v>
      </c>
      <c r="AY81" s="44">
        <v>0</v>
      </c>
      <c r="AZ81" s="14">
        <v>0</v>
      </c>
      <c r="BA81" s="45">
        <v>0</v>
      </c>
      <c r="BB81" s="44">
        <v>0</v>
      </c>
      <c r="BC81" s="14">
        <v>0</v>
      </c>
      <c r="BD81" s="45">
        <f t="shared" si="39"/>
        <v>0</v>
      </c>
      <c r="BE81" s="44">
        <v>0</v>
      </c>
      <c r="BF81" s="14">
        <v>0</v>
      </c>
      <c r="BG81" s="45">
        <v>0</v>
      </c>
      <c r="BH81" s="44">
        <v>0</v>
      </c>
      <c r="BI81" s="14">
        <v>0</v>
      </c>
      <c r="BJ81" s="45">
        <v>0</v>
      </c>
      <c r="BK81" s="13">
        <f t="shared" si="40"/>
        <v>5</v>
      </c>
      <c r="BL81" s="17">
        <f t="shared" si="41"/>
        <v>12</v>
      </c>
      <c r="BM81" s="6"/>
      <c r="BN81" s="9"/>
      <c r="BO81" s="6"/>
      <c r="BP81" s="6"/>
      <c r="BQ81" s="6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</row>
    <row r="82" spans="1:196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f t="shared" si="37"/>
        <v>0</v>
      </c>
      <c r="R82" s="44">
        <v>0</v>
      </c>
      <c r="S82" s="14">
        <v>0</v>
      </c>
      <c r="T82" s="45">
        <f t="shared" si="38"/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44">
        <v>0</v>
      </c>
      <c r="AW82" s="14">
        <v>0</v>
      </c>
      <c r="AX82" s="45">
        <v>0</v>
      </c>
      <c r="AY82" s="44">
        <v>0</v>
      </c>
      <c r="AZ82" s="14">
        <v>0</v>
      </c>
      <c r="BA82" s="45">
        <v>0</v>
      </c>
      <c r="BB82" s="44">
        <v>0</v>
      </c>
      <c r="BC82" s="14">
        <v>0</v>
      </c>
      <c r="BD82" s="45">
        <f t="shared" si="39"/>
        <v>0</v>
      </c>
      <c r="BE82" s="44">
        <v>0</v>
      </c>
      <c r="BF82" s="14">
        <v>0</v>
      </c>
      <c r="BG82" s="45">
        <v>0</v>
      </c>
      <c r="BH82" s="44">
        <v>0</v>
      </c>
      <c r="BI82" s="14">
        <v>0</v>
      </c>
      <c r="BJ82" s="45">
        <v>0</v>
      </c>
      <c r="BK82" s="13">
        <f t="shared" si="40"/>
        <v>0</v>
      </c>
      <c r="BL82" s="17">
        <f t="shared" si="41"/>
        <v>0</v>
      </c>
      <c r="BM82" s="6"/>
      <c r="BN82" s="9"/>
      <c r="BO82" s="6"/>
      <c r="BP82" s="6"/>
      <c r="BQ82" s="6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</row>
    <row r="83" spans="1:196" ht="15" thickBot="1" x14ac:dyDescent="0.35">
      <c r="A83" s="56"/>
      <c r="B83" s="57" t="s">
        <v>17</v>
      </c>
      <c r="C83" s="46">
        <f>SUM(C71:C82)</f>
        <v>0</v>
      </c>
      <c r="D83" s="34">
        <f>SUM(D71:D82)</f>
        <v>0</v>
      </c>
      <c r="E83" s="47"/>
      <c r="F83" s="46">
        <f>SUM(F71:F82)</f>
        <v>0</v>
      </c>
      <c r="G83" s="34">
        <f>SUM(G71:G82)</f>
        <v>0</v>
      </c>
      <c r="H83" s="47"/>
      <c r="I83" s="46">
        <f>SUM(I71:I82)</f>
        <v>8</v>
      </c>
      <c r="J83" s="34">
        <f>SUM(J71:J82)</f>
        <v>18</v>
      </c>
      <c r="K83" s="47"/>
      <c r="L83" s="46">
        <f>SUM(L71:L82)</f>
        <v>0</v>
      </c>
      <c r="M83" s="34">
        <f>SUM(M71:M82)</f>
        <v>0</v>
      </c>
      <c r="N83" s="47"/>
      <c r="O83" s="46">
        <f t="shared" ref="O83:P83" si="42">SUM(O71:O82)</f>
        <v>0</v>
      </c>
      <c r="P83" s="34">
        <f t="shared" si="42"/>
        <v>0</v>
      </c>
      <c r="Q83" s="47"/>
      <c r="R83" s="46">
        <f t="shared" ref="R83:S83" si="43">SUM(R71:R82)</f>
        <v>0</v>
      </c>
      <c r="S83" s="34">
        <f t="shared" si="43"/>
        <v>0</v>
      </c>
      <c r="T83" s="47"/>
      <c r="U83" s="46">
        <f>SUM(U71:U82)</f>
        <v>0</v>
      </c>
      <c r="V83" s="34">
        <f>SUM(V71:V82)</f>
        <v>0</v>
      </c>
      <c r="W83" s="47"/>
      <c r="X83" s="46">
        <f>SUM(X71:X82)</f>
        <v>0</v>
      </c>
      <c r="Y83" s="34">
        <f>SUM(Y71:Y82)</f>
        <v>0</v>
      </c>
      <c r="Z83" s="47"/>
      <c r="AA83" s="46">
        <f>SUM(AA71:AA82)</f>
        <v>0</v>
      </c>
      <c r="AB83" s="34">
        <f>SUM(AB71:AB82)</f>
        <v>0</v>
      </c>
      <c r="AC83" s="47"/>
      <c r="AD83" s="46">
        <f>SUM(AD71:AD82)</f>
        <v>0</v>
      </c>
      <c r="AE83" s="34">
        <f>SUM(AE71:AE82)</f>
        <v>0</v>
      </c>
      <c r="AF83" s="47"/>
      <c r="AG83" s="46">
        <f>SUM(AG71:AG82)</f>
        <v>0</v>
      </c>
      <c r="AH83" s="34">
        <f>SUM(AH71:AH82)</f>
        <v>0</v>
      </c>
      <c r="AI83" s="47"/>
      <c r="AJ83" s="46">
        <f>SUM(AJ71:AJ82)</f>
        <v>0</v>
      </c>
      <c r="AK83" s="34">
        <f>SUM(AK71:AK82)</f>
        <v>0</v>
      </c>
      <c r="AL83" s="47"/>
      <c r="AM83" s="46">
        <f>SUM(AM71:AM82)</f>
        <v>0</v>
      </c>
      <c r="AN83" s="34">
        <f>SUM(AN71:AN82)</f>
        <v>0</v>
      </c>
      <c r="AO83" s="47"/>
      <c r="AP83" s="46">
        <f>SUM(AP71:AP82)</f>
        <v>0</v>
      </c>
      <c r="AQ83" s="34">
        <f>SUM(AQ71:AQ82)</f>
        <v>0</v>
      </c>
      <c r="AR83" s="47"/>
      <c r="AS83" s="46">
        <f>SUM(AS71:AS82)</f>
        <v>0</v>
      </c>
      <c r="AT83" s="34">
        <f>SUM(AT71:AT82)</f>
        <v>0</v>
      </c>
      <c r="AU83" s="47"/>
      <c r="AV83" s="46">
        <f>SUM(AV71:AV82)</f>
        <v>0</v>
      </c>
      <c r="AW83" s="34">
        <f>SUM(AW71:AW82)</f>
        <v>0</v>
      </c>
      <c r="AX83" s="47"/>
      <c r="AY83" s="46">
        <f>SUM(AY71:AY82)</f>
        <v>0</v>
      </c>
      <c r="AZ83" s="34">
        <f>SUM(AZ71:AZ82)</f>
        <v>2</v>
      </c>
      <c r="BA83" s="47"/>
      <c r="BB83" s="46">
        <f t="shared" ref="BB83:BC83" si="44">SUM(BB71:BB82)</f>
        <v>0</v>
      </c>
      <c r="BC83" s="34">
        <f t="shared" si="44"/>
        <v>0</v>
      </c>
      <c r="BD83" s="47"/>
      <c r="BE83" s="46">
        <f>SUM(BE71:BE82)</f>
        <v>0</v>
      </c>
      <c r="BF83" s="34">
        <f>SUM(BF71:BF82)</f>
        <v>0</v>
      </c>
      <c r="BG83" s="47"/>
      <c r="BH83" s="46">
        <f>SUM(BH71:BH82)</f>
        <v>0</v>
      </c>
      <c r="BI83" s="34">
        <f>SUM(BI71:BI82)</f>
        <v>0</v>
      </c>
      <c r="BJ83" s="47"/>
      <c r="BK83" s="35">
        <f t="shared" si="40"/>
        <v>8</v>
      </c>
      <c r="BL83" s="36">
        <f t="shared" si="41"/>
        <v>20</v>
      </c>
      <c r="BM83" s="6"/>
      <c r="BN83" s="9"/>
      <c r="BO83" s="6"/>
      <c r="BP83" s="6"/>
      <c r="BQ83" s="6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f t="shared" ref="Q84:Q95" si="45">IF(O84=0,0,P84/O84*1000)</f>
        <v>0</v>
      </c>
      <c r="R84" s="44">
        <v>0</v>
      </c>
      <c r="S84" s="14">
        <v>0</v>
      </c>
      <c r="T84" s="45">
        <f t="shared" ref="T84:T95" si="46">IF(R84=0,0,S84/R84*1000)</f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44">
        <v>0</v>
      </c>
      <c r="AW84" s="14">
        <v>0</v>
      </c>
      <c r="AX84" s="45">
        <v>0</v>
      </c>
      <c r="AY84" s="44">
        <v>0</v>
      </c>
      <c r="AZ84" s="14">
        <v>0</v>
      </c>
      <c r="BA84" s="45">
        <v>0</v>
      </c>
      <c r="BB84" s="44">
        <v>0</v>
      </c>
      <c r="BC84" s="14">
        <v>0</v>
      </c>
      <c r="BD84" s="45">
        <f t="shared" ref="BD84:BD95" si="47">IF(BB84=0,0,BC84/BB84*1000)</f>
        <v>0</v>
      </c>
      <c r="BE84" s="44">
        <v>0</v>
      </c>
      <c r="BF84" s="14">
        <v>0</v>
      </c>
      <c r="BG84" s="45">
        <v>0</v>
      </c>
      <c r="BH84" s="44">
        <v>0</v>
      </c>
      <c r="BI84" s="14">
        <v>0</v>
      </c>
      <c r="BJ84" s="45">
        <v>0</v>
      </c>
      <c r="BK84" s="13">
        <f t="shared" ref="BK84:BK96" si="48">I84+L84+AA84+AD84+AG84+AJ84+AP84+AY84+BH84</f>
        <v>0</v>
      </c>
      <c r="BL84" s="17">
        <f t="shared" ref="BL84:BL96" si="49">J84+M84+AB84+AE84+AH84+AK84+AQ84+AZ84+BI84</f>
        <v>0</v>
      </c>
      <c r="BM84" s="6"/>
      <c r="BN84" s="9"/>
      <c r="BO84" s="6"/>
      <c r="BP84" s="6"/>
      <c r="BQ84" s="6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</row>
    <row r="85" spans="1:196" x14ac:dyDescent="0.3">
      <c r="A85" s="54">
        <v>2012</v>
      </c>
      <c r="B85" s="55" t="s">
        <v>6</v>
      </c>
      <c r="C85" s="44">
        <v>0</v>
      </c>
      <c r="D85" s="14">
        <v>0</v>
      </c>
      <c r="E85" s="45">
        <v>0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f t="shared" si="45"/>
        <v>0</v>
      </c>
      <c r="R85" s="44">
        <v>0</v>
      </c>
      <c r="S85" s="14">
        <v>0</v>
      </c>
      <c r="T85" s="45">
        <f t="shared" si="46"/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0</v>
      </c>
      <c r="AU85" s="45">
        <v>0</v>
      </c>
      <c r="AV85" s="44">
        <v>0</v>
      </c>
      <c r="AW85" s="14">
        <v>0</v>
      </c>
      <c r="AX85" s="45">
        <v>0</v>
      </c>
      <c r="AY85" s="44">
        <v>0</v>
      </c>
      <c r="AZ85" s="14">
        <v>0</v>
      </c>
      <c r="BA85" s="45">
        <v>0</v>
      </c>
      <c r="BB85" s="44">
        <v>0</v>
      </c>
      <c r="BC85" s="14">
        <v>0</v>
      </c>
      <c r="BD85" s="45">
        <f t="shared" si="47"/>
        <v>0</v>
      </c>
      <c r="BE85" s="44">
        <v>0</v>
      </c>
      <c r="BF85" s="14">
        <v>0</v>
      </c>
      <c r="BG85" s="45">
        <v>0</v>
      </c>
      <c r="BH85" s="44">
        <v>0</v>
      </c>
      <c r="BI85" s="14">
        <v>0</v>
      </c>
      <c r="BJ85" s="45">
        <v>0</v>
      </c>
      <c r="BK85" s="13">
        <f t="shared" si="48"/>
        <v>0</v>
      </c>
      <c r="BL85" s="17">
        <f t="shared" si="49"/>
        <v>0</v>
      </c>
      <c r="BM85" s="6"/>
      <c r="BN85" s="9"/>
      <c r="BO85" s="6"/>
      <c r="BP85" s="6"/>
      <c r="BQ85" s="6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</row>
    <row r="86" spans="1:196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f t="shared" si="45"/>
        <v>0</v>
      </c>
      <c r="R86" s="44">
        <v>0</v>
      </c>
      <c r="S86" s="14">
        <v>0</v>
      </c>
      <c r="T86" s="45">
        <f t="shared" si="46"/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1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44">
        <v>0</v>
      </c>
      <c r="AW86" s="14">
        <v>0</v>
      </c>
      <c r="AX86" s="45">
        <v>0</v>
      </c>
      <c r="AY86" s="44">
        <v>0</v>
      </c>
      <c r="AZ86" s="14">
        <v>0</v>
      </c>
      <c r="BA86" s="45">
        <v>0</v>
      </c>
      <c r="BB86" s="44">
        <v>0</v>
      </c>
      <c r="BC86" s="14">
        <v>0</v>
      </c>
      <c r="BD86" s="45">
        <f t="shared" si="47"/>
        <v>0</v>
      </c>
      <c r="BE86" s="44">
        <v>0</v>
      </c>
      <c r="BF86" s="14">
        <v>0</v>
      </c>
      <c r="BG86" s="45">
        <v>0</v>
      </c>
      <c r="BH86" s="44">
        <v>0</v>
      </c>
      <c r="BI86" s="14">
        <v>0</v>
      </c>
      <c r="BJ86" s="45">
        <v>0</v>
      </c>
      <c r="BK86" s="13">
        <f t="shared" si="48"/>
        <v>0</v>
      </c>
      <c r="BL86" s="17">
        <f t="shared" si="49"/>
        <v>1</v>
      </c>
      <c r="BM86" s="6"/>
      <c r="BN86" s="9"/>
      <c r="BO86" s="6"/>
      <c r="BP86" s="6"/>
      <c r="BQ86" s="6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</row>
    <row r="87" spans="1:196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0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f t="shared" si="45"/>
        <v>0</v>
      </c>
      <c r="R87" s="44">
        <v>0</v>
      </c>
      <c r="S87" s="14">
        <v>0</v>
      </c>
      <c r="T87" s="45">
        <f t="shared" si="46"/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1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0</v>
      </c>
      <c r="AU87" s="45">
        <v>0</v>
      </c>
      <c r="AV87" s="44">
        <v>0</v>
      </c>
      <c r="AW87" s="14">
        <v>0</v>
      </c>
      <c r="AX87" s="45">
        <v>0</v>
      </c>
      <c r="AY87" s="44">
        <v>0</v>
      </c>
      <c r="AZ87" s="14">
        <v>0</v>
      </c>
      <c r="BA87" s="45">
        <v>0</v>
      </c>
      <c r="BB87" s="44">
        <v>0</v>
      </c>
      <c r="BC87" s="14">
        <v>0</v>
      </c>
      <c r="BD87" s="45">
        <f t="shared" si="47"/>
        <v>0</v>
      </c>
      <c r="BE87" s="44">
        <v>0</v>
      </c>
      <c r="BF87" s="14">
        <v>0</v>
      </c>
      <c r="BG87" s="45">
        <v>0</v>
      </c>
      <c r="BH87" s="44">
        <v>0</v>
      </c>
      <c r="BI87" s="14">
        <v>0</v>
      </c>
      <c r="BJ87" s="45">
        <v>0</v>
      </c>
      <c r="BK87" s="13">
        <f t="shared" si="48"/>
        <v>0</v>
      </c>
      <c r="BL87" s="17">
        <f t="shared" si="49"/>
        <v>1</v>
      </c>
      <c r="BM87" s="6"/>
      <c r="BN87" s="9"/>
      <c r="BO87" s="6"/>
      <c r="BP87" s="6"/>
      <c r="BQ87" s="6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</row>
    <row r="88" spans="1:196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f t="shared" si="45"/>
        <v>0</v>
      </c>
      <c r="R88" s="44">
        <v>0</v>
      </c>
      <c r="S88" s="14">
        <v>0</v>
      </c>
      <c r="T88" s="45">
        <f t="shared" si="46"/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0</v>
      </c>
      <c r="AU88" s="45">
        <v>0</v>
      </c>
      <c r="AV88" s="44">
        <v>0</v>
      </c>
      <c r="AW88" s="14">
        <v>0</v>
      </c>
      <c r="AX88" s="45">
        <v>0</v>
      </c>
      <c r="AY88" s="44">
        <v>0</v>
      </c>
      <c r="AZ88" s="14">
        <v>0</v>
      </c>
      <c r="BA88" s="45">
        <v>0</v>
      </c>
      <c r="BB88" s="44">
        <v>0</v>
      </c>
      <c r="BC88" s="14">
        <v>0</v>
      </c>
      <c r="BD88" s="45">
        <f t="shared" si="47"/>
        <v>0</v>
      </c>
      <c r="BE88" s="44">
        <v>0</v>
      </c>
      <c r="BF88" s="14">
        <v>0</v>
      </c>
      <c r="BG88" s="45">
        <v>0</v>
      </c>
      <c r="BH88" s="44">
        <v>0</v>
      </c>
      <c r="BI88" s="14">
        <v>0</v>
      </c>
      <c r="BJ88" s="45">
        <v>0</v>
      </c>
      <c r="BK88" s="13">
        <f t="shared" si="48"/>
        <v>0</v>
      </c>
      <c r="BL88" s="17">
        <f t="shared" si="49"/>
        <v>0</v>
      </c>
      <c r="BM88" s="6"/>
      <c r="BN88" s="9"/>
      <c r="BO88" s="6"/>
      <c r="BP88" s="6"/>
      <c r="BQ88" s="6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</row>
    <row r="89" spans="1:196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f t="shared" si="45"/>
        <v>0</v>
      </c>
      <c r="R89" s="44">
        <v>0</v>
      </c>
      <c r="S89" s="14">
        <v>0</v>
      </c>
      <c r="T89" s="45">
        <f t="shared" si="46"/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8">
        <v>422</v>
      </c>
      <c r="AH89" s="16">
        <v>3598</v>
      </c>
      <c r="AI89" s="45">
        <f t="shared" ref="AI89" si="50">AH89/AG89*1000</f>
        <v>8526.0663507109002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v>0</v>
      </c>
      <c r="AP89" s="44">
        <v>299</v>
      </c>
      <c r="AQ89" s="14">
        <v>3077</v>
      </c>
      <c r="AR89" s="45">
        <f>AQ89/AP89*1000</f>
        <v>10290.969899665552</v>
      </c>
      <c r="AS89" s="44">
        <v>0</v>
      </c>
      <c r="AT89" s="14">
        <v>0</v>
      </c>
      <c r="AU89" s="45">
        <v>0</v>
      </c>
      <c r="AV89" s="44">
        <v>0</v>
      </c>
      <c r="AW89" s="14">
        <v>0</v>
      </c>
      <c r="AX89" s="45">
        <v>0</v>
      </c>
      <c r="AY89" s="44">
        <v>0</v>
      </c>
      <c r="AZ89" s="14">
        <v>0</v>
      </c>
      <c r="BA89" s="45">
        <v>0</v>
      </c>
      <c r="BB89" s="44">
        <v>0</v>
      </c>
      <c r="BC89" s="14">
        <v>0</v>
      </c>
      <c r="BD89" s="45">
        <f t="shared" si="47"/>
        <v>0</v>
      </c>
      <c r="BE89" s="44">
        <v>0</v>
      </c>
      <c r="BF89" s="14">
        <v>0</v>
      </c>
      <c r="BG89" s="45">
        <v>0</v>
      </c>
      <c r="BH89" s="44">
        <v>0</v>
      </c>
      <c r="BI89" s="14">
        <v>0</v>
      </c>
      <c r="BJ89" s="45">
        <v>0</v>
      </c>
      <c r="BK89" s="13">
        <f t="shared" si="48"/>
        <v>721</v>
      </c>
      <c r="BL89" s="17">
        <f t="shared" si="49"/>
        <v>6675</v>
      </c>
      <c r="BM89" s="6"/>
      <c r="BN89" s="9"/>
      <c r="BO89" s="6"/>
      <c r="BP89" s="6"/>
      <c r="BQ89" s="6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</row>
    <row r="90" spans="1:196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f t="shared" si="45"/>
        <v>0</v>
      </c>
      <c r="R90" s="44">
        <v>0</v>
      </c>
      <c r="S90" s="14">
        <v>0</v>
      </c>
      <c r="T90" s="45">
        <f t="shared" si="46"/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44">
        <v>0</v>
      </c>
      <c r="AW90" s="14">
        <v>0</v>
      </c>
      <c r="AX90" s="45">
        <v>0</v>
      </c>
      <c r="AY90" s="44">
        <v>0</v>
      </c>
      <c r="AZ90" s="14">
        <v>0</v>
      </c>
      <c r="BA90" s="45">
        <v>0</v>
      </c>
      <c r="BB90" s="44">
        <v>0</v>
      </c>
      <c r="BC90" s="14">
        <v>0</v>
      </c>
      <c r="BD90" s="45">
        <f t="shared" si="47"/>
        <v>0</v>
      </c>
      <c r="BE90" s="44">
        <v>0</v>
      </c>
      <c r="BF90" s="14">
        <v>0</v>
      </c>
      <c r="BG90" s="45">
        <v>0</v>
      </c>
      <c r="BH90" s="44">
        <v>0</v>
      </c>
      <c r="BI90" s="14">
        <v>0</v>
      </c>
      <c r="BJ90" s="45">
        <v>0</v>
      </c>
      <c r="BK90" s="13">
        <f t="shared" si="48"/>
        <v>0</v>
      </c>
      <c r="BL90" s="17">
        <f t="shared" si="49"/>
        <v>0</v>
      </c>
      <c r="BM90" s="6"/>
      <c r="BN90" s="9"/>
      <c r="BO90" s="6"/>
      <c r="BP90" s="6"/>
      <c r="BQ90" s="6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</row>
    <row r="91" spans="1:196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f t="shared" si="45"/>
        <v>0</v>
      </c>
      <c r="R91" s="44">
        <v>0</v>
      </c>
      <c r="S91" s="14">
        <v>0</v>
      </c>
      <c r="T91" s="45">
        <f t="shared" si="46"/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v>0</v>
      </c>
      <c r="AP91" s="44">
        <v>0</v>
      </c>
      <c r="AQ91" s="14">
        <v>0</v>
      </c>
      <c r="AR91" s="45">
        <v>0</v>
      </c>
      <c r="AS91" s="44">
        <v>0</v>
      </c>
      <c r="AT91" s="14">
        <v>0</v>
      </c>
      <c r="AU91" s="45">
        <v>0</v>
      </c>
      <c r="AV91" s="44">
        <v>0</v>
      </c>
      <c r="AW91" s="14">
        <v>0</v>
      </c>
      <c r="AX91" s="45">
        <v>0</v>
      </c>
      <c r="AY91" s="44">
        <v>0</v>
      </c>
      <c r="AZ91" s="14">
        <v>0</v>
      </c>
      <c r="BA91" s="45">
        <v>0</v>
      </c>
      <c r="BB91" s="44">
        <v>0</v>
      </c>
      <c r="BC91" s="14">
        <v>0</v>
      </c>
      <c r="BD91" s="45">
        <f t="shared" si="47"/>
        <v>0</v>
      </c>
      <c r="BE91" s="44">
        <v>0</v>
      </c>
      <c r="BF91" s="14">
        <v>0</v>
      </c>
      <c r="BG91" s="45">
        <v>0</v>
      </c>
      <c r="BH91" s="44">
        <v>0</v>
      </c>
      <c r="BI91" s="14">
        <v>0</v>
      </c>
      <c r="BJ91" s="45">
        <v>0</v>
      </c>
      <c r="BK91" s="13">
        <f t="shared" si="48"/>
        <v>0</v>
      </c>
      <c r="BL91" s="17">
        <f t="shared" si="49"/>
        <v>0</v>
      </c>
      <c r="BM91" s="6"/>
      <c r="BN91" s="9"/>
      <c r="BO91" s="6"/>
      <c r="BP91" s="6"/>
      <c r="BQ91" s="6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</row>
    <row r="92" spans="1:196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f t="shared" si="45"/>
        <v>0</v>
      </c>
      <c r="R92" s="44">
        <v>0</v>
      </c>
      <c r="S92" s="14">
        <v>0</v>
      </c>
      <c r="T92" s="45">
        <f t="shared" si="46"/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v>0</v>
      </c>
      <c r="AP92" s="44">
        <v>0</v>
      </c>
      <c r="AQ92" s="14">
        <v>0</v>
      </c>
      <c r="AR92" s="45">
        <v>0</v>
      </c>
      <c r="AS92" s="44">
        <v>0</v>
      </c>
      <c r="AT92" s="14">
        <v>0</v>
      </c>
      <c r="AU92" s="45">
        <v>0</v>
      </c>
      <c r="AV92" s="44">
        <v>0</v>
      </c>
      <c r="AW92" s="14">
        <v>0</v>
      </c>
      <c r="AX92" s="45">
        <v>0</v>
      </c>
      <c r="AY92" s="44">
        <v>0</v>
      </c>
      <c r="AZ92" s="14">
        <v>0</v>
      </c>
      <c r="BA92" s="45">
        <v>0</v>
      </c>
      <c r="BB92" s="44">
        <v>0</v>
      </c>
      <c r="BC92" s="14">
        <v>0</v>
      </c>
      <c r="BD92" s="45">
        <f t="shared" si="47"/>
        <v>0</v>
      </c>
      <c r="BE92" s="44">
        <v>0</v>
      </c>
      <c r="BF92" s="14">
        <v>0</v>
      </c>
      <c r="BG92" s="45">
        <v>0</v>
      </c>
      <c r="BH92" s="44">
        <v>0</v>
      </c>
      <c r="BI92" s="14">
        <v>0</v>
      </c>
      <c r="BJ92" s="45">
        <v>0</v>
      </c>
      <c r="BK92" s="13">
        <f t="shared" si="48"/>
        <v>0</v>
      </c>
      <c r="BL92" s="17">
        <f t="shared" si="49"/>
        <v>0</v>
      </c>
      <c r="BM92" s="6"/>
      <c r="BN92" s="9"/>
      <c r="BO92" s="6"/>
      <c r="BP92" s="6"/>
      <c r="BQ92" s="6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</row>
    <row r="93" spans="1:196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f t="shared" si="45"/>
        <v>0</v>
      </c>
      <c r="R93" s="44">
        <v>0</v>
      </c>
      <c r="S93" s="14">
        <v>0</v>
      </c>
      <c r="T93" s="45">
        <f t="shared" si="46"/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v>0</v>
      </c>
      <c r="AP93" s="44">
        <v>0</v>
      </c>
      <c r="AQ93" s="14">
        <v>0</v>
      </c>
      <c r="AR93" s="45">
        <v>0</v>
      </c>
      <c r="AS93" s="44">
        <v>0</v>
      </c>
      <c r="AT93" s="14">
        <v>0</v>
      </c>
      <c r="AU93" s="45">
        <v>0</v>
      </c>
      <c r="AV93" s="44">
        <v>0</v>
      </c>
      <c r="AW93" s="14">
        <v>0</v>
      </c>
      <c r="AX93" s="45">
        <v>0</v>
      </c>
      <c r="AY93" s="44">
        <v>0</v>
      </c>
      <c r="AZ93" s="14">
        <v>0</v>
      </c>
      <c r="BA93" s="45">
        <v>0</v>
      </c>
      <c r="BB93" s="44">
        <v>0</v>
      </c>
      <c r="BC93" s="14">
        <v>0</v>
      </c>
      <c r="BD93" s="45">
        <f t="shared" si="47"/>
        <v>0</v>
      </c>
      <c r="BE93" s="44">
        <v>0</v>
      </c>
      <c r="BF93" s="14">
        <v>0</v>
      </c>
      <c r="BG93" s="45">
        <v>0</v>
      </c>
      <c r="BH93" s="44">
        <v>0</v>
      </c>
      <c r="BI93" s="14">
        <v>0</v>
      </c>
      <c r="BJ93" s="45">
        <v>0</v>
      </c>
      <c r="BK93" s="13">
        <f t="shared" si="48"/>
        <v>0</v>
      </c>
      <c r="BL93" s="17">
        <f t="shared" si="49"/>
        <v>0</v>
      </c>
      <c r="BM93" s="6"/>
      <c r="BN93" s="9"/>
      <c r="BO93" s="6"/>
      <c r="BP93" s="6"/>
      <c r="BQ93" s="6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</row>
    <row r="94" spans="1:196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1</v>
      </c>
      <c r="J94" s="14">
        <v>2</v>
      </c>
      <c r="K94" s="45">
        <f t="shared" ref="K94" si="51">J94/I94*1000</f>
        <v>2000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f t="shared" si="45"/>
        <v>0</v>
      </c>
      <c r="R94" s="44">
        <v>0</v>
      </c>
      <c r="S94" s="14">
        <v>0</v>
      </c>
      <c r="T94" s="45">
        <f t="shared" si="46"/>
        <v>0</v>
      </c>
      <c r="U94" s="44">
        <v>0</v>
      </c>
      <c r="V94" s="14">
        <v>0</v>
      </c>
      <c r="W94" s="45">
        <v>0</v>
      </c>
      <c r="X94" s="44">
        <v>0</v>
      </c>
      <c r="Y94" s="14">
        <v>0</v>
      </c>
      <c r="Z94" s="45">
        <v>0</v>
      </c>
      <c r="AA94" s="44">
        <v>0</v>
      </c>
      <c r="AB94" s="14">
        <v>0</v>
      </c>
      <c r="AC94" s="45">
        <v>0</v>
      </c>
      <c r="AD94" s="44">
        <v>0</v>
      </c>
      <c r="AE94" s="14">
        <v>0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v>0</v>
      </c>
      <c r="AP94" s="44">
        <v>0</v>
      </c>
      <c r="AQ94" s="14">
        <v>0</v>
      </c>
      <c r="AR94" s="45">
        <v>0</v>
      </c>
      <c r="AS94" s="44">
        <v>0</v>
      </c>
      <c r="AT94" s="14">
        <v>0</v>
      </c>
      <c r="AU94" s="45">
        <v>0</v>
      </c>
      <c r="AV94" s="44">
        <v>0</v>
      </c>
      <c r="AW94" s="14">
        <v>0</v>
      </c>
      <c r="AX94" s="45">
        <v>0</v>
      </c>
      <c r="AY94" s="44">
        <v>0</v>
      </c>
      <c r="AZ94" s="14">
        <v>0</v>
      </c>
      <c r="BA94" s="45">
        <v>0</v>
      </c>
      <c r="BB94" s="44">
        <v>0</v>
      </c>
      <c r="BC94" s="14">
        <v>0</v>
      </c>
      <c r="BD94" s="45">
        <f t="shared" si="47"/>
        <v>0</v>
      </c>
      <c r="BE94" s="44">
        <v>0</v>
      </c>
      <c r="BF94" s="14">
        <v>0</v>
      </c>
      <c r="BG94" s="45">
        <v>0</v>
      </c>
      <c r="BH94" s="44">
        <v>0</v>
      </c>
      <c r="BI94" s="14">
        <v>0</v>
      </c>
      <c r="BJ94" s="45">
        <v>0</v>
      </c>
      <c r="BK94" s="13">
        <f t="shared" si="48"/>
        <v>1</v>
      </c>
      <c r="BL94" s="17">
        <f t="shared" si="49"/>
        <v>2</v>
      </c>
      <c r="BM94" s="6"/>
      <c r="BN94" s="9"/>
      <c r="BO94" s="6"/>
      <c r="BP94" s="6"/>
      <c r="BQ94" s="6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</row>
    <row r="95" spans="1:196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f t="shared" si="45"/>
        <v>0</v>
      </c>
      <c r="R95" s="44">
        <v>0</v>
      </c>
      <c r="S95" s="14">
        <v>0</v>
      </c>
      <c r="T95" s="45">
        <f t="shared" si="46"/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v>0</v>
      </c>
      <c r="AP95" s="44">
        <v>0</v>
      </c>
      <c r="AQ95" s="14">
        <v>0</v>
      </c>
      <c r="AR95" s="45">
        <v>0</v>
      </c>
      <c r="AS95" s="44">
        <v>0</v>
      </c>
      <c r="AT95" s="14">
        <v>0</v>
      </c>
      <c r="AU95" s="45">
        <v>0</v>
      </c>
      <c r="AV95" s="44">
        <v>0</v>
      </c>
      <c r="AW95" s="14">
        <v>0</v>
      </c>
      <c r="AX95" s="45">
        <v>0</v>
      </c>
      <c r="AY95" s="44">
        <v>0</v>
      </c>
      <c r="AZ95" s="14">
        <v>0</v>
      </c>
      <c r="BA95" s="45">
        <v>0</v>
      </c>
      <c r="BB95" s="44">
        <v>0</v>
      </c>
      <c r="BC95" s="14">
        <v>0</v>
      </c>
      <c r="BD95" s="45">
        <f t="shared" si="47"/>
        <v>0</v>
      </c>
      <c r="BE95" s="44">
        <v>0</v>
      </c>
      <c r="BF95" s="14">
        <v>0</v>
      </c>
      <c r="BG95" s="45">
        <v>0</v>
      </c>
      <c r="BH95" s="44">
        <v>0</v>
      </c>
      <c r="BI95" s="14">
        <v>0</v>
      </c>
      <c r="BJ95" s="45">
        <v>0</v>
      </c>
      <c r="BK95" s="13">
        <f t="shared" si="48"/>
        <v>0</v>
      </c>
      <c r="BL95" s="17">
        <f t="shared" si="49"/>
        <v>0</v>
      </c>
      <c r="BM95" s="6"/>
      <c r="BN95" s="9"/>
      <c r="BO95" s="6"/>
      <c r="BP95" s="6"/>
      <c r="BQ95" s="6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</row>
    <row r="96" spans="1:196" ht="15" thickBot="1" x14ac:dyDescent="0.35">
      <c r="A96" s="56"/>
      <c r="B96" s="57" t="s">
        <v>17</v>
      </c>
      <c r="C96" s="46">
        <f>SUM(C84:C95)</f>
        <v>0</v>
      </c>
      <c r="D96" s="34">
        <f>SUM(D84:D95)</f>
        <v>0</v>
      </c>
      <c r="E96" s="47"/>
      <c r="F96" s="46">
        <f>SUM(F84:F95)</f>
        <v>0</v>
      </c>
      <c r="G96" s="34">
        <f>SUM(G84:G95)</f>
        <v>0</v>
      </c>
      <c r="H96" s="47"/>
      <c r="I96" s="46">
        <f>SUM(I84:I95)</f>
        <v>1</v>
      </c>
      <c r="J96" s="34">
        <f>SUM(J84:J95)</f>
        <v>2</v>
      </c>
      <c r="K96" s="47"/>
      <c r="L96" s="46">
        <f>SUM(L84:L95)</f>
        <v>0</v>
      </c>
      <c r="M96" s="34">
        <f>SUM(M84:M95)</f>
        <v>0</v>
      </c>
      <c r="N96" s="47"/>
      <c r="O96" s="46">
        <f t="shared" ref="O96:P96" si="52">SUM(O84:O95)</f>
        <v>0</v>
      </c>
      <c r="P96" s="34">
        <f t="shared" si="52"/>
        <v>0</v>
      </c>
      <c r="Q96" s="47"/>
      <c r="R96" s="46">
        <f t="shared" ref="R96:S96" si="53">SUM(R84:R95)</f>
        <v>0</v>
      </c>
      <c r="S96" s="34">
        <f t="shared" si="53"/>
        <v>0</v>
      </c>
      <c r="T96" s="47"/>
      <c r="U96" s="46">
        <f>SUM(U84:U95)</f>
        <v>0</v>
      </c>
      <c r="V96" s="34">
        <f>SUM(V84:V95)</f>
        <v>0</v>
      </c>
      <c r="W96" s="47"/>
      <c r="X96" s="46">
        <f>SUM(X84:X95)</f>
        <v>0</v>
      </c>
      <c r="Y96" s="34">
        <f>SUM(Y84:Y95)</f>
        <v>0</v>
      </c>
      <c r="Z96" s="47"/>
      <c r="AA96" s="46">
        <f>SUM(AA84:AA95)</f>
        <v>0</v>
      </c>
      <c r="AB96" s="34">
        <f>SUM(AB84:AB95)</f>
        <v>0</v>
      </c>
      <c r="AC96" s="47"/>
      <c r="AD96" s="46">
        <f>SUM(AD84:AD95)</f>
        <v>0</v>
      </c>
      <c r="AE96" s="34">
        <f>SUM(AE84:AE95)</f>
        <v>2</v>
      </c>
      <c r="AF96" s="47"/>
      <c r="AG96" s="46">
        <f>SUM(AG84:AG95)</f>
        <v>422</v>
      </c>
      <c r="AH96" s="34">
        <f>SUM(AH84:AH95)</f>
        <v>3598</v>
      </c>
      <c r="AI96" s="47"/>
      <c r="AJ96" s="46">
        <f>SUM(AJ84:AJ95)</f>
        <v>0</v>
      </c>
      <c r="AK96" s="34">
        <f>SUM(AK84:AK95)</f>
        <v>0</v>
      </c>
      <c r="AL96" s="47"/>
      <c r="AM96" s="46">
        <f>SUM(AM84:AM95)</f>
        <v>0</v>
      </c>
      <c r="AN96" s="34">
        <f>SUM(AN84:AN95)</f>
        <v>0</v>
      </c>
      <c r="AO96" s="47"/>
      <c r="AP96" s="46">
        <f>SUM(AP84:AP95)</f>
        <v>299</v>
      </c>
      <c r="AQ96" s="34">
        <f>SUM(AQ84:AQ95)</f>
        <v>3077</v>
      </c>
      <c r="AR96" s="47"/>
      <c r="AS96" s="46">
        <f>SUM(AS84:AS95)</f>
        <v>0</v>
      </c>
      <c r="AT96" s="34">
        <f>SUM(AT84:AT95)</f>
        <v>0</v>
      </c>
      <c r="AU96" s="47"/>
      <c r="AV96" s="46">
        <f>SUM(AV84:AV95)</f>
        <v>0</v>
      </c>
      <c r="AW96" s="34">
        <f>SUM(AW84:AW95)</f>
        <v>0</v>
      </c>
      <c r="AX96" s="47"/>
      <c r="AY96" s="46">
        <f>SUM(AY84:AY95)</f>
        <v>0</v>
      </c>
      <c r="AZ96" s="34">
        <f>SUM(AZ84:AZ95)</f>
        <v>0</v>
      </c>
      <c r="BA96" s="47"/>
      <c r="BB96" s="46">
        <f t="shared" ref="BB96:BC96" si="54">SUM(BB84:BB95)</f>
        <v>0</v>
      </c>
      <c r="BC96" s="34">
        <f t="shared" si="54"/>
        <v>0</v>
      </c>
      <c r="BD96" s="47"/>
      <c r="BE96" s="46">
        <f>SUM(BE84:BE95)</f>
        <v>0</v>
      </c>
      <c r="BF96" s="34">
        <f>SUM(BF84:BF95)</f>
        <v>0</v>
      </c>
      <c r="BG96" s="47"/>
      <c r="BH96" s="46">
        <f>SUM(BH84:BH95)</f>
        <v>0</v>
      </c>
      <c r="BI96" s="34">
        <f>SUM(BI84:BI95)</f>
        <v>0</v>
      </c>
      <c r="BJ96" s="47"/>
      <c r="BK96" s="35">
        <f t="shared" si="48"/>
        <v>722</v>
      </c>
      <c r="BL96" s="36">
        <f t="shared" si="49"/>
        <v>6679</v>
      </c>
      <c r="BM96" s="6"/>
      <c r="BN96" s="9"/>
      <c r="BO96" s="6"/>
      <c r="BP96" s="6"/>
      <c r="BQ96" s="6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f t="shared" ref="Q97:Q108" si="55">IF(O97=0,0,P97/O97*1000)</f>
        <v>0</v>
      </c>
      <c r="R97" s="44">
        <v>0</v>
      </c>
      <c r="S97" s="14">
        <v>0</v>
      </c>
      <c r="T97" s="45">
        <f t="shared" ref="T97:T108" si="56">IF(R97=0,0,S97/R97*1000)</f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v>0</v>
      </c>
      <c r="AP97" s="44">
        <v>0</v>
      </c>
      <c r="AQ97" s="14">
        <v>0</v>
      </c>
      <c r="AR97" s="45">
        <v>0</v>
      </c>
      <c r="AS97" s="44">
        <v>0</v>
      </c>
      <c r="AT97" s="14">
        <v>0</v>
      </c>
      <c r="AU97" s="45">
        <v>0</v>
      </c>
      <c r="AV97" s="44">
        <v>0</v>
      </c>
      <c r="AW97" s="14">
        <v>0</v>
      </c>
      <c r="AX97" s="45">
        <v>0</v>
      </c>
      <c r="AY97" s="44">
        <v>0</v>
      </c>
      <c r="AZ97" s="14">
        <v>0</v>
      </c>
      <c r="BA97" s="45">
        <v>0</v>
      </c>
      <c r="BB97" s="44">
        <v>0</v>
      </c>
      <c r="BC97" s="14">
        <v>0</v>
      </c>
      <c r="BD97" s="45">
        <f t="shared" ref="BD97:BD108" si="57">IF(BB97=0,0,BC97/BB97*1000)</f>
        <v>0</v>
      </c>
      <c r="BE97" s="44">
        <v>0</v>
      </c>
      <c r="BF97" s="14">
        <v>0</v>
      </c>
      <c r="BG97" s="45">
        <v>0</v>
      </c>
      <c r="BH97" s="44">
        <v>0</v>
      </c>
      <c r="BI97" s="14">
        <v>0</v>
      </c>
      <c r="BJ97" s="45">
        <v>0</v>
      </c>
      <c r="BK97" s="12">
        <f t="shared" ref="BK97:BK105" si="58">I97+L97+AA97+AD97+AG97+AJ97+AP97+AY97+BH97+X97</f>
        <v>0</v>
      </c>
      <c r="BL97" s="17">
        <f t="shared" ref="BL97:BL105" si="59">J97+M97+AB97+AE97+AH97+AK97+AQ97+AZ97+BI97+Y97</f>
        <v>0</v>
      </c>
      <c r="BM97" s="6"/>
      <c r="BN97" s="9"/>
      <c r="BO97" s="6"/>
      <c r="BP97" s="6"/>
      <c r="BQ97" s="6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</row>
    <row r="98" spans="1:196" x14ac:dyDescent="0.3">
      <c r="A98" s="54">
        <v>2013</v>
      </c>
      <c r="B98" s="55" t="s">
        <v>6</v>
      </c>
      <c r="C98" s="44">
        <v>0</v>
      </c>
      <c r="D98" s="14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f t="shared" si="55"/>
        <v>0</v>
      </c>
      <c r="R98" s="44">
        <v>0</v>
      </c>
      <c r="S98" s="14">
        <v>0</v>
      </c>
      <c r="T98" s="45">
        <f t="shared" si="56"/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v>0</v>
      </c>
      <c r="AP98" s="44">
        <v>0</v>
      </c>
      <c r="AQ98" s="14">
        <v>0</v>
      </c>
      <c r="AR98" s="45">
        <v>0</v>
      </c>
      <c r="AS98" s="44">
        <v>0</v>
      </c>
      <c r="AT98" s="14">
        <v>0</v>
      </c>
      <c r="AU98" s="45">
        <v>0</v>
      </c>
      <c r="AV98" s="44">
        <v>0</v>
      </c>
      <c r="AW98" s="14">
        <v>0</v>
      </c>
      <c r="AX98" s="45">
        <v>0</v>
      </c>
      <c r="AY98" s="44">
        <v>0</v>
      </c>
      <c r="AZ98" s="14">
        <v>0</v>
      </c>
      <c r="BA98" s="45">
        <v>0</v>
      </c>
      <c r="BB98" s="44">
        <v>0</v>
      </c>
      <c r="BC98" s="14">
        <v>0</v>
      </c>
      <c r="BD98" s="45">
        <f t="shared" si="57"/>
        <v>0</v>
      </c>
      <c r="BE98" s="44">
        <v>0</v>
      </c>
      <c r="BF98" s="14">
        <v>0</v>
      </c>
      <c r="BG98" s="45">
        <v>0</v>
      </c>
      <c r="BH98" s="44">
        <v>0</v>
      </c>
      <c r="BI98" s="14">
        <v>0</v>
      </c>
      <c r="BJ98" s="45">
        <v>0</v>
      </c>
      <c r="BK98" s="12">
        <f t="shared" si="58"/>
        <v>0</v>
      </c>
      <c r="BL98" s="17">
        <f t="shared" si="59"/>
        <v>0</v>
      </c>
      <c r="BM98" s="6"/>
      <c r="BN98" s="9"/>
      <c r="BO98" s="6"/>
      <c r="BP98" s="6"/>
      <c r="BQ98" s="6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</row>
    <row r="99" spans="1:196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f t="shared" si="55"/>
        <v>0</v>
      </c>
      <c r="R99" s="44">
        <v>0</v>
      </c>
      <c r="S99" s="14">
        <v>0</v>
      </c>
      <c r="T99" s="45">
        <f t="shared" si="56"/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1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44">
        <v>0</v>
      </c>
      <c r="AW99" s="14">
        <v>0</v>
      </c>
      <c r="AX99" s="45">
        <v>0</v>
      </c>
      <c r="AY99" s="44">
        <v>5</v>
      </c>
      <c r="AZ99" s="14">
        <v>2</v>
      </c>
      <c r="BA99" s="45">
        <f>AZ99/AY99*1000</f>
        <v>400</v>
      </c>
      <c r="BB99" s="44">
        <v>0</v>
      </c>
      <c r="BC99" s="14">
        <v>0</v>
      </c>
      <c r="BD99" s="45">
        <f t="shared" si="57"/>
        <v>0</v>
      </c>
      <c r="BE99" s="44">
        <v>0</v>
      </c>
      <c r="BF99" s="14">
        <v>0</v>
      </c>
      <c r="BG99" s="45">
        <v>0</v>
      </c>
      <c r="BH99" s="44">
        <v>0</v>
      </c>
      <c r="BI99" s="14">
        <v>0</v>
      </c>
      <c r="BJ99" s="45">
        <v>0</v>
      </c>
      <c r="BK99" s="12">
        <f t="shared" si="58"/>
        <v>5</v>
      </c>
      <c r="BL99" s="17">
        <f t="shared" si="59"/>
        <v>3</v>
      </c>
      <c r="BM99" s="6"/>
      <c r="BN99" s="9"/>
      <c r="BO99" s="6"/>
      <c r="BP99" s="6"/>
      <c r="BQ99" s="6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</row>
    <row r="100" spans="1:196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f t="shared" si="55"/>
        <v>0</v>
      </c>
      <c r="R100" s="44">
        <v>0</v>
      </c>
      <c r="S100" s="14">
        <v>0</v>
      </c>
      <c r="T100" s="45">
        <f t="shared" si="56"/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44">
        <v>0</v>
      </c>
      <c r="AW100" s="14">
        <v>0</v>
      </c>
      <c r="AX100" s="45">
        <v>0</v>
      </c>
      <c r="AY100" s="44">
        <v>0</v>
      </c>
      <c r="AZ100" s="14">
        <v>0</v>
      </c>
      <c r="BA100" s="45">
        <v>0</v>
      </c>
      <c r="BB100" s="44">
        <v>0</v>
      </c>
      <c r="BC100" s="14">
        <v>0</v>
      </c>
      <c r="BD100" s="45">
        <f t="shared" si="57"/>
        <v>0</v>
      </c>
      <c r="BE100" s="44">
        <v>0</v>
      </c>
      <c r="BF100" s="14">
        <v>0</v>
      </c>
      <c r="BG100" s="45">
        <v>0</v>
      </c>
      <c r="BH100" s="44">
        <v>0</v>
      </c>
      <c r="BI100" s="14">
        <v>0</v>
      </c>
      <c r="BJ100" s="45">
        <v>0</v>
      </c>
      <c r="BK100" s="12">
        <f t="shared" si="58"/>
        <v>0</v>
      </c>
      <c r="BL100" s="17">
        <f t="shared" si="59"/>
        <v>0</v>
      </c>
      <c r="BM100" s="6"/>
      <c r="BN100" s="9"/>
      <c r="BO100" s="6"/>
      <c r="BP100" s="6"/>
      <c r="BQ100" s="6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</row>
    <row r="101" spans="1:196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f t="shared" si="55"/>
        <v>0</v>
      </c>
      <c r="R101" s="44">
        <v>0</v>
      </c>
      <c r="S101" s="14">
        <v>0</v>
      </c>
      <c r="T101" s="45">
        <f t="shared" si="56"/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44">
        <v>0</v>
      </c>
      <c r="AW101" s="14">
        <v>0</v>
      </c>
      <c r="AX101" s="45">
        <v>0</v>
      </c>
      <c r="AY101" s="44">
        <v>0</v>
      </c>
      <c r="AZ101" s="14">
        <v>0</v>
      </c>
      <c r="BA101" s="45">
        <v>0</v>
      </c>
      <c r="BB101" s="44">
        <v>0</v>
      </c>
      <c r="BC101" s="14">
        <v>0</v>
      </c>
      <c r="BD101" s="45">
        <f t="shared" si="57"/>
        <v>0</v>
      </c>
      <c r="BE101" s="44">
        <v>0</v>
      </c>
      <c r="BF101" s="14">
        <v>0</v>
      </c>
      <c r="BG101" s="45">
        <v>0</v>
      </c>
      <c r="BH101" s="44">
        <v>0</v>
      </c>
      <c r="BI101" s="14">
        <v>0</v>
      </c>
      <c r="BJ101" s="45">
        <v>0</v>
      </c>
      <c r="BK101" s="12">
        <f t="shared" si="58"/>
        <v>0</v>
      </c>
      <c r="BL101" s="17">
        <f t="shared" si="59"/>
        <v>0</v>
      </c>
      <c r="BM101" s="6"/>
      <c r="BN101" s="9"/>
      <c r="BO101" s="6"/>
      <c r="BP101" s="6"/>
      <c r="BQ101" s="6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</row>
    <row r="102" spans="1:196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f t="shared" si="55"/>
        <v>0</v>
      </c>
      <c r="R102" s="44">
        <v>0</v>
      </c>
      <c r="S102" s="14">
        <v>0</v>
      </c>
      <c r="T102" s="45">
        <f t="shared" si="56"/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8">
        <v>0</v>
      </c>
      <c r="AH102" s="16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44">
        <v>0</v>
      </c>
      <c r="AW102" s="14">
        <v>0</v>
      </c>
      <c r="AX102" s="45">
        <v>0</v>
      </c>
      <c r="AY102" s="44">
        <v>0</v>
      </c>
      <c r="AZ102" s="14">
        <v>0</v>
      </c>
      <c r="BA102" s="45">
        <v>0</v>
      </c>
      <c r="BB102" s="44">
        <v>0</v>
      </c>
      <c r="BC102" s="14">
        <v>0</v>
      </c>
      <c r="BD102" s="45">
        <f t="shared" si="57"/>
        <v>0</v>
      </c>
      <c r="BE102" s="44">
        <v>0</v>
      </c>
      <c r="BF102" s="14">
        <v>0</v>
      </c>
      <c r="BG102" s="45">
        <v>0</v>
      </c>
      <c r="BH102" s="44">
        <v>0</v>
      </c>
      <c r="BI102" s="14">
        <v>0</v>
      </c>
      <c r="BJ102" s="45">
        <v>0</v>
      </c>
      <c r="BK102" s="12">
        <f t="shared" si="58"/>
        <v>0</v>
      </c>
      <c r="BL102" s="17">
        <f t="shared" si="59"/>
        <v>0</v>
      </c>
      <c r="BM102" s="6"/>
      <c r="BN102" s="9"/>
      <c r="BO102" s="6"/>
      <c r="BP102" s="6"/>
      <c r="BQ102" s="6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</row>
    <row r="103" spans="1:196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f t="shared" si="55"/>
        <v>0</v>
      </c>
      <c r="R103" s="44">
        <v>0</v>
      </c>
      <c r="S103" s="14">
        <v>0</v>
      </c>
      <c r="T103" s="45">
        <f t="shared" si="56"/>
        <v>0</v>
      </c>
      <c r="U103" s="44">
        <v>0</v>
      </c>
      <c r="V103" s="14">
        <v>0</v>
      </c>
      <c r="W103" s="45">
        <v>0</v>
      </c>
      <c r="X103" s="44">
        <v>2.4049999999999998</v>
      </c>
      <c r="Y103" s="14">
        <v>3.004</v>
      </c>
      <c r="Z103" s="45">
        <f t="shared" ref="Z103" si="60">Y103/X103*1000</f>
        <v>1249.064449064449</v>
      </c>
      <c r="AA103" s="44">
        <v>0</v>
      </c>
      <c r="AB103" s="14">
        <v>0</v>
      </c>
      <c r="AC103" s="45">
        <v>0</v>
      </c>
      <c r="AD103" s="44">
        <v>3.5999999999999997E-2</v>
      </c>
      <c r="AE103" s="14">
        <v>1.694</v>
      </c>
      <c r="AF103" s="45">
        <f t="shared" ref="AF103:AF104" si="61">AE103/AD103*1000</f>
        <v>47055.555555555555</v>
      </c>
      <c r="AG103" s="44">
        <v>392.12900000000002</v>
      </c>
      <c r="AH103" s="14">
        <v>3048.0540000000001</v>
      </c>
      <c r="AI103" s="45">
        <f t="shared" ref="AI103" si="62">AH103/AG103*1000</f>
        <v>7773.0899780429399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44">
        <v>0</v>
      </c>
      <c r="AW103" s="14">
        <v>0</v>
      </c>
      <c r="AX103" s="45">
        <v>0</v>
      </c>
      <c r="AY103" s="44">
        <v>0</v>
      </c>
      <c r="AZ103" s="14">
        <v>0</v>
      </c>
      <c r="BA103" s="45">
        <v>0</v>
      </c>
      <c r="BB103" s="44">
        <v>0</v>
      </c>
      <c r="BC103" s="14">
        <v>0</v>
      </c>
      <c r="BD103" s="45">
        <f t="shared" si="57"/>
        <v>0</v>
      </c>
      <c r="BE103" s="44">
        <v>0</v>
      </c>
      <c r="BF103" s="14">
        <v>0</v>
      </c>
      <c r="BG103" s="45">
        <v>0</v>
      </c>
      <c r="BH103" s="44">
        <v>0</v>
      </c>
      <c r="BI103" s="14">
        <v>0</v>
      </c>
      <c r="BJ103" s="45">
        <v>0</v>
      </c>
      <c r="BK103" s="12">
        <f t="shared" si="58"/>
        <v>394.57</v>
      </c>
      <c r="BL103" s="17">
        <f t="shared" si="59"/>
        <v>3052.752</v>
      </c>
      <c r="BM103" s="6"/>
      <c r="BN103" s="9"/>
      <c r="BO103" s="6"/>
      <c r="BP103" s="6"/>
      <c r="BQ103" s="6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</row>
    <row r="104" spans="1:196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f t="shared" si="55"/>
        <v>0</v>
      </c>
      <c r="R104" s="44">
        <v>0</v>
      </c>
      <c r="S104" s="14">
        <v>0</v>
      </c>
      <c r="T104" s="45">
        <f t="shared" si="56"/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2.1999999999999999E-2</v>
      </c>
      <c r="AE104" s="14">
        <v>1.1759999999999999</v>
      </c>
      <c r="AF104" s="45">
        <f t="shared" si="61"/>
        <v>53454.545454545456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44">
        <v>0</v>
      </c>
      <c r="AW104" s="14">
        <v>0</v>
      </c>
      <c r="AX104" s="45">
        <v>0</v>
      </c>
      <c r="AY104" s="44">
        <v>0</v>
      </c>
      <c r="AZ104" s="14">
        <v>0</v>
      </c>
      <c r="BA104" s="45">
        <v>0</v>
      </c>
      <c r="BB104" s="44">
        <v>0</v>
      </c>
      <c r="BC104" s="14">
        <v>0</v>
      </c>
      <c r="BD104" s="45">
        <f t="shared" si="57"/>
        <v>0</v>
      </c>
      <c r="BE104" s="44">
        <v>0</v>
      </c>
      <c r="BF104" s="14">
        <v>0</v>
      </c>
      <c r="BG104" s="45">
        <v>0</v>
      </c>
      <c r="BH104" s="44">
        <v>0</v>
      </c>
      <c r="BI104" s="14">
        <v>0</v>
      </c>
      <c r="BJ104" s="45">
        <v>0</v>
      </c>
      <c r="BK104" s="12">
        <f t="shared" si="58"/>
        <v>2.1999999999999999E-2</v>
      </c>
      <c r="BL104" s="17">
        <f t="shared" si="59"/>
        <v>1.1759999999999999</v>
      </c>
      <c r="BM104" s="6"/>
      <c r="BN104" s="9"/>
      <c r="BO104" s="6"/>
      <c r="BP104" s="6"/>
      <c r="BQ104" s="6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</row>
    <row r="105" spans="1:196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f t="shared" si="55"/>
        <v>0</v>
      </c>
      <c r="R105" s="44">
        <v>0</v>
      </c>
      <c r="S105" s="14">
        <v>0</v>
      </c>
      <c r="T105" s="45">
        <f t="shared" si="56"/>
        <v>0</v>
      </c>
      <c r="U105" s="44">
        <v>0</v>
      </c>
      <c r="V105" s="14">
        <v>0</v>
      </c>
      <c r="W105" s="45">
        <v>0</v>
      </c>
      <c r="X105" s="44">
        <v>0</v>
      </c>
      <c r="Y105" s="14">
        <v>0</v>
      </c>
      <c r="Z105" s="45">
        <v>0</v>
      </c>
      <c r="AA105" s="44">
        <v>0</v>
      </c>
      <c r="AB105" s="14">
        <v>0</v>
      </c>
      <c r="AC105" s="45">
        <v>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v>0</v>
      </c>
      <c r="AP105" s="44">
        <v>0</v>
      </c>
      <c r="AQ105" s="14">
        <v>0</v>
      </c>
      <c r="AR105" s="45">
        <v>0</v>
      </c>
      <c r="AS105" s="44">
        <v>0</v>
      </c>
      <c r="AT105" s="14">
        <v>0</v>
      </c>
      <c r="AU105" s="45">
        <v>0</v>
      </c>
      <c r="AV105" s="44">
        <v>0</v>
      </c>
      <c r="AW105" s="14">
        <v>0</v>
      </c>
      <c r="AX105" s="45">
        <v>0</v>
      </c>
      <c r="AY105" s="44">
        <v>0.5</v>
      </c>
      <c r="AZ105" s="14">
        <v>3.1880000000000002</v>
      </c>
      <c r="BA105" s="45">
        <f t="shared" ref="BA105" si="63">AZ105/AY105*1000</f>
        <v>6376</v>
      </c>
      <c r="BB105" s="44">
        <v>0</v>
      </c>
      <c r="BC105" s="14">
        <v>0</v>
      </c>
      <c r="BD105" s="45">
        <f t="shared" si="57"/>
        <v>0</v>
      </c>
      <c r="BE105" s="44">
        <v>0</v>
      </c>
      <c r="BF105" s="14">
        <v>0</v>
      </c>
      <c r="BG105" s="45">
        <v>0</v>
      </c>
      <c r="BH105" s="44">
        <v>0</v>
      </c>
      <c r="BI105" s="14">
        <v>0</v>
      </c>
      <c r="BJ105" s="45">
        <v>0</v>
      </c>
      <c r="BK105" s="12">
        <f t="shared" si="58"/>
        <v>0.5</v>
      </c>
      <c r="BL105" s="17">
        <f t="shared" si="59"/>
        <v>3.1880000000000002</v>
      </c>
      <c r="BM105" s="6"/>
      <c r="BN105" s="9"/>
      <c r="BO105" s="6"/>
      <c r="BP105" s="6"/>
      <c r="BQ105" s="6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</row>
    <row r="106" spans="1:196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0</v>
      </c>
      <c r="G106" s="14">
        <v>0</v>
      </c>
      <c r="H106" s="45">
        <v>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</v>
      </c>
      <c r="P106" s="14">
        <v>0</v>
      </c>
      <c r="Q106" s="45">
        <f t="shared" si="55"/>
        <v>0</v>
      </c>
      <c r="R106" s="44">
        <v>0</v>
      </c>
      <c r="S106" s="14">
        <v>0</v>
      </c>
      <c r="T106" s="45">
        <f t="shared" si="56"/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v>0</v>
      </c>
      <c r="AP106" s="44">
        <v>0</v>
      </c>
      <c r="AQ106" s="14">
        <v>0</v>
      </c>
      <c r="AR106" s="45">
        <v>0</v>
      </c>
      <c r="AS106" s="44">
        <v>0</v>
      </c>
      <c r="AT106" s="14">
        <v>0</v>
      </c>
      <c r="AU106" s="45">
        <v>0</v>
      </c>
      <c r="AV106" s="44">
        <v>0</v>
      </c>
      <c r="AW106" s="14">
        <v>0</v>
      </c>
      <c r="AX106" s="45">
        <v>0</v>
      </c>
      <c r="AY106" s="44">
        <v>0</v>
      </c>
      <c r="AZ106" s="14">
        <v>0</v>
      </c>
      <c r="BA106" s="45">
        <v>0</v>
      </c>
      <c r="BB106" s="44">
        <v>0</v>
      </c>
      <c r="BC106" s="14">
        <v>0</v>
      </c>
      <c r="BD106" s="45">
        <f t="shared" si="57"/>
        <v>0</v>
      </c>
      <c r="BE106" s="44">
        <v>0</v>
      </c>
      <c r="BF106" s="14">
        <v>0</v>
      </c>
      <c r="BG106" s="45">
        <v>0</v>
      </c>
      <c r="BH106" s="44">
        <v>0</v>
      </c>
      <c r="BI106" s="14">
        <v>0</v>
      </c>
      <c r="BJ106" s="45">
        <v>0</v>
      </c>
      <c r="BK106" s="12">
        <v>0</v>
      </c>
      <c r="BL106" s="17">
        <v>0</v>
      </c>
      <c r="BM106" s="6"/>
      <c r="BN106" s="9"/>
      <c r="BO106" s="6"/>
      <c r="BP106" s="6"/>
      <c r="BQ106" s="6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</row>
    <row r="107" spans="1:196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0</v>
      </c>
      <c r="G107" s="14">
        <v>0</v>
      </c>
      <c r="H107" s="45">
        <v>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f t="shared" si="55"/>
        <v>0</v>
      </c>
      <c r="R107" s="44">
        <v>0</v>
      </c>
      <c r="S107" s="14">
        <v>0</v>
      </c>
      <c r="T107" s="45">
        <f t="shared" si="56"/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</v>
      </c>
      <c r="AE107" s="14">
        <v>0</v>
      </c>
      <c r="AF107" s="45">
        <v>0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44">
        <v>0</v>
      </c>
      <c r="AW107" s="14">
        <v>0</v>
      </c>
      <c r="AX107" s="45">
        <v>0</v>
      </c>
      <c r="AY107" s="44">
        <v>0</v>
      </c>
      <c r="AZ107" s="14">
        <v>0</v>
      </c>
      <c r="BA107" s="45">
        <v>0</v>
      </c>
      <c r="BB107" s="44">
        <v>0</v>
      </c>
      <c r="BC107" s="14">
        <v>0</v>
      </c>
      <c r="BD107" s="45">
        <f t="shared" si="57"/>
        <v>0</v>
      </c>
      <c r="BE107" s="44">
        <v>0</v>
      </c>
      <c r="BF107" s="14">
        <v>0</v>
      </c>
      <c r="BG107" s="45">
        <v>0</v>
      </c>
      <c r="BH107" s="44">
        <v>0</v>
      </c>
      <c r="BI107" s="14">
        <v>0</v>
      </c>
      <c r="BJ107" s="45">
        <v>0</v>
      </c>
      <c r="BK107" s="12">
        <f t="shared" ref="BK107:BK118" si="64">I107+L107+AA107+AD107+AG107+AJ107+AP107+AY107+BH107+X107</f>
        <v>0</v>
      </c>
      <c r="BL107" s="17">
        <f t="shared" ref="BL107:BL118" si="65">J107+M107+AB107+AE107+AH107+AK107+AQ107+AZ107+BI107+Y107</f>
        <v>0</v>
      </c>
      <c r="BM107" s="6"/>
      <c r="BN107" s="9"/>
      <c r="BO107" s="6"/>
      <c r="BP107" s="6"/>
      <c r="BQ107" s="6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</row>
    <row r="108" spans="1:196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0</v>
      </c>
      <c r="G108" s="14">
        <v>0</v>
      </c>
      <c r="H108" s="45">
        <v>0</v>
      </c>
      <c r="I108" s="44">
        <v>0</v>
      </c>
      <c r="J108" s="14">
        <v>0</v>
      </c>
      <c r="K108" s="45">
        <v>0</v>
      </c>
      <c r="L108" s="44">
        <v>0</v>
      </c>
      <c r="M108" s="14">
        <v>0</v>
      </c>
      <c r="N108" s="45">
        <v>0</v>
      </c>
      <c r="O108" s="44">
        <v>0</v>
      </c>
      <c r="P108" s="14">
        <v>0</v>
      </c>
      <c r="Q108" s="45">
        <f t="shared" si="55"/>
        <v>0</v>
      </c>
      <c r="R108" s="44">
        <v>0</v>
      </c>
      <c r="S108" s="14">
        <v>0</v>
      </c>
      <c r="T108" s="45">
        <f t="shared" si="56"/>
        <v>0</v>
      </c>
      <c r="U108" s="44">
        <v>0</v>
      </c>
      <c r="V108" s="14">
        <v>0</v>
      </c>
      <c r="W108" s="45">
        <v>0</v>
      </c>
      <c r="X108" s="44">
        <v>0</v>
      </c>
      <c r="Y108" s="14">
        <v>0</v>
      </c>
      <c r="Z108" s="45">
        <v>0</v>
      </c>
      <c r="AA108" s="44">
        <v>0</v>
      </c>
      <c r="AB108" s="14">
        <v>0</v>
      </c>
      <c r="AC108" s="45">
        <v>0</v>
      </c>
      <c r="AD108" s="44">
        <v>0</v>
      </c>
      <c r="AE108" s="14">
        <v>0</v>
      </c>
      <c r="AF108" s="45">
        <v>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v>0</v>
      </c>
      <c r="AP108" s="44">
        <v>0</v>
      </c>
      <c r="AQ108" s="14">
        <v>0</v>
      </c>
      <c r="AR108" s="45">
        <v>0</v>
      </c>
      <c r="AS108" s="44">
        <v>0</v>
      </c>
      <c r="AT108" s="14">
        <v>0</v>
      </c>
      <c r="AU108" s="45">
        <v>0</v>
      </c>
      <c r="AV108" s="44">
        <v>0</v>
      </c>
      <c r="AW108" s="14">
        <v>0</v>
      </c>
      <c r="AX108" s="45">
        <v>0</v>
      </c>
      <c r="AY108" s="44">
        <v>0</v>
      </c>
      <c r="AZ108" s="14">
        <v>0</v>
      </c>
      <c r="BA108" s="45">
        <v>0</v>
      </c>
      <c r="BB108" s="44">
        <v>0</v>
      </c>
      <c r="BC108" s="14">
        <v>0</v>
      </c>
      <c r="BD108" s="45">
        <f t="shared" si="57"/>
        <v>0</v>
      </c>
      <c r="BE108" s="44">
        <v>0</v>
      </c>
      <c r="BF108" s="14">
        <v>0</v>
      </c>
      <c r="BG108" s="45">
        <v>0</v>
      </c>
      <c r="BH108" s="44">
        <v>0</v>
      </c>
      <c r="BI108" s="14">
        <v>0</v>
      </c>
      <c r="BJ108" s="45">
        <v>0</v>
      </c>
      <c r="BK108" s="12">
        <f t="shared" si="64"/>
        <v>0</v>
      </c>
      <c r="BL108" s="17">
        <f t="shared" si="65"/>
        <v>0</v>
      </c>
      <c r="BM108" s="6"/>
      <c r="BN108" s="9"/>
      <c r="BO108" s="6"/>
      <c r="BP108" s="6"/>
      <c r="BQ108" s="6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</row>
    <row r="109" spans="1:196" ht="15" thickBot="1" x14ac:dyDescent="0.35">
      <c r="A109" s="56"/>
      <c r="B109" s="57" t="s">
        <v>17</v>
      </c>
      <c r="C109" s="46">
        <f t="shared" ref="C109:D109" si="66">SUM(C97:C108)</f>
        <v>0</v>
      </c>
      <c r="D109" s="34">
        <f t="shared" si="66"/>
        <v>0</v>
      </c>
      <c r="E109" s="47"/>
      <c r="F109" s="46">
        <f t="shared" ref="F109:G109" si="67">SUM(F97:F108)</f>
        <v>0</v>
      </c>
      <c r="G109" s="34">
        <f t="shared" si="67"/>
        <v>0</v>
      </c>
      <c r="H109" s="47"/>
      <c r="I109" s="46">
        <f t="shared" ref="I109:J109" si="68">SUM(I97:I108)</f>
        <v>0</v>
      </c>
      <c r="J109" s="34">
        <f t="shared" si="68"/>
        <v>0</v>
      </c>
      <c r="K109" s="47"/>
      <c r="L109" s="46">
        <f t="shared" ref="L109:M109" si="69">SUM(L97:L108)</f>
        <v>0</v>
      </c>
      <c r="M109" s="34">
        <f t="shared" si="69"/>
        <v>0</v>
      </c>
      <c r="N109" s="47"/>
      <c r="O109" s="46">
        <f t="shared" ref="O109:P109" si="70">SUM(O97:O108)</f>
        <v>0</v>
      </c>
      <c r="P109" s="34">
        <f t="shared" si="70"/>
        <v>0</v>
      </c>
      <c r="Q109" s="47"/>
      <c r="R109" s="46">
        <f t="shared" ref="R109:S109" si="71">SUM(R97:R108)</f>
        <v>0</v>
      </c>
      <c r="S109" s="34">
        <f t="shared" si="71"/>
        <v>0</v>
      </c>
      <c r="T109" s="47"/>
      <c r="U109" s="46">
        <f t="shared" ref="U109:V109" si="72">SUM(U97:U108)</f>
        <v>0</v>
      </c>
      <c r="V109" s="34">
        <f t="shared" si="72"/>
        <v>0</v>
      </c>
      <c r="W109" s="47"/>
      <c r="X109" s="46">
        <f t="shared" ref="X109:Y109" si="73">SUM(X97:X108)</f>
        <v>2.4049999999999998</v>
      </c>
      <c r="Y109" s="34">
        <f t="shared" si="73"/>
        <v>3.004</v>
      </c>
      <c r="Z109" s="47"/>
      <c r="AA109" s="46">
        <f t="shared" ref="AA109:AB109" si="74">SUM(AA97:AA108)</f>
        <v>0</v>
      </c>
      <c r="AB109" s="34">
        <f t="shared" si="74"/>
        <v>0</v>
      </c>
      <c r="AC109" s="47"/>
      <c r="AD109" s="46">
        <f t="shared" ref="AD109:AE109" si="75">SUM(AD97:AD108)</f>
        <v>5.7999999999999996E-2</v>
      </c>
      <c r="AE109" s="34">
        <f t="shared" si="75"/>
        <v>3.87</v>
      </c>
      <c r="AF109" s="47"/>
      <c r="AG109" s="46">
        <f t="shared" ref="AG109:AH109" si="76">SUM(AG97:AG108)</f>
        <v>392.12900000000002</v>
      </c>
      <c r="AH109" s="34">
        <f t="shared" si="76"/>
        <v>3048.0540000000001</v>
      </c>
      <c r="AI109" s="47"/>
      <c r="AJ109" s="46">
        <f t="shared" ref="AJ109:AK109" si="77">SUM(AJ97:AJ108)</f>
        <v>0</v>
      </c>
      <c r="AK109" s="34">
        <f t="shared" si="77"/>
        <v>0</v>
      </c>
      <c r="AL109" s="47"/>
      <c r="AM109" s="46">
        <f t="shared" ref="AM109:AN109" si="78">SUM(AM97:AM108)</f>
        <v>0</v>
      </c>
      <c r="AN109" s="34">
        <f t="shared" si="78"/>
        <v>0</v>
      </c>
      <c r="AO109" s="47"/>
      <c r="AP109" s="46">
        <f t="shared" ref="AP109:AQ109" si="79">SUM(AP97:AP108)</f>
        <v>0</v>
      </c>
      <c r="AQ109" s="34">
        <f t="shared" si="79"/>
        <v>0</v>
      </c>
      <c r="AR109" s="47"/>
      <c r="AS109" s="46">
        <f t="shared" ref="AS109:AT109" si="80">SUM(AS97:AS108)</f>
        <v>0</v>
      </c>
      <c r="AT109" s="34">
        <f t="shared" si="80"/>
        <v>0</v>
      </c>
      <c r="AU109" s="47"/>
      <c r="AV109" s="46">
        <f t="shared" ref="AV109:AW109" si="81">SUM(AV97:AV108)</f>
        <v>0</v>
      </c>
      <c r="AW109" s="34">
        <f t="shared" si="81"/>
        <v>0</v>
      </c>
      <c r="AX109" s="47"/>
      <c r="AY109" s="46">
        <f t="shared" ref="AY109:AZ109" si="82">SUM(AY97:AY108)</f>
        <v>5.5</v>
      </c>
      <c r="AZ109" s="34">
        <f t="shared" si="82"/>
        <v>5.1880000000000006</v>
      </c>
      <c r="BA109" s="47"/>
      <c r="BB109" s="46">
        <f t="shared" ref="BB109:BC109" si="83">SUM(BB97:BB108)</f>
        <v>0</v>
      </c>
      <c r="BC109" s="34">
        <f t="shared" si="83"/>
        <v>0</v>
      </c>
      <c r="BD109" s="47"/>
      <c r="BE109" s="46">
        <f t="shared" ref="BE109:BF109" si="84">SUM(BE97:BE108)</f>
        <v>0</v>
      </c>
      <c r="BF109" s="34">
        <f t="shared" si="84"/>
        <v>0</v>
      </c>
      <c r="BG109" s="47"/>
      <c r="BH109" s="46">
        <f t="shared" ref="BH109:BI109" si="85">SUM(BH97:BH108)</f>
        <v>0</v>
      </c>
      <c r="BI109" s="34">
        <f t="shared" si="85"/>
        <v>0</v>
      </c>
      <c r="BJ109" s="47"/>
      <c r="BK109" s="35">
        <f t="shared" si="64"/>
        <v>400.09199999999998</v>
      </c>
      <c r="BL109" s="36">
        <f t="shared" si="65"/>
        <v>3060.116</v>
      </c>
      <c r="BM109" s="6"/>
      <c r="BN109" s="9"/>
      <c r="BO109" s="6"/>
      <c r="BP109" s="6"/>
      <c r="BQ109" s="6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0</v>
      </c>
      <c r="G110" s="14">
        <v>0</v>
      </c>
      <c r="H110" s="45">
        <v>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f t="shared" ref="Q110:Q121" si="86">IF(O110=0,0,P110/O110*1000)</f>
        <v>0</v>
      </c>
      <c r="R110" s="44">
        <v>0</v>
      </c>
      <c r="S110" s="14">
        <v>0</v>
      </c>
      <c r="T110" s="45">
        <f t="shared" ref="T110:T121" si="87">IF(R110=0,0,S110/R110*1000)</f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44">
        <v>0</v>
      </c>
      <c r="AW110" s="14">
        <v>0</v>
      </c>
      <c r="AX110" s="45">
        <v>0</v>
      </c>
      <c r="AY110" s="44">
        <v>0</v>
      </c>
      <c r="AZ110" s="14">
        <v>0</v>
      </c>
      <c r="BA110" s="45">
        <v>0</v>
      </c>
      <c r="BB110" s="44">
        <v>0</v>
      </c>
      <c r="BC110" s="14">
        <v>0</v>
      </c>
      <c r="BD110" s="45">
        <f t="shared" ref="BD110:BD121" si="88">IF(BB110=0,0,BC110/BB110*1000)</f>
        <v>0</v>
      </c>
      <c r="BE110" s="44">
        <v>0</v>
      </c>
      <c r="BF110" s="14">
        <v>0</v>
      </c>
      <c r="BG110" s="45">
        <v>0</v>
      </c>
      <c r="BH110" s="44">
        <v>0</v>
      </c>
      <c r="BI110" s="14">
        <v>0</v>
      </c>
      <c r="BJ110" s="45">
        <v>0</v>
      </c>
      <c r="BK110" s="12">
        <f t="shared" si="64"/>
        <v>0</v>
      </c>
      <c r="BL110" s="17">
        <f t="shared" si="65"/>
        <v>0</v>
      </c>
    </row>
    <row r="111" spans="1:196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0</v>
      </c>
      <c r="G111" s="14">
        <v>0</v>
      </c>
      <c r="H111" s="45">
        <v>0</v>
      </c>
      <c r="I111" s="44">
        <v>0</v>
      </c>
      <c r="J111" s="14">
        <v>0</v>
      </c>
      <c r="K111" s="45">
        <v>0</v>
      </c>
      <c r="L111" s="44">
        <v>0</v>
      </c>
      <c r="M111" s="14">
        <v>0</v>
      </c>
      <c r="N111" s="45">
        <v>0</v>
      </c>
      <c r="O111" s="44">
        <v>0</v>
      </c>
      <c r="P111" s="14">
        <v>0</v>
      </c>
      <c r="Q111" s="45">
        <f t="shared" si="86"/>
        <v>0</v>
      </c>
      <c r="R111" s="44">
        <v>0</v>
      </c>
      <c r="S111" s="14">
        <v>0</v>
      </c>
      <c r="T111" s="45">
        <f t="shared" si="87"/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44">
        <v>0</v>
      </c>
      <c r="AW111" s="14">
        <v>0</v>
      </c>
      <c r="AX111" s="45">
        <v>0</v>
      </c>
      <c r="AY111" s="44">
        <v>0</v>
      </c>
      <c r="AZ111" s="14">
        <v>0</v>
      </c>
      <c r="BA111" s="45">
        <v>0</v>
      </c>
      <c r="BB111" s="44">
        <v>0</v>
      </c>
      <c r="BC111" s="14">
        <v>0</v>
      </c>
      <c r="BD111" s="45">
        <f t="shared" si="88"/>
        <v>0</v>
      </c>
      <c r="BE111" s="44">
        <v>0</v>
      </c>
      <c r="BF111" s="14">
        <v>0</v>
      </c>
      <c r="BG111" s="45">
        <v>0</v>
      </c>
      <c r="BH111" s="44">
        <v>0</v>
      </c>
      <c r="BI111" s="14">
        <v>0</v>
      </c>
      <c r="BJ111" s="45">
        <v>0</v>
      </c>
      <c r="BK111" s="12">
        <f t="shared" si="64"/>
        <v>0</v>
      </c>
      <c r="BL111" s="17">
        <f t="shared" si="65"/>
        <v>0</v>
      </c>
    </row>
    <row r="112" spans="1:196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f t="shared" si="86"/>
        <v>0</v>
      </c>
      <c r="R112" s="44">
        <v>0</v>
      </c>
      <c r="S112" s="14">
        <v>0</v>
      </c>
      <c r="T112" s="45">
        <f t="shared" si="87"/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0</v>
      </c>
      <c r="AB112" s="14">
        <v>0</v>
      </c>
      <c r="AC112" s="45">
        <v>0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44">
        <v>0</v>
      </c>
      <c r="AW112" s="14">
        <v>0</v>
      </c>
      <c r="AX112" s="45">
        <v>0</v>
      </c>
      <c r="AY112" s="44">
        <v>0</v>
      </c>
      <c r="AZ112" s="14">
        <v>0</v>
      </c>
      <c r="BA112" s="45">
        <v>0</v>
      </c>
      <c r="BB112" s="44">
        <v>0</v>
      </c>
      <c r="BC112" s="14">
        <v>0</v>
      </c>
      <c r="BD112" s="45">
        <f t="shared" si="88"/>
        <v>0</v>
      </c>
      <c r="BE112" s="44">
        <v>0</v>
      </c>
      <c r="BF112" s="14">
        <v>0</v>
      </c>
      <c r="BG112" s="45">
        <v>0</v>
      </c>
      <c r="BH112" s="44">
        <v>0</v>
      </c>
      <c r="BI112" s="14">
        <v>0</v>
      </c>
      <c r="BJ112" s="45">
        <v>0</v>
      </c>
      <c r="BK112" s="12">
        <f t="shared" si="64"/>
        <v>0</v>
      </c>
      <c r="BL112" s="17">
        <f t="shared" si="65"/>
        <v>0</v>
      </c>
    </row>
    <row r="113" spans="1:64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0</v>
      </c>
      <c r="G113" s="14">
        <v>0</v>
      </c>
      <c r="H113" s="45">
        <v>0</v>
      </c>
      <c r="I113" s="44">
        <v>0</v>
      </c>
      <c r="J113" s="14">
        <v>0</v>
      </c>
      <c r="K113" s="45">
        <v>0</v>
      </c>
      <c r="L113" s="44">
        <v>0</v>
      </c>
      <c r="M113" s="14">
        <v>0</v>
      </c>
      <c r="N113" s="45">
        <v>0</v>
      </c>
      <c r="O113" s="44">
        <v>0</v>
      </c>
      <c r="P113" s="14">
        <v>0</v>
      </c>
      <c r="Q113" s="45">
        <f t="shared" si="86"/>
        <v>0</v>
      </c>
      <c r="R113" s="44">
        <v>0</v>
      </c>
      <c r="S113" s="14">
        <v>0</v>
      </c>
      <c r="T113" s="45">
        <f t="shared" si="87"/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</v>
      </c>
      <c r="AB113" s="14">
        <v>0</v>
      </c>
      <c r="AC113" s="45">
        <v>0</v>
      </c>
      <c r="AD113" s="44">
        <v>0</v>
      </c>
      <c r="AE113" s="14">
        <v>0</v>
      </c>
      <c r="AF113" s="45">
        <v>0</v>
      </c>
      <c r="AG113" s="44">
        <v>0</v>
      </c>
      <c r="AH113" s="14">
        <v>0</v>
      </c>
      <c r="AI113" s="45">
        <v>0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44">
        <v>0</v>
      </c>
      <c r="AW113" s="14">
        <v>0</v>
      </c>
      <c r="AX113" s="45">
        <v>0</v>
      </c>
      <c r="AY113" s="44">
        <v>0</v>
      </c>
      <c r="AZ113" s="14">
        <v>0</v>
      </c>
      <c r="BA113" s="45">
        <v>0</v>
      </c>
      <c r="BB113" s="44">
        <v>0</v>
      </c>
      <c r="BC113" s="14">
        <v>0</v>
      </c>
      <c r="BD113" s="45">
        <f t="shared" si="88"/>
        <v>0</v>
      </c>
      <c r="BE113" s="44">
        <v>0</v>
      </c>
      <c r="BF113" s="14">
        <v>0</v>
      </c>
      <c r="BG113" s="45">
        <v>0</v>
      </c>
      <c r="BH113" s="44">
        <v>0</v>
      </c>
      <c r="BI113" s="14">
        <v>0</v>
      </c>
      <c r="BJ113" s="45">
        <v>0</v>
      </c>
      <c r="BK113" s="12">
        <f t="shared" si="64"/>
        <v>0</v>
      </c>
      <c r="BL113" s="17">
        <f t="shared" si="65"/>
        <v>0</v>
      </c>
    </row>
    <row r="114" spans="1:64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0</v>
      </c>
      <c r="M114" s="14">
        <v>0</v>
      </c>
      <c r="N114" s="45">
        <v>0</v>
      </c>
      <c r="O114" s="44">
        <v>0</v>
      </c>
      <c r="P114" s="14">
        <v>0</v>
      </c>
      <c r="Q114" s="45">
        <f t="shared" si="86"/>
        <v>0</v>
      </c>
      <c r="R114" s="44">
        <v>0</v>
      </c>
      <c r="S114" s="14">
        <v>0</v>
      </c>
      <c r="T114" s="45">
        <f t="shared" si="87"/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44">
        <v>0</v>
      </c>
      <c r="AW114" s="14">
        <v>0</v>
      </c>
      <c r="AX114" s="45">
        <v>0</v>
      </c>
      <c r="AY114" s="44">
        <v>0</v>
      </c>
      <c r="AZ114" s="14">
        <v>0</v>
      </c>
      <c r="BA114" s="45">
        <v>0</v>
      </c>
      <c r="BB114" s="44">
        <v>0</v>
      </c>
      <c r="BC114" s="14">
        <v>0</v>
      </c>
      <c r="BD114" s="45">
        <f t="shared" si="88"/>
        <v>0</v>
      </c>
      <c r="BE114" s="44">
        <v>0</v>
      </c>
      <c r="BF114" s="14">
        <v>0</v>
      </c>
      <c r="BG114" s="45">
        <v>0</v>
      </c>
      <c r="BH114" s="44">
        <v>0</v>
      </c>
      <c r="BI114" s="14">
        <v>0</v>
      </c>
      <c r="BJ114" s="45">
        <v>0</v>
      </c>
      <c r="BK114" s="12">
        <f t="shared" si="64"/>
        <v>0</v>
      </c>
      <c r="BL114" s="17">
        <f t="shared" si="65"/>
        <v>0</v>
      </c>
    </row>
    <row r="115" spans="1:64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0</v>
      </c>
      <c r="M115" s="14">
        <v>0</v>
      </c>
      <c r="N115" s="45">
        <v>0</v>
      </c>
      <c r="O115" s="44">
        <v>0</v>
      </c>
      <c r="P115" s="14">
        <v>0</v>
      </c>
      <c r="Q115" s="45">
        <f t="shared" si="86"/>
        <v>0</v>
      </c>
      <c r="R115" s="44">
        <v>0</v>
      </c>
      <c r="S115" s="14">
        <v>0</v>
      </c>
      <c r="T115" s="45">
        <f t="shared" si="87"/>
        <v>0</v>
      </c>
      <c r="U115" s="44">
        <v>0</v>
      </c>
      <c r="V115" s="14">
        <v>0</v>
      </c>
      <c r="W115" s="45">
        <v>0</v>
      </c>
      <c r="X115" s="44">
        <v>0</v>
      </c>
      <c r="Y115" s="14">
        <v>0</v>
      </c>
      <c r="Z115" s="45">
        <v>0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44">
        <v>0</v>
      </c>
      <c r="AW115" s="14">
        <v>0</v>
      </c>
      <c r="AX115" s="45">
        <v>0</v>
      </c>
      <c r="AY115" s="44">
        <v>0</v>
      </c>
      <c r="AZ115" s="14">
        <v>0</v>
      </c>
      <c r="BA115" s="45">
        <v>0</v>
      </c>
      <c r="BB115" s="44">
        <v>0</v>
      </c>
      <c r="BC115" s="14">
        <v>0</v>
      </c>
      <c r="BD115" s="45">
        <f t="shared" si="88"/>
        <v>0</v>
      </c>
      <c r="BE115" s="44">
        <v>0</v>
      </c>
      <c r="BF115" s="14">
        <v>0</v>
      </c>
      <c r="BG115" s="45">
        <v>0</v>
      </c>
      <c r="BH115" s="44">
        <v>0</v>
      </c>
      <c r="BI115" s="14">
        <v>0</v>
      </c>
      <c r="BJ115" s="45">
        <v>0</v>
      </c>
      <c r="BK115" s="12">
        <f t="shared" si="64"/>
        <v>0</v>
      </c>
      <c r="BL115" s="17">
        <f t="shared" si="65"/>
        <v>0</v>
      </c>
    </row>
    <row r="116" spans="1:64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</v>
      </c>
      <c r="M116" s="14">
        <v>0</v>
      </c>
      <c r="N116" s="45">
        <v>0</v>
      </c>
      <c r="O116" s="44">
        <v>0</v>
      </c>
      <c r="P116" s="14">
        <v>0</v>
      </c>
      <c r="Q116" s="45">
        <f t="shared" si="86"/>
        <v>0</v>
      </c>
      <c r="R116" s="44">
        <v>0</v>
      </c>
      <c r="S116" s="14">
        <v>0</v>
      </c>
      <c r="T116" s="45">
        <f t="shared" si="87"/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</v>
      </c>
      <c r="AE116" s="14">
        <v>0</v>
      </c>
      <c r="AF116" s="45">
        <v>0</v>
      </c>
      <c r="AG116" s="44">
        <v>0</v>
      </c>
      <c r="AH116" s="14">
        <v>0</v>
      </c>
      <c r="AI116" s="45">
        <v>0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44">
        <v>0</v>
      </c>
      <c r="AW116" s="14">
        <v>0</v>
      </c>
      <c r="AX116" s="45">
        <v>0</v>
      </c>
      <c r="AY116" s="44">
        <v>0.5</v>
      </c>
      <c r="AZ116" s="14">
        <v>3.83</v>
      </c>
      <c r="BA116" s="45">
        <f t="shared" ref="BA116" si="89">AZ116/AY116*1000</f>
        <v>7660</v>
      </c>
      <c r="BB116" s="44">
        <v>0</v>
      </c>
      <c r="BC116" s="14">
        <v>0</v>
      </c>
      <c r="BD116" s="45">
        <f t="shared" si="88"/>
        <v>0</v>
      </c>
      <c r="BE116" s="44">
        <v>0</v>
      </c>
      <c r="BF116" s="14">
        <v>0</v>
      </c>
      <c r="BG116" s="45">
        <v>0</v>
      </c>
      <c r="BH116" s="44">
        <v>0</v>
      </c>
      <c r="BI116" s="14">
        <v>0</v>
      </c>
      <c r="BJ116" s="45">
        <v>0</v>
      </c>
      <c r="BK116" s="12">
        <f t="shared" si="64"/>
        <v>0.5</v>
      </c>
      <c r="BL116" s="17">
        <f t="shared" si="65"/>
        <v>3.83</v>
      </c>
    </row>
    <row r="117" spans="1:64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0</v>
      </c>
      <c r="M117" s="14">
        <v>0</v>
      </c>
      <c r="N117" s="45">
        <v>0</v>
      </c>
      <c r="O117" s="44">
        <v>0</v>
      </c>
      <c r="P117" s="14">
        <v>0</v>
      </c>
      <c r="Q117" s="45">
        <f t="shared" si="86"/>
        <v>0</v>
      </c>
      <c r="R117" s="44">
        <v>0</v>
      </c>
      <c r="S117" s="14">
        <v>0</v>
      </c>
      <c r="T117" s="45">
        <f t="shared" si="87"/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44">
        <v>0</v>
      </c>
      <c r="AW117" s="14">
        <v>0</v>
      </c>
      <c r="AX117" s="45">
        <v>0</v>
      </c>
      <c r="AY117" s="44">
        <v>0</v>
      </c>
      <c r="AZ117" s="14">
        <v>0</v>
      </c>
      <c r="BA117" s="45">
        <v>0</v>
      </c>
      <c r="BB117" s="44">
        <v>0</v>
      </c>
      <c r="BC117" s="14">
        <v>0</v>
      </c>
      <c r="BD117" s="45">
        <f t="shared" si="88"/>
        <v>0</v>
      </c>
      <c r="BE117" s="44">
        <v>0</v>
      </c>
      <c r="BF117" s="14">
        <v>0</v>
      </c>
      <c r="BG117" s="45">
        <v>0</v>
      </c>
      <c r="BH117" s="44">
        <v>0</v>
      </c>
      <c r="BI117" s="14">
        <v>0</v>
      </c>
      <c r="BJ117" s="45">
        <v>0</v>
      </c>
      <c r="BK117" s="12">
        <f t="shared" si="64"/>
        <v>0</v>
      </c>
      <c r="BL117" s="17">
        <f t="shared" si="65"/>
        <v>0</v>
      </c>
    </row>
    <row r="118" spans="1:64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0</v>
      </c>
      <c r="M118" s="14">
        <v>0</v>
      </c>
      <c r="N118" s="45">
        <v>0</v>
      </c>
      <c r="O118" s="44">
        <v>0</v>
      </c>
      <c r="P118" s="14">
        <v>0</v>
      </c>
      <c r="Q118" s="45">
        <f t="shared" si="86"/>
        <v>0</v>
      </c>
      <c r="R118" s="44">
        <v>0</v>
      </c>
      <c r="S118" s="14">
        <v>0</v>
      </c>
      <c r="T118" s="45">
        <f t="shared" si="87"/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0</v>
      </c>
      <c r="AH118" s="14">
        <v>0</v>
      </c>
      <c r="AI118" s="45">
        <v>0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44">
        <v>0</v>
      </c>
      <c r="AW118" s="14">
        <v>0</v>
      </c>
      <c r="AX118" s="45">
        <v>0</v>
      </c>
      <c r="AY118" s="44">
        <v>0</v>
      </c>
      <c r="AZ118" s="14">
        <v>0</v>
      </c>
      <c r="BA118" s="45">
        <v>0</v>
      </c>
      <c r="BB118" s="44">
        <v>0</v>
      </c>
      <c r="BC118" s="14">
        <v>0</v>
      </c>
      <c r="BD118" s="45">
        <f t="shared" si="88"/>
        <v>0</v>
      </c>
      <c r="BE118" s="44">
        <v>0</v>
      </c>
      <c r="BF118" s="14">
        <v>0</v>
      </c>
      <c r="BG118" s="45">
        <v>0</v>
      </c>
      <c r="BH118" s="44">
        <v>0</v>
      </c>
      <c r="BI118" s="14">
        <v>0</v>
      </c>
      <c r="BJ118" s="45">
        <v>0</v>
      </c>
      <c r="BK118" s="12">
        <f t="shared" si="64"/>
        <v>0</v>
      </c>
      <c r="BL118" s="17">
        <f t="shared" si="65"/>
        <v>0</v>
      </c>
    </row>
    <row r="119" spans="1:64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0</v>
      </c>
      <c r="M119" s="14">
        <v>0</v>
      </c>
      <c r="N119" s="45">
        <v>0</v>
      </c>
      <c r="O119" s="44">
        <v>0</v>
      </c>
      <c r="P119" s="14">
        <v>0</v>
      </c>
      <c r="Q119" s="45">
        <f t="shared" si="86"/>
        <v>0</v>
      </c>
      <c r="R119" s="44">
        <v>0</v>
      </c>
      <c r="S119" s="14">
        <v>0</v>
      </c>
      <c r="T119" s="45">
        <f t="shared" si="87"/>
        <v>0</v>
      </c>
      <c r="U119" s="44">
        <v>0</v>
      </c>
      <c r="V119" s="14">
        <v>0</v>
      </c>
      <c r="W119" s="45">
        <v>0</v>
      </c>
      <c r="X119" s="44">
        <v>0</v>
      </c>
      <c r="Y119" s="14">
        <v>0</v>
      </c>
      <c r="Z119" s="45">
        <v>0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44">
        <v>0</v>
      </c>
      <c r="AW119" s="14">
        <v>0</v>
      </c>
      <c r="AX119" s="45">
        <v>0</v>
      </c>
      <c r="AY119" s="44">
        <v>0</v>
      </c>
      <c r="AZ119" s="14">
        <v>0</v>
      </c>
      <c r="BA119" s="45">
        <v>0</v>
      </c>
      <c r="BB119" s="44">
        <v>0</v>
      </c>
      <c r="BC119" s="14">
        <v>0</v>
      </c>
      <c r="BD119" s="45">
        <f t="shared" si="88"/>
        <v>0</v>
      </c>
      <c r="BE119" s="44">
        <v>0</v>
      </c>
      <c r="BF119" s="14">
        <v>0</v>
      </c>
      <c r="BG119" s="45">
        <v>0</v>
      </c>
      <c r="BH119" s="44">
        <v>0</v>
      </c>
      <c r="BI119" s="14">
        <v>0</v>
      </c>
      <c r="BJ119" s="45">
        <v>0</v>
      </c>
      <c r="BK119" s="12">
        <v>0</v>
      </c>
      <c r="BL119" s="17">
        <v>0</v>
      </c>
    </row>
    <row r="120" spans="1:64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f t="shared" si="86"/>
        <v>0</v>
      </c>
      <c r="R120" s="44">
        <v>0</v>
      </c>
      <c r="S120" s="14">
        <v>0</v>
      </c>
      <c r="T120" s="45">
        <f t="shared" si="87"/>
        <v>0</v>
      </c>
      <c r="U120" s="44">
        <v>0</v>
      </c>
      <c r="V120" s="14">
        <v>0</v>
      </c>
      <c r="W120" s="45">
        <v>0</v>
      </c>
      <c r="X120" s="44">
        <v>0</v>
      </c>
      <c r="Y120" s="14">
        <v>0</v>
      </c>
      <c r="Z120" s="45">
        <v>0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253.30099999999999</v>
      </c>
      <c r="AH120" s="14">
        <v>23.91</v>
      </c>
      <c r="AI120" s="45">
        <f t="shared" ref="AI120" si="90">AH120/AG120*1000</f>
        <v>94.393626554968208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44">
        <v>0</v>
      </c>
      <c r="AW120" s="14">
        <v>0</v>
      </c>
      <c r="AX120" s="45">
        <v>0</v>
      </c>
      <c r="AY120" s="44">
        <v>0</v>
      </c>
      <c r="AZ120" s="14">
        <v>0</v>
      </c>
      <c r="BA120" s="45">
        <v>0</v>
      </c>
      <c r="BB120" s="44">
        <v>0</v>
      </c>
      <c r="BC120" s="14">
        <v>0</v>
      </c>
      <c r="BD120" s="45">
        <f t="shared" si="88"/>
        <v>0</v>
      </c>
      <c r="BE120" s="44">
        <v>0</v>
      </c>
      <c r="BF120" s="14">
        <v>0</v>
      </c>
      <c r="BG120" s="45">
        <v>0</v>
      </c>
      <c r="BH120" s="44">
        <v>0</v>
      </c>
      <c r="BI120" s="14">
        <v>0</v>
      </c>
      <c r="BJ120" s="45">
        <v>0</v>
      </c>
      <c r="BK120" s="12">
        <f t="shared" ref="BK120:BL122" si="91">I120+L120+AA120+AD120+AG120+AJ120+AP120+AY120+BH120+X120</f>
        <v>253.30099999999999</v>
      </c>
      <c r="BL120" s="17">
        <f t="shared" si="91"/>
        <v>23.91</v>
      </c>
    </row>
    <row r="121" spans="1:64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f t="shared" si="86"/>
        <v>0</v>
      </c>
      <c r="R121" s="44">
        <v>0</v>
      </c>
      <c r="S121" s="14">
        <v>0</v>
      </c>
      <c r="T121" s="45">
        <f t="shared" si="87"/>
        <v>0</v>
      </c>
      <c r="U121" s="44">
        <v>0</v>
      </c>
      <c r="V121" s="14">
        <v>0</v>
      </c>
      <c r="W121" s="45">
        <v>0</v>
      </c>
      <c r="X121" s="44">
        <v>0</v>
      </c>
      <c r="Y121" s="14">
        <v>0</v>
      </c>
      <c r="Z121" s="45">
        <v>0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44">
        <v>0</v>
      </c>
      <c r="AW121" s="14">
        <v>0</v>
      </c>
      <c r="AX121" s="45">
        <v>0</v>
      </c>
      <c r="AY121" s="44">
        <v>0</v>
      </c>
      <c r="AZ121" s="14">
        <v>0</v>
      </c>
      <c r="BA121" s="45">
        <v>0</v>
      </c>
      <c r="BB121" s="44">
        <v>0</v>
      </c>
      <c r="BC121" s="14">
        <v>0</v>
      </c>
      <c r="BD121" s="45">
        <f t="shared" si="88"/>
        <v>0</v>
      </c>
      <c r="BE121" s="44">
        <v>0</v>
      </c>
      <c r="BF121" s="14">
        <v>0</v>
      </c>
      <c r="BG121" s="45">
        <v>0</v>
      </c>
      <c r="BH121" s="44">
        <v>0</v>
      </c>
      <c r="BI121" s="14">
        <v>0</v>
      </c>
      <c r="BJ121" s="45">
        <v>0</v>
      </c>
      <c r="BK121" s="12">
        <f t="shared" si="91"/>
        <v>0</v>
      </c>
      <c r="BL121" s="17">
        <f t="shared" si="91"/>
        <v>0</v>
      </c>
    </row>
    <row r="122" spans="1:64" ht="15" thickBot="1" x14ac:dyDescent="0.35">
      <c r="A122" s="56"/>
      <c r="B122" s="57" t="s">
        <v>17</v>
      </c>
      <c r="C122" s="46">
        <f t="shared" ref="C122:D122" si="92">SUM(C110:C121)</f>
        <v>0</v>
      </c>
      <c r="D122" s="34">
        <f t="shared" si="92"/>
        <v>0</v>
      </c>
      <c r="E122" s="47"/>
      <c r="F122" s="46">
        <f t="shared" ref="F122:G122" si="93">SUM(F110:F121)</f>
        <v>0</v>
      </c>
      <c r="G122" s="34">
        <f t="shared" si="93"/>
        <v>0</v>
      </c>
      <c r="H122" s="47"/>
      <c r="I122" s="46">
        <f t="shared" ref="I122:J122" si="94">SUM(I110:I121)</f>
        <v>0</v>
      </c>
      <c r="J122" s="34">
        <f t="shared" si="94"/>
        <v>0</v>
      </c>
      <c r="K122" s="47"/>
      <c r="L122" s="46">
        <f t="shared" ref="L122:M122" si="95">SUM(L110:L121)</f>
        <v>0</v>
      </c>
      <c r="M122" s="34">
        <f t="shared" si="95"/>
        <v>0</v>
      </c>
      <c r="N122" s="47"/>
      <c r="O122" s="46">
        <f t="shared" ref="O122:P122" si="96">SUM(O110:O121)</f>
        <v>0</v>
      </c>
      <c r="P122" s="34">
        <f t="shared" si="96"/>
        <v>0</v>
      </c>
      <c r="Q122" s="47"/>
      <c r="R122" s="46">
        <f t="shared" ref="R122:S122" si="97">SUM(R110:R121)</f>
        <v>0</v>
      </c>
      <c r="S122" s="34">
        <f t="shared" si="97"/>
        <v>0</v>
      </c>
      <c r="T122" s="47"/>
      <c r="U122" s="46">
        <f t="shared" ref="U122:V122" si="98">SUM(U110:U121)</f>
        <v>0</v>
      </c>
      <c r="V122" s="34">
        <f t="shared" si="98"/>
        <v>0</v>
      </c>
      <c r="W122" s="47"/>
      <c r="X122" s="46">
        <f t="shared" ref="X122:Y122" si="99">SUM(X110:X121)</f>
        <v>0</v>
      </c>
      <c r="Y122" s="34">
        <f t="shared" si="99"/>
        <v>0</v>
      </c>
      <c r="Z122" s="47"/>
      <c r="AA122" s="46">
        <f t="shared" ref="AA122:AB122" si="100">SUM(AA110:AA121)</f>
        <v>0</v>
      </c>
      <c r="AB122" s="34">
        <f t="shared" si="100"/>
        <v>0</v>
      </c>
      <c r="AC122" s="47"/>
      <c r="AD122" s="46">
        <f t="shared" ref="AD122:AE122" si="101">SUM(AD110:AD121)</f>
        <v>0</v>
      </c>
      <c r="AE122" s="34">
        <f t="shared" si="101"/>
        <v>0</v>
      </c>
      <c r="AF122" s="47"/>
      <c r="AG122" s="46">
        <f t="shared" ref="AG122:AH122" si="102">SUM(AG110:AG121)</f>
        <v>253.30099999999999</v>
      </c>
      <c r="AH122" s="34">
        <f t="shared" si="102"/>
        <v>23.91</v>
      </c>
      <c r="AI122" s="47"/>
      <c r="AJ122" s="46">
        <f t="shared" ref="AJ122:AK122" si="103">SUM(AJ110:AJ121)</f>
        <v>0</v>
      </c>
      <c r="AK122" s="34">
        <f t="shared" si="103"/>
        <v>0</v>
      </c>
      <c r="AL122" s="47"/>
      <c r="AM122" s="46">
        <f t="shared" ref="AM122:AN122" si="104">SUM(AM110:AM121)</f>
        <v>0</v>
      </c>
      <c r="AN122" s="34">
        <f t="shared" si="104"/>
        <v>0</v>
      </c>
      <c r="AO122" s="47"/>
      <c r="AP122" s="46">
        <f t="shared" ref="AP122:AQ122" si="105">SUM(AP110:AP121)</f>
        <v>0</v>
      </c>
      <c r="AQ122" s="34">
        <f t="shared" si="105"/>
        <v>0</v>
      </c>
      <c r="AR122" s="47"/>
      <c r="AS122" s="46">
        <f t="shared" ref="AS122:AT122" si="106">SUM(AS110:AS121)</f>
        <v>0</v>
      </c>
      <c r="AT122" s="34">
        <f t="shared" si="106"/>
        <v>0</v>
      </c>
      <c r="AU122" s="47"/>
      <c r="AV122" s="46">
        <f t="shared" ref="AV122:AW122" si="107">SUM(AV110:AV121)</f>
        <v>0</v>
      </c>
      <c r="AW122" s="34">
        <f t="shared" si="107"/>
        <v>0</v>
      </c>
      <c r="AX122" s="47"/>
      <c r="AY122" s="46">
        <f t="shared" ref="AY122:AZ122" si="108">SUM(AY110:AY121)</f>
        <v>0.5</v>
      </c>
      <c r="AZ122" s="34">
        <f t="shared" si="108"/>
        <v>3.83</v>
      </c>
      <c r="BA122" s="47"/>
      <c r="BB122" s="46">
        <f t="shared" ref="BB122:BC122" si="109">SUM(BB110:BB121)</f>
        <v>0</v>
      </c>
      <c r="BC122" s="34">
        <f t="shared" si="109"/>
        <v>0</v>
      </c>
      <c r="BD122" s="47"/>
      <c r="BE122" s="46">
        <f t="shared" ref="BE122:BF122" si="110">SUM(BE110:BE121)</f>
        <v>0</v>
      </c>
      <c r="BF122" s="34">
        <f t="shared" si="110"/>
        <v>0</v>
      </c>
      <c r="BG122" s="47"/>
      <c r="BH122" s="46">
        <f t="shared" ref="BH122:BI122" si="111">SUM(BH110:BH121)</f>
        <v>0</v>
      </c>
      <c r="BI122" s="34">
        <f t="shared" si="111"/>
        <v>0</v>
      </c>
      <c r="BJ122" s="47"/>
      <c r="BK122" s="35">
        <f t="shared" si="91"/>
        <v>253.80099999999999</v>
      </c>
      <c r="BL122" s="36">
        <f t="shared" si="91"/>
        <v>27.740000000000002</v>
      </c>
    </row>
    <row r="123" spans="1:64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0</v>
      </c>
      <c r="M123" s="14">
        <v>0</v>
      </c>
      <c r="N123" s="45">
        <v>0</v>
      </c>
      <c r="O123" s="44">
        <v>0</v>
      </c>
      <c r="P123" s="14">
        <v>0</v>
      </c>
      <c r="Q123" s="45">
        <f t="shared" ref="Q123:Q134" si="112">IF(O123=0,0,P123/O123*1000)</f>
        <v>0</v>
      </c>
      <c r="R123" s="44">
        <v>0</v>
      </c>
      <c r="S123" s="14">
        <v>0</v>
      </c>
      <c r="T123" s="45">
        <f t="shared" ref="T123:T134" si="113">IF(R123=0,0,S123/R123*1000)</f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44">
        <v>0</v>
      </c>
      <c r="AW123" s="14">
        <v>0</v>
      </c>
      <c r="AX123" s="45">
        <v>0</v>
      </c>
      <c r="AY123" s="44">
        <v>0</v>
      </c>
      <c r="AZ123" s="14">
        <v>0</v>
      </c>
      <c r="BA123" s="45">
        <v>0</v>
      </c>
      <c r="BB123" s="44">
        <v>0</v>
      </c>
      <c r="BC123" s="14">
        <v>0</v>
      </c>
      <c r="BD123" s="45">
        <f t="shared" ref="BD123:BD134" si="114">IF(BB123=0,0,BC123/BB123*1000)</f>
        <v>0</v>
      </c>
      <c r="BE123" s="44">
        <v>0</v>
      </c>
      <c r="BF123" s="14">
        <v>0</v>
      </c>
      <c r="BG123" s="45">
        <v>0</v>
      </c>
      <c r="BH123" s="44">
        <v>0</v>
      </c>
      <c r="BI123" s="14">
        <v>0</v>
      </c>
      <c r="BJ123" s="45">
        <v>0</v>
      </c>
      <c r="BK123" s="12">
        <f t="shared" ref="BK123:BK135" si="115">I123+L123+AA123+AD123+AG123+AJ123+AP123+AY123+BH123+X123+AS123</f>
        <v>0</v>
      </c>
      <c r="BL123" s="17">
        <f t="shared" ref="BL123:BL135" si="116">J123+M123+AB123+AE123+AH123+AK123+AQ123+AZ123+BI123+Y123+AT123</f>
        <v>0</v>
      </c>
    </row>
    <row r="124" spans="1:64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f t="shared" si="112"/>
        <v>0</v>
      </c>
      <c r="R124" s="44">
        <v>0</v>
      </c>
      <c r="S124" s="14">
        <v>0</v>
      </c>
      <c r="T124" s="45">
        <f t="shared" si="113"/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0</v>
      </c>
      <c r="AH124" s="14">
        <v>0</v>
      </c>
      <c r="AI124" s="45">
        <v>0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44">
        <v>0</v>
      </c>
      <c r="AW124" s="14">
        <v>0</v>
      </c>
      <c r="AX124" s="45">
        <v>0</v>
      </c>
      <c r="AY124" s="44">
        <v>2.2999999999999998</v>
      </c>
      <c r="AZ124" s="14">
        <v>5.65</v>
      </c>
      <c r="BA124" s="45">
        <f t="shared" ref="BA124:BA134" si="117">AZ124/AY124*1000</f>
        <v>2456.521739130435</v>
      </c>
      <c r="BB124" s="44">
        <v>0</v>
      </c>
      <c r="BC124" s="14">
        <v>0</v>
      </c>
      <c r="BD124" s="45">
        <f t="shared" si="114"/>
        <v>0</v>
      </c>
      <c r="BE124" s="44">
        <v>0</v>
      </c>
      <c r="BF124" s="14">
        <v>0</v>
      </c>
      <c r="BG124" s="45">
        <v>0</v>
      </c>
      <c r="BH124" s="44">
        <v>0</v>
      </c>
      <c r="BI124" s="14">
        <v>0</v>
      </c>
      <c r="BJ124" s="45">
        <v>0</v>
      </c>
      <c r="BK124" s="12">
        <f t="shared" si="115"/>
        <v>2.2999999999999998</v>
      </c>
      <c r="BL124" s="17">
        <f t="shared" si="116"/>
        <v>5.65</v>
      </c>
    </row>
    <row r="125" spans="1:64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f t="shared" si="112"/>
        <v>0</v>
      </c>
      <c r="R125" s="44">
        <v>0</v>
      </c>
      <c r="S125" s="14">
        <v>0</v>
      </c>
      <c r="T125" s="45">
        <f t="shared" si="113"/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0</v>
      </c>
      <c r="AB125" s="14">
        <v>0</v>
      </c>
      <c r="AC125" s="45">
        <v>0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44">
        <v>0</v>
      </c>
      <c r="AW125" s="14">
        <v>0</v>
      </c>
      <c r="AX125" s="45">
        <v>0</v>
      </c>
      <c r="AY125" s="44">
        <v>4.8</v>
      </c>
      <c r="AZ125" s="14">
        <v>5.7</v>
      </c>
      <c r="BA125" s="45">
        <f t="shared" si="117"/>
        <v>1187.5</v>
      </c>
      <c r="BB125" s="44">
        <v>0</v>
      </c>
      <c r="BC125" s="14">
        <v>0</v>
      </c>
      <c r="BD125" s="45">
        <f t="shared" si="114"/>
        <v>0</v>
      </c>
      <c r="BE125" s="44">
        <v>0</v>
      </c>
      <c r="BF125" s="14">
        <v>0</v>
      </c>
      <c r="BG125" s="45">
        <v>0</v>
      </c>
      <c r="BH125" s="44">
        <v>0</v>
      </c>
      <c r="BI125" s="14">
        <v>0</v>
      </c>
      <c r="BJ125" s="45">
        <v>0</v>
      </c>
      <c r="BK125" s="12">
        <f t="shared" si="115"/>
        <v>4.8</v>
      </c>
      <c r="BL125" s="17">
        <f t="shared" si="116"/>
        <v>5.7</v>
      </c>
    </row>
    <row r="126" spans="1:64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f t="shared" si="112"/>
        <v>0</v>
      </c>
      <c r="R126" s="44">
        <v>0</v>
      </c>
      <c r="S126" s="14">
        <v>0</v>
      </c>
      <c r="T126" s="45">
        <f t="shared" si="113"/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0</v>
      </c>
      <c r="AE126" s="14">
        <v>0</v>
      </c>
      <c r="AF126" s="45">
        <v>0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44">
        <v>0</v>
      </c>
      <c r="AW126" s="14">
        <v>0</v>
      </c>
      <c r="AX126" s="45">
        <v>0</v>
      </c>
      <c r="AY126" s="44">
        <v>12.84</v>
      </c>
      <c r="AZ126" s="14">
        <v>8.9700000000000006</v>
      </c>
      <c r="BA126" s="45">
        <f t="shared" si="117"/>
        <v>698.59813084112159</v>
      </c>
      <c r="BB126" s="44">
        <v>0</v>
      </c>
      <c r="BC126" s="14">
        <v>0</v>
      </c>
      <c r="BD126" s="45">
        <f t="shared" si="114"/>
        <v>0</v>
      </c>
      <c r="BE126" s="44">
        <v>0</v>
      </c>
      <c r="BF126" s="14">
        <v>0</v>
      </c>
      <c r="BG126" s="45">
        <v>0</v>
      </c>
      <c r="BH126" s="44">
        <v>0</v>
      </c>
      <c r="BI126" s="14">
        <v>0</v>
      </c>
      <c r="BJ126" s="45">
        <v>0</v>
      </c>
      <c r="BK126" s="12">
        <f t="shared" si="115"/>
        <v>12.84</v>
      </c>
      <c r="BL126" s="17">
        <f t="shared" si="116"/>
        <v>8.9700000000000006</v>
      </c>
    </row>
    <row r="127" spans="1:64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f t="shared" si="112"/>
        <v>0</v>
      </c>
      <c r="R127" s="44">
        <v>0</v>
      </c>
      <c r="S127" s="14">
        <v>0</v>
      </c>
      <c r="T127" s="45">
        <f t="shared" si="113"/>
        <v>0</v>
      </c>
      <c r="U127" s="44">
        <v>0</v>
      </c>
      <c r="V127" s="14">
        <v>0</v>
      </c>
      <c r="W127" s="45">
        <v>0</v>
      </c>
      <c r="X127" s="44">
        <v>0</v>
      </c>
      <c r="Y127" s="14">
        <v>0</v>
      </c>
      <c r="Z127" s="45">
        <v>0</v>
      </c>
      <c r="AA127" s="44">
        <v>0</v>
      </c>
      <c r="AB127" s="14">
        <v>0</v>
      </c>
      <c r="AC127" s="45">
        <v>0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44">
        <v>0</v>
      </c>
      <c r="AW127" s="14">
        <v>0</v>
      </c>
      <c r="AX127" s="45">
        <v>0</v>
      </c>
      <c r="AY127" s="44">
        <v>3</v>
      </c>
      <c r="AZ127" s="14">
        <v>6.02</v>
      </c>
      <c r="BA127" s="45">
        <f t="shared" si="117"/>
        <v>2006.6666666666663</v>
      </c>
      <c r="BB127" s="44">
        <v>0</v>
      </c>
      <c r="BC127" s="14">
        <v>0</v>
      </c>
      <c r="BD127" s="45">
        <f t="shared" si="114"/>
        <v>0</v>
      </c>
      <c r="BE127" s="44">
        <v>0</v>
      </c>
      <c r="BF127" s="14">
        <v>0</v>
      </c>
      <c r="BG127" s="45">
        <v>0</v>
      </c>
      <c r="BH127" s="44">
        <v>0</v>
      </c>
      <c r="BI127" s="14">
        <v>0</v>
      </c>
      <c r="BJ127" s="45">
        <v>0</v>
      </c>
      <c r="BK127" s="12">
        <f t="shared" si="115"/>
        <v>3</v>
      </c>
      <c r="BL127" s="17">
        <f t="shared" si="116"/>
        <v>6.02</v>
      </c>
    </row>
    <row r="128" spans="1:64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f t="shared" si="112"/>
        <v>0</v>
      </c>
      <c r="R128" s="44">
        <v>0</v>
      </c>
      <c r="S128" s="14">
        <v>0</v>
      </c>
      <c r="T128" s="45">
        <f t="shared" si="113"/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3.7999999999999999E-2</v>
      </c>
      <c r="AE128" s="14">
        <v>2.2000000000000002</v>
      </c>
      <c r="AF128" s="45">
        <f t="shared" ref="AF128" si="118">AE128/AD128*1000</f>
        <v>57894.736842105267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v>0</v>
      </c>
      <c r="AP128" s="44">
        <v>0</v>
      </c>
      <c r="AQ128" s="14">
        <v>0</v>
      </c>
      <c r="AR128" s="45">
        <v>0</v>
      </c>
      <c r="AS128" s="44">
        <v>0</v>
      </c>
      <c r="AT128" s="14">
        <v>0</v>
      </c>
      <c r="AU128" s="45">
        <v>0</v>
      </c>
      <c r="AV128" s="44">
        <v>0</v>
      </c>
      <c r="AW128" s="14">
        <v>0</v>
      </c>
      <c r="AX128" s="45">
        <v>0</v>
      </c>
      <c r="AY128" s="44">
        <v>6.7</v>
      </c>
      <c r="AZ128" s="14">
        <v>8.08</v>
      </c>
      <c r="BA128" s="45">
        <f t="shared" si="117"/>
        <v>1205.9701492537313</v>
      </c>
      <c r="BB128" s="44">
        <v>0</v>
      </c>
      <c r="BC128" s="14">
        <v>0</v>
      </c>
      <c r="BD128" s="45">
        <f t="shared" si="114"/>
        <v>0</v>
      </c>
      <c r="BE128" s="44">
        <v>0</v>
      </c>
      <c r="BF128" s="14">
        <v>0</v>
      </c>
      <c r="BG128" s="45">
        <v>0</v>
      </c>
      <c r="BH128" s="44">
        <v>0</v>
      </c>
      <c r="BI128" s="14">
        <v>0</v>
      </c>
      <c r="BJ128" s="45">
        <v>0</v>
      </c>
      <c r="BK128" s="12">
        <f t="shared" si="115"/>
        <v>6.7380000000000004</v>
      </c>
      <c r="BL128" s="17">
        <f t="shared" si="116"/>
        <v>10.280000000000001</v>
      </c>
    </row>
    <row r="129" spans="1:64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0</v>
      </c>
      <c r="M129" s="14">
        <v>0</v>
      </c>
      <c r="N129" s="45">
        <v>0</v>
      </c>
      <c r="O129" s="44">
        <v>0</v>
      </c>
      <c r="P129" s="14">
        <v>0</v>
      </c>
      <c r="Q129" s="45">
        <f t="shared" si="112"/>
        <v>0</v>
      </c>
      <c r="R129" s="44">
        <v>0</v>
      </c>
      <c r="S129" s="14">
        <v>0</v>
      </c>
      <c r="T129" s="45">
        <f t="shared" si="113"/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44">
        <v>0</v>
      </c>
      <c r="AW129" s="14">
        <v>0</v>
      </c>
      <c r="AX129" s="45">
        <v>0</v>
      </c>
      <c r="AY129" s="44">
        <v>0</v>
      </c>
      <c r="AZ129" s="14">
        <v>0</v>
      </c>
      <c r="BA129" s="45">
        <v>0</v>
      </c>
      <c r="BB129" s="44">
        <v>0</v>
      </c>
      <c r="BC129" s="14">
        <v>0</v>
      </c>
      <c r="BD129" s="45">
        <f t="shared" si="114"/>
        <v>0</v>
      </c>
      <c r="BE129" s="44">
        <v>0</v>
      </c>
      <c r="BF129" s="14">
        <v>0</v>
      </c>
      <c r="BG129" s="45">
        <v>0</v>
      </c>
      <c r="BH129" s="44">
        <v>0</v>
      </c>
      <c r="BI129" s="14">
        <v>0</v>
      </c>
      <c r="BJ129" s="45">
        <v>0</v>
      </c>
      <c r="BK129" s="12">
        <f t="shared" si="115"/>
        <v>0</v>
      </c>
      <c r="BL129" s="17">
        <f t="shared" si="116"/>
        <v>0</v>
      </c>
    </row>
    <row r="130" spans="1:64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</v>
      </c>
      <c r="M130" s="14">
        <v>0</v>
      </c>
      <c r="N130" s="45">
        <v>0</v>
      </c>
      <c r="O130" s="44">
        <v>0</v>
      </c>
      <c r="P130" s="14">
        <v>0</v>
      </c>
      <c r="Q130" s="45">
        <f t="shared" si="112"/>
        <v>0</v>
      </c>
      <c r="R130" s="44">
        <v>0</v>
      </c>
      <c r="S130" s="14">
        <v>0</v>
      </c>
      <c r="T130" s="45">
        <f t="shared" si="113"/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44">
        <v>0</v>
      </c>
      <c r="AW130" s="14">
        <v>0</v>
      </c>
      <c r="AX130" s="45">
        <v>0</v>
      </c>
      <c r="AY130" s="44">
        <v>8.1999999999999993</v>
      </c>
      <c r="AZ130" s="14">
        <v>13.94</v>
      </c>
      <c r="BA130" s="45">
        <f t="shared" si="117"/>
        <v>1700.0000000000002</v>
      </c>
      <c r="BB130" s="44">
        <v>0</v>
      </c>
      <c r="BC130" s="14">
        <v>0</v>
      </c>
      <c r="BD130" s="45">
        <f t="shared" si="114"/>
        <v>0</v>
      </c>
      <c r="BE130" s="44">
        <v>0</v>
      </c>
      <c r="BF130" s="14">
        <v>0</v>
      </c>
      <c r="BG130" s="45">
        <v>0</v>
      </c>
      <c r="BH130" s="44">
        <v>0</v>
      </c>
      <c r="BI130" s="14">
        <v>0</v>
      </c>
      <c r="BJ130" s="45">
        <v>0</v>
      </c>
      <c r="BK130" s="12">
        <f t="shared" si="115"/>
        <v>8.1999999999999993</v>
      </c>
      <c r="BL130" s="17">
        <f t="shared" si="116"/>
        <v>13.94</v>
      </c>
    </row>
    <row r="131" spans="1:64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0</v>
      </c>
      <c r="G131" s="14">
        <v>0</v>
      </c>
      <c r="H131" s="45">
        <v>0</v>
      </c>
      <c r="I131" s="44">
        <v>0</v>
      </c>
      <c r="J131" s="14">
        <v>0</v>
      </c>
      <c r="K131" s="45">
        <v>0</v>
      </c>
      <c r="L131" s="44">
        <v>0</v>
      </c>
      <c r="M131" s="14">
        <v>0</v>
      </c>
      <c r="N131" s="45">
        <v>0</v>
      </c>
      <c r="O131" s="44">
        <v>0</v>
      </c>
      <c r="P131" s="14">
        <v>0</v>
      </c>
      <c r="Q131" s="45">
        <f t="shared" si="112"/>
        <v>0</v>
      </c>
      <c r="R131" s="44">
        <v>0</v>
      </c>
      <c r="S131" s="14">
        <v>0</v>
      </c>
      <c r="T131" s="45">
        <f t="shared" si="113"/>
        <v>0</v>
      </c>
      <c r="U131" s="44">
        <v>0</v>
      </c>
      <c r="V131" s="14">
        <v>0</v>
      </c>
      <c r="W131" s="45">
        <v>0</v>
      </c>
      <c r="X131" s="44">
        <v>0</v>
      </c>
      <c r="Y131" s="14">
        <v>0</v>
      </c>
      <c r="Z131" s="45">
        <v>0</v>
      </c>
      <c r="AA131" s="44">
        <v>0</v>
      </c>
      <c r="AB131" s="14">
        <v>0</v>
      </c>
      <c r="AC131" s="45">
        <v>0</v>
      </c>
      <c r="AD131" s="44">
        <v>0</v>
      </c>
      <c r="AE131" s="14">
        <v>0</v>
      </c>
      <c r="AF131" s="45">
        <v>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44">
        <v>0</v>
      </c>
      <c r="AW131" s="14">
        <v>0</v>
      </c>
      <c r="AX131" s="45">
        <v>0</v>
      </c>
      <c r="AY131" s="44">
        <v>0</v>
      </c>
      <c r="AZ131" s="14">
        <v>0</v>
      </c>
      <c r="BA131" s="45">
        <v>0</v>
      </c>
      <c r="BB131" s="44">
        <v>0</v>
      </c>
      <c r="BC131" s="14">
        <v>0</v>
      </c>
      <c r="BD131" s="45">
        <f t="shared" si="114"/>
        <v>0</v>
      </c>
      <c r="BE131" s="44">
        <v>0</v>
      </c>
      <c r="BF131" s="14">
        <v>0</v>
      </c>
      <c r="BG131" s="45">
        <v>0</v>
      </c>
      <c r="BH131" s="44">
        <v>0</v>
      </c>
      <c r="BI131" s="14">
        <v>0</v>
      </c>
      <c r="BJ131" s="45">
        <v>0</v>
      </c>
      <c r="BK131" s="12">
        <f t="shared" si="115"/>
        <v>0</v>
      </c>
      <c r="BL131" s="17">
        <f t="shared" si="116"/>
        <v>0</v>
      </c>
    </row>
    <row r="132" spans="1:64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</v>
      </c>
      <c r="G132" s="14">
        <v>0</v>
      </c>
      <c r="H132" s="45">
        <v>0</v>
      </c>
      <c r="I132" s="44">
        <v>0</v>
      </c>
      <c r="J132" s="14">
        <v>0</v>
      </c>
      <c r="K132" s="45">
        <v>0</v>
      </c>
      <c r="L132" s="44">
        <v>0</v>
      </c>
      <c r="M132" s="14">
        <v>0</v>
      </c>
      <c r="N132" s="45">
        <v>0</v>
      </c>
      <c r="O132" s="44">
        <v>0</v>
      </c>
      <c r="P132" s="14">
        <v>0</v>
      </c>
      <c r="Q132" s="45">
        <f t="shared" si="112"/>
        <v>0</v>
      </c>
      <c r="R132" s="44">
        <v>0</v>
      </c>
      <c r="S132" s="14">
        <v>0</v>
      </c>
      <c r="T132" s="45">
        <f t="shared" si="113"/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v>0</v>
      </c>
      <c r="AP132" s="44">
        <v>0</v>
      </c>
      <c r="AQ132" s="14">
        <v>0</v>
      </c>
      <c r="AR132" s="45">
        <v>0</v>
      </c>
      <c r="AS132" s="44">
        <v>11</v>
      </c>
      <c r="AT132" s="14">
        <v>147.78</v>
      </c>
      <c r="AU132" s="45">
        <f t="shared" ref="AU132" si="119">AT132/AS132*1000</f>
        <v>13434.545454545456</v>
      </c>
      <c r="AV132" s="44">
        <v>0</v>
      </c>
      <c r="AW132" s="14">
        <v>0</v>
      </c>
      <c r="AX132" s="45">
        <v>0</v>
      </c>
      <c r="AY132" s="44">
        <v>0</v>
      </c>
      <c r="AZ132" s="14">
        <v>0</v>
      </c>
      <c r="BA132" s="45">
        <v>0</v>
      </c>
      <c r="BB132" s="44">
        <v>0</v>
      </c>
      <c r="BC132" s="14">
        <v>0</v>
      </c>
      <c r="BD132" s="45">
        <f t="shared" si="114"/>
        <v>0</v>
      </c>
      <c r="BE132" s="44">
        <v>0</v>
      </c>
      <c r="BF132" s="14">
        <v>0</v>
      </c>
      <c r="BG132" s="45">
        <v>0</v>
      </c>
      <c r="BH132" s="44">
        <v>0</v>
      </c>
      <c r="BI132" s="14">
        <v>0</v>
      </c>
      <c r="BJ132" s="45">
        <v>0</v>
      </c>
      <c r="BK132" s="12">
        <f t="shared" si="115"/>
        <v>11</v>
      </c>
      <c r="BL132" s="17">
        <f t="shared" si="116"/>
        <v>147.78</v>
      </c>
    </row>
    <row r="133" spans="1:64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</v>
      </c>
      <c r="G133" s="14">
        <v>0</v>
      </c>
      <c r="H133" s="45">
        <v>0</v>
      </c>
      <c r="I133" s="44">
        <v>0</v>
      </c>
      <c r="J133" s="14">
        <v>0</v>
      </c>
      <c r="K133" s="45">
        <v>0</v>
      </c>
      <c r="L133" s="44">
        <v>0</v>
      </c>
      <c r="M133" s="14">
        <v>0</v>
      </c>
      <c r="N133" s="45">
        <v>0</v>
      </c>
      <c r="O133" s="44">
        <v>0</v>
      </c>
      <c r="P133" s="14">
        <v>0</v>
      </c>
      <c r="Q133" s="45">
        <f t="shared" si="112"/>
        <v>0</v>
      </c>
      <c r="R133" s="44">
        <v>0</v>
      </c>
      <c r="S133" s="14">
        <v>0</v>
      </c>
      <c r="T133" s="45">
        <f t="shared" si="113"/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v>0</v>
      </c>
      <c r="AP133" s="44">
        <v>0</v>
      </c>
      <c r="AQ133" s="14">
        <v>0</v>
      </c>
      <c r="AR133" s="45">
        <v>0</v>
      </c>
      <c r="AS133" s="44">
        <v>0</v>
      </c>
      <c r="AT133" s="14">
        <v>0</v>
      </c>
      <c r="AU133" s="45">
        <v>0</v>
      </c>
      <c r="AV133" s="44">
        <v>0</v>
      </c>
      <c r="AW133" s="14">
        <v>0</v>
      </c>
      <c r="AX133" s="45">
        <v>0</v>
      </c>
      <c r="AY133" s="44">
        <v>0</v>
      </c>
      <c r="AZ133" s="14">
        <v>0</v>
      </c>
      <c r="BA133" s="45">
        <v>0</v>
      </c>
      <c r="BB133" s="44">
        <v>0</v>
      </c>
      <c r="BC133" s="14">
        <v>0</v>
      </c>
      <c r="BD133" s="45">
        <f t="shared" si="114"/>
        <v>0</v>
      </c>
      <c r="BE133" s="44">
        <v>0</v>
      </c>
      <c r="BF133" s="14">
        <v>0</v>
      </c>
      <c r="BG133" s="45">
        <v>0</v>
      </c>
      <c r="BH133" s="44">
        <v>0</v>
      </c>
      <c r="BI133" s="14">
        <v>0</v>
      </c>
      <c r="BJ133" s="45">
        <v>0</v>
      </c>
      <c r="BK133" s="12">
        <f t="shared" si="115"/>
        <v>0</v>
      </c>
      <c r="BL133" s="17">
        <f t="shared" si="116"/>
        <v>0</v>
      </c>
    </row>
    <row r="134" spans="1:64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</v>
      </c>
      <c r="M134" s="14">
        <v>0</v>
      </c>
      <c r="N134" s="45">
        <v>0</v>
      </c>
      <c r="O134" s="44">
        <v>0</v>
      </c>
      <c r="P134" s="14">
        <v>0</v>
      </c>
      <c r="Q134" s="45">
        <f t="shared" si="112"/>
        <v>0</v>
      </c>
      <c r="R134" s="44">
        <v>0</v>
      </c>
      <c r="S134" s="14">
        <v>0</v>
      </c>
      <c r="T134" s="45">
        <f t="shared" si="113"/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</v>
      </c>
      <c r="AH134" s="14">
        <v>0</v>
      </c>
      <c r="AI134" s="45">
        <v>0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v>0</v>
      </c>
      <c r="AP134" s="44">
        <v>0</v>
      </c>
      <c r="AQ134" s="14">
        <v>0</v>
      </c>
      <c r="AR134" s="45">
        <v>0</v>
      </c>
      <c r="AS134" s="44">
        <v>0</v>
      </c>
      <c r="AT134" s="14">
        <v>0</v>
      </c>
      <c r="AU134" s="45">
        <v>0</v>
      </c>
      <c r="AV134" s="44">
        <v>0</v>
      </c>
      <c r="AW134" s="14">
        <v>0</v>
      </c>
      <c r="AX134" s="45">
        <v>0</v>
      </c>
      <c r="AY134" s="44">
        <v>5.0000000000000001E-3</v>
      </c>
      <c r="AZ134" s="14">
        <v>1.47</v>
      </c>
      <c r="BA134" s="45">
        <f t="shared" si="117"/>
        <v>294000</v>
      </c>
      <c r="BB134" s="44">
        <v>0</v>
      </c>
      <c r="BC134" s="14">
        <v>0</v>
      </c>
      <c r="BD134" s="45">
        <f t="shared" si="114"/>
        <v>0</v>
      </c>
      <c r="BE134" s="44">
        <v>0</v>
      </c>
      <c r="BF134" s="14">
        <v>0</v>
      </c>
      <c r="BG134" s="45">
        <v>0</v>
      </c>
      <c r="BH134" s="44">
        <v>0</v>
      </c>
      <c r="BI134" s="14">
        <v>0</v>
      </c>
      <c r="BJ134" s="45">
        <v>0</v>
      </c>
      <c r="BK134" s="12">
        <f t="shared" si="115"/>
        <v>5.0000000000000001E-3</v>
      </c>
      <c r="BL134" s="17">
        <f t="shared" si="116"/>
        <v>1.47</v>
      </c>
    </row>
    <row r="135" spans="1:64" ht="15" thickBot="1" x14ac:dyDescent="0.35">
      <c r="A135" s="56"/>
      <c r="B135" s="57" t="s">
        <v>17</v>
      </c>
      <c r="C135" s="46">
        <f t="shared" ref="C135:D135" si="120">SUM(C123:C134)</f>
        <v>0</v>
      </c>
      <c r="D135" s="34">
        <f t="shared" si="120"/>
        <v>0</v>
      </c>
      <c r="E135" s="47"/>
      <c r="F135" s="46">
        <f t="shared" ref="F135:G135" si="121">SUM(F123:F134)</f>
        <v>0</v>
      </c>
      <c r="G135" s="34">
        <f t="shared" si="121"/>
        <v>0</v>
      </c>
      <c r="H135" s="47"/>
      <c r="I135" s="46">
        <f t="shared" ref="I135:J135" si="122">SUM(I123:I134)</f>
        <v>0</v>
      </c>
      <c r="J135" s="34">
        <f t="shared" si="122"/>
        <v>0</v>
      </c>
      <c r="K135" s="47"/>
      <c r="L135" s="46">
        <f t="shared" ref="L135:M135" si="123">SUM(L123:L134)</f>
        <v>0</v>
      </c>
      <c r="M135" s="34">
        <f t="shared" si="123"/>
        <v>0</v>
      </c>
      <c r="N135" s="47"/>
      <c r="O135" s="46">
        <f t="shared" ref="O135:P135" si="124">SUM(O123:O134)</f>
        <v>0</v>
      </c>
      <c r="P135" s="34">
        <f t="shared" si="124"/>
        <v>0</v>
      </c>
      <c r="Q135" s="47"/>
      <c r="R135" s="46">
        <f t="shared" ref="R135:S135" si="125">SUM(R123:R134)</f>
        <v>0</v>
      </c>
      <c r="S135" s="34">
        <f t="shared" si="125"/>
        <v>0</v>
      </c>
      <c r="T135" s="47"/>
      <c r="U135" s="46">
        <f t="shared" ref="U135:V135" si="126">SUM(U123:U134)</f>
        <v>0</v>
      </c>
      <c r="V135" s="34">
        <f t="shared" si="126"/>
        <v>0</v>
      </c>
      <c r="W135" s="47"/>
      <c r="X135" s="46">
        <f t="shared" ref="X135:Y135" si="127">SUM(X123:X134)</f>
        <v>0</v>
      </c>
      <c r="Y135" s="34">
        <f t="shared" si="127"/>
        <v>0</v>
      </c>
      <c r="Z135" s="47"/>
      <c r="AA135" s="46">
        <f t="shared" ref="AA135:AB135" si="128">SUM(AA123:AA134)</f>
        <v>0</v>
      </c>
      <c r="AB135" s="34">
        <f t="shared" si="128"/>
        <v>0</v>
      </c>
      <c r="AC135" s="47"/>
      <c r="AD135" s="46">
        <f t="shared" ref="AD135:AE135" si="129">SUM(AD123:AD134)</f>
        <v>3.7999999999999999E-2</v>
      </c>
      <c r="AE135" s="34">
        <f t="shared" si="129"/>
        <v>2.2000000000000002</v>
      </c>
      <c r="AF135" s="47"/>
      <c r="AG135" s="46">
        <f t="shared" ref="AG135:AH135" si="130">SUM(AG123:AG134)</f>
        <v>0</v>
      </c>
      <c r="AH135" s="34">
        <f t="shared" si="130"/>
        <v>0</v>
      </c>
      <c r="AI135" s="47"/>
      <c r="AJ135" s="46">
        <f t="shared" ref="AJ135:AK135" si="131">SUM(AJ123:AJ134)</f>
        <v>0</v>
      </c>
      <c r="AK135" s="34">
        <f t="shared" si="131"/>
        <v>0</v>
      </c>
      <c r="AL135" s="47"/>
      <c r="AM135" s="46">
        <f t="shared" ref="AM135:AN135" si="132">SUM(AM123:AM134)</f>
        <v>0</v>
      </c>
      <c r="AN135" s="34">
        <f t="shared" si="132"/>
        <v>0</v>
      </c>
      <c r="AO135" s="47"/>
      <c r="AP135" s="46">
        <f t="shared" ref="AP135:AQ135" si="133">SUM(AP123:AP134)</f>
        <v>0</v>
      </c>
      <c r="AQ135" s="34">
        <f t="shared" si="133"/>
        <v>0</v>
      </c>
      <c r="AR135" s="47"/>
      <c r="AS135" s="46">
        <f t="shared" ref="AS135:AT135" si="134">SUM(AS123:AS134)</f>
        <v>11</v>
      </c>
      <c r="AT135" s="34">
        <f t="shared" si="134"/>
        <v>147.78</v>
      </c>
      <c r="AU135" s="47"/>
      <c r="AV135" s="46">
        <f t="shared" ref="AV135:AW135" si="135">SUM(AV123:AV134)</f>
        <v>0</v>
      </c>
      <c r="AW135" s="34">
        <f t="shared" si="135"/>
        <v>0</v>
      </c>
      <c r="AX135" s="47"/>
      <c r="AY135" s="46">
        <f t="shared" ref="AY135:AZ135" si="136">SUM(AY123:AY134)</f>
        <v>37.844999999999999</v>
      </c>
      <c r="AZ135" s="34">
        <f t="shared" si="136"/>
        <v>49.83</v>
      </c>
      <c r="BA135" s="47"/>
      <c r="BB135" s="46">
        <f t="shared" ref="BB135:BC135" si="137">SUM(BB123:BB134)</f>
        <v>0</v>
      </c>
      <c r="BC135" s="34">
        <f t="shared" si="137"/>
        <v>0</v>
      </c>
      <c r="BD135" s="47"/>
      <c r="BE135" s="46">
        <f t="shared" ref="BE135:BF135" si="138">SUM(BE123:BE134)</f>
        <v>0</v>
      </c>
      <c r="BF135" s="34">
        <f t="shared" si="138"/>
        <v>0</v>
      </c>
      <c r="BG135" s="47"/>
      <c r="BH135" s="46">
        <f t="shared" ref="BH135:BI135" si="139">SUM(BH123:BH134)</f>
        <v>0</v>
      </c>
      <c r="BI135" s="34">
        <f t="shared" si="139"/>
        <v>0</v>
      </c>
      <c r="BJ135" s="47"/>
      <c r="BK135" s="35">
        <f t="shared" si="115"/>
        <v>48.882999999999996</v>
      </c>
      <c r="BL135" s="36">
        <f t="shared" si="116"/>
        <v>199.81</v>
      </c>
    </row>
    <row r="136" spans="1:64" ht="15" customHeight="1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0</v>
      </c>
      <c r="M136" s="14">
        <v>0</v>
      </c>
      <c r="N136" s="45">
        <v>0</v>
      </c>
      <c r="O136" s="44">
        <v>0</v>
      </c>
      <c r="P136" s="14">
        <v>0</v>
      </c>
      <c r="Q136" s="45">
        <f t="shared" ref="Q136:Q147" si="140">IF(O136=0,0,P136/O136*1000)</f>
        <v>0</v>
      </c>
      <c r="R136" s="44">
        <v>0</v>
      </c>
      <c r="S136" s="14">
        <v>0</v>
      </c>
      <c r="T136" s="45">
        <f t="shared" ref="T136:T147" si="141">IF(R136=0,0,S136/R136*1000)</f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44">
        <v>0</v>
      </c>
      <c r="AW136" s="14">
        <v>0</v>
      </c>
      <c r="AX136" s="45">
        <v>0</v>
      </c>
      <c r="AY136" s="44">
        <v>0</v>
      </c>
      <c r="AZ136" s="14">
        <v>0</v>
      </c>
      <c r="BA136" s="45">
        <v>0</v>
      </c>
      <c r="BB136" s="44">
        <v>0</v>
      </c>
      <c r="BC136" s="14">
        <v>0</v>
      </c>
      <c r="BD136" s="45">
        <f t="shared" ref="BD136:BD147" si="142">IF(BB136=0,0,BC136/BB136*1000)</f>
        <v>0</v>
      </c>
      <c r="BE136" s="44">
        <v>0</v>
      </c>
      <c r="BF136" s="14">
        <v>0</v>
      </c>
      <c r="BG136" s="45">
        <v>0</v>
      </c>
      <c r="BH136" s="44">
        <v>0</v>
      </c>
      <c r="BI136" s="14">
        <v>0</v>
      </c>
      <c r="BJ136" s="45">
        <v>0</v>
      </c>
      <c r="BK136" s="12">
        <f t="shared" ref="BK136:BK174" si="143">I136+L136+AA136+AD136+AG136+AJ136+AP136+AY136+BH136+X136+AS136+C136</f>
        <v>0</v>
      </c>
      <c r="BL136" s="17">
        <f t="shared" ref="BL136:BL174" si="144">J136+M136+AB136+AE136+AH136+AK136+AQ136+AZ136+BI136+Y136+AT136+D136</f>
        <v>0</v>
      </c>
    </row>
    <row r="137" spans="1:64" ht="15" customHeight="1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0</v>
      </c>
      <c r="G137" s="14">
        <v>0</v>
      </c>
      <c r="H137" s="45">
        <v>0</v>
      </c>
      <c r="I137" s="44">
        <v>0</v>
      </c>
      <c r="J137" s="14">
        <v>0</v>
      </c>
      <c r="K137" s="45">
        <v>0</v>
      </c>
      <c r="L137" s="44">
        <v>0</v>
      </c>
      <c r="M137" s="14">
        <v>0</v>
      </c>
      <c r="N137" s="45">
        <v>0</v>
      </c>
      <c r="O137" s="44">
        <v>0</v>
      </c>
      <c r="P137" s="14">
        <v>0</v>
      </c>
      <c r="Q137" s="45">
        <f t="shared" si="140"/>
        <v>0</v>
      </c>
      <c r="R137" s="44">
        <v>0</v>
      </c>
      <c r="S137" s="14">
        <v>0</v>
      </c>
      <c r="T137" s="45">
        <f t="shared" si="141"/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v>0</v>
      </c>
      <c r="AP137" s="44">
        <v>0</v>
      </c>
      <c r="AQ137" s="14">
        <v>0</v>
      </c>
      <c r="AR137" s="45">
        <v>0</v>
      </c>
      <c r="AS137" s="44">
        <v>28</v>
      </c>
      <c r="AT137" s="14">
        <v>392.65</v>
      </c>
      <c r="AU137" s="45">
        <f t="shared" ref="AU137:AU138" si="145">AT137/AS137*1000</f>
        <v>14023.214285714286</v>
      </c>
      <c r="AV137" s="44">
        <v>0</v>
      </c>
      <c r="AW137" s="14">
        <v>0</v>
      </c>
      <c r="AX137" s="45">
        <v>0</v>
      </c>
      <c r="AY137" s="44">
        <v>0</v>
      </c>
      <c r="AZ137" s="14">
        <v>0</v>
      </c>
      <c r="BA137" s="45">
        <v>0</v>
      </c>
      <c r="BB137" s="44">
        <v>0</v>
      </c>
      <c r="BC137" s="14">
        <v>0</v>
      </c>
      <c r="BD137" s="45">
        <f t="shared" si="142"/>
        <v>0</v>
      </c>
      <c r="BE137" s="44">
        <v>0</v>
      </c>
      <c r="BF137" s="14">
        <v>0</v>
      </c>
      <c r="BG137" s="45">
        <v>0</v>
      </c>
      <c r="BH137" s="44">
        <v>0</v>
      </c>
      <c r="BI137" s="14">
        <v>0</v>
      </c>
      <c r="BJ137" s="45">
        <v>0</v>
      </c>
      <c r="BK137" s="12">
        <f t="shared" si="143"/>
        <v>28</v>
      </c>
      <c r="BL137" s="17">
        <f t="shared" si="144"/>
        <v>392.65</v>
      </c>
    </row>
    <row r="138" spans="1:64" ht="15" customHeight="1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</v>
      </c>
      <c r="M138" s="14">
        <v>0</v>
      </c>
      <c r="N138" s="45">
        <v>0</v>
      </c>
      <c r="O138" s="44">
        <v>0</v>
      </c>
      <c r="P138" s="14">
        <v>0</v>
      </c>
      <c r="Q138" s="45">
        <f t="shared" si="140"/>
        <v>0</v>
      </c>
      <c r="R138" s="44">
        <v>0</v>
      </c>
      <c r="S138" s="14">
        <v>0</v>
      </c>
      <c r="T138" s="45">
        <f t="shared" si="141"/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v>0</v>
      </c>
      <c r="AP138" s="44">
        <v>0</v>
      </c>
      <c r="AQ138" s="14">
        <v>0</v>
      </c>
      <c r="AR138" s="45">
        <v>0</v>
      </c>
      <c r="AS138" s="44">
        <v>34</v>
      </c>
      <c r="AT138" s="14">
        <v>448.99</v>
      </c>
      <c r="AU138" s="45">
        <f t="shared" si="145"/>
        <v>13205.588235294117</v>
      </c>
      <c r="AV138" s="44">
        <v>0</v>
      </c>
      <c r="AW138" s="14">
        <v>0</v>
      </c>
      <c r="AX138" s="45">
        <v>0</v>
      </c>
      <c r="AY138" s="44">
        <v>0</v>
      </c>
      <c r="AZ138" s="14">
        <v>0</v>
      </c>
      <c r="BA138" s="45">
        <v>0</v>
      </c>
      <c r="BB138" s="44">
        <v>0</v>
      </c>
      <c r="BC138" s="14">
        <v>0</v>
      </c>
      <c r="BD138" s="45">
        <f t="shared" si="142"/>
        <v>0</v>
      </c>
      <c r="BE138" s="44">
        <v>0</v>
      </c>
      <c r="BF138" s="14">
        <v>0</v>
      </c>
      <c r="BG138" s="45">
        <v>0</v>
      </c>
      <c r="BH138" s="44">
        <v>0</v>
      </c>
      <c r="BI138" s="14">
        <v>0</v>
      </c>
      <c r="BJ138" s="45">
        <v>0</v>
      </c>
      <c r="BK138" s="12">
        <f t="shared" si="143"/>
        <v>34</v>
      </c>
      <c r="BL138" s="17">
        <f t="shared" si="144"/>
        <v>448.99</v>
      </c>
    </row>
    <row r="139" spans="1:64" ht="15" customHeight="1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</v>
      </c>
      <c r="M139" s="14">
        <v>0</v>
      </c>
      <c r="N139" s="45">
        <v>0</v>
      </c>
      <c r="O139" s="44">
        <v>0</v>
      </c>
      <c r="P139" s="14">
        <v>0</v>
      </c>
      <c r="Q139" s="45">
        <f t="shared" si="140"/>
        <v>0</v>
      </c>
      <c r="R139" s="44">
        <v>0</v>
      </c>
      <c r="S139" s="14">
        <v>0</v>
      </c>
      <c r="T139" s="45">
        <f t="shared" si="141"/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0</v>
      </c>
      <c r="AH139" s="14">
        <v>0</v>
      </c>
      <c r="AI139" s="45">
        <v>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44">
        <v>0</v>
      </c>
      <c r="AW139" s="14">
        <v>0</v>
      </c>
      <c r="AX139" s="45">
        <v>0</v>
      </c>
      <c r="AY139" s="44">
        <v>4</v>
      </c>
      <c r="AZ139" s="14">
        <v>1.48</v>
      </c>
      <c r="BA139" s="45">
        <f t="shared" ref="BA139:BA145" si="146">AZ139/AY139*1000</f>
        <v>370</v>
      </c>
      <c r="BB139" s="44">
        <v>0</v>
      </c>
      <c r="BC139" s="14">
        <v>0</v>
      </c>
      <c r="BD139" s="45">
        <f t="shared" si="142"/>
        <v>0</v>
      </c>
      <c r="BE139" s="44">
        <v>0</v>
      </c>
      <c r="BF139" s="14">
        <v>0</v>
      </c>
      <c r="BG139" s="45">
        <v>0</v>
      </c>
      <c r="BH139" s="44">
        <v>0</v>
      </c>
      <c r="BI139" s="14">
        <v>0</v>
      </c>
      <c r="BJ139" s="45">
        <v>0</v>
      </c>
      <c r="BK139" s="12">
        <f t="shared" si="143"/>
        <v>4</v>
      </c>
      <c r="BL139" s="17">
        <f t="shared" si="144"/>
        <v>1.48</v>
      </c>
    </row>
    <row r="140" spans="1:64" ht="15" customHeight="1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</v>
      </c>
      <c r="G140" s="14">
        <v>0</v>
      </c>
      <c r="H140" s="45">
        <v>0</v>
      </c>
      <c r="I140" s="44">
        <v>0</v>
      </c>
      <c r="J140" s="14">
        <v>0</v>
      </c>
      <c r="K140" s="45">
        <v>0</v>
      </c>
      <c r="L140" s="44">
        <v>0</v>
      </c>
      <c r="M140" s="14">
        <v>0</v>
      </c>
      <c r="N140" s="45">
        <v>0</v>
      </c>
      <c r="O140" s="44">
        <v>0</v>
      </c>
      <c r="P140" s="14">
        <v>0</v>
      </c>
      <c r="Q140" s="45">
        <f t="shared" si="140"/>
        <v>0</v>
      </c>
      <c r="R140" s="44">
        <v>0</v>
      </c>
      <c r="S140" s="14">
        <v>0</v>
      </c>
      <c r="T140" s="45">
        <f t="shared" si="141"/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3.5999999999999997E-2</v>
      </c>
      <c r="AE140" s="14">
        <v>3.01</v>
      </c>
      <c r="AF140" s="45">
        <f t="shared" ref="AF140" si="147">AE140/AD140*1000</f>
        <v>83611.111111111109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44">
        <v>0</v>
      </c>
      <c r="AW140" s="14">
        <v>0</v>
      </c>
      <c r="AX140" s="45">
        <v>0</v>
      </c>
      <c r="AY140" s="44">
        <v>2</v>
      </c>
      <c r="AZ140" s="14">
        <v>0.62</v>
      </c>
      <c r="BA140" s="45">
        <f t="shared" si="146"/>
        <v>310</v>
      </c>
      <c r="BB140" s="44">
        <v>0</v>
      </c>
      <c r="BC140" s="14">
        <v>0</v>
      </c>
      <c r="BD140" s="45">
        <f t="shared" si="142"/>
        <v>0</v>
      </c>
      <c r="BE140" s="44">
        <v>0</v>
      </c>
      <c r="BF140" s="14">
        <v>0</v>
      </c>
      <c r="BG140" s="45">
        <v>0</v>
      </c>
      <c r="BH140" s="44">
        <v>0</v>
      </c>
      <c r="BI140" s="14">
        <v>0</v>
      </c>
      <c r="BJ140" s="45">
        <v>0</v>
      </c>
      <c r="BK140" s="12">
        <f t="shared" si="143"/>
        <v>2.036</v>
      </c>
      <c r="BL140" s="17">
        <f t="shared" si="144"/>
        <v>3.63</v>
      </c>
    </row>
    <row r="141" spans="1:64" ht="15" customHeight="1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0</v>
      </c>
      <c r="G141" s="14">
        <v>0</v>
      </c>
      <c r="H141" s="45">
        <v>0</v>
      </c>
      <c r="I141" s="44">
        <v>0</v>
      </c>
      <c r="J141" s="14">
        <v>0</v>
      </c>
      <c r="K141" s="45">
        <v>0</v>
      </c>
      <c r="L141" s="44">
        <v>0</v>
      </c>
      <c r="M141" s="14">
        <v>0</v>
      </c>
      <c r="N141" s="45">
        <v>0</v>
      </c>
      <c r="O141" s="44">
        <v>0</v>
      </c>
      <c r="P141" s="14">
        <v>0</v>
      </c>
      <c r="Q141" s="45">
        <f t="shared" si="140"/>
        <v>0</v>
      </c>
      <c r="R141" s="44">
        <v>0</v>
      </c>
      <c r="S141" s="14">
        <v>0</v>
      </c>
      <c r="T141" s="45">
        <f t="shared" si="141"/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44">
        <v>0</v>
      </c>
      <c r="AW141" s="14">
        <v>0</v>
      </c>
      <c r="AX141" s="45">
        <v>0</v>
      </c>
      <c r="AY141" s="44">
        <v>0</v>
      </c>
      <c r="AZ141" s="14">
        <v>0</v>
      </c>
      <c r="BA141" s="45">
        <v>0</v>
      </c>
      <c r="BB141" s="44">
        <v>0</v>
      </c>
      <c r="BC141" s="14">
        <v>0</v>
      </c>
      <c r="BD141" s="45">
        <f t="shared" si="142"/>
        <v>0</v>
      </c>
      <c r="BE141" s="44">
        <v>0</v>
      </c>
      <c r="BF141" s="14">
        <v>0</v>
      </c>
      <c r="BG141" s="45">
        <v>0</v>
      </c>
      <c r="BH141" s="44">
        <v>0</v>
      </c>
      <c r="BI141" s="14">
        <v>0</v>
      </c>
      <c r="BJ141" s="45">
        <v>0</v>
      </c>
      <c r="BK141" s="12">
        <f t="shared" si="143"/>
        <v>0</v>
      </c>
      <c r="BL141" s="17">
        <f t="shared" si="144"/>
        <v>0</v>
      </c>
    </row>
    <row r="142" spans="1:64" ht="15" customHeight="1" x14ac:dyDescent="0.3">
      <c r="A142" s="54">
        <v>2016</v>
      </c>
      <c r="B142" s="55" t="s">
        <v>11</v>
      </c>
      <c r="C142" s="44">
        <v>297.86700000000002</v>
      </c>
      <c r="D142" s="14">
        <v>2871.8</v>
      </c>
      <c r="E142" s="45">
        <f t="shared" ref="E142" si="148">D142/C142*1000</f>
        <v>9641.2157103673781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</v>
      </c>
      <c r="M142" s="14">
        <v>0</v>
      </c>
      <c r="N142" s="45">
        <v>0</v>
      </c>
      <c r="O142" s="44">
        <v>0</v>
      </c>
      <c r="P142" s="14">
        <v>0</v>
      </c>
      <c r="Q142" s="45">
        <f t="shared" si="140"/>
        <v>0</v>
      </c>
      <c r="R142" s="44">
        <v>0</v>
      </c>
      <c r="S142" s="14">
        <v>0</v>
      </c>
      <c r="T142" s="45">
        <f t="shared" si="141"/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44">
        <v>0</v>
      </c>
      <c r="AW142" s="14">
        <v>0</v>
      </c>
      <c r="AX142" s="45">
        <v>0</v>
      </c>
      <c r="AY142" s="44">
        <v>0</v>
      </c>
      <c r="AZ142" s="14">
        <v>0</v>
      </c>
      <c r="BA142" s="45">
        <v>0</v>
      </c>
      <c r="BB142" s="44">
        <v>0</v>
      </c>
      <c r="BC142" s="14">
        <v>0</v>
      </c>
      <c r="BD142" s="45">
        <f t="shared" si="142"/>
        <v>0</v>
      </c>
      <c r="BE142" s="44">
        <v>0</v>
      </c>
      <c r="BF142" s="14">
        <v>0</v>
      </c>
      <c r="BG142" s="45">
        <v>0</v>
      </c>
      <c r="BH142" s="44">
        <v>0</v>
      </c>
      <c r="BI142" s="14">
        <v>0</v>
      </c>
      <c r="BJ142" s="45">
        <v>0</v>
      </c>
      <c r="BK142" s="12">
        <f t="shared" si="143"/>
        <v>297.86700000000002</v>
      </c>
      <c r="BL142" s="17">
        <f t="shared" si="144"/>
        <v>2871.8</v>
      </c>
    </row>
    <row r="143" spans="1:64" ht="15" customHeight="1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6.8000000000000005E-2</v>
      </c>
      <c r="J143" s="14">
        <v>0.46</v>
      </c>
      <c r="K143" s="45">
        <f t="shared" ref="K143" si="149">J143/I143*1000</f>
        <v>6764.7058823529414</v>
      </c>
      <c r="L143" s="44">
        <v>0</v>
      </c>
      <c r="M143" s="14">
        <v>0</v>
      </c>
      <c r="N143" s="45">
        <v>0</v>
      </c>
      <c r="O143" s="44">
        <v>0</v>
      </c>
      <c r="P143" s="14">
        <v>0</v>
      </c>
      <c r="Q143" s="45">
        <f t="shared" si="140"/>
        <v>0</v>
      </c>
      <c r="R143" s="44">
        <v>0</v>
      </c>
      <c r="S143" s="14">
        <v>0</v>
      </c>
      <c r="T143" s="45">
        <f t="shared" si="141"/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0</v>
      </c>
      <c r="AH143" s="14">
        <v>0</v>
      </c>
      <c r="AI143" s="45">
        <v>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44">
        <v>0</v>
      </c>
      <c r="AW143" s="14">
        <v>0</v>
      </c>
      <c r="AX143" s="45">
        <v>0</v>
      </c>
      <c r="AY143" s="44">
        <v>0</v>
      </c>
      <c r="AZ143" s="14">
        <v>0</v>
      </c>
      <c r="BA143" s="45">
        <v>0</v>
      </c>
      <c r="BB143" s="44">
        <v>0</v>
      </c>
      <c r="BC143" s="14">
        <v>0</v>
      </c>
      <c r="BD143" s="45">
        <f t="shared" si="142"/>
        <v>0</v>
      </c>
      <c r="BE143" s="44">
        <v>0</v>
      </c>
      <c r="BF143" s="14">
        <v>0</v>
      </c>
      <c r="BG143" s="45">
        <v>0</v>
      </c>
      <c r="BH143" s="44">
        <v>0</v>
      </c>
      <c r="BI143" s="14">
        <v>0</v>
      </c>
      <c r="BJ143" s="45">
        <v>0</v>
      </c>
      <c r="BK143" s="12">
        <f t="shared" si="143"/>
        <v>6.8000000000000005E-2</v>
      </c>
      <c r="BL143" s="17">
        <f t="shared" si="144"/>
        <v>0.46</v>
      </c>
    </row>
    <row r="144" spans="1:64" ht="15" customHeight="1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0</v>
      </c>
      <c r="M144" s="14">
        <v>0</v>
      </c>
      <c r="N144" s="45">
        <v>0</v>
      </c>
      <c r="O144" s="44">
        <v>0</v>
      </c>
      <c r="P144" s="14">
        <v>0</v>
      </c>
      <c r="Q144" s="45">
        <f t="shared" si="140"/>
        <v>0</v>
      </c>
      <c r="R144" s="44">
        <v>0</v>
      </c>
      <c r="S144" s="14">
        <v>0</v>
      </c>
      <c r="T144" s="45">
        <f t="shared" si="141"/>
        <v>0</v>
      </c>
      <c r="U144" s="44">
        <v>0</v>
      </c>
      <c r="V144" s="14">
        <v>0</v>
      </c>
      <c r="W144" s="45">
        <v>0</v>
      </c>
      <c r="X144" s="44">
        <v>0</v>
      </c>
      <c r="Y144" s="14">
        <v>0</v>
      </c>
      <c r="Z144" s="45">
        <v>0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v>0</v>
      </c>
      <c r="AP144" s="44">
        <v>495.94799999999998</v>
      </c>
      <c r="AQ144" s="14">
        <v>4999.82</v>
      </c>
      <c r="AR144" s="45">
        <f t="shared" ref="AR144:AR145" si="150">AQ144/AP144*1000</f>
        <v>10081.339172655198</v>
      </c>
      <c r="AS144" s="44">
        <v>0</v>
      </c>
      <c r="AT144" s="14">
        <v>0</v>
      </c>
      <c r="AU144" s="45">
        <v>0</v>
      </c>
      <c r="AV144" s="44">
        <v>0</v>
      </c>
      <c r="AW144" s="14">
        <v>0</v>
      </c>
      <c r="AX144" s="45">
        <v>0</v>
      </c>
      <c r="AY144" s="44">
        <v>0.55000000000000004</v>
      </c>
      <c r="AZ144" s="14">
        <v>0.53</v>
      </c>
      <c r="BA144" s="45">
        <f t="shared" si="146"/>
        <v>963.63636363636363</v>
      </c>
      <c r="BB144" s="44">
        <v>0</v>
      </c>
      <c r="BC144" s="14">
        <v>0</v>
      </c>
      <c r="BD144" s="45">
        <f t="shared" si="142"/>
        <v>0</v>
      </c>
      <c r="BE144" s="44">
        <v>0</v>
      </c>
      <c r="BF144" s="14">
        <v>0</v>
      </c>
      <c r="BG144" s="45">
        <v>0</v>
      </c>
      <c r="BH144" s="44">
        <v>0</v>
      </c>
      <c r="BI144" s="14">
        <v>0</v>
      </c>
      <c r="BJ144" s="45">
        <v>0</v>
      </c>
      <c r="BK144" s="12">
        <f t="shared" si="143"/>
        <v>496.49799999999999</v>
      </c>
      <c r="BL144" s="17">
        <f t="shared" si="144"/>
        <v>5000.3499999999995</v>
      </c>
    </row>
    <row r="145" spans="1:64" ht="15" customHeight="1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</v>
      </c>
      <c r="M145" s="14">
        <v>0</v>
      </c>
      <c r="N145" s="45">
        <v>0</v>
      </c>
      <c r="O145" s="44">
        <v>0</v>
      </c>
      <c r="P145" s="14">
        <v>0</v>
      </c>
      <c r="Q145" s="45">
        <f t="shared" si="140"/>
        <v>0</v>
      </c>
      <c r="R145" s="44">
        <v>0</v>
      </c>
      <c r="S145" s="14">
        <v>0</v>
      </c>
      <c r="T145" s="45">
        <f t="shared" si="141"/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v>0</v>
      </c>
      <c r="AP145" s="44">
        <v>402.81700000000001</v>
      </c>
      <c r="AQ145" s="14">
        <v>4151.84</v>
      </c>
      <c r="AR145" s="45">
        <f t="shared" si="150"/>
        <v>10307.012861919929</v>
      </c>
      <c r="AS145" s="44">
        <v>0</v>
      </c>
      <c r="AT145" s="14">
        <v>0</v>
      </c>
      <c r="AU145" s="45">
        <v>0</v>
      </c>
      <c r="AV145" s="44">
        <v>0</v>
      </c>
      <c r="AW145" s="14">
        <v>0</v>
      </c>
      <c r="AX145" s="45">
        <v>0</v>
      </c>
      <c r="AY145" s="44">
        <v>0.2</v>
      </c>
      <c r="AZ145" s="14">
        <v>0.85</v>
      </c>
      <c r="BA145" s="45">
        <f t="shared" si="146"/>
        <v>4250</v>
      </c>
      <c r="BB145" s="44">
        <v>0</v>
      </c>
      <c r="BC145" s="14">
        <v>0</v>
      </c>
      <c r="BD145" s="45">
        <f t="shared" si="142"/>
        <v>0</v>
      </c>
      <c r="BE145" s="44">
        <v>0</v>
      </c>
      <c r="BF145" s="14">
        <v>0</v>
      </c>
      <c r="BG145" s="45">
        <v>0</v>
      </c>
      <c r="BH145" s="44">
        <v>0</v>
      </c>
      <c r="BI145" s="14">
        <v>0</v>
      </c>
      <c r="BJ145" s="45">
        <v>0</v>
      </c>
      <c r="BK145" s="12">
        <f t="shared" si="143"/>
        <v>403.017</v>
      </c>
      <c r="BL145" s="17">
        <f t="shared" si="144"/>
        <v>4152.6900000000005</v>
      </c>
    </row>
    <row r="146" spans="1:64" ht="15" customHeight="1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f t="shared" si="140"/>
        <v>0</v>
      </c>
      <c r="R146" s="44">
        <v>0</v>
      </c>
      <c r="S146" s="14">
        <v>0</v>
      </c>
      <c r="T146" s="45">
        <f t="shared" si="141"/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44">
        <v>0</v>
      </c>
      <c r="AW146" s="14">
        <v>0</v>
      </c>
      <c r="AX146" s="45">
        <v>0</v>
      </c>
      <c r="AY146" s="44">
        <v>0</v>
      </c>
      <c r="AZ146" s="14">
        <v>0</v>
      </c>
      <c r="BA146" s="45">
        <v>0</v>
      </c>
      <c r="BB146" s="44">
        <v>0</v>
      </c>
      <c r="BC146" s="14">
        <v>0</v>
      </c>
      <c r="BD146" s="45">
        <f t="shared" si="142"/>
        <v>0</v>
      </c>
      <c r="BE146" s="44">
        <v>0</v>
      </c>
      <c r="BF146" s="14">
        <v>0</v>
      </c>
      <c r="BG146" s="45">
        <v>0</v>
      </c>
      <c r="BH146" s="44">
        <v>0</v>
      </c>
      <c r="BI146" s="14">
        <v>0</v>
      </c>
      <c r="BJ146" s="45">
        <v>0</v>
      </c>
      <c r="BK146" s="12">
        <f t="shared" si="143"/>
        <v>0</v>
      </c>
      <c r="BL146" s="17">
        <f t="shared" si="144"/>
        <v>0</v>
      </c>
    </row>
    <row r="147" spans="1:64" ht="15" customHeight="1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0</v>
      </c>
      <c r="M147" s="14">
        <v>0</v>
      </c>
      <c r="N147" s="45">
        <v>0</v>
      </c>
      <c r="O147" s="44">
        <v>0</v>
      </c>
      <c r="P147" s="14">
        <v>0</v>
      </c>
      <c r="Q147" s="45">
        <f t="shared" si="140"/>
        <v>0</v>
      </c>
      <c r="R147" s="44">
        <v>0</v>
      </c>
      <c r="S147" s="14">
        <v>0</v>
      </c>
      <c r="T147" s="45">
        <f t="shared" si="141"/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44">
        <v>0</v>
      </c>
      <c r="AW147" s="14">
        <v>0</v>
      </c>
      <c r="AX147" s="45">
        <v>0</v>
      </c>
      <c r="AY147" s="44">
        <v>0</v>
      </c>
      <c r="AZ147" s="14">
        <v>0</v>
      </c>
      <c r="BA147" s="45">
        <v>0</v>
      </c>
      <c r="BB147" s="44">
        <v>0</v>
      </c>
      <c r="BC147" s="14">
        <v>0</v>
      </c>
      <c r="BD147" s="45">
        <f t="shared" si="142"/>
        <v>0</v>
      </c>
      <c r="BE147" s="44">
        <v>0</v>
      </c>
      <c r="BF147" s="14">
        <v>0</v>
      </c>
      <c r="BG147" s="45">
        <v>0</v>
      </c>
      <c r="BH147" s="44">
        <v>0</v>
      </c>
      <c r="BI147" s="14">
        <v>0</v>
      </c>
      <c r="BJ147" s="45">
        <v>0</v>
      </c>
      <c r="BK147" s="12">
        <f t="shared" si="143"/>
        <v>0</v>
      </c>
      <c r="BL147" s="17">
        <f t="shared" si="144"/>
        <v>0</v>
      </c>
    </row>
    <row r="148" spans="1:64" ht="15" customHeight="1" thickBot="1" x14ac:dyDescent="0.35">
      <c r="A148" s="56"/>
      <c r="B148" s="57" t="s">
        <v>17</v>
      </c>
      <c r="C148" s="46">
        <f t="shared" ref="C148:D148" si="151">SUM(C136:C147)</f>
        <v>297.86700000000002</v>
      </c>
      <c r="D148" s="34">
        <f t="shared" si="151"/>
        <v>2871.8</v>
      </c>
      <c r="E148" s="47"/>
      <c r="F148" s="46">
        <f t="shared" ref="F148:G148" si="152">SUM(F136:F147)</f>
        <v>0</v>
      </c>
      <c r="G148" s="34">
        <f t="shared" si="152"/>
        <v>0</v>
      </c>
      <c r="H148" s="47"/>
      <c r="I148" s="46">
        <f t="shared" ref="I148:J148" si="153">SUM(I136:I147)</f>
        <v>6.8000000000000005E-2</v>
      </c>
      <c r="J148" s="34">
        <f t="shared" si="153"/>
        <v>0.46</v>
      </c>
      <c r="K148" s="47"/>
      <c r="L148" s="46">
        <f t="shared" ref="L148:M148" si="154">SUM(L136:L147)</f>
        <v>0</v>
      </c>
      <c r="M148" s="34">
        <f t="shared" si="154"/>
        <v>0</v>
      </c>
      <c r="N148" s="47"/>
      <c r="O148" s="46">
        <f t="shared" ref="O148:P148" si="155">SUM(O136:O147)</f>
        <v>0</v>
      </c>
      <c r="P148" s="34">
        <f t="shared" si="155"/>
        <v>0</v>
      </c>
      <c r="Q148" s="47"/>
      <c r="R148" s="46">
        <f t="shared" ref="R148:S148" si="156">SUM(R136:R147)</f>
        <v>0</v>
      </c>
      <c r="S148" s="34">
        <f t="shared" si="156"/>
        <v>0</v>
      </c>
      <c r="T148" s="47"/>
      <c r="U148" s="46">
        <f t="shared" ref="U148:V148" si="157">SUM(U136:U147)</f>
        <v>0</v>
      </c>
      <c r="V148" s="34">
        <f t="shared" si="157"/>
        <v>0</v>
      </c>
      <c r="W148" s="47"/>
      <c r="X148" s="46">
        <f t="shared" ref="X148:Y148" si="158">SUM(X136:X147)</f>
        <v>0</v>
      </c>
      <c r="Y148" s="34">
        <f t="shared" si="158"/>
        <v>0</v>
      </c>
      <c r="Z148" s="47"/>
      <c r="AA148" s="46">
        <f t="shared" ref="AA148:AB148" si="159">SUM(AA136:AA147)</f>
        <v>0</v>
      </c>
      <c r="AB148" s="34">
        <f t="shared" si="159"/>
        <v>0</v>
      </c>
      <c r="AC148" s="47"/>
      <c r="AD148" s="46">
        <f t="shared" ref="AD148:AE148" si="160">SUM(AD136:AD147)</f>
        <v>3.5999999999999997E-2</v>
      </c>
      <c r="AE148" s="34">
        <f t="shared" si="160"/>
        <v>3.01</v>
      </c>
      <c r="AF148" s="47"/>
      <c r="AG148" s="46">
        <f t="shared" ref="AG148:AH148" si="161">SUM(AG136:AG147)</f>
        <v>0</v>
      </c>
      <c r="AH148" s="34">
        <f t="shared" si="161"/>
        <v>0</v>
      </c>
      <c r="AI148" s="47"/>
      <c r="AJ148" s="46">
        <f t="shared" ref="AJ148:AK148" si="162">SUM(AJ136:AJ147)</f>
        <v>0</v>
      </c>
      <c r="AK148" s="34">
        <f t="shared" si="162"/>
        <v>0</v>
      </c>
      <c r="AL148" s="47"/>
      <c r="AM148" s="46">
        <f t="shared" ref="AM148:AN148" si="163">SUM(AM136:AM147)</f>
        <v>0</v>
      </c>
      <c r="AN148" s="34">
        <f t="shared" si="163"/>
        <v>0</v>
      </c>
      <c r="AO148" s="47"/>
      <c r="AP148" s="46">
        <f t="shared" ref="AP148:AQ148" si="164">SUM(AP136:AP147)</f>
        <v>898.76499999999999</v>
      </c>
      <c r="AQ148" s="34">
        <f t="shared" si="164"/>
        <v>9151.66</v>
      </c>
      <c r="AR148" s="47"/>
      <c r="AS148" s="46">
        <f t="shared" ref="AS148:AT148" si="165">SUM(AS136:AS147)</f>
        <v>62</v>
      </c>
      <c r="AT148" s="34">
        <f t="shared" si="165"/>
        <v>841.64</v>
      </c>
      <c r="AU148" s="47"/>
      <c r="AV148" s="46">
        <f t="shared" ref="AV148:AW148" si="166">SUM(AV136:AV147)</f>
        <v>0</v>
      </c>
      <c r="AW148" s="34">
        <f t="shared" si="166"/>
        <v>0</v>
      </c>
      <c r="AX148" s="47"/>
      <c r="AY148" s="46">
        <f t="shared" ref="AY148:AZ148" si="167">SUM(AY136:AY147)</f>
        <v>6.75</v>
      </c>
      <c r="AZ148" s="34">
        <f t="shared" si="167"/>
        <v>3.48</v>
      </c>
      <c r="BA148" s="47"/>
      <c r="BB148" s="46">
        <f t="shared" ref="BB148:BC148" si="168">SUM(BB136:BB147)</f>
        <v>0</v>
      </c>
      <c r="BC148" s="34">
        <f t="shared" si="168"/>
        <v>0</v>
      </c>
      <c r="BD148" s="47"/>
      <c r="BE148" s="46">
        <f t="shared" ref="BE148:BF148" si="169">SUM(BE136:BE147)</f>
        <v>0</v>
      </c>
      <c r="BF148" s="34">
        <f t="shared" si="169"/>
        <v>0</v>
      </c>
      <c r="BG148" s="47"/>
      <c r="BH148" s="46">
        <f t="shared" ref="BH148:BI148" si="170">SUM(BH136:BH147)</f>
        <v>0</v>
      </c>
      <c r="BI148" s="34">
        <f t="shared" si="170"/>
        <v>0</v>
      </c>
      <c r="BJ148" s="47"/>
      <c r="BK148" s="35">
        <f t="shared" si="143"/>
        <v>1265.4860000000001</v>
      </c>
      <c r="BL148" s="36">
        <f t="shared" si="144"/>
        <v>12872.05</v>
      </c>
    </row>
    <row r="149" spans="1:64" ht="15" customHeight="1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</v>
      </c>
      <c r="G149" s="14">
        <v>0</v>
      </c>
      <c r="H149" s="45">
        <v>0</v>
      </c>
      <c r="I149" s="44">
        <v>0</v>
      </c>
      <c r="J149" s="14">
        <v>0</v>
      </c>
      <c r="K149" s="45">
        <v>0</v>
      </c>
      <c r="L149" s="44">
        <v>0</v>
      </c>
      <c r="M149" s="14">
        <v>0</v>
      </c>
      <c r="N149" s="45">
        <v>0</v>
      </c>
      <c r="O149" s="44">
        <v>0</v>
      </c>
      <c r="P149" s="14">
        <v>0</v>
      </c>
      <c r="Q149" s="45">
        <f t="shared" ref="Q149:Q160" si="171">IF(O149=0,0,P149/O149*1000)</f>
        <v>0</v>
      </c>
      <c r="R149" s="44">
        <v>0</v>
      </c>
      <c r="S149" s="14">
        <v>0</v>
      </c>
      <c r="T149" s="45">
        <f t="shared" ref="T149:T160" si="172">IF(R149=0,0,S149/R149*1000)</f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0</v>
      </c>
      <c r="AH149" s="14">
        <v>0</v>
      </c>
      <c r="AI149" s="45">
        <v>0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v>0</v>
      </c>
      <c r="AP149" s="44">
        <v>0</v>
      </c>
      <c r="AQ149" s="14">
        <v>0</v>
      </c>
      <c r="AR149" s="45">
        <v>0</v>
      </c>
      <c r="AS149" s="44">
        <v>0</v>
      </c>
      <c r="AT149" s="14">
        <v>0</v>
      </c>
      <c r="AU149" s="45">
        <v>0</v>
      </c>
      <c r="AV149" s="44">
        <v>0</v>
      </c>
      <c r="AW149" s="14">
        <v>0</v>
      </c>
      <c r="AX149" s="45">
        <v>0</v>
      </c>
      <c r="AY149" s="44">
        <v>0</v>
      </c>
      <c r="AZ149" s="14">
        <v>0</v>
      </c>
      <c r="BA149" s="45">
        <v>0</v>
      </c>
      <c r="BB149" s="44">
        <v>0</v>
      </c>
      <c r="BC149" s="14">
        <v>0</v>
      </c>
      <c r="BD149" s="45">
        <f t="shared" ref="BD149:BD160" si="173">IF(BB149=0,0,BC149/BB149*1000)</f>
        <v>0</v>
      </c>
      <c r="BE149" s="44">
        <v>0</v>
      </c>
      <c r="BF149" s="14">
        <v>0</v>
      </c>
      <c r="BG149" s="45">
        <v>0</v>
      </c>
      <c r="BH149" s="44">
        <v>0</v>
      </c>
      <c r="BI149" s="14">
        <v>0</v>
      </c>
      <c r="BJ149" s="45">
        <v>0</v>
      </c>
      <c r="BK149" s="12">
        <f t="shared" si="143"/>
        <v>0</v>
      </c>
      <c r="BL149" s="17">
        <f t="shared" si="144"/>
        <v>0</v>
      </c>
    </row>
    <row r="150" spans="1:64" ht="15" customHeight="1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</v>
      </c>
      <c r="M150" s="14">
        <v>0</v>
      </c>
      <c r="N150" s="45">
        <v>0</v>
      </c>
      <c r="O150" s="44">
        <v>0</v>
      </c>
      <c r="P150" s="14">
        <v>0</v>
      </c>
      <c r="Q150" s="45">
        <f t="shared" si="171"/>
        <v>0</v>
      </c>
      <c r="R150" s="44">
        <v>0</v>
      </c>
      <c r="S150" s="14">
        <v>0</v>
      </c>
      <c r="T150" s="45">
        <f t="shared" si="172"/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v>0</v>
      </c>
      <c r="AP150" s="44">
        <v>0</v>
      </c>
      <c r="AQ150" s="14">
        <v>0</v>
      </c>
      <c r="AR150" s="45">
        <v>0</v>
      </c>
      <c r="AS150" s="44">
        <v>0</v>
      </c>
      <c r="AT150" s="14">
        <v>0</v>
      </c>
      <c r="AU150" s="45">
        <v>0</v>
      </c>
      <c r="AV150" s="44">
        <v>0</v>
      </c>
      <c r="AW150" s="14">
        <v>0</v>
      </c>
      <c r="AX150" s="45">
        <v>0</v>
      </c>
      <c r="AY150" s="44">
        <v>0</v>
      </c>
      <c r="AZ150" s="14">
        <v>0</v>
      </c>
      <c r="BA150" s="45">
        <v>0</v>
      </c>
      <c r="BB150" s="44">
        <v>0</v>
      </c>
      <c r="BC150" s="14">
        <v>0</v>
      </c>
      <c r="BD150" s="45">
        <f t="shared" si="173"/>
        <v>0</v>
      </c>
      <c r="BE150" s="44">
        <v>0</v>
      </c>
      <c r="BF150" s="14">
        <v>0</v>
      </c>
      <c r="BG150" s="45">
        <v>0</v>
      </c>
      <c r="BH150" s="44">
        <v>0</v>
      </c>
      <c r="BI150" s="14">
        <v>0</v>
      </c>
      <c r="BJ150" s="45">
        <v>0</v>
      </c>
      <c r="BK150" s="12">
        <f t="shared" si="143"/>
        <v>0</v>
      </c>
      <c r="BL150" s="17">
        <f t="shared" si="144"/>
        <v>0</v>
      </c>
    </row>
    <row r="151" spans="1:64" ht="15" customHeight="1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0</v>
      </c>
      <c r="M151" s="14">
        <v>0</v>
      </c>
      <c r="N151" s="45">
        <v>0</v>
      </c>
      <c r="O151" s="44">
        <v>0</v>
      </c>
      <c r="P151" s="14">
        <v>0</v>
      </c>
      <c r="Q151" s="45">
        <f t="shared" si="171"/>
        <v>0</v>
      </c>
      <c r="R151" s="44">
        <v>0</v>
      </c>
      <c r="S151" s="14">
        <v>0</v>
      </c>
      <c r="T151" s="45">
        <f t="shared" si="172"/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0</v>
      </c>
      <c r="AB151" s="14">
        <v>0</v>
      </c>
      <c r="AC151" s="45">
        <v>0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v>0</v>
      </c>
      <c r="AP151" s="44">
        <v>0</v>
      </c>
      <c r="AQ151" s="14">
        <v>0</v>
      </c>
      <c r="AR151" s="45">
        <v>0</v>
      </c>
      <c r="AS151" s="44">
        <v>0</v>
      </c>
      <c r="AT151" s="14">
        <v>0</v>
      </c>
      <c r="AU151" s="45">
        <v>0</v>
      </c>
      <c r="AV151" s="44">
        <v>0</v>
      </c>
      <c r="AW151" s="14">
        <v>0</v>
      </c>
      <c r="AX151" s="45">
        <v>0</v>
      </c>
      <c r="AY151" s="44">
        <v>1.5</v>
      </c>
      <c r="AZ151" s="14">
        <v>4.58</v>
      </c>
      <c r="BA151" s="45">
        <f t="shared" ref="BA151:BA159" si="174">AZ151/AY151*1000</f>
        <v>3053.333333333333</v>
      </c>
      <c r="BB151" s="44">
        <v>0</v>
      </c>
      <c r="BC151" s="14">
        <v>0</v>
      </c>
      <c r="BD151" s="45">
        <f t="shared" si="173"/>
        <v>0</v>
      </c>
      <c r="BE151" s="44">
        <v>0</v>
      </c>
      <c r="BF151" s="14">
        <v>0</v>
      </c>
      <c r="BG151" s="45">
        <v>0</v>
      </c>
      <c r="BH151" s="44">
        <v>0</v>
      </c>
      <c r="BI151" s="14">
        <v>0</v>
      </c>
      <c r="BJ151" s="45">
        <v>0</v>
      </c>
      <c r="BK151" s="12">
        <f t="shared" si="143"/>
        <v>1.5</v>
      </c>
      <c r="BL151" s="17">
        <f t="shared" si="144"/>
        <v>4.58</v>
      </c>
    </row>
    <row r="152" spans="1:64" ht="15" customHeight="1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0</v>
      </c>
      <c r="M152" s="14">
        <v>0</v>
      </c>
      <c r="N152" s="45">
        <v>0</v>
      </c>
      <c r="O152" s="44">
        <v>0</v>
      </c>
      <c r="P152" s="14">
        <v>0</v>
      </c>
      <c r="Q152" s="45">
        <f t="shared" si="171"/>
        <v>0</v>
      </c>
      <c r="R152" s="44">
        <v>0</v>
      </c>
      <c r="S152" s="14">
        <v>0</v>
      </c>
      <c r="T152" s="45">
        <f t="shared" si="172"/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</v>
      </c>
      <c r="AH152" s="14">
        <v>0</v>
      </c>
      <c r="AI152" s="45">
        <v>0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v>0</v>
      </c>
      <c r="AP152" s="44">
        <v>0</v>
      </c>
      <c r="AQ152" s="14">
        <v>0</v>
      </c>
      <c r="AR152" s="45">
        <v>0</v>
      </c>
      <c r="AS152" s="44">
        <v>0</v>
      </c>
      <c r="AT152" s="14">
        <v>0</v>
      </c>
      <c r="AU152" s="45">
        <v>0</v>
      </c>
      <c r="AV152" s="44">
        <v>0</v>
      </c>
      <c r="AW152" s="14">
        <v>0</v>
      </c>
      <c r="AX152" s="45">
        <v>0</v>
      </c>
      <c r="AY152" s="44">
        <v>1</v>
      </c>
      <c r="AZ152" s="14">
        <v>0.42</v>
      </c>
      <c r="BA152" s="45">
        <f t="shared" si="174"/>
        <v>420</v>
      </c>
      <c r="BB152" s="44">
        <v>0</v>
      </c>
      <c r="BC152" s="14">
        <v>0</v>
      </c>
      <c r="BD152" s="45">
        <f t="shared" si="173"/>
        <v>0</v>
      </c>
      <c r="BE152" s="44">
        <v>0</v>
      </c>
      <c r="BF152" s="14">
        <v>0</v>
      </c>
      <c r="BG152" s="45">
        <v>0</v>
      </c>
      <c r="BH152" s="44">
        <v>0</v>
      </c>
      <c r="BI152" s="14">
        <v>0</v>
      </c>
      <c r="BJ152" s="45">
        <v>0</v>
      </c>
      <c r="BK152" s="12">
        <f t="shared" si="143"/>
        <v>1</v>
      </c>
      <c r="BL152" s="17">
        <f t="shared" si="144"/>
        <v>0.42</v>
      </c>
    </row>
    <row r="153" spans="1:64" ht="15" customHeight="1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0</v>
      </c>
      <c r="G153" s="14">
        <v>0</v>
      </c>
      <c r="H153" s="45">
        <v>0</v>
      </c>
      <c r="I153" s="44">
        <v>0</v>
      </c>
      <c r="J153" s="14">
        <v>0</v>
      </c>
      <c r="K153" s="45">
        <v>0</v>
      </c>
      <c r="L153" s="44">
        <v>0</v>
      </c>
      <c r="M153" s="14">
        <v>0</v>
      </c>
      <c r="N153" s="45">
        <v>0</v>
      </c>
      <c r="O153" s="44">
        <v>0</v>
      </c>
      <c r="P153" s="14">
        <v>0</v>
      </c>
      <c r="Q153" s="45">
        <f t="shared" si="171"/>
        <v>0</v>
      </c>
      <c r="R153" s="44">
        <v>0</v>
      </c>
      <c r="S153" s="14">
        <v>0</v>
      </c>
      <c r="T153" s="45">
        <f t="shared" si="172"/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0</v>
      </c>
      <c r="AH153" s="14">
        <v>0</v>
      </c>
      <c r="AI153" s="45">
        <v>0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v>0</v>
      </c>
      <c r="AP153" s="44">
        <v>0</v>
      </c>
      <c r="AQ153" s="14">
        <v>0</v>
      </c>
      <c r="AR153" s="45">
        <v>0</v>
      </c>
      <c r="AS153" s="44">
        <v>0</v>
      </c>
      <c r="AT153" s="14">
        <v>0</v>
      </c>
      <c r="AU153" s="45">
        <v>0</v>
      </c>
      <c r="AV153" s="44">
        <v>0</v>
      </c>
      <c r="AW153" s="14">
        <v>0</v>
      </c>
      <c r="AX153" s="45">
        <v>0</v>
      </c>
      <c r="AY153" s="44">
        <v>0</v>
      </c>
      <c r="AZ153" s="14">
        <v>0</v>
      </c>
      <c r="BA153" s="45">
        <v>0</v>
      </c>
      <c r="BB153" s="44">
        <v>0</v>
      </c>
      <c r="BC153" s="14">
        <v>0</v>
      </c>
      <c r="BD153" s="45">
        <f t="shared" si="173"/>
        <v>0</v>
      </c>
      <c r="BE153" s="44">
        <v>0</v>
      </c>
      <c r="BF153" s="14">
        <v>0</v>
      </c>
      <c r="BG153" s="45">
        <v>0</v>
      </c>
      <c r="BH153" s="44">
        <v>0</v>
      </c>
      <c r="BI153" s="14">
        <v>0</v>
      </c>
      <c r="BJ153" s="45">
        <v>0</v>
      </c>
      <c r="BK153" s="12">
        <f t="shared" si="143"/>
        <v>0</v>
      </c>
      <c r="BL153" s="17">
        <f t="shared" si="144"/>
        <v>0</v>
      </c>
    </row>
    <row r="154" spans="1:64" ht="15" customHeight="1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</v>
      </c>
      <c r="G154" s="14">
        <v>0</v>
      </c>
      <c r="H154" s="45">
        <v>0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f t="shared" si="171"/>
        <v>0</v>
      </c>
      <c r="R154" s="44">
        <v>0</v>
      </c>
      <c r="S154" s="14">
        <v>0</v>
      </c>
      <c r="T154" s="45">
        <f t="shared" si="172"/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</v>
      </c>
      <c r="AH154" s="14">
        <v>0</v>
      </c>
      <c r="AI154" s="45">
        <v>0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v>0</v>
      </c>
      <c r="AP154" s="44">
        <v>0</v>
      </c>
      <c r="AQ154" s="14">
        <v>0</v>
      </c>
      <c r="AR154" s="45">
        <v>0</v>
      </c>
      <c r="AS154" s="44">
        <v>0</v>
      </c>
      <c r="AT154" s="14">
        <v>0</v>
      </c>
      <c r="AU154" s="45">
        <v>0</v>
      </c>
      <c r="AV154" s="44">
        <v>0</v>
      </c>
      <c r="AW154" s="14">
        <v>0</v>
      </c>
      <c r="AX154" s="45">
        <v>0</v>
      </c>
      <c r="AY154" s="44">
        <v>4</v>
      </c>
      <c r="AZ154" s="14">
        <v>1.24</v>
      </c>
      <c r="BA154" s="45">
        <f t="shared" si="174"/>
        <v>310</v>
      </c>
      <c r="BB154" s="44">
        <v>0</v>
      </c>
      <c r="BC154" s="14">
        <v>0</v>
      </c>
      <c r="BD154" s="45">
        <f t="shared" si="173"/>
        <v>0</v>
      </c>
      <c r="BE154" s="44">
        <v>0</v>
      </c>
      <c r="BF154" s="14">
        <v>0</v>
      </c>
      <c r="BG154" s="45">
        <v>0</v>
      </c>
      <c r="BH154" s="44">
        <v>0</v>
      </c>
      <c r="BI154" s="14">
        <v>0</v>
      </c>
      <c r="BJ154" s="45">
        <v>0</v>
      </c>
      <c r="BK154" s="12">
        <f t="shared" si="143"/>
        <v>4</v>
      </c>
      <c r="BL154" s="17">
        <f t="shared" si="144"/>
        <v>1.24</v>
      </c>
    </row>
    <row r="155" spans="1:64" ht="15" customHeight="1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</v>
      </c>
      <c r="G155" s="14">
        <v>0</v>
      </c>
      <c r="H155" s="45">
        <v>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f t="shared" si="171"/>
        <v>0</v>
      </c>
      <c r="R155" s="44">
        <v>0</v>
      </c>
      <c r="S155" s="14">
        <v>0</v>
      </c>
      <c r="T155" s="45">
        <f t="shared" si="172"/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0</v>
      </c>
      <c r="AH155" s="14">
        <v>0</v>
      </c>
      <c r="AI155" s="45">
        <v>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v>0</v>
      </c>
      <c r="AP155" s="44">
        <v>0</v>
      </c>
      <c r="AQ155" s="14">
        <v>0</v>
      </c>
      <c r="AR155" s="45">
        <v>0</v>
      </c>
      <c r="AS155" s="44">
        <v>0</v>
      </c>
      <c r="AT155" s="14">
        <v>0</v>
      </c>
      <c r="AU155" s="45">
        <v>0</v>
      </c>
      <c r="AV155" s="44">
        <v>0</v>
      </c>
      <c r="AW155" s="14">
        <v>0</v>
      </c>
      <c r="AX155" s="45">
        <v>0</v>
      </c>
      <c r="AY155" s="44">
        <v>0</v>
      </c>
      <c r="AZ155" s="14">
        <v>0</v>
      </c>
      <c r="BA155" s="45">
        <v>0</v>
      </c>
      <c r="BB155" s="44">
        <v>0</v>
      </c>
      <c r="BC155" s="14">
        <v>0</v>
      </c>
      <c r="BD155" s="45">
        <f t="shared" si="173"/>
        <v>0</v>
      </c>
      <c r="BE155" s="44">
        <v>0</v>
      </c>
      <c r="BF155" s="14">
        <v>0</v>
      </c>
      <c r="BG155" s="45">
        <v>0</v>
      </c>
      <c r="BH155" s="44">
        <v>0</v>
      </c>
      <c r="BI155" s="14">
        <v>0</v>
      </c>
      <c r="BJ155" s="45">
        <v>0</v>
      </c>
      <c r="BK155" s="12">
        <f t="shared" si="143"/>
        <v>0</v>
      </c>
      <c r="BL155" s="17">
        <f t="shared" si="144"/>
        <v>0</v>
      </c>
    </row>
    <row r="156" spans="1:64" ht="15" customHeight="1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</v>
      </c>
      <c r="G156" s="14">
        <v>0</v>
      </c>
      <c r="H156" s="45">
        <v>0</v>
      </c>
      <c r="I156" s="44">
        <v>0</v>
      </c>
      <c r="J156" s="14">
        <v>0</v>
      </c>
      <c r="K156" s="45">
        <v>0</v>
      </c>
      <c r="L156" s="44">
        <v>0</v>
      </c>
      <c r="M156" s="14">
        <v>0</v>
      </c>
      <c r="N156" s="45">
        <v>0</v>
      </c>
      <c r="O156" s="44">
        <v>0</v>
      </c>
      <c r="P156" s="14">
        <v>0</v>
      </c>
      <c r="Q156" s="45">
        <f t="shared" si="171"/>
        <v>0</v>
      </c>
      <c r="R156" s="44">
        <v>0</v>
      </c>
      <c r="S156" s="14">
        <v>0</v>
      </c>
      <c r="T156" s="45">
        <f t="shared" si="172"/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44">
        <v>0</v>
      </c>
      <c r="AW156" s="14">
        <v>0</v>
      </c>
      <c r="AX156" s="45">
        <v>0</v>
      </c>
      <c r="AY156" s="44">
        <v>0</v>
      </c>
      <c r="AZ156" s="14">
        <v>0</v>
      </c>
      <c r="BA156" s="45">
        <v>0</v>
      </c>
      <c r="BB156" s="44">
        <v>0</v>
      </c>
      <c r="BC156" s="14">
        <v>0</v>
      </c>
      <c r="BD156" s="45">
        <f t="shared" si="173"/>
        <v>0</v>
      </c>
      <c r="BE156" s="44">
        <v>0</v>
      </c>
      <c r="BF156" s="14">
        <v>0</v>
      </c>
      <c r="BG156" s="45">
        <v>0</v>
      </c>
      <c r="BH156" s="44">
        <v>0</v>
      </c>
      <c r="BI156" s="14">
        <v>0</v>
      </c>
      <c r="BJ156" s="45">
        <v>0</v>
      </c>
      <c r="BK156" s="12">
        <f t="shared" si="143"/>
        <v>0</v>
      </c>
      <c r="BL156" s="17">
        <f t="shared" si="144"/>
        <v>0</v>
      </c>
    </row>
    <row r="157" spans="1:64" ht="15" customHeight="1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0</v>
      </c>
      <c r="G157" s="14">
        <v>0</v>
      </c>
      <c r="H157" s="45">
        <v>0</v>
      </c>
      <c r="I157" s="44">
        <v>0</v>
      </c>
      <c r="J157" s="14">
        <v>0</v>
      </c>
      <c r="K157" s="45">
        <v>0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f t="shared" si="171"/>
        <v>0</v>
      </c>
      <c r="R157" s="44">
        <v>0</v>
      </c>
      <c r="S157" s="14">
        <v>0</v>
      </c>
      <c r="T157" s="45">
        <f t="shared" si="172"/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v>0</v>
      </c>
      <c r="AP157" s="44">
        <v>0</v>
      </c>
      <c r="AQ157" s="14">
        <v>0</v>
      </c>
      <c r="AR157" s="45">
        <v>0</v>
      </c>
      <c r="AS157" s="44">
        <v>0</v>
      </c>
      <c r="AT157" s="14">
        <v>0</v>
      </c>
      <c r="AU157" s="45">
        <v>0</v>
      </c>
      <c r="AV157" s="44">
        <v>0</v>
      </c>
      <c r="AW157" s="14">
        <v>0</v>
      </c>
      <c r="AX157" s="45">
        <v>0</v>
      </c>
      <c r="AY157" s="44">
        <v>0.5</v>
      </c>
      <c r="AZ157" s="14">
        <v>0.05</v>
      </c>
      <c r="BA157" s="45">
        <f t="shared" si="174"/>
        <v>100</v>
      </c>
      <c r="BB157" s="44">
        <v>0</v>
      </c>
      <c r="BC157" s="14">
        <v>0</v>
      </c>
      <c r="BD157" s="45">
        <f t="shared" si="173"/>
        <v>0</v>
      </c>
      <c r="BE157" s="44">
        <v>0</v>
      </c>
      <c r="BF157" s="14">
        <v>0</v>
      </c>
      <c r="BG157" s="45">
        <v>0</v>
      </c>
      <c r="BH157" s="44">
        <v>0</v>
      </c>
      <c r="BI157" s="14">
        <v>0</v>
      </c>
      <c r="BJ157" s="45">
        <v>0</v>
      </c>
      <c r="BK157" s="12">
        <f t="shared" si="143"/>
        <v>0.5</v>
      </c>
      <c r="BL157" s="17">
        <f t="shared" si="144"/>
        <v>0.05</v>
      </c>
    </row>
    <row r="158" spans="1:64" ht="15" customHeight="1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0</v>
      </c>
      <c r="G158" s="14">
        <v>0</v>
      </c>
      <c r="H158" s="45">
        <v>0</v>
      </c>
      <c r="I158" s="44">
        <v>0</v>
      </c>
      <c r="J158" s="14">
        <v>0</v>
      </c>
      <c r="K158" s="45">
        <v>0</v>
      </c>
      <c r="L158" s="44">
        <v>0</v>
      </c>
      <c r="M158" s="14">
        <v>0</v>
      </c>
      <c r="N158" s="45">
        <v>0</v>
      </c>
      <c r="O158" s="44">
        <v>0</v>
      </c>
      <c r="P158" s="14">
        <v>0</v>
      </c>
      <c r="Q158" s="45">
        <f t="shared" si="171"/>
        <v>0</v>
      </c>
      <c r="R158" s="44">
        <v>0</v>
      </c>
      <c r="S158" s="14">
        <v>0</v>
      </c>
      <c r="T158" s="45">
        <f t="shared" si="172"/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v>0</v>
      </c>
      <c r="AP158" s="44">
        <v>0</v>
      </c>
      <c r="AQ158" s="14">
        <v>0</v>
      </c>
      <c r="AR158" s="45">
        <v>0</v>
      </c>
      <c r="AS158" s="44">
        <v>0</v>
      </c>
      <c r="AT158" s="14">
        <v>0</v>
      </c>
      <c r="AU158" s="45">
        <v>0</v>
      </c>
      <c r="AV158" s="44">
        <v>0</v>
      </c>
      <c r="AW158" s="14">
        <v>0</v>
      </c>
      <c r="AX158" s="45">
        <v>0</v>
      </c>
      <c r="AY158" s="44">
        <v>3</v>
      </c>
      <c r="AZ158" s="14">
        <v>0.18</v>
      </c>
      <c r="BA158" s="45">
        <f t="shared" si="174"/>
        <v>60</v>
      </c>
      <c r="BB158" s="44">
        <v>0</v>
      </c>
      <c r="BC158" s="14">
        <v>0</v>
      </c>
      <c r="BD158" s="45">
        <f t="shared" si="173"/>
        <v>0</v>
      </c>
      <c r="BE158" s="44">
        <v>0</v>
      </c>
      <c r="BF158" s="14">
        <v>0</v>
      </c>
      <c r="BG158" s="45">
        <v>0</v>
      </c>
      <c r="BH158" s="44">
        <v>0</v>
      </c>
      <c r="BI158" s="14">
        <v>0</v>
      </c>
      <c r="BJ158" s="45">
        <v>0</v>
      </c>
      <c r="BK158" s="12">
        <f t="shared" si="143"/>
        <v>3</v>
      </c>
      <c r="BL158" s="17">
        <f t="shared" si="144"/>
        <v>0.18</v>
      </c>
    </row>
    <row r="159" spans="1:64" ht="15" customHeight="1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0</v>
      </c>
      <c r="G159" s="14">
        <v>0</v>
      </c>
      <c r="H159" s="45">
        <v>0</v>
      </c>
      <c r="I159" s="44">
        <v>0</v>
      </c>
      <c r="J159" s="14">
        <v>0</v>
      </c>
      <c r="K159" s="45">
        <v>0</v>
      </c>
      <c r="L159" s="44">
        <v>0</v>
      </c>
      <c r="M159" s="14">
        <v>0</v>
      </c>
      <c r="N159" s="45">
        <v>0</v>
      </c>
      <c r="O159" s="44">
        <v>0</v>
      </c>
      <c r="P159" s="14">
        <v>0</v>
      </c>
      <c r="Q159" s="45">
        <f t="shared" si="171"/>
        <v>0</v>
      </c>
      <c r="R159" s="44">
        <v>0</v>
      </c>
      <c r="S159" s="14">
        <v>0</v>
      </c>
      <c r="T159" s="45">
        <f t="shared" si="172"/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0</v>
      </c>
      <c r="AH159" s="14">
        <v>0</v>
      </c>
      <c r="AI159" s="45">
        <v>0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v>0</v>
      </c>
      <c r="AP159" s="44">
        <v>0</v>
      </c>
      <c r="AQ159" s="14">
        <v>0</v>
      </c>
      <c r="AR159" s="45">
        <v>0</v>
      </c>
      <c r="AS159" s="44">
        <v>0</v>
      </c>
      <c r="AT159" s="14">
        <v>0</v>
      </c>
      <c r="AU159" s="45">
        <v>0</v>
      </c>
      <c r="AV159" s="44">
        <v>0</v>
      </c>
      <c r="AW159" s="14">
        <v>0</v>
      </c>
      <c r="AX159" s="45">
        <v>0</v>
      </c>
      <c r="AY159" s="44">
        <v>8</v>
      </c>
      <c r="AZ159" s="14">
        <v>1.27</v>
      </c>
      <c r="BA159" s="45">
        <f t="shared" si="174"/>
        <v>158.75</v>
      </c>
      <c r="BB159" s="44">
        <v>0</v>
      </c>
      <c r="BC159" s="14">
        <v>0</v>
      </c>
      <c r="BD159" s="45">
        <f t="shared" si="173"/>
        <v>0</v>
      </c>
      <c r="BE159" s="44">
        <v>0</v>
      </c>
      <c r="BF159" s="14">
        <v>0</v>
      </c>
      <c r="BG159" s="45">
        <v>0</v>
      </c>
      <c r="BH159" s="44">
        <v>0</v>
      </c>
      <c r="BI159" s="14">
        <v>0</v>
      </c>
      <c r="BJ159" s="45">
        <v>0</v>
      </c>
      <c r="BK159" s="12">
        <f t="shared" si="143"/>
        <v>8</v>
      </c>
      <c r="BL159" s="17">
        <f t="shared" si="144"/>
        <v>1.27</v>
      </c>
    </row>
    <row r="160" spans="1:64" ht="15" customHeight="1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</v>
      </c>
      <c r="M160" s="14">
        <v>0</v>
      </c>
      <c r="N160" s="45">
        <v>0</v>
      </c>
      <c r="O160" s="44">
        <v>0</v>
      </c>
      <c r="P160" s="14">
        <v>0</v>
      </c>
      <c r="Q160" s="45">
        <f t="shared" si="171"/>
        <v>0</v>
      </c>
      <c r="R160" s="44">
        <v>0</v>
      </c>
      <c r="S160" s="14">
        <v>0</v>
      </c>
      <c r="T160" s="45">
        <f t="shared" si="172"/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v>0</v>
      </c>
      <c r="AP160" s="44">
        <v>0</v>
      </c>
      <c r="AQ160" s="14">
        <v>0</v>
      </c>
      <c r="AR160" s="45">
        <v>0</v>
      </c>
      <c r="AS160" s="44">
        <v>0</v>
      </c>
      <c r="AT160" s="14">
        <v>0</v>
      </c>
      <c r="AU160" s="45">
        <v>0</v>
      </c>
      <c r="AV160" s="44">
        <v>0</v>
      </c>
      <c r="AW160" s="14">
        <v>0</v>
      </c>
      <c r="AX160" s="45">
        <v>0</v>
      </c>
      <c r="AY160" s="44">
        <v>0</v>
      </c>
      <c r="AZ160" s="14">
        <v>0</v>
      </c>
      <c r="BA160" s="45">
        <v>0</v>
      </c>
      <c r="BB160" s="44">
        <v>0</v>
      </c>
      <c r="BC160" s="14">
        <v>0</v>
      </c>
      <c r="BD160" s="45">
        <f t="shared" si="173"/>
        <v>0</v>
      </c>
      <c r="BE160" s="44">
        <v>0</v>
      </c>
      <c r="BF160" s="14">
        <v>0</v>
      </c>
      <c r="BG160" s="45">
        <v>0</v>
      </c>
      <c r="BH160" s="44">
        <v>0</v>
      </c>
      <c r="BI160" s="14">
        <v>0</v>
      </c>
      <c r="BJ160" s="45">
        <v>0</v>
      </c>
      <c r="BK160" s="12">
        <f t="shared" si="143"/>
        <v>0</v>
      </c>
      <c r="BL160" s="17">
        <f t="shared" si="144"/>
        <v>0</v>
      </c>
    </row>
    <row r="161" spans="1:64" ht="15" customHeight="1" thickBot="1" x14ac:dyDescent="0.35">
      <c r="A161" s="56"/>
      <c r="B161" s="57" t="s">
        <v>17</v>
      </c>
      <c r="C161" s="46">
        <f t="shared" ref="C161:D161" si="175">SUM(C149:C160)</f>
        <v>0</v>
      </c>
      <c r="D161" s="34">
        <f t="shared" si="175"/>
        <v>0</v>
      </c>
      <c r="E161" s="47"/>
      <c r="F161" s="46">
        <f t="shared" ref="F161:G161" si="176">SUM(F149:F160)</f>
        <v>0</v>
      </c>
      <c r="G161" s="34">
        <f t="shared" si="176"/>
        <v>0</v>
      </c>
      <c r="H161" s="47"/>
      <c r="I161" s="46">
        <f t="shared" ref="I161:J161" si="177">SUM(I149:I160)</f>
        <v>0</v>
      </c>
      <c r="J161" s="34">
        <f t="shared" si="177"/>
        <v>0</v>
      </c>
      <c r="K161" s="47"/>
      <c r="L161" s="46">
        <f t="shared" ref="L161:M161" si="178">SUM(L149:L160)</f>
        <v>0</v>
      </c>
      <c r="M161" s="34">
        <f t="shared" si="178"/>
        <v>0</v>
      </c>
      <c r="N161" s="47"/>
      <c r="O161" s="46">
        <f t="shared" ref="O161:P161" si="179">SUM(O149:O160)</f>
        <v>0</v>
      </c>
      <c r="P161" s="34">
        <f t="shared" si="179"/>
        <v>0</v>
      </c>
      <c r="Q161" s="47"/>
      <c r="R161" s="46">
        <f t="shared" ref="R161:S161" si="180">SUM(R149:R160)</f>
        <v>0</v>
      </c>
      <c r="S161" s="34">
        <f t="shared" si="180"/>
        <v>0</v>
      </c>
      <c r="T161" s="47"/>
      <c r="U161" s="46">
        <f t="shared" ref="U161:V161" si="181">SUM(U149:U160)</f>
        <v>0</v>
      </c>
      <c r="V161" s="34">
        <f t="shared" si="181"/>
        <v>0</v>
      </c>
      <c r="W161" s="47"/>
      <c r="X161" s="46">
        <f t="shared" ref="X161:Y161" si="182">SUM(X149:X160)</f>
        <v>0</v>
      </c>
      <c r="Y161" s="34">
        <f t="shared" si="182"/>
        <v>0</v>
      </c>
      <c r="Z161" s="47"/>
      <c r="AA161" s="46">
        <f t="shared" ref="AA161:AB161" si="183">SUM(AA149:AA160)</f>
        <v>0</v>
      </c>
      <c r="AB161" s="34">
        <f t="shared" si="183"/>
        <v>0</v>
      </c>
      <c r="AC161" s="47"/>
      <c r="AD161" s="46">
        <f t="shared" ref="AD161:AE161" si="184">SUM(AD149:AD160)</f>
        <v>0</v>
      </c>
      <c r="AE161" s="34">
        <f t="shared" si="184"/>
        <v>0</v>
      </c>
      <c r="AF161" s="47"/>
      <c r="AG161" s="46">
        <f t="shared" ref="AG161:AH161" si="185">SUM(AG149:AG160)</f>
        <v>0</v>
      </c>
      <c r="AH161" s="34">
        <f t="shared" si="185"/>
        <v>0</v>
      </c>
      <c r="AI161" s="47"/>
      <c r="AJ161" s="46">
        <f t="shared" ref="AJ161:AK161" si="186">SUM(AJ149:AJ160)</f>
        <v>0</v>
      </c>
      <c r="AK161" s="34">
        <f t="shared" si="186"/>
        <v>0</v>
      </c>
      <c r="AL161" s="47"/>
      <c r="AM161" s="46">
        <f t="shared" ref="AM161:AN161" si="187">SUM(AM149:AM160)</f>
        <v>0</v>
      </c>
      <c r="AN161" s="34">
        <f t="shared" si="187"/>
        <v>0</v>
      </c>
      <c r="AO161" s="47"/>
      <c r="AP161" s="46">
        <f t="shared" ref="AP161:AQ161" si="188">SUM(AP149:AP160)</f>
        <v>0</v>
      </c>
      <c r="AQ161" s="34">
        <f t="shared" si="188"/>
        <v>0</v>
      </c>
      <c r="AR161" s="47"/>
      <c r="AS161" s="46">
        <f t="shared" ref="AS161:AT161" si="189">SUM(AS149:AS160)</f>
        <v>0</v>
      </c>
      <c r="AT161" s="34">
        <f t="shared" si="189"/>
        <v>0</v>
      </c>
      <c r="AU161" s="47"/>
      <c r="AV161" s="46">
        <f t="shared" ref="AV161:AW161" si="190">SUM(AV149:AV160)</f>
        <v>0</v>
      </c>
      <c r="AW161" s="34">
        <f t="shared" si="190"/>
        <v>0</v>
      </c>
      <c r="AX161" s="47"/>
      <c r="AY161" s="46">
        <f t="shared" ref="AY161:AZ161" si="191">SUM(AY149:AY160)</f>
        <v>18</v>
      </c>
      <c r="AZ161" s="34">
        <f t="shared" si="191"/>
        <v>7.74</v>
      </c>
      <c r="BA161" s="47"/>
      <c r="BB161" s="46">
        <f t="shared" ref="BB161:BC161" si="192">SUM(BB149:BB160)</f>
        <v>0</v>
      </c>
      <c r="BC161" s="34">
        <f t="shared" si="192"/>
        <v>0</v>
      </c>
      <c r="BD161" s="47"/>
      <c r="BE161" s="46">
        <f t="shared" ref="BE161:BF161" si="193">SUM(BE149:BE160)</f>
        <v>0</v>
      </c>
      <c r="BF161" s="34">
        <f t="shared" si="193"/>
        <v>0</v>
      </c>
      <c r="BG161" s="47"/>
      <c r="BH161" s="46">
        <f t="shared" ref="BH161:BI161" si="194">SUM(BH149:BH160)</f>
        <v>0</v>
      </c>
      <c r="BI161" s="34">
        <f t="shared" si="194"/>
        <v>0</v>
      </c>
      <c r="BJ161" s="47"/>
      <c r="BK161" s="35">
        <f t="shared" si="143"/>
        <v>18</v>
      </c>
      <c r="BL161" s="36">
        <f t="shared" si="144"/>
        <v>7.74</v>
      </c>
    </row>
    <row r="162" spans="1:64" ht="15" customHeight="1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0</v>
      </c>
      <c r="G162" s="14">
        <v>0</v>
      </c>
      <c r="H162" s="45">
        <v>0</v>
      </c>
      <c r="I162" s="44">
        <v>0</v>
      </c>
      <c r="J162" s="14">
        <v>0</v>
      </c>
      <c r="K162" s="45">
        <v>0</v>
      </c>
      <c r="L162" s="44">
        <v>0</v>
      </c>
      <c r="M162" s="14">
        <v>0</v>
      </c>
      <c r="N162" s="45">
        <v>0</v>
      </c>
      <c r="O162" s="44">
        <v>0</v>
      </c>
      <c r="P162" s="14">
        <v>0</v>
      </c>
      <c r="Q162" s="45">
        <f t="shared" ref="Q162:Q173" si="195">IF(O162=0,0,P162/O162*1000)</f>
        <v>0</v>
      </c>
      <c r="R162" s="44">
        <v>0</v>
      </c>
      <c r="S162" s="14">
        <v>0</v>
      </c>
      <c r="T162" s="45">
        <f t="shared" ref="T162:T173" si="196">IF(R162=0,0,S162/R162*1000)</f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v>0</v>
      </c>
      <c r="AP162" s="44">
        <v>0</v>
      </c>
      <c r="AQ162" s="14">
        <v>0</v>
      </c>
      <c r="AR162" s="45">
        <v>0</v>
      </c>
      <c r="AS162" s="44">
        <v>0</v>
      </c>
      <c r="AT162" s="14">
        <v>0</v>
      </c>
      <c r="AU162" s="45">
        <v>0</v>
      </c>
      <c r="AV162" s="44">
        <v>0</v>
      </c>
      <c r="AW162" s="14">
        <v>0</v>
      </c>
      <c r="AX162" s="45">
        <v>0</v>
      </c>
      <c r="AY162" s="44">
        <v>5</v>
      </c>
      <c r="AZ162" s="14">
        <v>0.96</v>
      </c>
      <c r="BA162" s="45">
        <f t="shared" ref="BA162:BA173" si="197">AZ162/AY162*1000</f>
        <v>192</v>
      </c>
      <c r="BB162" s="44">
        <v>0</v>
      </c>
      <c r="BC162" s="14">
        <v>0</v>
      </c>
      <c r="BD162" s="45">
        <f t="shared" ref="BD162:BD173" si="198">IF(BB162=0,0,BC162/BB162*1000)</f>
        <v>0</v>
      </c>
      <c r="BE162" s="44">
        <v>0</v>
      </c>
      <c r="BF162" s="14">
        <v>0</v>
      </c>
      <c r="BG162" s="45">
        <v>0</v>
      </c>
      <c r="BH162" s="44">
        <v>0</v>
      </c>
      <c r="BI162" s="14">
        <v>0</v>
      </c>
      <c r="BJ162" s="45">
        <v>0</v>
      </c>
      <c r="BK162" s="12">
        <f t="shared" si="143"/>
        <v>5</v>
      </c>
      <c r="BL162" s="17">
        <f t="shared" si="144"/>
        <v>0.96</v>
      </c>
    </row>
    <row r="163" spans="1:64" ht="15" customHeight="1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0</v>
      </c>
      <c r="G163" s="14">
        <v>0</v>
      </c>
      <c r="H163" s="45">
        <v>0</v>
      </c>
      <c r="I163" s="44">
        <v>0</v>
      </c>
      <c r="J163" s="14">
        <v>0</v>
      </c>
      <c r="K163" s="45">
        <v>0</v>
      </c>
      <c r="L163" s="44">
        <v>0</v>
      </c>
      <c r="M163" s="14">
        <v>0</v>
      </c>
      <c r="N163" s="45">
        <v>0</v>
      </c>
      <c r="O163" s="44">
        <v>0</v>
      </c>
      <c r="P163" s="14">
        <v>0</v>
      </c>
      <c r="Q163" s="45">
        <f t="shared" si="195"/>
        <v>0</v>
      </c>
      <c r="R163" s="44">
        <v>0</v>
      </c>
      <c r="S163" s="14">
        <v>0</v>
      </c>
      <c r="T163" s="45">
        <f t="shared" si="196"/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0</v>
      </c>
      <c r="AH163" s="14">
        <v>0</v>
      </c>
      <c r="AI163" s="45">
        <v>0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44">
        <v>0</v>
      </c>
      <c r="AW163" s="14">
        <v>0</v>
      </c>
      <c r="AX163" s="45">
        <v>0</v>
      </c>
      <c r="AY163" s="44">
        <v>0</v>
      </c>
      <c r="AZ163" s="14">
        <v>0</v>
      </c>
      <c r="BA163" s="45">
        <v>0</v>
      </c>
      <c r="BB163" s="44">
        <v>0</v>
      </c>
      <c r="BC163" s="14">
        <v>0</v>
      </c>
      <c r="BD163" s="45">
        <f t="shared" si="198"/>
        <v>0</v>
      </c>
      <c r="BE163" s="44">
        <v>0</v>
      </c>
      <c r="BF163" s="14">
        <v>0</v>
      </c>
      <c r="BG163" s="45">
        <v>0</v>
      </c>
      <c r="BH163" s="44">
        <v>0</v>
      </c>
      <c r="BI163" s="14">
        <v>0</v>
      </c>
      <c r="BJ163" s="45">
        <v>0</v>
      </c>
      <c r="BK163" s="12">
        <f t="shared" si="143"/>
        <v>0</v>
      </c>
      <c r="BL163" s="17">
        <f t="shared" si="144"/>
        <v>0</v>
      </c>
    </row>
    <row r="164" spans="1:64" ht="15" customHeight="1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0</v>
      </c>
      <c r="G164" s="14">
        <v>0</v>
      </c>
      <c r="H164" s="45">
        <v>0</v>
      </c>
      <c r="I164" s="44">
        <v>0</v>
      </c>
      <c r="J164" s="14">
        <v>0</v>
      </c>
      <c r="K164" s="45">
        <v>0</v>
      </c>
      <c r="L164" s="44">
        <v>0</v>
      </c>
      <c r="M164" s="14">
        <v>0</v>
      </c>
      <c r="N164" s="45">
        <v>0</v>
      </c>
      <c r="O164" s="44">
        <v>0</v>
      </c>
      <c r="P164" s="14">
        <v>0</v>
      </c>
      <c r="Q164" s="45">
        <f t="shared" si="195"/>
        <v>0</v>
      </c>
      <c r="R164" s="44">
        <v>0</v>
      </c>
      <c r="S164" s="14">
        <v>0</v>
      </c>
      <c r="T164" s="45">
        <f t="shared" si="196"/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v>0</v>
      </c>
      <c r="AP164" s="44">
        <v>0</v>
      </c>
      <c r="AQ164" s="14">
        <v>0</v>
      </c>
      <c r="AR164" s="45">
        <v>0</v>
      </c>
      <c r="AS164" s="44">
        <v>0</v>
      </c>
      <c r="AT164" s="14">
        <v>0</v>
      </c>
      <c r="AU164" s="45">
        <v>0</v>
      </c>
      <c r="AV164" s="44">
        <v>0</v>
      </c>
      <c r="AW164" s="14">
        <v>0</v>
      </c>
      <c r="AX164" s="45">
        <v>0</v>
      </c>
      <c r="AY164" s="44">
        <v>0</v>
      </c>
      <c r="AZ164" s="14">
        <v>0</v>
      </c>
      <c r="BA164" s="45">
        <v>0</v>
      </c>
      <c r="BB164" s="44">
        <v>0</v>
      </c>
      <c r="BC164" s="14">
        <v>0</v>
      </c>
      <c r="BD164" s="45">
        <f t="shared" si="198"/>
        <v>0</v>
      </c>
      <c r="BE164" s="44">
        <v>0</v>
      </c>
      <c r="BF164" s="14">
        <v>0</v>
      </c>
      <c r="BG164" s="45">
        <v>0</v>
      </c>
      <c r="BH164" s="44">
        <v>0</v>
      </c>
      <c r="BI164" s="14">
        <v>0</v>
      </c>
      <c r="BJ164" s="45">
        <v>0</v>
      </c>
      <c r="BK164" s="12">
        <f t="shared" si="143"/>
        <v>0</v>
      </c>
      <c r="BL164" s="17">
        <f t="shared" si="144"/>
        <v>0</v>
      </c>
    </row>
    <row r="165" spans="1:64" ht="15" customHeight="1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</v>
      </c>
      <c r="G165" s="14">
        <v>0</v>
      </c>
      <c r="H165" s="45">
        <v>0</v>
      </c>
      <c r="I165" s="44">
        <v>0</v>
      </c>
      <c r="J165" s="14">
        <v>0</v>
      </c>
      <c r="K165" s="45">
        <v>0</v>
      </c>
      <c r="L165" s="44">
        <v>0</v>
      </c>
      <c r="M165" s="14">
        <v>0</v>
      </c>
      <c r="N165" s="45">
        <v>0</v>
      </c>
      <c r="O165" s="44">
        <v>0</v>
      </c>
      <c r="P165" s="14">
        <v>0</v>
      </c>
      <c r="Q165" s="45">
        <f t="shared" si="195"/>
        <v>0</v>
      </c>
      <c r="R165" s="44">
        <v>0</v>
      </c>
      <c r="S165" s="14">
        <v>0</v>
      </c>
      <c r="T165" s="45">
        <f t="shared" si="196"/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0</v>
      </c>
      <c r="AH165" s="14">
        <v>0</v>
      </c>
      <c r="AI165" s="45">
        <v>0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v>0</v>
      </c>
      <c r="AP165" s="44">
        <v>0</v>
      </c>
      <c r="AQ165" s="14">
        <v>0</v>
      </c>
      <c r="AR165" s="45">
        <v>0</v>
      </c>
      <c r="AS165" s="44">
        <v>0</v>
      </c>
      <c r="AT165" s="14">
        <v>0</v>
      </c>
      <c r="AU165" s="45">
        <v>0</v>
      </c>
      <c r="AV165" s="44">
        <v>0</v>
      </c>
      <c r="AW165" s="14">
        <v>0</v>
      </c>
      <c r="AX165" s="45">
        <v>0</v>
      </c>
      <c r="AY165" s="44">
        <v>1.635</v>
      </c>
      <c r="AZ165" s="14">
        <v>0.66</v>
      </c>
      <c r="BA165" s="45">
        <f t="shared" si="197"/>
        <v>403.66972477064223</v>
      </c>
      <c r="BB165" s="44">
        <v>0</v>
      </c>
      <c r="BC165" s="14">
        <v>0</v>
      </c>
      <c r="BD165" s="45">
        <f t="shared" si="198"/>
        <v>0</v>
      </c>
      <c r="BE165" s="44">
        <v>0</v>
      </c>
      <c r="BF165" s="14">
        <v>0</v>
      </c>
      <c r="BG165" s="45">
        <v>0</v>
      </c>
      <c r="BH165" s="44">
        <v>0</v>
      </c>
      <c r="BI165" s="14">
        <v>0</v>
      </c>
      <c r="BJ165" s="45">
        <v>0</v>
      </c>
      <c r="BK165" s="12">
        <f t="shared" si="143"/>
        <v>1.635</v>
      </c>
      <c r="BL165" s="17">
        <f t="shared" si="144"/>
        <v>0.66</v>
      </c>
    </row>
    <row r="166" spans="1:64" ht="15" customHeight="1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0</v>
      </c>
      <c r="G166" s="14">
        <v>0</v>
      </c>
      <c r="H166" s="45">
        <v>0</v>
      </c>
      <c r="I166" s="44">
        <v>0</v>
      </c>
      <c r="J166" s="14">
        <v>0</v>
      </c>
      <c r="K166" s="45">
        <v>0</v>
      </c>
      <c r="L166" s="44">
        <v>0</v>
      </c>
      <c r="M166" s="14">
        <v>0</v>
      </c>
      <c r="N166" s="45">
        <v>0</v>
      </c>
      <c r="O166" s="44">
        <v>0</v>
      </c>
      <c r="P166" s="14">
        <v>0</v>
      </c>
      <c r="Q166" s="45">
        <f t="shared" si="195"/>
        <v>0</v>
      </c>
      <c r="R166" s="44">
        <v>0</v>
      </c>
      <c r="S166" s="14">
        <v>0</v>
      </c>
      <c r="T166" s="45">
        <f t="shared" si="196"/>
        <v>0</v>
      </c>
      <c r="U166" s="44">
        <v>0</v>
      </c>
      <c r="V166" s="14">
        <v>0</v>
      </c>
      <c r="W166" s="45">
        <v>0</v>
      </c>
      <c r="X166" s="44">
        <v>0</v>
      </c>
      <c r="Y166" s="14">
        <v>0</v>
      </c>
      <c r="Z166" s="45">
        <v>0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v>0</v>
      </c>
      <c r="AP166" s="44">
        <v>0</v>
      </c>
      <c r="AQ166" s="14">
        <v>0</v>
      </c>
      <c r="AR166" s="45">
        <v>0</v>
      </c>
      <c r="AS166" s="44">
        <v>0</v>
      </c>
      <c r="AT166" s="14">
        <v>0</v>
      </c>
      <c r="AU166" s="45">
        <v>0</v>
      </c>
      <c r="AV166" s="44">
        <v>0</v>
      </c>
      <c r="AW166" s="14">
        <v>0</v>
      </c>
      <c r="AX166" s="45">
        <v>0</v>
      </c>
      <c r="AY166" s="44">
        <v>7.0910000000000002</v>
      </c>
      <c r="AZ166" s="14">
        <v>5.13</v>
      </c>
      <c r="BA166" s="45">
        <f t="shared" si="197"/>
        <v>723.45226343252011</v>
      </c>
      <c r="BB166" s="44">
        <v>0</v>
      </c>
      <c r="BC166" s="14">
        <v>0</v>
      </c>
      <c r="BD166" s="45">
        <f t="shared" si="198"/>
        <v>0</v>
      </c>
      <c r="BE166" s="44">
        <v>0</v>
      </c>
      <c r="BF166" s="14">
        <v>0</v>
      </c>
      <c r="BG166" s="45">
        <v>0</v>
      </c>
      <c r="BH166" s="44">
        <v>0</v>
      </c>
      <c r="BI166" s="14">
        <v>0</v>
      </c>
      <c r="BJ166" s="45">
        <v>0</v>
      </c>
      <c r="BK166" s="12">
        <f t="shared" si="143"/>
        <v>7.0910000000000002</v>
      </c>
      <c r="BL166" s="17">
        <f t="shared" si="144"/>
        <v>5.13</v>
      </c>
    </row>
    <row r="167" spans="1:64" ht="15" customHeight="1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</v>
      </c>
      <c r="M167" s="14">
        <v>0</v>
      </c>
      <c r="N167" s="45">
        <v>0</v>
      </c>
      <c r="O167" s="44">
        <v>0</v>
      </c>
      <c r="P167" s="14">
        <v>0</v>
      </c>
      <c r="Q167" s="45">
        <f t="shared" si="195"/>
        <v>0</v>
      </c>
      <c r="R167" s="44">
        <v>0</v>
      </c>
      <c r="S167" s="14">
        <v>0</v>
      </c>
      <c r="T167" s="45">
        <f t="shared" si="196"/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0</v>
      </c>
      <c r="AB167" s="14">
        <v>0</v>
      </c>
      <c r="AC167" s="45">
        <v>0</v>
      </c>
      <c r="AD167" s="44">
        <v>0</v>
      </c>
      <c r="AE167" s="14">
        <v>0</v>
      </c>
      <c r="AF167" s="45">
        <v>0</v>
      </c>
      <c r="AG167" s="44">
        <v>0</v>
      </c>
      <c r="AH167" s="14">
        <v>0</v>
      </c>
      <c r="AI167" s="45">
        <v>0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v>0</v>
      </c>
      <c r="AP167" s="44">
        <v>0</v>
      </c>
      <c r="AQ167" s="14">
        <v>0</v>
      </c>
      <c r="AR167" s="45">
        <v>0</v>
      </c>
      <c r="AS167" s="44">
        <v>0</v>
      </c>
      <c r="AT167" s="14">
        <v>0</v>
      </c>
      <c r="AU167" s="45">
        <v>0</v>
      </c>
      <c r="AV167" s="44">
        <v>0</v>
      </c>
      <c r="AW167" s="14">
        <v>0</v>
      </c>
      <c r="AX167" s="45">
        <v>0</v>
      </c>
      <c r="AY167" s="44">
        <v>7.0910000000000002</v>
      </c>
      <c r="AZ167" s="14">
        <v>5.13</v>
      </c>
      <c r="BA167" s="45">
        <f t="shared" ref="BA167" si="199">AZ167/AY167*1000</f>
        <v>723.45226343252011</v>
      </c>
      <c r="BB167" s="44">
        <v>0</v>
      </c>
      <c r="BC167" s="14">
        <v>0</v>
      </c>
      <c r="BD167" s="45">
        <f t="shared" si="198"/>
        <v>0</v>
      </c>
      <c r="BE167" s="44">
        <v>0</v>
      </c>
      <c r="BF167" s="14">
        <v>0</v>
      </c>
      <c r="BG167" s="45">
        <v>0</v>
      </c>
      <c r="BH167" s="44">
        <v>0</v>
      </c>
      <c r="BI167" s="14">
        <v>0</v>
      </c>
      <c r="BJ167" s="45">
        <v>0</v>
      </c>
      <c r="BK167" s="12">
        <f t="shared" si="143"/>
        <v>7.0910000000000002</v>
      </c>
      <c r="BL167" s="17">
        <f t="shared" si="144"/>
        <v>5.13</v>
      </c>
    </row>
    <row r="168" spans="1:64" ht="15" customHeight="1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0</v>
      </c>
      <c r="G168" s="14">
        <v>0</v>
      </c>
      <c r="H168" s="45">
        <v>0</v>
      </c>
      <c r="I168" s="44">
        <v>0</v>
      </c>
      <c r="J168" s="14">
        <v>0</v>
      </c>
      <c r="K168" s="45">
        <v>0</v>
      </c>
      <c r="L168" s="44">
        <v>0</v>
      </c>
      <c r="M168" s="14">
        <v>0</v>
      </c>
      <c r="N168" s="45">
        <v>0</v>
      </c>
      <c r="O168" s="44">
        <v>0</v>
      </c>
      <c r="P168" s="14">
        <v>0</v>
      </c>
      <c r="Q168" s="45">
        <f t="shared" si="195"/>
        <v>0</v>
      </c>
      <c r="R168" s="44">
        <v>0</v>
      </c>
      <c r="S168" s="14">
        <v>0</v>
      </c>
      <c r="T168" s="45">
        <f t="shared" si="196"/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0</v>
      </c>
      <c r="AB168" s="14">
        <v>0</v>
      </c>
      <c r="AC168" s="45">
        <v>0</v>
      </c>
      <c r="AD168" s="44">
        <v>0</v>
      </c>
      <c r="AE168" s="14">
        <v>0</v>
      </c>
      <c r="AF168" s="45">
        <v>0</v>
      </c>
      <c r="AG168" s="44">
        <v>0</v>
      </c>
      <c r="AH168" s="14">
        <v>0</v>
      </c>
      <c r="AI168" s="45">
        <v>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v>0</v>
      </c>
      <c r="AP168" s="44">
        <v>0</v>
      </c>
      <c r="AQ168" s="14">
        <v>0</v>
      </c>
      <c r="AR168" s="45">
        <v>0</v>
      </c>
      <c r="AS168" s="44">
        <v>0</v>
      </c>
      <c r="AT168" s="14">
        <v>0</v>
      </c>
      <c r="AU168" s="45">
        <v>0</v>
      </c>
      <c r="AV168" s="44">
        <v>0</v>
      </c>
      <c r="AW168" s="14">
        <v>0</v>
      </c>
      <c r="AX168" s="45">
        <v>0</v>
      </c>
      <c r="AY168" s="44">
        <v>0.1</v>
      </c>
      <c r="AZ168" s="14">
        <v>0.73699999999999999</v>
      </c>
      <c r="BA168" s="45">
        <f t="shared" si="197"/>
        <v>7369.9999999999991</v>
      </c>
      <c r="BB168" s="44">
        <v>0</v>
      </c>
      <c r="BC168" s="14">
        <v>0</v>
      </c>
      <c r="BD168" s="45">
        <f t="shared" si="198"/>
        <v>0</v>
      </c>
      <c r="BE168" s="44">
        <v>0</v>
      </c>
      <c r="BF168" s="14">
        <v>0</v>
      </c>
      <c r="BG168" s="45">
        <v>0</v>
      </c>
      <c r="BH168" s="44">
        <v>0</v>
      </c>
      <c r="BI168" s="14">
        <v>0</v>
      </c>
      <c r="BJ168" s="45">
        <v>0</v>
      </c>
      <c r="BK168" s="12">
        <f t="shared" si="143"/>
        <v>0.1</v>
      </c>
      <c r="BL168" s="17">
        <f t="shared" si="144"/>
        <v>0.73699999999999999</v>
      </c>
    </row>
    <row r="169" spans="1:64" ht="15" customHeight="1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</v>
      </c>
      <c r="M169" s="14">
        <v>0</v>
      </c>
      <c r="N169" s="45">
        <v>0</v>
      </c>
      <c r="O169" s="44">
        <v>0</v>
      </c>
      <c r="P169" s="14">
        <v>0</v>
      </c>
      <c r="Q169" s="45">
        <f t="shared" si="195"/>
        <v>0</v>
      </c>
      <c r="R169" s="44">
        <v>0</v>
      </c>
      <c r="S169" s="14">
        <v>0</v>
      </c>
      <c r="T169" s="45">
        <f t="shared" si="196"/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v>0</v>
      </c>
      <c r="AP169" s="44">
        <v>0</v>
      </c>
      <c r="AQ169" s="14">
        <v>0</v>
      </c>
      <c r="AR169" s="45">
        <v>0</v>
      </c>
      <c r="AS169" s="44">
        <v>0</v>
      </c>
      <c r="AT169" s="14">
        <v>0</v>
      </c>
      <c r="AU169" s="45">
        <v>0</v>
      </c>
      <c r="AV169" s="44">
        <v>0</v>
      </c>
      <c r="AW169" s="14">
        <v>0</v>
      </c>
      <c r="AX169" s="45">
        <v>0</v>
      </c>
      <c r="AY169" s="44">
        <v>1.006</v>
      </c>
      <c r="AZ169" s="14">
        <v>0.27100000000000002</v>
      </c>
      <c r="BA169" s="45">
        <f t="shared" si="197"/>
        <v>269.38369781312127</v>
      </c>
      <c r="BB169" s="44">
        <v>0</v>
      </c>
      <c r="BC169" s="14">
        <v>0</v>
      </c>
      <c r="BD169" s="45">
        <f t="shared" si="198"/>
        <v>0</v>
      </c>
      <c r="BE169" s="44">
        <v>0</v>
      </c>
      <c r="BF169" s="14">
        <v>0</v>
      </c>
      <c r="BG169" s="45">
        <v>0</v>
      </c>
      <c r="BH169" s="44">
        <v>0</v>
      </c>
      <c r="BI169" s="14">
        <v>0</v>
      </c>
      <c r="BJ169" s="45">
        <v>0</v>
      </c>
      <c r="BK169" s="12">
        <f t="shared" si="143"/>
        <v>1.006</v>
      </c>
      <c r="BL169" s="17">
        <f t="shared" si="144"/>
        <v>0.27100000000000002</v>
      </c>
    </row>
    <row r="170" spans="1:64" ht="15" customHeight="1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0</v>
      </c>
      <c r="G170" s="14">
        <v>0</v>
      </c>
      <c r="H170" s="45">
        <v>0</v>
      </c>
      <c r="I170" s="44">
        <v>0</v>
      </c>
      <c r="J170" s="14">
        <v>0</v>
      </c>
      <c r="K170" s="45">
        <v>0</v>
      </c>
      <c r="L170" s="44">
        <v>0</v>
      </c>
      <c r="M170" s="14">
        <v>0</v>
      </c>
      <c r="N170" s="45">
        <v>0</v>
      </c>
      <c r="O170" s="44">
        <v>0</v>
      </c>
      <c r="P170" s="14">
        <v>0</v>
      </c>
      <c r="Q170" s="45">
        <f t="shared" si="195"/>
        <v>0</v>
      </c>
      <c r="R170" s="44">
        <v>0</v>
      </c>
      <c r="S170" s="14">
        <v>0</v>
      </c>
      <c r="T170" s="45">
        <f t="shared" si="196"/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0</v>
      </c>
      <c r="AB170" s="14">
        <v>0</v>
      </c>
      <c r="AC170" s="45">
        <v>0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v>0</v>
      </c>
      <c r="AP170" s="44">
        <v>0</v>
      </c>
      <c r="AQ170" s="14">
        <v>0</v>
      </c>
      <c r="AR170" s="45">
        <v>0</v>
      </c>
      <c r="AS170" s="44">
        <v>0</v>
      </c>
      <c r="AT170" s="14">
        <v>0</v>
      </c>
      <c r="AU170" s="45">
        <v>0</v>
      </c>
      <c r="AV170" s="44">
        <v>0</v>
      </c>
      <c r="AW170" s="14">
        <v>0</v>
      </c>
      <c r="AX170" s="45">
        <v>0</v>
      </c>
      <c r="AY170" s="44">
        <v>0</v>
      </c>
      <c r="AZ170" s="14">
        <v>0</v>
      </c>
      <c r="BA170" s="45">
        <v>0</v>
      </c>
      <c r="BB170" s="44">
        <v>0</v>
      </c>
      <c r="BC170" s="14">
        <v>0</v>
      </c>
      <c r="BD170" s="45">
        <f t="shared" si="198"/>
        <v>0</v>
      </c>
      <c r="BE170" s="44">
        <v>0</v>
      </c>
      <c r="BF170" s="14">
        <v>0</v>
      </c>
      <c r="BG170" s="45">
        <v>0</v>
      </c>
      <c r="BH170" s="44">
        <v>0</v>
      </c>
      <c r="BI170" s="14">
        <v>0</v>
      </c>
      <c r="BJ170" s="45">
        <v>0</v>
      </c>
      <c r="BK170" s="12">
        <f t="shared" si="143"/>
        <v>0</v>
      </c>
      <c r="BL170" s="17">
        <f t="shared" si="144"/>
        <v>0</v>
      </c>
    </row>
    <row r="171" spans="1:64" ht="15" customHeight="1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</v>
      </c>
      <c r="G171" s="14">
        <v>0</v>
      </c>
      <c r="H171" s="45">
        <v>0</v>
      </c>
      <c r="I171" s="44">
        <v>0</v>
      </c>
      <c r="J171" s="14">
        <v>0</v>
      </c>
      <c r="K171" s="45">
        <v>0</v>
      </c>
      <c r="L171" s="44">
        <v>0</v>
      </c>
      <c r="M171" s="14">
        <v>0</v>
      </c>
      <c r="N171" s="45">
        <v>0</v>
      </c>
      <c r="O171" s="44">
        <v>0</v>
      </c>
      <c r="P171" s="14">
        <v>0</v>
      </c>
      <c r="Q171" s="45">
        <f t="shared" si="195"/>
        <v>0</v>
      </c>
      <c r="R171" s="44">
        <v>0</v>
      </c>
      <c r="S171" s="14">
        <v>0</v>
      </c>
      <c r="T171" s="45">
        <f t="shared" si="196"/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0</v>
      </c>
      <c r="AB171" s="14">
        <v>0</v>
      </c>
      <c r="AC171" s="45">
        <v>0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v>0</v>
      </c>
      <c r="AP171" s="44">
        <v>0</v>
      </c>
      <c r="AQ171" s="14">
        <v>0</v>
      </c>
      <c r="AR171" s="45">
        <v>0</v>
      </c>
      <c r="AS171" s="44">
        <v>0</v>
      </c>
      <c r="AT171" s="14">
        <v>0</v>
      </c>
      <c r="AU171" s="45">
        <v>0</v>
      </c>
      <c r="AV171" s="44">
        <v>0</v>
      </c>
      <c r="AW171" s="14">
        <v>0</v>
      </c>
      <c r="AX171" s="45">
        <v>0</v>
      </c>
      <c r="AY171" s="44">
        <v>4.2000000000000003E-2</v>
      </c>
      <c r="AZ171" s="14">
        <v>1.052</v>
      </c>
      <c r="BA171" s="45">
        <f t="shared" si="197"/>
        <v>25047.619047619046</v>
      </c>
      <c r="BB171" s="44">
        <v>0</v>
      </c>
      <c r="BC171" s="14">
        <v>0</v>
      </c>
      <c r="BD171" s="45">
        <f t="shared" si="198"/>
        <v>0</v>
      </c>
      <c r="BE171" s="44">
        <v>0</v>
      </c>
      <c r="BF171" s="14">
        <v>0</v>
      </c>
      <c r="BG171" s="45">
        <v>0</v>
      </c>
      <c r="BH171" s="44">
        <v>0</v>
      </c>
      <c r="BI171" s="14">
        <v>0</v>
      </c>
      <c r="BJ171" s="45">
        <v>0</v>
      </c>
      <c r="BK171" s="12">
        <f t="shared" si="143"/>
        <v>4.2000000000000003E-2</v>
      </c>
      <c r="BL171" s="17">
        <f t="shared" si="144"/>
        <v>1.052</v>
      </c>
    </row>
    <row r="172" spans="1:64" ht="15" customHeight="1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</v>
      </c>
      <c r="G172" s="14">
        <v>0</v>
      </c>
      <c r="H172" s="45">
        <v>0</v>
      </c>
      <c r="I172" s="44">
        <v>0</v>
      </c>
      <c r="J172" s="14">
        <v>0</v>
      </c>
      <c r="K172" s="45">
        <v>0</v>
      </c>
      <c r="L172" s="44">
        <v>0</v>
      </c>
      <c r="M172" s="14">
        <v>0</v>
      </c>
      <c r="N172" s="45">
        <v>0</v>
      </c>
      <c r="O172" s="44">
        <v>0</v>
      </c>
      <c r="P172" s="14">
        <v>0</v>
      </c>
      <c r="Q172" s="45">
        <f t="shared" si="195"/>
        <v>0</v>
      </c>
      <c r="R172" s="44">
        <v>0</v>
      </c>
      <c r="S172" s="14">
        <v>0</v>
      </c>
      <c r="T172" s="45">
        <f t="shared" si="196"/>
        <v>0</v>
      </c>
      <c r="U172" s="44">
        <v>0</v>
      </c>
      <c r="V172" s="14">
        <v>0</v>
      </c>
      <c r="W172" s="45">
        <v>0</v>
      </c>
      <c r="X172" s="44">
        <v>0</v>
      </c>
      <c r="Y172" s="14">
        <v>0</v>
      </c>
      <c r="Z172" s="45">
        <v>0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v>0</v>
      </c>
      <c r="AP172" s="44">
        <v>0</v>
      </c>
      <c r="AQ172" s="14">
        <v>0</v>
      </c>
      <c r="AR172" s="45">
        <v>0</v>
      </c>
      <c r="AS172" s="44">
        <v>0</v>
      </c>
      <c r="AT172" s="14">
        <v>0</v>
      </c>
      <c r="AU172" s="45">
        <v>0</v>
      </c>
      <c r="AV172" s="44">
        <v>0</v>
      </c>
      <c r="AW172" s="14">
        <v>0</v>
      </c>
      <c r="AX172" s="45">
        <v>0</v>
      </c>
      <c r="AY172" s="44">
        <v>0</v>
      </c>
      <c r="AZ172" s="14">
        <v>0</v>
      </c>
      <c r="BA172" s="45">
        <v>0</v>
      </c>
      <c r="BB172" s="44">
        <v>0</v>
      </c>
      <c r="BC172" s="14">
        <v>0</v>
      </c>
      <c r="BD172" s="45">
        <f t="shared" si="198"/>
        <v>0</v>
      </c>
      <c r="BE172" s="44">
        <v>0</v>
      </c>
      <c r="BF172" s="14">
        <v>0</v>
      </c>
      <c r="BG172" s="45">
        <v>0</v>
      </c>
      <c r="BH172" s="44">
        <v>0</v>
      </c>
      <c r="BI172" s="14">
        <v>0</v>
      </c>
      <c r="BJ172" s="45">
        <v>0</v>
      </c>
      <c r="BK172" s="12">
        <f t="shared" si="143"/>
        <v>0</v>
      </c>
      <c r="BL172" s="17">
        <f t="shared" si="144"/>
        <v>0</v>
      </c>
    </row>
    <row r="173" spans="1:64" ht="15" customHeight="1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0</v>
      </c>
      <c r="M173" s="14">
        <v>0</v>
      </c>
      <c r="N173" s="45">
        <v>0</v>
      </c>
      <c r="O173" s="44">
        <v>0</v>
      </c>
      <c r="P173" s="14">
        <v>0</v>
      </c>
      <c r="Q173" s="45">
        <f t="shared" si="195"/>
        <v>0</v>
      </c>
      <c r="R173" s="44">
        <v>0</v>
      </c>
      <c r="S173" s="14">
        <v>0</v>
      </c>
      <c r="T173" s="45">
        <f t="shared" si="196"/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</v>
      </c>
      <c r="AH173" s="14">
        <v>0</v>
      </c>
      <c r="AI173" s="45">
        <v>0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v>0</v>
      </c>
      <c r="AP173" s="44">
        <v>0</v>
      </c>
      <c r="AQ173" s="14">
        <v>0</v>
      </c>
      <c r="AR173" s="45">
        <v>0</v>
      </c>
      <c r="AS173" s="44">
        <v>0</v>
      </c>
      <c r="AT173" s="14">
        <v>0</v>
      </c>
      <c r="AU173" s="45">
        <v>0</v>
      </c>
      <c r="AV173" s="44">
        <v>0</v>
      </c>
      <c r="AW173" s="14">
        <v>0</v>
      </c>
      <c r="AX173" s="45">
        <v>0</v>
      </c>
      <c r="AY173" s="44">
        <v>0.28000000000000003</v>
      </c>
      <c r="AZ173" s="14">
        <v>1.0629999999999999</v>
      </c>
      <c r="BA173" s="45">
        <f t="shared" si="197"/>
        <v>3796.4285714285706</v>
      </c>
      <c r="BB173" s="44">
        <v>0</v>
      </c>
      <c r="BC173" s="14">
        <v>0</v>
      </c>
      <c r="BD173" s="45">
        <f t="shared" si="198"/>
        <v>0</v>
      </c>
      <c r="BE173" s="44">
        <v>0</v>
      </c>
      <c r="BF173" s="14">
        <v>0</v>
      </c>
      <c r="BG173" s="45">
        <v>0</v>
      </c>
      <c r="BH173" s="44">
        <v>0</v>
      </c>
      <c r="BI173" s="14">
        <v>0</v>
      </c>
      <c r="BJ173" s="45">
        <v>0</v>
      </c>
      <c r="BK173" s="12">
        <f t="shared" si="143"/>
        <v>0.28000000000000003</v>
      </c>
      <c r="BL173" s="17">
        <f t="shared" si="144"/>
        <v>1.0629999999999999</v>
      </c>
    </row>
    <row r="174" spans="1:64" ht="15" customHeight="1" thickBot="1" x14ac:dyDescent="0.35">
      <c r="A174" s="56"/>
      <c r="B174" s="57" t="s">
        <v>17</v>
      </c>
      <c r="C174" s="46">
        <f t="shared" ref="C174:D174" si="200">SUM(C162:C173)</f>
        <v>0</v>
      </c>
      <c r="D174" s="34">
        <f t="shared" si="200"/>
        <v>0</v>
      </c>
      <c r="E174" s="47"/>
      <c r="F174" s="46">
        <f t="shared" ref="F174:G174" si="201">SUM(F162:F173)</f>
        <v>0</v>
      </c>
      <c r="G174" s="34">
        <f t="shared" si="201"/>
        <v>0</v>
      </c>
      <c r="H174" s="47"/>
      <c r="I174" s="46">
        <f t="shared" ref="I174:J174" si="202">SUM(I162:I173)</f>
        <v>0</v>
      </c>
      <c r="J174" s="34">
        <f t="shared" si="202"/>
        <v>0</v>
      </c>
      <c r="K174" s="47"/>
      <c r="L174" s="46">
        <f t="shared" ref="L174:M174" si="203">SUM(L162:L173)</f>
        <v>0</v>
      </c>
      <c r="M174" s="34">
        <f t="shared" si="203"/>
        <v>0</v>
      </c>
      <c r="N174" s="47"/>
      <c r="O174" s="46">
        <f t="shared" ref="O174:P174" si="204">SUM(O162:O173)</f>
        <v>0</v>
      </c>
      <c r="P174" s="34">
        <f t="shared" si="204"/>
        <v>0</v>
      </c>
      <c r="Q174" s="47"/>
      <c r="R174" s="46">
        <f t="shared" ref="R174:S174" si="205">SUM(R162:R173)</f>
        <v>0</v>
      </c>
      <c r="S174" s="34">
        <f t="shared" si="205"/>
        <v>0</v>
      </c>
      <c r="T174" s="47"/>
      <c r="U174" s="46">
        <f t="shared" ref="U174:V174" si="206">SUM(U162:U173)</f>
        <v>0</v>
      </c>
      <c r="V174" s="34">
        <f t="shared" si="206"/>
        <v>0</v>
      </c>
      <c r="W174" s="47"/>
      <c r="X174" s="46">
        <f t="shared" ref="X174:Y174" si="207">SUM(X162:X173)</f>
        <v>0</v>
      </c>
      <c r="Y174" s="34">
        <f t="shared" si="207"/>
        <v>0</v>
      </c>
      <c r="Z174" s="47"/>
      <c r="AA174" s="46">
        <f t="shared" ref="AA174:AB174" si="208">SUM(AA162:AA173)</f>
        <v>0</v>
      </c>
      <c r="AB174" s="34">
        <f t="shared" si="208"/>
        <v>0</v>
      </c>
      <c r="AC174" s="47"/>
      <c r="AD174" s="46">
        <f t="shared" ref="AD174:AE174" si="209">SUM(AD162:AD173)</f>
        <v>0</v>
      </c>
      <c r="AE174" s="34">
        <f t="shared" si="209"/>
        <v>0</v>
      </c>
      <c r="AF174" s="47"/>
      <c r="AG174" s="46">
        <f t="shared" ref="AG174:AH174" si="210">SUM(AG162:AG173)</f>
        <v>0</v>
      </c>
      <c r="AH174" s="34">
        <f t="shared" si="210"/>
        <v>0</v>
      </c>
      <c r="AI174" s="47"/>
      <c r="AJ174" s="46">
        <f t="shared" ref="AJ174:AK174" si="211">SUM(AJ162:AJ173)</f>
        <v>0</v>
      </c>
      <c r="AK174" s="34">
        <f t="shared" si="211"/>
        <v>0</v>
      </c>
      <c r="AL174" s="47"/>
      <c r="AM174" s="46">
        <f t="shared" ref="AM174:AN174" si="212">SUM(AM162:AM173)</f>
        <v>0</v>
      </c>
      <c r="AN174" s="34">
        <f t="shared" si="212"/>
        <v>0</v>
      </c>
      <c r="AO174" s="47"/>
      <c r="AP174" s="46">
        <f t="shared" ref="AP174:AQ174" si="213">SUM(AP162:AP173)</f>
        <v>0</v>
      </c>
      <c r="AQ174" s="34">
        <f t="shared" si="213"/>
        <v>0</v>
      </c>
      <c r="AR174" s="47"/>
      <c r="AS174" s="46">
        <f t="shared" ref="AS174:AT174" si="214">SUM(AS162:AS173)</f>
        <v>0</v>
      </c>
      <c r="AT174" s="34">
        <f t="shared" si="214"/>
        <v>0</v>
      </c>
      <c r="AU174" s="47"/>
      <c r="AV174" s="46">
        <f t="shared" ref="AV174:AW174" si="215">SUM(AV162:AV173)</f>
        <v>0</v>
      </c>
      <c r="AW174" s="34">
        <f t="shared" si="215"/>
        <v>0</v>
      </c>
      <c r="AX174" s="47"/>
      <c r="AY174" s="46">
        <f t="shared" ref="AY174:AZ174" si="216">SUM(AY162:AY173)</f>
        <v>22.245000000000005</v>
      </c>
      <c r="AZ174" s="34">
        <f t="shared" si="216"/>
        <v>15.003</v>
      </c>
      <c r="BA174" s="47"/>
      <c r="BB174" s="46">
        <f t="shared" ref="BB174:BC174" si="217">SUM(BB162:BB173)</f>
        <v>0</v>
      </c>
      <c r="BC174" s="34">
        <f t="shared" si="217"/>
        <v>0</v>
      </c>
      <c r="BD174" s="47"/>
      <c r="BE174" s="46">
        <f t="shared" ref="BE174:BF174" si="218">SUM(BE162:BE173)</f>
        <v>0</v>
      </c>
      <c r="BF174" s="34">
        <f t="shared" si="218"/>
        <v>0</v>
      </c>
      <c r="BG174" s="47"/>
      <c r="BH174" s="46">
        <f t="shared" ref="BH174:BI174" si="219">SUM(BH162:BH173)</f>
        <v>0</v>
      </c>
      <c r="BI174" s="34">
        <f t="shared" si="219"/>
        <v>0</v>
      </c>
      <c r="BJ174" s="47"/>
      <c r="BK174" s="35">
        <f t="shared" si="143"/>
        <v>22.245000000000005</v>
      </c>
      <c r="BL174" s="36">
        <f t="shared" si="144"/>
        <v>15.003</v>
      </c>
    </row>
    <row r="175" spans="1:64" ht="15" customHeight="1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0</v>
      </c>
      <c r="M175" s="14">
        <v>0</v>
      </c>
      <c r="N175" s="45">
        <v>0</v>
      </c>
      <c r="O175" s="44">
        <v>0</v>
      </c>
      <c r="P175" s="14">
        <v>0</v>
      </c>
      <c r="Q175" s="45">
        <f t="shared" ref="Q175:Q186" si="220">IF(O175=0,0,P175/O175*1000)</f>
        <v>0</v>
      </c>
      <c r="R175" s="44">
        <v>0</v>
      </c>
      <c r="S175" s="14">
        <v>0</v>
      </c>
      <c r="T175" s="45">
        <f t="shared" ref="T175:T186" si="221">IF(R175=0,0,S175/R175*1000)</f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</v>
      </c>
      <c r="AB175" s="14">
        <v>0</v>
      </c>
      <c r="AC175" s="45">
        <v>0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v>0</v>
      </c>
      <c r="AP175" s="44">
        <v>0</v>
      </c>
      <c r="AQ175" s="14">
        <v>0</v>
      </c>
      <c r="AR175" s="45">
        <v>0</v>
      </c>
      <c r="AS175" s="44">
        <v>0</v>
      </c>
      <c r="AT175" s="14">
        <v>0</v>
      </c>
      <c r="AU175" s="45">
        <v>0</v>
      </c>
      <c r="AV175" s="44">
        <v>0</v>
      </c>
      <c r="AW175" s="14">
        <v>0</v>
      </c>
      <c r="AX175" s="45">
        <v>0</v>
      </c>
      <c r="AY175" s="44">
        <v>0</v>
      </c>
      <c r="AZ175" s="14">
        <v>0</v>
      </c>
      <c r="BA175" s="45">
        <v>0</v>
      </c>
      <c r="BB175" s="44">
        <v>0</v>
      </c>
      <c r="BC175" s="14">
        <v>0</v>
      </c>
      <c r="BD175" s="45">
        <f t="shared" ref="BD175:BD186" si="222">IF(BB175=0,0,BC175/BB175*1000)</f>
        <v>0</v>
      </c>
      <c r="BE175" s="44">
        <v>0</v>
      </c>
      <c r="BF175" s="14">
        <v>0</v>
      </c>
      <c r="BG175" s="45">
        <v>0</v>
      </c>
      <c r="BH175" s="44">
        <v>0</v>
      </c>
      <c r="BI175" s="14">
        <v>0</v>
      </c>
      <c r="BJ175" s="45">
        <v>0</v>
      </c>
      <c r="BK175" s="12">
        <f t="shared" ref="BK175:BK180" si="223">I175+L175+AA175+AD175+AG175+AJ175+AP175+AY175+BH175+X175+AS175+C175+BE175+AM175</f>
        <v>0</v>
      </c>
      <c r="BL175" s="17">
        <f t="shared" ref="BL175:BL180" si="224">J175+M175+AB175+AE175+AH175+AK175+AQ175+AZ175+BI175+Y175+AT175+D175+BF175+AN175</f>
        <v>0</v>
      </c>
    </row>
    <row r="176" spans="1:64" ht="15" customHeight="1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0</v>
      </c>
      <c r="G176" s="14">
        <v>0</v>
      </c>
      <c r="H176" s="45">
        <v>0</v>
      </c>
      <c r="I176" s="44">
        <v>0</v>
      </c>
      <c r="J176" s="14">
        <v>0</v>
      </c>
      <c r="K176" s="45">
        <v>0</v>
      </c>
      <c r="L176" s="44">
        <v>0</v>
      </c>
      <c r="M176" s="14">
        <v>0</v>
      </c>
      <c r="N176" s="45">
        <v>0</v>
      </c>
      <c r="O176" s="44">
        <v>0</v>
      </c>
      <c r="P176" s="14">
        <v>0</v>
      </c>
      <c r="Q176" s="45">
        <f t="shared" si="220"/>
        <v>0</v>
      </c>
      <c r="R176" s="44">
        <v>0</v>
      </c>
      <c r="S176" s="14">
        <v>0</v>
      </c>
      <c r="T176" s="45">
        <f t="shared" si="221"/>
        <v>0</v>
      </c>
      <c r="U176" s="44">
        <v>0</v>
      </c>
      <c r="V176" s="14">
        <v>0</v>
      </c>
      <c r="W176" s="45">
        <v>0</v>
      </c>
      <c r="X176" s="44">
        <v>0</v>
      </c>
      <c r="Y176" s="14">
        <v>0</v>
      </c>
      <c r="Z176" s="45">
        <v>0</v>
      </c>
      <c r="AA176" s="44">
        <v>0</v>
      </c>
      <c r="AB176" s="14">
        <v>0</v>
      </c>
      <c r="AC176" s="45">
        <v>0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v>0</v>
      </c>
      <c r="AP176" s="44">
        <v>0</v>
      </c>
      <c r="AQ176" s="14">
        <v>0</v>
      </c>
      <c r="AR176" s="45">
        <v>0</v>
      </c>
      <c r="AS176" s="44">
        <v>0</v>
      </c>
      <c r="AT176" s="14">
        <v>0</v>
      </c>
      <c r="AU176" s="45">
        <v>0</v>
      </c>
      <c r="AV176" s="44">
        <v>0</v>
      </c>
      <c r="AW176" s="14">
        <v>0</v>
      </c>
      <c r="AX176" s="45">
        <v>0</v>
      </c>
      <c r="AY176" s="44">
        <v>0</v>
      </c>
      <c r="AZ176" s="14">
        <v>0</v>
      </c>
      <c r="BA176" s="45">
        <v>0</v>
      </c>
      <c r="BB176" s="44">
        <v>0</v>
      </c>
      <c r="BC176" s="14">
        <v>0</v>
      </c>
      <c r="BD176" s="45">
        <f t="shared" si="222"/>
        <v>0</v>
      </c>
      <c r="BE176" s="44">
        <v>0</v>
      </c>
      <c r="BF176" s="14">
        <v>0</v>
      </c>
      <c r="BG176" s="45">
        <v>0</v>
      </c>
      <c r="BH176" s="44">
        <v>0</v>
      </c>
      <c r="BI176" s="14">
        <v>0</v>
      </c>
      <c r="BJ176" s="45">
        <v>0</v>
      </c>
      <c r="BK176" s="12">
        <f t="shared" si="223"/>
        <v>0</v>
      </c>
      <c r="BL176" s="17">
        <f t="shared" si="224"/>
        <v>0</v>
      </c>
    </row>
    <row r="177" spans="1:64" ht="15" customHeight="1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0</v>
      </c>
      <c r="G177" s="14">
        <v>0</v>
      </c>
      <c r="H177" s="45">
        <v>0</v>
      </c>
      <c r="I177" s="44">
        <v>0</v>
      </c>
      <c r="J177" s="14">
        <v>0</v>
      </c>
      <c r="K177" s="45">
        <v>0</v>
      </c>
      <c r="L177" s="44">
        <v>0</v>
      </c>
      <c r="M177" s="14">
        <v>0</v>
      </c>
      <c r="N177" s="45">
        <v>0</v>
      </c>
      <c r="O177" s="44">
        <v>0</v>
      </c>
      <c r="P177" s="14">
        <v>0</v>
      </c>
      <c r="Q177" s="45">
        <f t="shared" si="220"/>
        <v>0</v>
      </c>
      <c r="R177" s="44">
        <v>0</v>
      </c>
      <c r="S177" s="14">
        <v>0</v>
      </c>
      <c r="T177" s="45">
        <f t="shared" si="221"/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</v>
      </c>
      <c r="AH177" s="14">
        <v>0</v>
      </c>
      <c r="AI177" s="45">
        <v>0</v>
      </c>
      <c r="AJ177" s="44">
        <v>0</v>
      </c>
      <c r="AK177" s="14">
        <v>0</v>
      </c>
      <c r="AL177" s="45">
        <v>0</v>
      </c>
      <c r="AM177" s="44">
        <v>0</v>
      </c>
      <c r="AN177" s="14">
        <v>0</v>
      </c>
      <c r="AO177" s="45">
        <v>0</v>
      </c>
      <c r="AP177" s="44">
        <v>0</v>
      </c>
      <c r="AQ177" s="14">
        <v>0</v>
      </c>
      <c r="AR177" s="45">
        <v>0</v>
      </c>
      <c r="AS177" s="44">
        <v>0</v>
      </c>
      <c r="AT177" s="14">
        <v>0</v>
      </c>
      <c r="AU177" s="45">
        <v>0</v>
      </c>
      <c r="AV177" s="44">
        <v>0</v>
      </c>
      <c r="AW177" s="14">
        <v>0</v>
      </c>
      <c r="AX177" s="45">
        <v>0</v>
      </c>
      <c r="AY177" s="44">
        <v>0.105</v>
      </c>
      <c r="AZ177" s="14">
        <v>1.6140000000000001</v>
      </c>
      <c r="BA177" s="45">
        <f t="shared" ref="BA177:BA185" si="225">AZ177/AY177*1000</f>
        <v>15371.428571428574</v>
      </c>
      <c r="BB177" s="44">
        <v>0</v>
      </c>
      <c r="BC177" s="14">
        <v>0</v>
      </c>
      <c r="BD177" s="45">
        <f t="shared" si="222"/>
        <v>0</v>
      </c>
      <c r="BE177" s="44">
        <v>0</v>
      </c>
      <c r="BF177" s="14">
        <v>0</v>
      </c>
      <c r="BG177" s="45">
        <v>0</v>
      </c>
      <c r="BH177" s="44">
        <v>0</v>
      </c>
      <c r="BI177" s="14">
        <v>0</v>
      </c>
      <c r="BJ177" s="45">
        <v>0</v>
      </c>
      <c r="BK177" s="12">
        <f t="shared" si="223"/>
        <v>0.105</v>
      </c>
      <c r="BL177" s="17">
        <f t="shared" si="224"/>
        <v>1.6140000000000001</v>
      </c>
    </row>
    <row r="178" spans="1:64" ht="15" customHeight="1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</v>
      </c>
      <c r="G178" s="14">
        <v>0</v>
      </c>
      <c r="H178" s="45">
        <v>0</v>
      </c>
      <c r="I178" s="44">
        <v>0</v>
      </c>
      <c r="J178" s="14">
        <v>0</v>
      </c>
      <c r="K178" s="45">
        <v>0</v>
      </c>
      <c r="L178" s="44">
        <v>0</v>
      </c>
      <c r="M178" s="14">
        <v>0</v>
      </c>
      <c r="N178" s="45">
        <v>0</v>
      </c>
      <c r="O178" s="44">
        <v>0</v>
      </c>
      <c r="P178" s="14">
        <v>0</v>
      </c>
      <c r="Q178" s="45">
        <f t="shared" si="220"/>
        <v>0</v>
      </c>
      <c r="R178" s="44">
        <v>0</v>
      </c>
      <c r="S178" s="14">
        <v>0</v>
      </c>
      <c r="T178" s="45">
        <f t="shared" si="221"/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0</v>
      </c>
      <c r="AB178" s="14">
        <v>0</v>
      </c>
      <c r="AC178" s="45">
        <v>0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v>0</v>
      </c>
      <c r="AP178" s="44">
        <v>0</v>
      </c>
      <c r="AQ178" s="14">
        <v>0</v>
      </c>
      <c r="AR178" s="45">
        <v>0</v>
      </c>
      <c r="AS178" s="44">
        <v>0</v>
      </c>
      <c r="AT178" s="14">
        <v>0</v>
      </c>
      <c r="AU178" s="45">
        <v>0</v>
      </c>
      <c r="AV178" s="44">
        <v>0</v>
      </c>
      <c r="AW178" s="14">
        <v>0</v>
      </c>
      <c r="AX178" s="45">
        <v>0</v>
      </c>
      <c r="AY178" s="44">
        <v>1.855</v>
      </c>
      <c r="AZ178" s="14">
        <v>2.4319999999999999</v>
      </c>
      <c r="BA178" s="45">
        <f t="shared" si="225"/>
        <v>1311.0512129380054</v>
      </c>
      <c r="BB178" s="44">
        <v>0</v>
      </c>
      <c r="BC178" s="14">
        <v>0</v>
      </c>
      <c r="BD178" s="45">
        <f t="shared" si="222"/>
        <v>0</v>
      </c>
      <c r="BE178" s="44">
        <v>0</v>
      </c>
      <c r="BF178" s="14">
        <v>0</v>
      </c>
      <c r="BG178" s="45">
        <v>0</v>
      </c>
      <c r="BH178" s="44">
        <v>0</v>
      </c>
      <c r="BI178" s="14">
        <v>0</v>
      </c>
      <c r="BJ178" s="45">
        <v>0</v>
      </c>
      <c r="BK178" s="12">
        <f t="shared" si="223"/>
        <v>1.855</v>
      </c>
      <c r="BL178" s="17">
        <f t="shared" si="224"/>
        <v>2.4319999999999999</v>
      </c>
    </row>
    <row r="179" spans="1:64" ht="15" customHeight="1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</v>
      </c>
      <c r="G179" s="14">
        <v>0</v>
      </c>
      <c r="H179" s="45">
        <v>0</v>
      </c>
      <c r="I179" s="44">
        <v>0</v>
      </c>
      <c r="J179" s="14">
        <v>0</v>
      </c>
      <c r="K179" s="45">
        <v>0</v>
      </c>
      <c r="L179" s="44">
        <v>0.01</v>
      </c>
      <c r="M179" s="14">
        <v>3.2000000000000001E-2</v>
      </c>
      <c r="N179" s="45">
        <f t="shared" ref="N179" si="226">M179/L179*1000</f>
        <v>3200</v>
      </c>
      <c r="O179" s="44">
        <v>0</v>
      </c>
      <c r="P179" s="14">
        <v>0</v>
      </c>
      <c r="Q179" s="45">
        <f t="shared" si="220"/>
        <v>0</v>
      </c>
      <c r="R179" s="44">
        <v>0</v>
      </c>
      <c r="S179" s="14">
        <v>0</v>
      </c>
      <c r="T179" s="45">
        <f t="shared" si="221"/>
        <v>0</v>
      </c>
      <c r="U179" s="44">
        <v>0</v>
      </c>
      <c r="V179" s="14">
        <v>0</v>
      </c>
      <c r="W179" s="45">
        <v>0</v>
      </c>
      <c r="X179" s="44">
        <v>0</v>
      </c>
      <c r="Y179" s="14">
        <v>0</v>
      </c>
      <c r="Z179" s="45">
        <v>0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0</v>
      </c>
      <c r="AH179" s="14">
        <v>0</v>
      </c>
      <c r="AI179" s="45">
        <v>0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v>0</v>
      </c>
      <c r="AP179" s="44">
        <v>0</v>
      </c>
      <c r="AQ179" s="14">
        <v>0</v>
      </c>
      <c r="AR179" s="45">
        <v>0</v>
      </c>
      <c r="AS179" s="44">
        <v>0</v>
      </c>
      <c r="AT179" s="14">
        <v>0</v>
      </c>
      <c r="AU179" s="45">
        <v>0</v>
      </c>
      <c r="AV179" s="44">
        <v>0</v>
      </c>
      <c r="AW179" s="14">
        <v>0</v>
      </c>
      <c r="AX179" s="45">
        <v>0</v>
      </c>
      <c r="AY179" s="44">
        <v>1.0999999999999999E-2</v>
      </c>
      <c r="AZ179" s="14">
        <v>3.0649999999999999</v>
      </c>
      <c r="BA179" s="45">
        <f t="shared" si="225"/>
        <v>278636.36363636365</v>
      </c>
      <c r="BB179" s="44">
        <v>0</v>
      </c>
      <c r="BC179" s="14">
        <v>0</v>
      </c>
      <c r="BD179" s="45">
        <f t="shared" si="222"/>
        <v>0</v>
      </c>
      <c r="BE179" s="44">
        <v>0</v>
      </c>
      <c r="BF179" s="14">
        <v>0</v>
      </c>
      <c r="BG179" s="45">
        <v>0</v>
      </c>
      <c r="BH179" s="44">
        <v>0</v>
      </c>
      <c r="BI179" s="14">
        <v>0</v>
      </c>
      <c r="BJ179" s="45">
        <v>0</v>
      </c>
      <c r="BK179" s="12">
        <f t="shared" si="223"/>
        <v>2.0999999999999998E-2</v>
      </c>
      <c r="BL179" s="17">
        <f t="shared" si="224"/>
        <v>3.097</v>
      </c>
    </row>
    <row r="180" spans="1:64" ht="15" customHeight="1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0</v>
      </c>
      <c r="M180" s="14">
        <v>0</v>
      </c>
      <c r="N180" s="45">
        <v>0</v>
      </c>
      <c r="O180" s="44">
        <v>0</v>
      </c>
      <c r="P180" s="14">
        <v>0</v>
      </c>
      <c r="Q180" s="45">
        <f t="shared" si="220"/>
        <v>0</v>
      </c>
      <c r="R180" s="44">
        <v>0</v>
      </c>
      <c r="S180" s="14">
        <v>0</v>
      </c>
      <c r="T180" s="45">
        <f t="shared" si="221"/>
        <v>0</v>
      </c>
      <c r="U180" s="44">
        <v>0</v>
      </c>
      <c r="V180" s="14">
        <v>0</v>
      </c>
      <c r="W180" s="45">
        <v>0</v>
      </c>
      <c r="X180" s="44">
        <v>0</v>
      </c>
      <c r="Y180" s="14">
        <v>0</v>
      </c>
      <c r="Z180" s="45">
        <v>0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0</v>
      </c>
      <c r="AH180" s="14">
        <v>0</v>
      </c>
      <c r="AI180" s="45">
        <v>0</v>
      </c>
      <c r="AJ180" s="44">
        <v>13.41</v>
      </c>
      <c r="AK180" s="14">
        <v>375.66300000000001</v>
      </c>
      <c r="AL180" s="45">
        <f t="shared" ref="AL180" si="227">AK180/AJ180*1000</f>
        <v>28013.646532438477</v>
      </c>
      <c r="AM180" s="44">
        <v>0</v>
      </c>
      <c r="AN180" s="14">
        <v>0</v>
      </c>
      <c r="AO180" s="45">
        <v>0</v>
      </c>
      <c r="AP180" s="44">
        <v>0</v>
      </c>
      <c r="AQ180" s="14">
        <v>0</v>
      </c>
      <c r="AR180" s="45">
        <v>0</v>
      </c>
      <c r="AS180" s="44">
        <v>0</v>
      </c>
      <c r="AT180" s="14">
        <v>0</v>
      </c>
      <c r="AU180" s="45">
        <v>0</v>
      </c>
      <c r="AV180" s="44">
        <v>0</v>
      </c>
      <c r="AW180" s="14">
        <v>0</v>
      </c>
      <c r="AX180" s="45">
        <v>0</v>
      </c>
      <c r="AY180" s="44">
        <v>1</v>
      </c>
      <c r="AZ180" s="14">
        <v>0.84399999999999997</v>
      </c>
      <c r="BA180" s="45">
        <f t="shared" si="225"/>
        <v>844</v>
      </c>
      <c r="BB180" s="44">
        <v>0</v>
      </c>
      <c r="BC180" s="14">
        <v>0</v>
      </c>
      <c r="BD180" s="45">
        <f t="shared" si="222"/>
        <v>0</v>
      </c>
      <c r="BE180" s="44">
        <v>3.18</v>
      </c>
      <c r="BF180" s="14">
        <v>1.3620000000000001</v>
      </c>
      <c r="BG180" s="45">
        <f t="shared" ref="BG180" si="228">BF180/BE180*1000</f>
        <v>428.30188679245282</v>
      </c>
      <c r="BH180" s="44">
        <v>0</v>
      </c>
      <c r="BI180" s="14">
        <v>0</v>
      </c>
      <c r="BJ180" s="45">
        <v>0</v>
      </c>
      <c r="BK180" s="12">
        <f t="shared" si="223"/>
        <v>17.59</v>
      </c>
      <c r="BL180" s="17">
        <f t="shared" si="224"/>
        <v>377.86900000000003</v>
      </c>
    </row>
    <row r="181" spans="1:64" ht="15" customHeight="1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</v>
      </c>
      <c r="G181" s="14">
        <v>0</v>
      </c>
      <c r="H181" s="45">
        <v>0</v>
      </c>
      <c r="I181" s="44">
        <v>0</v>
      </c>
      <c r="J181" s="14">
        <v>0</v>
      </c>
      <c r="K181" s="45">
        <v>0</v>
      </c>
      <c r="L181" s="44">
        <v>0</v>
      </c>
      <c r="M181" s="14">
        <v>0</v>
      </c>
      <c r="N181" s="45">
        <v>0</v>
      </c>
      <c r="O181" s="44">
        <v>0</v>
      </c>
      <c r="P181" s="14">
        <v>0</v>
      </c>
      <c r="Q181" s="45">
        <f t="shared" si="220"/>
        <v>0</v>
      </c>
      <c r="R181" s="44">
        <v>0</v>
      </c>
      <c r="S181" s="14">
        <v>0</v>
      </c>
      <c r="T181" s="45">
        <f t="shared" si="221"/>
        <v>0</v>
      </c>
      <c r="U181" s="44">
        <v>0</v>
      </c>
      <c r="V181" s="14">
        <v>0</v>
      </c>
      <c r="W181" s="45">
        <v>0</v>
      </c>
      <c r="X181" s="44">
        <v>0</v>
      </c>
      <c r="Y181" s="14">
        <v>0</v>
      </c>
      <c r="Z181" s="45">
        <v>0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0</v>
      </c>
      <c r="AH181" s="14">
        <v>0</v>
      </c>
      <c r="AI181" s="45">
        <v>0</v>
      </c>
      <c r="AJ181" s="44">
        <v>0</v>
      </c>
      <c r="AK181" s="14">
        <v>0</v>
      </c>
      <c r="AL181" s="45">
        <v>0</v>
      </c>
      <c r="AM181" s="44">
        <v>0.6</v>
      </c>
      <c r="AN181" s="14">
        <v>0.26100000000000001</v>
      </c>
      <c r="AO181" s="45">
        <f t="shared" ref="AO181" si="229">AN181/AM181*1000</f>
        <v>435.00000000000006</v>
      </c>
      <c r="AP181" s="44">
        <v>0</v>
      </c>
      <c r="AQ181" s="14">
        <v>0</v>
      </c>
      <c r="AR181" s="45">
        <v>0</v>
      </c>
      <c r="AS181" s="44">
        <v>0</v>
      </c>
      <c r="AT181" s="14">
        <v>0</v>
      </c>
      <c r="AU181" s="45">
        <v>0</v>
      </c>
      <c r="AV181" s="44">
        <v>0</v>
      </c>
      <c r="AW181" s="14">
        <v>0</v>
      </c>
      <c r="AX181" s="45">
        <v>0</v>
      </c>
      <c r="AY181" s="44">
        <v>7.4</v>
      </c>
      <c r="AZ181" s="14">
        <v>3.9710000000000001</v>
      </c>
      <c r="BA181" s="45">
        <f t="shared" si="225"/>
        <v>536.62162162162167</v>
      </c>
      <c r="BB181" s="44">
        <v>0</v>
      </c>
      <c r="BC181" s="14">
        <v>0</v>
      </c>
      <c r="BD181" s="45">
        <f t="shared" si="222"/>
        <v>0</v>
      </c>
      <c r="BE181" s="44">
        <v>0</v>
      </c>
      <c r="BF181" s="14">
        <v>0</v>
      </c>
      <c r="BG181" s="45">
        <v>0</v>
      </c>
      <c r="BH181" s="44">
        <v>0</v>
      </c>
      <c r="BI181" s="14">
        <v>0</v>
      </c>
      <c r="BJ181" s="45">
        <v>0</v>
      </c>
      <c r="BK181" s="12">
        <f>I181+L181+AA181+AD181+AG181+AJ181+AP181+AY181+BH181+X181+AS181+C181+BE181+AM181</f>
        <v>8</v>
      </c>
      <c r="BL181" s="17">
        <f>J181+M181+AB181+AE181+AH181+AK181+AQ181+AZ181+BI181+Y181+AT181+D181+BF181+AN181</f>
        <v>4.2320000000000002</v>
      </c>
    </row>
    <row r="182" spans="1:64" ht="15" customHeight="1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0</v>
      </c>
      <c r="G182" s="14">
        <v>0</v>
      </c>
      <c r="H182" s="45">
        <v>0</v>
      </c>
      <c r="I182" s="44">
        <v>0</v>
      </c>
      <c r="J182" s="14">
        <v>0</v>
      </c>
      <c r="K182" s="45">
        <v>0</v>
      </c>
      <c r="L182" s="44">
        <v>0</v>
      </c>
      <c r="M182" s="14">
        <v>0</v>
      </c>
      <c r="N182" s="45">
        <v>0</v>
      </c>
      <c r="O182" s="44">
        <v>0</v>
      </c>
      <c r="P182" s="14">
        <v>0</v>
      </c>
      <c r="Q182" s="45">
        <f t="shared" si="220"/>
        <v>0</v>
      </c>
      <c r="R182" s="44">
        <v>0</v>
      </c>
      <c r="S182" s="14">
        <v>0</v>
      </c>
      <c r="T182" s="45">
        <f t="shared" si="221"/>
        <v>0</v>
      </c>
      <c r="U182" s="44">
        <v>0</v>
      </c>
      <c r="V182" s="14">
        <v>0</v>
      </c>
      <c r="W182" s="45">
        <v>0</v>
      </c>
      <c r="X182" s="44">
        <v>0</v>
      </c>
      <c r="Y182" s="14">
        <v>0</v>
      </c>
      <c r="Z182" s="45">
        <v>0</v>
      </c>
      <c r="AA182" s="44">
        <v>0</v>
      </c>
      <c r="AB182" s="14">
        <v>0</v>
      </c>
      <c r="AC182" s="45">
        <v>0</v>
      </c>
      <c r="AD182" s="44">
        <v>0</v>
      </c>
      <c r="AE182" s="14">
        <v>0</v>
      </c>
      <c r="AF182" s="45">
        <v>0</v>
      </c>
      <c r="AG182" s="44">
        <v>0</v>
      </c>
      <c r="AH182" s="14">
        <v>0</v>
      </c>
      <c r="AI182" s="45">
        <v>0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44">
        <v>0</v>
      </c>
      <c r="AW182" s="14">
        <v>0</v>
      </c>
      <c r="AX182" s="45">
        <v>0</v>
      </c>
      <c r="AY182" s="44">
        <v>0.1</v>
      </c>
      <c r="AZ182" s="14">
        <v>1.159</v>
      </c>
      <c r="BA182" s="45">
        <f t="shared" si="225"/>
        <v>11590</v>
      </c>
      <c r="BB182" s="44">
        <v>0</v>
      </c>
      <c r="BC182" s="14">
        <v>0</v>
      </c>
      <c r="BD182" s="45">
        <f t="shared" si="222"/>
        <v>0</v>
      </c>
      <c r="BE182" s="44">
        <v>0</v>
      </c>
      <c r="BF182" s="14">
        <v>0</v>
      </c>
      <c r="BG182" s="45">
        <v>0</v>
      </c>
      <c r="BH182" s="44">
        <v>0</v>
      </c>
      <c r="BI182" s="14">
        <v>0</v>
      </c>
      <c r="BJ182" s="45">
        <v>0</v>
      </c>
      <c r="BK182" s="12">
        <f t="shared" ref="BK182:BK187" si="230">I182+L182+AA182+AD182+AG182+AJ182+AP182+AY182+BH182+X182+AS182+C182+BE182+AM182</f>
        <v>0.1</v>
      </c>
      <c r="BL182" s="17">
        <f t="shared" ref="BL182:BL187" si="231">J182+M182+AB182+AE182+AH182+AK182+AQ182+AZ182+BI182+Y182+AT182+D182+BF182+AN182</f>
        <v>1.159</v>
      </c>
    </row>
    <row r="183" spans="1:64" ht="15" customHeight="1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</v>
      </c>
      <c r="G183" s="14">
        <v>0</v>
      </c>
      <c r="H183" s="45">
        <v>0</v>
      </c>
      <c r="I183" s="44">
        <v>0</v>
      </c>
      <c r="J183" s="14">
        <v>0</v>
      </c>
      <c r="K183" s="45">
        <v>0</v>
      </c>
      <c r="L183" s="44">
        <v>0</v>
      </c>
      <c r="M183" s="14">
        <v>0</v>
      </c>
      <c r="N183" s="45">
        <v>0</v>
      </c>
      <c r="O183" s="44">
        <v>0</v>
      </c>
      <c r="P183" s="14">
        <v>0</v>
      </c>
      <c r="Q183" s="45">
        <f t="shared" si="220"/>
        <v>0</v>
      </c>
      <c r="R183" s="44">
        <v>0</v>
      </c>
      <c r="S183" s="14">
        <v>0</v>
      </c>
      <c r="T183" s="45">
        <f t="shared" si="221"/>
        <v>0</v>
      </c>
      <c r="U183" s="44">
        <v>0</v>
      </c>
      <c r="V183" s="14">
        <v>0</v>
      </c>
      <c r="W183" s="45">
        <v>0</v>
      </c>
      <c r="X183" s="44">
        <v>0</v>
      </c>
      <c r="Y183" s="14">
        <v>0</v>
      </c>
      <c r="Z183" s="45">
        <v>0</v>
      </c>
      <c r="AA183" s="44">
        <v>0</v>
      </c>
      <c r="AB183" s="14">
        <v>0</v>
      </c>
      <c r="AC183" s="45">
        <v>0</v>
      </c>
      <c r="AD183" s="44">
        <v>0</v>
      </c>
      <c r="AE183" s="14">
        <v>0</v>
      </c>
      <c r="AF183" s="45">
        <v>0</v>
      </c>
      <c r="AG183" s="44">
        <v>0</v>
      </c>
      <c r="AH183" s="14">
        <v>0</v>
      </c>
      <c r="AI183" s="45">
        <v>0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v>0</v>
      </c>
      <c r="AP183" s="44">
        <v>0</v>
      </c>
      <c r="AQ183" s="14">
        <v>0</v>
      </c>
      <c r="AR183" s="45">
        <v>0</v>
      </c>
      <c r="AS183" s="44">
        <v>0</v>
      </c>
      <c r="AT183" s="14">
        <v>0</v>
      </c>
      <c r="AU183" s="45">
        <v>0</v>
      </c>
      <c r="AV183" s="44">
        <v>0</v>
      </c>
      <c r="AW183" s="14">
        <v>0</v>
      </c>
      <c r="AX183" s="45">
        <v>0</v>
      </c>
      <c r="AY183" s="44">
        <v>0</v>
      </c>
      <c r="AZ183" s="14">
        <v>0</v>
      </c>
      <c r="BA183" s="45">
        <v>0</v>
      </c>
      <c r="BB183" s="44">
        <v>0</v>
      </c>
      <c r="BC183" s="14">
        <v>0</v>
      </c>
      <c r="BD183" s="45">
        <f t="shared" si="222"/>
        <v>0</v>
      </c>
      <c r="BE183" s="44">
        <v>0</v>
      </c>
      <c r="BF183" s="14">
        <v>0</v>
      </c>
      <c r="BG183" s="45">
        <v>0</v>
      </c>
      <c r="BH183" s="44">
        <v>0</v>
      </c>
      <c r="BI183" s="14">
        <v>0</v>
      </c>
      <c r="BJ183" s="45">
        <v>0</v>
      </c>
      <c r="BK183" s="12">
        <f t="shared" si="230"/>
        <v>0</v>
      </c>
      <c r="BL183" s="17">
        <f t="shared" si="231"/>
        <v>0</v>
      </c>
    </row>
    <row r="184" spans="1:64" ht="15" customHeight="1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0</v>
      </c>
      <c r="G184" s="14">
        <v>0</v>
      </c>
      <c r="H184" s="45">
        <v>0</v>
      </c>
      <c r="I184" s="44">
        <v>0</v>
      </c>
      <c r="J184" s="14">
        <v>0</v>
      </c>
      <c r="K184" s="45">
        <v>0</v>
      </c>
      <c r="L184" s="44">
        <v>0</v>
      </c>
      <c r="M184" s="14">
        <v>0</v>
      </c>
      <c r="N184" s="45">
        <v>0</v>
      </c>
      <c r="O184" s="44">
        <v>0</v>
      </c>
      <c r="P184" s="14">
        <v>0</v>
      </c>
      <c r="Q184" s="45">
        <f t="shared" si="220"/>
        <v>0</v>
      </c>
      <c r="R184" s="44">
        <v>0</v>
      </c>
      <c r="S184" s="14">
        <v>0</v>
      </c>
      <c r="T184" s="45">
        <f t="shared" si="221"/>
        <v>0</v>
      </c>
      <c r="U184" s="44">
        <v>0</v>
      </c>
      <c r="V184" s="14">
        <v>0</v>
      </c>
      <c r="W184" s="45">
        <v>0</v>
      </c>
      <c r="X184" s="44">
        <v>0</v>
      </c>
      <c r="Y184" s="14">
        <v>0</v>
      </c>
      <c r="Z184" s="45">
        <v>0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0</v>
      </c>
      <c r="AH184" s="14">
        <v>0</v>
      </c>
      <c r="AI184" s="45">
        <v>0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v>0</v>
      </c>
      <c r="AP184" s="44">
        <v>0</v>
      </c>
      <c r="AQ184" s="14">
        <v>0</v>
      </c>
      <c r="AR184" s="45">
        <v>0</v>
      </c>
      <c r="AS184" s="44">
        <v>0</v>
      </c>
      <c r="AT184" s="14">
        <v>0</v>
      </c>
      <c r="AU184" s="45">
        <v>0</v>
      </c>
      <c r="AV184" s="44">
        <v>0</v>
      </c>
      <c r="AW184" s="14">
        <v>0</v>
      </c>
      <c r="AX184" s="45">
        <v>0</v>
      </c>
      <c r="AY184" s="44">
        <v>0</v>
      </c>
      <c r="AZ184" s="14">
        <v>0</v>
      </c>
      <c r="BA184" s="45">
        <v>0</v>
      </c>
      <c r="BB184" s="44">
        <v>0</v>
      </c>
      <c r="BC184" s="14">
        <v>0</v>
      </c>
      <c r="BD184" s="45">
        <f t="shared" si="222"/>
        <v>0</v>
      </c>
      <c r="BE184" s="44">
        <v>0</v>
      </c>
      <c r="BF184" s="14">
        <v>0</v>
      </c>
      <c r="BG184" s="45">
        <v>0</v>
      </c>
      <c r="BH184" s="44">
        <v>0</v>
      </c>
      <c r="BI184" s="14">
        <v>0</v>
      </c>
      <c r="BJ184" s="45">
        <v>0</v>
      </c>
      <c r="BK184" s="12">
        <f t="shared" si="230"/>
        <v>0</v>
      </c>
      <c r="BL184" s="17">
        <f t="shared" si="231"/>
        <v>0</v>
      </c>
    </row>
    <row r="185" spans="1:64" ht="15" customHeight="1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0</v>
      </c>
      <c r="G185" s="14">
        <v>0</v>
      </c>
      <c r="H185" s="45">
        <v>0</v>
      </c>
      <c r="I185" s="44">
        <v>0</v>
      </c>
      <c r="J185" s="14">
        <v>0</v>
      </c>
      <c r="K185" s="45">
        <v>0</v>
      </c>
      <c r="L185" s="44">
        <v>0</v>
      </c>
      <c r="M185" s="14">
        <v>0</v>
      </c>
      <c r="N185" s="45">
        <v>0</v>
      </c>
      <c r="O185" s="44">
        <v>0</v>
      </c>
      <c r="P185" s="14">
        <v>0</v>
      </c>
      <c r="Q185" s="45">
        <f t="shared" si="220"/>
        <v>0</v>
      </c>
      <c r="R185" s="44">
        <v>0</v>
      </c>
      <c r="S185" s="14">
        <v>0</v>
      </c>
      <c r="T185" s="45">
        <f t="shared" si="221"/>
        <v>0</v>
      </c>
      <c r="U185" s="44">
        <v>0</v>
      </c>
      <c r="V185" s="14">
        <v>0</v>
      </c>
      <c r="W185" s="45">
        <v>0</v>
      </c>
      <c r="X185" s="44">
        <v>0</v>
      </c>
      <c r="Y185" s="14">
        <v>0</v>
      </c>
      <c r="Z185" s="45">
        <v>0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0</v>
      </c>
      <c r="AH185" s="14">
        <v>0</v>
      </c>
      <c r="AI185" s="45">
        <v>0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v>0</v>
      </c>
      <c r="AP185" s="44">
        <v>0</v>
      </c>
      <c r="AQ185" s="14">
        <v>0</v>
      </c>
      <c r="AR185" s="45">
        <v>0</v>
      </c>
      <c r="AS185" s="44">
        <v>0</v>
      </c>
      <c r="AT185" s="14">
        <v>0</v>
      </c>
      <c r="AU185" s="45">
        <v>0</v>
      </c>
      <c r="AV185" s="44">
        <v>0</v>
      </c>
      <c r="AW185" s="14">
        <v>0</v>
      </c>
      <c r="AX185" s="45">
        <v>0</v>
      </c>
      <c r="AY185" s="44">
        <v>0.63888</v>
      </c>
      <c r="AZ185" s="14">
        <v>10.714</v>
      </c>
      <c r="BA185" s="45">
        <f t="shared" si="225"/>
        <v>16769.972451790632</v>
      </c>
      <c r="BB185" s="44">
        <v>0</v>
      </c>
      <c r="BC185" s="14">
        <v>0</v>
      </c>
      <c r="BD185" s="45">
        <f t="shared" si="222"/>
        <v>0</v>
      </c>
      <c r="BE185" s="44">
        <v>0</v>
      </c>
      <c r="BF185" s="14">
        <v>0</v>
      </c>
      <c r="BG185" s="45">
        <v>0</v>
      </c>
      <c r="BH185" s="44">
        <v>0</v>
      </c>
      <c r="BI185" s="14">
        <v>0</v>
      </c>
      <c r="BJ185" s="45">
        <v>0</v>
      </c>
      <c r="BK185" s="12">
        <f t="shared" si="230"/>
        <v>0.63888</v>
      </c>
      <c r="BL185" s="17">
        <f t="shared" si="231"/>
        <v>10.714</v>
      </c>
    </row>
    <row r="186" spans="1:64" ht="15" customHeight="1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0</v>
      </c>
      <c r="G186" s="14">
        <v>0</v>
      </c>
      <c r="H186" s="45">
        <v>0</v>
      </c>
      <c r="I186" s="44">
        <v>0</v>
      </c>
      <c r="J186" s="14">
        <v>0</v>
      </c>
      <c r="K186" s="45">
        <v>0</v>
      </c>
      <c r="L186" s="44">
        <v>0</v>
      </c>
      <c r="M186" s="14">
        <v>0</v>
      </c>
      <c r="N186" s="45">
        <v>0</v>
      </c>
      <c r="O186" s="44">
        <v>0</v>
      </c>
      <c r="P186" s="14">
        <v>0</v>
      </c>
      <c r="Q186" s="45">
        <f t="shared" si="220"/>
        <v>0</v>
      </c>
      <c r="R186" s="44">
        <v>0</v>
      </c>
      <c r="S186" s="14">
        <v>0</v>
      </c>
      <c r="T186" s="45">
        <f t="shared" si="221"/>
        <v>0</v>
      </c>
      <c r="U186" s="44">
        <v>0</v>
      </c>
      <c r="V186" s="14">
        <v>0</v>
      </c>
      <c r="W186" s="45">
        <v>0</v>
      </c>
      <c r="X186" s="44">
        <v>0</v>
      </c>
      <c r="Y186" s="14">
        <v>0</v>
      </c>
      <c r="Z186" s="45">
        <v>0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0</v>
      </c>
      <c r="AH186" s="14">
        <v>0</v>
      </c>
      <c r="AI186" s="45">
        <v>0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v>0</v>
      </c>
      <c r="AP186" s="44">
        <v>0</v>
      </c>
      <c r="AQ186" s="14">
        <v>0</v>
      </c>
      <c r="AR186" s="45">
        <v>0</v>
      </c>
      <c r="AS186" s="44">
        <v>0</v>
      </c>
      <c r="AT186" s="14">
        <v>0</v>
      </c>
      <c r="AU186" s="45">
        <v>0</v>
      </c>
      <c r="AV186" s="44">
        <v>0</v>
      </c>
      <c r="AW186" s="14">
        <v>0</v>
      </c>
      <c r="AX186" s="45">
        <v>0</v>
      </c>
      <c r="AY186" s="44">
        <v>0</v>
      </c>
      <c r="AZ186" s="14">
        <v>0</v>
      </c>
      <c r="BA186" s="45">
        <v>0</v>
      </c>
      <c r="BB186" s="44">
        <v>0</v>
      </c>
      <c r="BC186" s="14">
        <v>0</v>
      </c>
      <c r="BD186" s="45">
        <f t="shared" si="222"/>
        <v>0</v>
      </c>
      <c r="BE186" s="44">
        <v>0</v>
      </c>
      <c r="BF186" s="14">
        <v>0</v>
      </c>
      <c r="BG186" s="45">
        <v>0</v>
      </c>
      <c r="BH186" s="44">
        <v>0</v>
      </c>
      <c r="BI186" s="14">
        <v>0</v>
      </c>
      <c r="BJ186" s="45">
        <v>0</v>
      </c>
      <c r="BK186" s="12">
        <f t="shared" si="230"/>
        <v>0</v>
      </c>
      <c r="BL186" s="17">
        <f t="shared" si="231"/>
        <v>0</v>
      </c>
    </row>
    <row r="187" spans="1:64" ht="15" customHeight="1" thickBot="1" x14ac:dyDescent="0.35">
      <c r="A187" s="56"/>
      <c r="B187" s="57" t="s">
        <v>17</v>
      </c>
      <c r="C187" s="46">
        <f t="shared" ref="C187:D187" si="232">SUM(C175:C186)</f>
        <v>0</v>
      </c>
      <c r="D187" s="34">
        <f t="shared" si="232"/>
        <v>0</v>
      </c>
      <c r="E187" s="47"/>
      <c r="F187" s="46">
        <f t="shared" ref="F187:G187" si="233">SUM(F175:F186)</f>
        <v>0</v>
      </c>
      <c r="G187" s="34">
        <f t="shared" si="233"/>
        <v>0</v>
      </c>
      <c r="H187" s="47"/>
      <c r="I187" s="46">
        <f t="shared" ref="I187:J187" si="234">SUM(I175:I186)</f>
        <v>0</v>
      </c>
      <c r="J187" s="34">
        <f t="shared" si="234"/>
        <v>0</v>
      </c>
      <c r="K187" s="47"/>
      <c r="L187" s="46">
        <f t="shared" ref="L187:M187" si="235">SUM(L175:L186)</f>
        <v>0.01</v>
      </c>
      <c r="M187" s="34">
        <f t="shared" si="235"/>
        <v>3.2000000000000001E-2</v>
      </c>
      <c r="N187" s="47"/>
      <c r="O187" s="46">
        <f t="shared" ref="O187:P187" si="236">SUM(O175:O186)</f>
        <v>0</v>
      </c>
      <c r="P187" s="34">
        <f t="shared" si="236"/>
        <v>0</v>
      </c>
      <c r="Q187" s="47"/>
      <c r="R187" s="46">
        <f t="shared" ref="R187:S187" si="237">SUM(R175:R186)</f>
        <v>0</v>
      </c>
      <c r="S187" s="34">
        <f t="shared" si="237"/>
        <v>0</v>
      </c>
      <c r="T187" s="47"/>
      <c r="U187" s="46">
        <f t="shared" ref="U187:V187" si="238">SUM(U175:U186)</f>
        <v>0</v>
      </c>
      <c r="V187" s="34">
        <f t="shared" si="238"/>
        <v>0</v>
      </c>
      <c r="W187" s="47"/>
      <c r="X187" s="46">
        <f t="shared" ref="X187:Y187" si="239">SUM(X175:X186)</f>
        <v>0</v>
      </c>
      <c r="Y187" s="34">
        <f t="shared" si="239"/>
        <v>0</v>
      </c>
      <c r="Z187" s="47"/>
      <c r="AA187" s="46">
        <f t="shared" ref="AA187:AB187" si="240">SUM(AA175:AA186)</f>
        <v>0</v>
      </c>
      <c r="AB187" s="34">
        <f t="shared" si="240"/>
        <v>0</v>
      </c>
      <c r="AC187" s="47"/>
      <c r="AD187" s="46">
        <f t="shared" ref="AD187:AE187" si="241">SUM(AD175:AD186)</f>
        <v>0</v>
      </c>
      <c r="AE187" s="34">
        <f t="shared" si="241"/>
        <v>0</v>
      </c>
      <c r="AF187" s="47"/>
      <c r="AG187" s="46">
        <f t="shared" ref="AG187:AH187" si="242">SUM(AG175:AG186)</f>
        <v>0</v>
      </c>
      <c r="AH187" s="34">
        <f t="shared" si="242"/>
        <v>0</v>
      </c>
      <c r="AI187" s="47"/>
      <c r="AJ187" s="46">
        <f t="shared" ref="AJ187:AK187" si="243">SUM(AJ175:AJ186)</f>
        <v>13.41</v>
      </c>
      <c r="AK187" s="34">
        <f t="shared" si="243"/>
        <v>375.66300000000001</v>
      </c>
      <c r="AL187" s="47"/>
      <c r="AM187" s="46">
        <f t="shared" ref="AM187:AN187" si="244">SUM(AM175:AM186)</f>
        <v>0.6</v>
      </c>
      <c r="AN187" s="34">
        <f t="shared" si="244"/>
        <v>0.26100000000000001</v>
      </c>
      <c r="AO187" s="47"/>
      <c r="AP187" s="46">
        <f t="shared" ref="AP187:AQ187" si="245">SUM(AP175:AP186)</f>
        <v>0</v>
      </c>
      <c r="AQ187" s="34">
        <f t="shared" si="245"/>
        <v>0</v>
      </c>
      <c r="AR187" s="47"/>
      <c r="AS187" s="46">
        <f t="shared" ref="AS187:AT187" si="246">SUM(AS175:AS186)</f>
        <v>0</v>
      </c>
      <c r="AT187" s="34">
        <f t="shared" si="246"/>
        <v>0</v>
      </c>
      <c r="AU187" s="47"/>
      <c r="AV187" s="46">
        <f t="shared" ref="AV187:AW187" si="247">SUM(AV175:AV186)</f>
        <v>0</v>
      </c>
      <c r="AW187" s="34">
        <f t="shared" si="247"/>
        <v>0</v>
      </c>
      <c r="AX187" s="47"/>
      <c r="AY187" s="46">
        <f t="shared" ref="AY187:AZ187" si="248">SUM(AY175:AY186)</f>
        <v>11.10988</v>
      </c>
      <c r="AZ187" s="34">
        <f t="shared" si="248"/>
        <v>23.799000000000003</v>
      </c>
      <c r="BA187" s="47"/>
      <c r="BB187" s="46">
        <f t="shared" ref="BB187:BC187" si="249">SUM(BB175:BB186)</f>
        <v>0</v>
      </c>
      <c r="BC187" s="34">
        <f t="shared" si="249"/>
        <v>0</v>
      </c>
      <c r="BD187" s="47"/>
      <c r="BE187" s="46">
        <f t="shared" ref="BE187:BF187" si="250">SUM(BE175:BE186)</f>
        <v>3.18</v>
      </c>
      <c r="BF187" s="34">
        <f t="shared" si="250"/>
        <v>1.3620000000000001</v>
      </c>
      <c r="BG187" s="47"/>
      <c r="BH187" s="46">
        <f t="shared" ref="BH187:BI187" si="251">SUM(BH175:BH186)</f>
        <v>0</v>
      </c>
      <c r="BI187" s="34">
        <f t="shared" si="251"/>
        <v>0</v>
      </c>
      <c r="BJ187" s="47"/>
      <c r="BK187" s="35">
        <f t="shared" si="230"/>
        <v>28.30988</v>
      </c>
      <c r="BL187" s="36">
        <f t="shared" si="231"/>
        <v>401.11700000000002</v>
      </c>
    </row>
    <row r="188" spans="1:64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5.7359999999999998</v>
      </c>
      <c r="G188" s="14">
        <v>13.643000000000001</v>
      </c>
      <c r="H188" s="45">
        <f t="shared" ref="H188" si="252">G188/F188*1000</f>
        <v>2378.4867503486753</v>
      </c>
      <c r="I188" s="44">
        <v>0</v>
      </c>
      <c r="J188" s="14">
        <v>0</v>
      </c>
      <c r="K188" s="45">
        <v>0</v>
      </c>
      <c r="L188" s="44">
        <v>0</v>
      </c>
      <c r="M188" s="14">
        <v>0</v>
      </c>
      <c r="N188" s="45">
        <v>0</v>
      </c>
      <c r="O188" s="44">
        <v>0</v>
      </c>
      <c r="P188" s="14">
        <v>0</v>
      </c>
      <c r="Q188" s="45">
        <f t="shared" ref="Q188:Q199" si="253">IF(O188=0,0,P188/O188*1000)</f>
        <v>0</v>
      </c>
      <c r="R188" s="44">
        <v>0</v>
      </c>
      <c r="S188" s="14">
        <v>0</v>
      </c>
      <c r="T188" s="45">
        <f t="shared" ref="T188:T199" si="254">IF(R188=0,0,S188/R188*1000)</f>
        <v>0</v>
      </c>
      <c r="U188" s="44">
        <v>0</v>
      </c>
      <c r="V188" s="14">
        <v>0</v>
      </c>
      <c r="W188" s="45">
        <v>0</v>
      </c>
      <c r="X188" s="44">
        <v>0</v>
      </c>
      <c r="Y188" s="14">
        <v>0</v>
      </c>
      <c r="Z188" s="45">
        <v>0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0</v>
      </c>
      <c r="AH188" s="14">
        <v>0</v>
      </c>
      <c r="AI188" s="45">
        <v>0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v>0</v>
      </c>
      <c r="AP188" s="44">
        <v>0</v>
      </c>
      <c r="AQ188" s="14">
        <v>0</v>
      </c>
      <c r="AR188" s="45">
        <v>0</v>
      </c>
      <c r="AS188" s="44">
        <v>0</v>
      </c>
      <c r="AT188" s="14">
        <v>0</v>
      </c>
      <c r="AU188" s="45">
        <v>0</v>
      </c>
      <c r="AV188" s="44">
        <v>0</v>
      </c>
      <c r="AW188" s="14">
        <v>0</v>
      </c>
      <c r="AX188" s="45">
        <v>0</v>
      </c>
      <c r="AY188" s="44">
        <v>0.21299999999999999</v>
      </c>
      <c r="AZ188" s="14">
        <v>0.22900000000000001</v>
      </c>
      <c r="BA188" s="45">
        <f t="shared" ref="BA188" si="255">AZ188/AY188*1000</f>
        <v>1075.1173708920187</v>
      </c>
      <c r="BB188" s="44">
        <v>0</v>
      </c>
      <c r="BC188" s="14">
        <v>0</v>
      </c>
      <c r="BD188" s="45">
        <f t="shared" ref="BD188:BD199" si="256">IF(BB188=0,0,BC188/BB188*1000)</f>
        <v>0</v>
      </c>
      <c r="BE188" s="44">
        <v>0</v>
      </c>
      <c r="BF188" s="14">
        <v>0</v>
      </c>
      <c r="BG188" s="45">
        <v>0</v>
      </c>
      <c r="BH188" s="44">
        <v>0</v>
      </c>
      <c r="BI188" s="14">
        <v>0</v>
      </c>
      <c r="BJ188" s="45">
        <v>0</v>
      </c>
      <c r="BK188" s="12">
        <f t="shared" ref="BK188:BK197" si="257">I188+L188+AA188+AD188+AG188+AJ188+AP188+AY188+BH188+X188+AS188+C188+BE188+AM188+F188+U188+AV188</f>
        <v>5.9489999999999998</v>
      </c>
      <c r="BL188" s="17">
        <f t="shared" ref="BL188:BL197" si="258">J188+M188+AB188+AE188+AH188+AK188+AQ188+AZ188+BI188+Y188+AT188+D188+BF188+AN188+G188+V188+AW188</f>
        <v>13.872</v>
      </c>
    </row>
    <row r="189" spans="1:64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f t="shared" si="253"/>
        <v>0</v>
      </c>
      <c r="R189" s="44">
        <v>0</v>
      </c>
      <c r="S189" s="14">
        <v>0</v>
      </c>
      <c r="T189" s="45">
        <f t="shared" si="254"/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</v>
      </c>
      <c r="AE189" s="14">
        <v>0</v>
      </c>
      <c r="AF189" s="45">
        <v>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v>0</v>
      </c>
      <c r="AP189" s="44">
        <v>0</v>
      </c>
      <c r="AQ189" s="14">
        <v>0</v>
      </c>
      <c r="AR189" s="45">
        <v>0</v>
      </c>
      <c r="AS189" s="44">
        <v>0</v>
      </c>
      <c r="AT189" s="14">
        <v>0</v>
      </c>
      <c r="AU189" s="45">
        <v>0</v>
      </c>
      <c r="AV189" s="44">
        <v>0</v>
      </c>
      <c r="AW189" s="14">
        <v>0</v>
      </c>
      <c r="AX189" s="45">
        <v>0</v>
      </c>
      <c r="AY189" s="44">
        <v>0</v>
      </c>
      <c r="AZ189" s="14">
        <v>0</v>
      </c>
      <c r="BA189" s="45">
        <v>0</v>
      </c>
      <c r="BB189" s="44">
        <v>0</v>
      </c>
      <c r="BC189" s="14">
        <v>0</v>
      </c>
      <c r="BD189" s="45">
        <f t="shared" si="256"/>
        <v>0</v>
      </c>
      <c r="BE189" s="44">
        <v>0</v>
      </c>
      <c r="BF189" s="14">
        <v>0</v>
      </c>
      <c r="BG189" s="45">
        <v>0</v>
      </c>
      <c r="BH189" s="44">
        <v>0</v>
      </c>
      <c r="BI189" s="14">
        <v>0</v>
      </c>
      <c r="BJ189" s="45">
        <v>0</v>
      </c>
      <c r="BK189" s="12">
        <f t="shared" si="257"/>
        <v>0</v>
      </c>
      <c r="BL189" s="17">
        <f t="shared" si="258"/>
        <v>0</v>
      </c>
    </row>
    <row r="190" spans="1:64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</v>
      </c>
      <c r="G190" s="14">
        <v>0</v>
      </c>
      <c r="H190" s="45">
        <v>0</v>
      </c>
      <c r="I190" s="44">
        <v>0</v>
      </c>
      <c r="J190" s="14">
        <v>0</v>
      </c>
      <c r="K190" s="45">
        <v>0</v>
      </c>
      <c r="L190" s="44">
        <v>0</v>
      </c>
      <c r="M190" s="14">
        <v>0</v>
      </c>
      <c r="N190" s="45">
        <v>0</v>
      </c>
      <c r="O190" s="44">
        <v>0</v>
      </c>
      <c r="P190" s="14">
        <v>0</v>
      </c>
      <c r="Q190" s="45">
        <f t="shared" si="253"/>
        <v>0</v>
      </c>
      <c r="R190" s="44">
        <v>0</v>
      </c>
      <c r="S190" s="14">
        <v>0</v>
      </c>
      <c r="T190" s="45">
        <f t="shared" si="254"/>
        <v>0</v>
      </c>
      <c r="U190" s="44">
        <v>0</v>
      </c>
      <c r="V190" s="14">
        <v>0</v>
      </c>
      <c r="W190" s="45">
        <v>0</v>
      </c>
      <c r="X190" s="44">
        <v>0</v>
      </c>
      <c r="Y190" s="14">
        <v>0</v>
      </c>
      <c r="Z190" s="45">
        <v>0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0</v>
      </c>
      <c r="AH190" s="14">
        <v>0</v>
      </c>
      <c r="AI190" s="45">
        <v>0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v>0</v>
      </c>
      <c r="AP190" s="44">
        <v>0</v>
      </c>
      <c r="AQ190" s="14">
        <v>0</v>
      </c>
      <c r="AR190" s="45">
        <v>0</v>
      </c>
      <c r="AS190" s="44">
        <v>0</v>
      </c>
      <c r="AT190" s="14">
        <v>0</v>
      </c>
      <c r="AU190" s="45">
        <v>0</v>
      </c>
      <c r="AV190" s="44">
        <v>0</v>
      </c>
      <c r="AW190" s="14">
        <v>0</v>
      </c>
      <c r="AX190" s="45">
        <v>0</v>
      </c>
      <c r="AY190" s="44">
        <v>0</v>
      </c>
      <c r="AZ190" s="14">
        <v>0</v>
      </c>
      <c r="BA190" s="45">
        <v>0</v>
      </c>
      <c r="BB190" s="44">
        <v>0</v>
      </c>
      <c r="BC190" s="14">
        <v>0</v>
      </c>
      <c r="BD190" s="45">
        <f t="shared" si="256"/>
        <v>0</v>
      </c>
      <c r="BE190" s="44">
        <v>0</v>
      </c>
      <c r="BF190" s="14">
        <v>0</v>
      </c>
      <c r="BG190" s="45">
        <v>0</v>
      </c>
      <c r="BH190" s="44">
        <v>0</v>
      </c>
      <c r="BI190" s="14">
        <v>0</v>
      </c>
      <c r="BJ190" s="45">
        <v>0</v>
      </c>
      <c r="BK190" s="12">
        <f t="shared" si="257"/>
        <v>0</v>
      </c>
      <c r="BL190" s="17">
        <f t="shared" si="258"/>
        <v>0</v>
      </c>
    </row>
    <row r="191" spans="1:64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0</v>
      </c>
      <c r="G191" s="14">
        <v>0</v>
      </c>
      <c r="H191" s="45">
        <v>0</v>
      </c>
      <c r="I191" s="44">
        <v>0</v>
      </c>
      <c r="J191" s="14">
        <v>0</v>
      </c>
      <c r="K191" s="45">
        <v>0</v>
      </c>
      <c r="L191" s="44">
        <v>0</v>
      </c>
      <c r="M191" s="14">
        <v>0</v>
      </c>
      <c r="N191" s="45">
        <v>0</v>
      </c>
      <c r="O191" s="44">
        <v>0</v>
      </c>
      <c r="P191" s="14">
        <v>0</v>
      </c>
      <c r="Q191" s="45">
        <f t="shared" si="253"/>
        <v>0</v>
      </c>
      <c r="R191" s="44">
        <v>0</v>
      </c>
      <c r="S191" s="14">
        <v>0</v>
      </c>
      <c r="T191" s="45">
        <f t="shared" si="254"/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v>0</v>
      </c>
      <c r="AP191" s="44">
        <v>0</v>
      </c>
      <c r="AQ191" s="14">
        <v>0</v>
      </c>
      <c r="AR191" s="45">
        <v>0</v>
      </c>
      <c r="AS191" s="44">
        <v>0</v>
      </c>
      <c r="AT191" s="14">
        <v>0</v>
      </c>
      <c r="AU191" s="45">
        <v>0</v>
      </c>
      <c r="AV191" s="44">
        <v>0</v>
      </c>
      <c r="AW191" s="14">
        <v>0</v>
      </c>
      <c r="AX191" s="45">
        <v>0</v>
      </c>
      <c r="AY191" s="44">
        <v>0</v>
      </c>
      <c r="AZ191" s="14">
        <v>0</v>
      </c>
      <c r="BA191" s="45">
        <v>0</v>
      </c>
      <c r="BB191" s="44">
        <v>0</v>
      </c>
      <c r="BC191" s="14">
        <v>0</v>
      </c>
      <c r="BD191" s="45">
        <f t="shared" si="256"/>
        <v>0</v>
      </c>
      <c r="BE191" s="44">
        <v>0</v>
      </c>
      <c r="BF191" s="14">
        <v>0</v>
      </c>
      <c r="BG191" s="45">
        <v>0</v>
      </c>
      <c r="BH191" s="44">
        <v>0</v>
      </c>
      <c r="BI191" s="14">
        <v>0</v>
      </c>
      <c r="BJ191" s="45">
        <v>0</v>
      </c>
      <c r="BK191" s="12">
        <f t="shared" si="257"/>
        <v>0</v>
      </c>
      <c r="BL191" s="17">
        <f t="shared" si="258"/>
        <v>0</v>
      </c>
    </row>
    <row r="192" spans="1:64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BJ199" si="259">IF(C192=0,0,D192/C192*1000)</f>
        <v>0</v>
      </c>
      <c r="F192" s="44">
        <v>0</v>
      </c>
      <c r="G192" s="14">
        <v>0</v>
      </c>
      <c r="H192" s="45">
        <f t="shared" si="259"/>
        <v>0</v>
      </c>
      <c r="I192" s="44">
        <v>0</v>
      </c>
      <c r="J192" s="14">
        <v>0</v>
      </c>
      <c r="K192" s="45">
        <f t="shared" si="259"/>
        <v>0</v>
      </c>
      <c r="L192" s="44">
        <v>0</v>
      </c>
      <c r="M192" s="14">
        <v>0</v>
      </c>
      <c r="N192" s="45">
        <f t="shared" si="259"/>
        <v>0</v>
      </c>
      <c r="O192" s="44">
        <v>0</v>
      </c>
      <c r="P192" s="14">
        <v>0</v>
      </c>
      <c r="Q192" s="45">
        <f t="shared" si="253"/>
        <v>0</v>
      </c>
      <c r="R192" s="44">
        <v>0</v>
      </c>
      <c r="S192" s="14">
        <v>0</v>
      </c>
      <c r="T192" s="45">
        <f t="shared" si="254"/>
        <v>0</v>
      </c>
      <c r="U192" s="44">
        <v>0</v>
      </c>
      <c r="V192" s="14">
        <v>0</v>
      </c>
      <c r="W192" s="45">
        <f t="shared" ref="W192:W199" si="260">IF(U192=0,0,V192/U192*1000)</f>
        <v>0</v>
      </c>
      <c r="X192" s="44">
        <v>0</v>
      </c>
      <c r="Y192" s="14">
        <v>0</v>
      </c>
      <c r="Z192" s="45">
        <f t="shared" si="259"/>
        <v>0</v>
      </c>
      <c r="AA192" s="44">
        <v>0</v>
      </c>
      <c r="AB192" s="14">
        <v>0</v>
      </c>
      <c r="AC192" s="45">
        <f t="shared" si="259"/>
        <v>0</v>
      </c>
      <c r="AD192" s="44">
        <v>0</v>
      </c>
      <c r="AE192" s="14">
        <v>0</v>
      </c>
      <c r="AF192" s="45">
        <f t="shared" si="259"/>
        <v>0</v>
      </c>
      <c r="AG192" s="44">
        <v>0</v>
      </c>
      <c r="AH192" s="14">
        <v>0</v>
      </c>
      <c r="AI192" s="45">
        <f t="shared" si="259"/>
        <v>0</v>
      </c>
      <c r="AJ192" s="44">
        <v>0</v>
      </c>
      <c r="AK192" s="14">
        <v>0</v>
      </c>
      <c r="AL192" s="45">
        <f t="shared" si="259"/>
        <v>0</v>
      </c>
      <c r="AM192" s="44">
        <v>0</v>
      </c>
      <c r="AN192" s="14">
        <v>0</v>
      </c>
      <c r="AO192" s="45">
        <f t="shared" si="259"/>
        <v>0</v>
      </c>
      <c r="AP192" s="44">
        <v>0</v>
      </c>
      <c r="AQ192" s="14">
        <v>0</v>
      </c>
      <c r="AR192" s="45">
        <f t="shared" si="259"/>
        <v>0</v>
      </c>
      <c r="AS192" s="44">
        <v>0</v>
      </c>
      <c r="AT192" s="14">
        <v>0</v>
      </c>
      <c r="AU192" s="45">
        <f t="shared" si="259"/>
        <v>0</v>
      </c>
      <c r="AV192" s="44">
        <v>0</v>
      </c>
      <c r="AW192" s="14">
        <v>0</v>
      </c>
      <c r="AX192" s="45">
        <f t="shared" ref="AX192:AX199" si="261">IF(AV192=0,0,AW192/AV192*1000)</f>
        <v>0</v>
      </c>
      <c r="AY192" s="44">
        <v>0.32100000000000001</v>
      </c>
      <c r="AZ192" s="14">
        <v>1.2070000000000001</v>
      </c>
      <c r="BA192" s="45">
        <f t="shared" si="259"/>
        <v>3760.1246105919004</v>
      </c>
      <c r="BB192" s="44">
        <v>0</v>
      </c>
      <c r="BC192" s="14">
        <v>0</v>
      </c>
      <c r="BD192" s="45">
        <f t="shared" si="256"/>
        <v>0</v>
      </c>
      <c r="BE192" s="44">
        <v>0</v>
      </c>
      <c r="BF192" s="14">
        <v>0</v>
      </c>
      <c r="BG192" s="45">
        <f t="shared" si="259"/>
        <v>0</v>
      </c>
      <c r="BH192" s="44">
        <v>0</v>
      </c>
      <c r="BI192" s="14">
        <v>0</v>
      </c>
      <c r="BJ192" s="45">
        <f t="shared" si="259"/>
        <v>0</v>
      </c>
      <c r="BK192" s="12">
        <f t="shared" si="257"/>
        <v>0.32100000000000001</v>
      </c>
      <c r="BL192" s="17">
        <f t="shared" si="258"/>
        <v>1.2070000000000001</v>
      </c>
    </row>
    <row r="193" spans="1:64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59"/>
        <v>0</v>
      </c>
      <c r="F193" s="44">
        <v>0</v>
      </c>
      <c r="G193" s="14">
        <v>0</v>
      </c>
      <c r="H193" s="45">
        <f t="shared" si="259"/>
        <v>0</v>
      </c>
      <c r="I193" s="44">
        <v>0</v>
      </c>
      <c r="J193" s="14">
        <v>0</v>
      </c>
      <c r="K193" s="45">
        <f t="shared" si="259"/>
        <v>0</v>
      </c>
      <c r="L193" s="44">
        <v>0</v>
      </c>
      <c r="M193" s="14">
        <v>0</v>
      </c>
      <c r="N193" s="45">
        <f t="shared" si="259"/>
        <v>0</v>
      </c>
      <c r="O193" s="44">
        <v>0</v>
      </c>
      <c r="P193" s="14">
        <v>0</v>
      </c>
      <c r="Q193" s="45">
        <f t="shared" si="253"/>
        <v>0</v>
      </c>
      <c r="R193" s="44">
        <v>0</v>
      </c>
      <c r="S193" s="14">
        <v>0</v>
      </c>
      <c r="T193" s="45">
        <f t="shared" si="254"/>
        <v>0</v>
      </c>
      <c r="U193" s="44">
        <v>2.93364</v>
      </c>
      <c r="V193" s="14">
        <v>13.478</v>
      </c>
      <c r="W193" s="45">
        <f t="shared" si="260"/>
        <v>4594.2924148838983</v>
      </c>
      <c r="X193" s="44">
        <v>0</v>
      </c>
      <c r="Y193" s="14">
        <v>0</v>
      </c>
      <c r="Z193" s="45">
        <f t="shared" si="259"/>
        <v>0</v>
      </c>
      <c r="AA193" s="44">
        <v>0</v>
      </c>
      <c r="AB193" s="14">
        <v>0</v>
      </c>
      <c r="AC193" s="45">
        <f t="shared" si="259"/>
        <v>0</v>
      </c>
      <c r="AD193" s="44">
        <v>0</v>
      </c>
      <c r="AE193" s="14">
        <v>0</v>
      </c>
      <c r="AF193" s="45">
        <f t="shared" si="259"/>
        <v>0</v>
      </c>
      <c r="AG193" s="44">
        <v>0</v>
      </c>
      <c r="AH193" s="14">
        <v>0</v>
      </c>
      <c r="AI193" s="45">
        <f t="shared" si="259"/>
        <v>0</v>
      </c>
      <c r="AJ193" s="44">
        <v>0</v>
      </c>
      <c r="AK193" s="14">
        <v>0</v>
      </c>
      <c r="AL193" s="45">
        <f t="shared" si="259"/>
        <v>0</v>
      </c>
      <c r="AM193" s="44">
        <v>0</v>
      </c>
      <c r="AN193" s="14">
        <v>0</v>
      </c>
      <c r="AO193" s="45">
        <f t="shared" si="259"/>
        <v>0</v>
      </c>
      <c r="AP193" s="44">
        <v>0</v>
      </c>
      <c r="AQ193" s="14">
        <v>0</v>
      </c>
      <c r="AR193" s="45">
        <f t="shared" si="259"/>
        <v>0</v>
      </c>
      <c r="AS193" s="44">
        <v>0</v>
      </c>
      <c r="AT193" s="14">
        <v>0</v>
      </c>
      <c r="AU193" s="45">
        <f t="shared" si="259"/>
        <v>0</v>
      </c>
      <c r="AV193" s="44">
        <v>0</v>
      </c>
      <c r="AW193" s="14">
        <v>0</v>
      </c>
      <c r="AX193" s="45">
        <f t="shared" si="261"/>
        <v>0</v>
      </c>
      <c r="AY193" s="44">
        <v>0</v>
      </c>
      <c r="AZ193" s="14">
        <v>0</v>
      </c>
      <c r="BA193" s="45">
        <f t="shared" si="259"/>
        <v>0</v>
      </c>
      <c r="BB193" s="44">
        <v>0</v>
      </c>
      <c r="BC193" s="14">
        <v>0</v>
      </c>
      <c r="BD193" s="45">
        <f t="shared" si="256"/>
        <v>0</v>
      </c>
      <c r="BE193" s="44">
        <v>0</v>
      </c>
      <c r="BF193" s="14">
        <v>0</v>
      </c>
      <c r="BG193" s="45">
        <f t="shared" si="259"/>
        <v>0</v>
      </c>
      <c r="BH193" s="44">
        <v>0</v>
      </c>
      <c r="BI193" s="14">
        <v>0</v>
      </c>
      <c r="BJ193" s="45">
        <f t="shared" si="259"/>
        <v>0</v>
      </c>
      <c r="BK193" s="12">
        <f t="shared" si="257"/>
        <v>2.93364</v>
      </c>
      <c r="BL193" s="17">
        <f t="shared" si="258"/>
        <v>13.478</v>
      </c>
    </row>
    <row r="194" spans="1:64" x14ac:dyDescent="0.3">
      <c r="A194" s="54">
        <v>2020</v>
      </c>
      <c r="B194" s="55" t="s">
        <v>11</v>
      </c>
      <c r="C194" s="44">
        <v>0</v>
      </c>
      <c r="D194" s="14">
        <v>0</v>
      </c>
      <c r="E194" s="45">
        <f t="shared" si="259"/>
        <v>0</v>
      </c>
      <c r="F194" s="44">
        <v>0</v>
      </c>
      <c r="G194" s="14">
        <v>0</v>
      </c>
      <c r="H194" s="45">
        <f t="shared" si="259"/>
        <v>0</v>
      </c>
      <c r="I194" s="44">
        <v>0</v>
      </c>
      <c r="J194" s="14">
        <v>0</v>
      </c>
      <c r="K194" s="45">
        <f t="shared" si="259"/>
        <v>0</v>
      </c>
      <c r="L194" s="44">
        <v>0</v>
      </c>
      <c r="M194" s="14">
        <v>0</v>
      </c>
      <c r="N194" s="45">
        <f t="shared" si="259"/>
        <v>0</v>
      </c>
      <c r="O194" s="44">
        <v>0</v>
      </c>
      <c r="P194" s="14">
        <v>0</v>
      </c>
      <c r="Q194" s="45">
        <f t="shared" si="253"/>
        <v>0</v>
      </c>
      <c r="R194" s="44">
        <v>0</v>
      </c>
      <c r="S194" s="14">
        <v>0</v>
      </c>
      <c r="T194" s="45">
        <f t="shared" si="254"/>
        <v>0</v>
      </c>
      <c r="U194" s="44">
        <v>0</v>
      </c>
      <c r="V194" s="14">
        <v>0</v>
      </c>
      <c r="W194" s="45">
        <f t="shared" si="260"/>
        <v>0</v>
      </c>
      <c r="X194" s="44">
        <v>3.95</v>
      </c>
      <c r="Y194" s="14">
        <v>5.3330000000000002</v>
      </c>
      <c r="Z194" s="45">
        <f t="shared" si="259"/>
        <v>1350.126582278481</v>
      </c>
      <c r="AA194" s="44">
        <v>0</v>
      </c>
      <c r="AB194" s="14">
        <v>0</v>
      </c>
      <c r="AC194" s="45">
        <f t="shared" si="259"/>
        <v>0</v>
      </c>
      <c r="AD194" s="44">
        <v>0</v>
      </c>
      <c r="AE194" s="14">
        <v>0</v>
      </c>
      <c r="AF194" s="45">
        <f t="shared" si="259"/>
        <v>0</v>
      </c>
      <c r="AG194" s="44">
        <v>0</v>
      </c>
      <c r="AH194" s="14">
        <v>0</v>
      </c>
      <c r="AI194" s="45">
        <f t="shared" si="259"/>
        <v>0</v>
      </c>
      <c r="AJ194" s="44">
        <v>0</v>
      </c>
      <c r="AK194" s="14">
        <v>0</v>
      </c>
      <c r="AL194" s="45">
        <f t="shared" si="259"/>
        <v>0</v>
      </c>
      <c r="AM194" s="44">
        <v>0</v>
      </c>
      <c r="AN194" s="14">
        <v>0</v>
      </c>
      <c r="AO194" s="45">
        <f t="shared" si="259"/>
        <v>0</v>
      </c>
      <c r="AP194" s="44">
        <v>0</v>
      </c>
      <c r="AQ194" s="14">
        <v>0</v>
      </c>
      <c r="AR194" s="45">
        <f t="shared" si="259"/>
        <v>0</v>
      </c>
      <c r="AS194" s="44">
        <v>0</v>
      </c>
      <c r="AT194" s="14">
        <v>0</v>
      </c>
      <c r="AU194" s="45">
        <f t="shared" si="259"/>
        <v>0</v>
      </c>
      <c r="AV194" s="44">
        <v>0</v>
      </c>
      <c r="AW194" s="14">
        <v>0</v>
      </c>
      <c r="AX194" s="45">
        <f t="shared" si="261"/>
        <v>0</v>
      </c>
      <c r="AY194" s="44">
        <v>0</v>
      </c>
      <c r="AZ194" s="14">
        <v>0</v>
      </c>
      <c r="BA194" s="45">
        <f t="shared" si="259"/>
        <v>0</v>
      </c>
      <c r="BB194" s="44">
        <v>0</v>
      </c>
      <c r="BC194" s="14">
        <v>0</v>
      </c>
      <c r="BD194" s="45">
        <f t="shared" si="256"/>
        <v>0</v>
      </c>
      <c r="BE194" s="44">
        <v>0</v>
      </c>
      <c r="BF194" s="14">
        <v>0</v>
      </c>
      <c r="BG194" s="45">
        <f t="shared" si="259"/>
        <v>0</v>
      </c>
      <c r="BH194" s="44">
        <v>0</v>
      </c>
      <c r="BI194" s="14">
        <v>0</v>
      </c>
      <c r="BJ194" s="45">
        <f t="shared" si="259"/>
        <v>0</v>
      </c>
      <c r="BK194" s="12">
        <f t="shared" si="257"/>
        <v>3.95</v>
      </c>
      <c r="BL194" s="17">
        <f t="shared" si="258"/>
        <v>5.3330000000000002</v>
      </c>
    </row>
    <row r="195" spans="1:64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59"/>
        <v>0</v>
      </c>
      <c r="F195" s="44">
        <v>0</v>
      </c>
      <c r="G195" s="14">
        <v>0</v>
      </c>
      <c r="H195" s="45">
        <f t="shared" si="259"/>
        <v>0</v>
      </c>
      <c r="I195" s="44">
        <v>0</v>
      </c>
      <c r="J195" s="14">
        <v>0</v>
      </c>
      <c r="K195" s="45">
        <f t="shared" si="259"/>
        <v>0</v>
      </c>
      <c r="L195" s="44">
        <v>0</v>
      </c>
      <c r="M195" s="14">
        <v>0</v>
      </c>
      <c r="N195" s="45">
        <f t="shared" si="259"/>
        <v>0</v>
      </c>
      <c r="O195" s="44">
        <v>0</v>
      </c>
      <c r="P195" s="14">
        <v>0</v>
      </c>
      <c r="Q195" s="45">
        <f t="shared" si="253"/>
        <v>0</v>
      </c>
      <c r="R195" s="44">
        <v>0</v>
      </c>
      <c r="S195" s="14">
        <v>0</v>
      </c>
      <c r="T195" s="45">
        <f t="shared" si="254"/>
        <v>0</v>
      </c>
      <c r="U195" s="44">
        <v>0</v>
      </c>
      <c r="V195" s="14">
        <v>0</v>
      </c>
      <c r="W195" s="45">
        <f t="shared" si="260"/>
        <v>0</v>
      </c>
      <c r="X195" s="72">
        <v>6.0318500000000004</v>
      </c>
      <c r="Y195" s="73">
        <v>15.848000000000001</v>
      </c>
      <c r="Z195" s="45">
        <f t="shared" si="259"/>
        <v>2627.386291104719</v>
      </c>
      <c r="AA195" s="44">
        <v>0</v>
      </c>
      <c r="AB195" s="14">
        <v>0</v>
      </c>
      <c r="AC195" s="45">
        <f t="shared" si="259"/>
        <v>0</v>
      </c>
      <c r="AD195" s="44">
        <v>0</v>
      </c>
      <c r="AE195" s="14">
        <v>0</v>
      </c>
      <c r="AF195" s="45">
        <f t="shared" si="259"/>
        <v>0</v>
      </c>
      <c r="AG195" s="44">
        <v>0</v>
      </c>
      <c r="AH195" s="14">
        <v>0</v>
      </c>
      <c r="AI195" s="45">
        <f t="shared" si="259"/>
        <v>0</v>
      </c>
      <c r="AJ195" s="44">
        <v>0</v>
      </c>
      <c r="AK195" s="14">
        <v>0</v>
      </c>
      <c r="AL195" s="45">
        <f t="shared" si="259"/>
        <v>0</v>
      </c>
      <c r="AM195" s="44">
        <v>0</v>
      </c>
      <c r="AN195" s="14">
        <v>0</v>
      </c>
      <c r="AO195" s="45">
        <f t="shared" si="259"/>
        <v>0</v>
      </c>
      <c r="AP195" s="44">
        <v>0</v>
      </c>
      <c r="AQ195" s="14">
        <v>0</v>
      </c>
      <c r="AR195" s="45">
        <f t="shared" si="259"/>
        <v>0</v>
      </c>
      <c r="AS195" s="44">
        <v>0</v>
      </c>
      <c r="AT195" s="14">
        <v>0</v>
      </c>
      <c r="AU195" s="45">
        <f t="shared" si="259"/>
        <v>0</v>
      </c>
      <c r="AV195" s="44">
        <v>0</v>
      </c>
      <c r="AW195" s="14">
        <v>0</v>
      </c>
      <c r="AX195" s="45">
        <f t="shared" si="261"/>
        <v>0</v>
      </c>
      <c r="AY195" s="44">
        <v>0</v>
      </c>
      <c r="AZ195" s="14">
        <v>0</v>
      </c>
      <c r="BA195" s="45">
        <f t="shared" si="259"/>
        <v>0</v>
      </c>
      <c r="BB195" s="44">
        <v>0</v>
      </c>
      <c r="BC195" s="14">
        <v>0</v>
      </c>
      <c r="BD195" s="45">
        <f t="shared" si="256"/>
        <v>0</v>
      </c>
      <c r="BE195" s="44">
        <v>0</v>
      </c>
      <c r="BF195" s="14">
        <v>0</v>
      </c>
      <c r="BG195" s="45">
        <f t="shared" si="259"/>
        <v>0</v>
      </c>
      <c r="BH195" s="44">
        <v>0</v>
      </c>
      <c r="BI195" s="14">
        <v>0</v>
      </c>
      <c r="BJ195" s="45">
        <f t="shared" si="259"/>
        <v>0</v>
      </c>
      <c r="BK195" s="12">
        <f t="shared" si="257"/>
        <v>6.0318500000000004</v>
      </c>
      <c r="BL195" s="17">
        <f t="shared" si="258"/>
        <v>15.848000000000001</v>
      </c>
    </row>
    <row r="196" spans="1:64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59"/>
        <v>0</v>
      </c>
      <c r="F196" s="44">
        <v>0</v>
      </c>
      <c r="G196" s="14">
        <v>0</v>
      </c>
      <c r="H196" s="45">
        <f t="shared" si="259"/>
        <v>0</v>
      </c>
      <c r="I196" s="44">
        <v>0</v>
      </c>
      <c r="J196" s="14">
        <v>0</v>
      </c>
      <c r="K196" s="45">
        <f t="shared" si="259"/>
        <v>0</v>
      </c>
      <c r="L196" s="44">
        <v>0</v>
      </c>
      <c r="M196" s="14">
        <v>0</v>
      </c>
      <c r="N196" s="45">
        <f t="shared" si="259"/>
        <v>0</v>
      </c>
      <c r="O196" s="44">
        <v>0</v>
      </c>
      <c r="P196" s="14">
        <v>0</v>
      </c>
      <c r="Q196" s="45">
        <f t="shared" si="253"/>
        <v>0</v>
      </c>
      <c r="R196" s="44">
        <v>0</v>
      </c>
      <c r="S196" s="14">
        <v>0</v>
      </c>
      <c r="T196" s="45">
        <f t="shared" si="254"/>
        <v>0</v>
      </c>
      <c r="U196" s="44">
        <v>0</v>
      </c>
      <c r="V196" s="14">
        <v>0</v>
      </c>
      <c r="W196" s="45">
        <f t="shared" si="260"/>
        <v>0</v>
      </c>
      <c r="X196" s="44">
        <v>0</v>
      </c>
      <c r="Y196" s="14">
        <v>0</v>
      </c>
      <c r="Z196" s="45">
        <f t="shared" si="259"/>
        <v>0</v>
      </c>
      <c r="AA196" s="44">
        <v>0</v>
      </c>
      <c r="AB196" s="14">
        <v>0</v>
      </c>
      <c r="AC196" s="45">
        <f t="shared" si="259"/>
        <v>0</v>
      </c>
      <c r="AD196" s="44">
        <v>0</v>
      </c>
      <c r="AE196" s="14">
        <v>0</v>
      </c>
      <c r="AF196" s="45">
        <f t="shared" si="259"/>
        <v>0</v>
      </c>
      <c r="AG196" s="44">
        <v>0</v>
      </c>
      <c r="AH196" s="14">
        <v>0</v>
      </c>
      <c r="AI196" s="45">
        <f t="shared" si="259"/>
        <v>0</v>
      </c>
      <c r="AJ196" s="44">
        <v>0</v>
      </c>
      <c r="AK196" s="14">
        <v>0</v>
      </c>
      <c r="AL196" s="45">
        <f t="shared" si="259"/>
        <v>0</v>
      </c>
      <c r="AM196" s="44">
        <v>0</v>
      </c>
      <c r="AN196" s="14">
        <v>0</v>
      </c>
      <c r="AO196" s="45">
        <f t="shared" si="259"/>
        <v>0</v>
      </c>
      <c r="AP196" s="44">
        <v>0</v>
      </c>
      <c r="AQ196" s="14">
        <v>0</v>
      </c>
      <c r="AR196" s="45">
        <f t="shared" si="259"/>
        <v>0</v>
      </c>
      <c r="AS196" s="44">
        <v>0</v>
      </c>
      <c r="AT196" s="14">
        <v>0</v>
      </c>
      <c r="AU196" s="45">
        <f t="shared" si="259"/>
        <v>0</v>
      </c>
      <c r="AV196" s="44">
        <v>0</v>
      </c>
      <c r="AW196" s="14">
        <v>0</v>
      </c>
      <c r="AX196" s="45">
        <f t="shared" si="261"/>
        <v>0</v>
      </c>
      <c r="AY196" s="74">
        <v>2</v>
      </c>
      <c r="AZ196" s="75">
        <v>1.837</v>
      </c>
      <c r="BA196" s="45">
        <f t="shared" si="259"/>
        <v>918.5</v>
      </c>
      <c r="BB196" s="44">
        <v>0</v>
      </c>
      <c r="BC196" s="14">
        <v>0</v>
      </c>
      <c r="BD196" s="45">
        <f t="shared" si="256"/>
        <v>0</v>
      </c>
      <c r="BE196" s="44">
        <v>0</v>
      </c>
      <c r="BF196" s="14">
        <v>0</v>
      </c>
      <c r="BG196" s="45">
        <f t="shared" si="259"/>
        <v>0</v>
      </c>
      <c r="BH196" s="44">
        <v>0</v>
      </c>
      <c r="BI196" s="14">
        <v>0</v>
      </c>
      <c r="BJ196" s="45">
        <f t="shared" si="259"/>
        <v>0</v>
      </c>
      <c r="BK196" s="12">
        <f t="shared" si="257"/>
        <v>2</v>
      </c>
      <c r="BL196" s="17">
        <f t="shared" si="258"/>
        <v>1.837</v>
      </c>
    </row>
    <row r="197" spans="1:64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59"/>
        <v>0</v>
      </c>
      <c r="F197" s="44">
        <v>0</v>
      </c>
      <c r="G197" s="14">
        <v>0</v>
      </c>
      <c r="H197" s="45">
        <f t="shared" si="259"/>
        <v>0</v>
      </c>
      <c r="I197" s="44">
        <v>0</v>
      </c>
      <c r="J197" s="14">
        <v>0</v>
      </c>
      <c r="K197" s="45">
        <f t="shared" si="259"/>
        <v>0</v>
      </c>
      <c r="L197" s="44">
        <v>0</v>
      </c>
      <c r="M197" s="14">
        <v>0</v>
      </c>
      <c r="N197" s="45">
        <f t="shared" si="259"/>
        <v>0</v>
      </c>
      <c r="O197" s="44">
        <v>0</v>
      </c>
      <c r="P197" s="14">
        <v>0</v>
      </c>
      <c r="Q197" s="45">
        <f t="shared" si="253"/>
        <v>0</v>
      </c>
      <c r="R197" s="44">
        <v>0</v>
      </c>
      <c r="S197" s="14">
        <v>0</v>
      </c>
      <c r="T197" s="45">
        <f t="shared" si="254"/>
        <v>0</v>
      </c>
      <c r="U197" s="44">
        <v>0</v>
      </c>
      <c r="V197" s="14">
        <v>0</v>
      </c>
      <c r="W197" s="45">
        <f t="shared" si="260"/>
        <v>0</v>
      </c>
      <c r="X197" s="44">
        <v>0</v>
      </c>
      <c r="Y197" s="14">
        <v>0</v>
      </c>
      <c r="Z197" s="45">
        <f t="shared" si="259"/>
        <v>0</v>
      </c>
      <c r="AA197" s="44">
        <v>0</v>
      </c>
      <c r="AB197" s="14">
        <v>0</v>
      </c>
      <c r="AC197" s="45">
        <f t="shared" si="259"/>
        <v>0</v>
      </c>
      <c r="AD197" s="44">
        <v>0</v>
      </c>
      <c r="AE197" s="14">
        <v>0</v>
      </c>
      <c r="AF197" s="45">
        <f t="shared" si="259"/>
        <v>0</v>
      </c>
      <c r="AG197" s="44">
        <v>0</v>
      </c>
      <c r="AH197" s="14">
        <v>0</v>
      </c>
      <c r="AI197" s="45">
        <f t="shared" si="259"/>
        <v>0</v>
      </c>
      <c r="AJ197" s="44">
        <v>0</v>
      </c>
      <c r="AK197" s="14">
        <v>0</v>
      </c>
      <c r="AL197" s="45">
        <f t="shared" si="259"/>
        <v>0</v>
      </c>
      <c r="AM197" s="44">
        <v>0</v>
      </c>
      <c r="AN197" s="14">
        <v>0</v>
      </c>
      <c r="AO197" s="45">
        <f t="shared" si="259"/>
        <v>0</v>
      </c>
      <c r="AP197" s="44">
        <v>0</v>
      </c>
      <c r="AQ197" s="14">
        <v>0</v>
      </c>
      <c r="AR197" s="45">
        <f t="shared" si="259"/>
        <v>0</v>
      </c>
      <c r="AS197" s="44">
        <v>0</v>
      </c>
      <c r="AT197" s="14">
        <v>0</v>
      </c>
      <c r="AU197" s="45">
        <f t="shared" si="259"/>
        <v>0</v>
      </c>
      <c r="AV197" s="44">
        <v>0</v>
      </c>
      <c r="AW197" s="14">
        <v>0</v>
      </c>
      <c r="AX197" s="45">
        <f t="shared" si="261"/>
        <v>0</v>
      </c>
      <c r="AY197" s="44">
        <v>0</v>
      </c>
      <c r="AZ197" s="14">
        <v>0</v>
      </c>
      <c r="BA197" s="45">
        <f t="shared" si="259"/>
        <v>0</v>
      </c>
      <c r="BB197" s="44">
        <v>0</v>
      </c>
      <c r="BC197" s="14">
        <v>0</v>
      </c>
      <c r="BD197" s="45">
        <f t="shared" si="256"/>
        <v>0</v>
      </c>
      <c r="BE197" s="44">
        <v>0</v>
      </c>
      <c r="BF197" s="14">
        <v>0</v>
      </c>
      <c r="BG197" s="45">
        <f t="shared" si="259"/>
        <v>0</v>
      </c>
      <c r="BH197" s="44">
        <v>0</v>
      </c>
      <c r="BI197" s="14">
        <v>0</v>
      </c>
      <c r="BJ197" s="45">
        <f t="shared" si="259"/>
        <v>0</v>
      </c>
      <c r="BK197" s="12">
        <f t="shared" si="257"/>
        <v>0</v>
      </c>
      <c r="BL197" s="17">
        <f t="shared" si="258"/>
        <v>0</v>
      </c>
    </row>
    <row r="198" spans="1:64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59"/>
        <v>0</v>
      </c>
      <c r="F198" s="74">
        <v>10.02</v>
      </c>
      <c r="G198" s="75">
        <v>26.545000000000002</v>
      </c>
      <c r="H198" s="45">
        <f t="shared" si="259"/>
        <v>2649.2015968063874</v>
      </c>
      <c r="I198" s="44">
        <v>0</v>
      </c>
      <c r="J198" s="14">
        <v>0</v>
      </c>
      <c r="K198" s="45">
        <f t="shared" si="259"/>
        <v>0</v>
      </c>
      <c r="L198" s="44">
        <v>0</v>
      </c>
      <c r="M198" s="14">
        <v>0</v>
      </c>
      <c r="N198" s="45">
        <f t="shared" si="259"/>
        <v>0</v>
      </c>
      <c r="O198" s="44">
        <v>0</v>
      </c>
      <c r="P198" s="14">
        <v>0</v>
      </c>
      <c r="Q198" s="45">
        <f t="shared" si="253"/>
        <v>0</v>
      </c>
      <c r="R198" s="44">
        <v>0</v>
      </c>
      <c r="S198" s="14">
        <v>0</v>
      </c>
      <c r="T198" s="45">
        <f t="shared" si="254"/>
        <v>0</v>
      </c>
      <c r="U198" s="44">
        <v>0</v>
      </c>
      <c r="V198" s="14">
        <v>0</v>
      </c>
      <c r="W198" s="45">
        <f t="shared" si="260"/>
        <v>0</v>
      </c>
      <c r="X198" s="44">
        <v>0</v>
      </c>
      <c r="Y198" s="14">
        <v>0</v>
      </c>
      <c r="Z198" s="45">
        <f t="shared" si="259"/>
        <v>0</v>
      </c>
      <c r="AA198" s="44">
        <v>0</v>
      </c>
      <c r="AB198" s="14">
        <v>0</v>
      </c>
      <c r="AC198" s="45">
        <f t="shared" si="259"/>
        <v>0</v>
      </c>
      <c r="AD198" s="44">
        <v>0</v>
      </c>
      <c r="AE198" s="14">
        <v>0</v>
      </c>
      <c r="AF198" s="45">
        <f t="shared" si="259"/>
        <v>0</v>
      </c>
      <c r="AG198" s="44">
        <v>0</v>
      </c>
      <c r="AH198" s="14">
        <v>0</v>
      </c>
      <c r="AI198" s="45">
        <f t="shared" si="259"/>
        <v>0</v>
      </c>
      <c r="AJ198" s="44">
        <v>0</v>
      </c>
      <c r="AK198" s="14">
        <v>0</v>
      </c>
      <c r="AL198" s="45">
        <f t="shared" si="259"/>
        <v>0</v>
      </c>
      <c r="AM198" s="44">
        <v>0</v>
      </c>
      <c r="AN198" s="14">
        <v>0</v>
      </c>
      <c r="AO198" s="45">
        <f t="shared" si="259"/>
        <v>0</v>
      </c>
      <c r="AP198" s="44">
        <v>0</v>
      </c>
      <c r="AQ198" s="14">
        <v>0</v>
      </c>
      <c r="AR198" s="45">
        <f t="shared" si="259"/>
        <v>0</v>
      </c>
      <c r="AS198" s="44">
        <v>0</v>
      </c>
      <c r="AT198" s="14">
        <v>0</v>
      </c>
      <c r="AU198" s="45">
        <f t="shared" si="259"/>
        <v>0</v>
      </c>
      <c r="AV198" s="74">
        <v>0.03</v>
      </c>
      <c r="AW198" s="75">
        <v>0.76600000000000001</v>
      </c>
      <c r="AX198" s="45">
        <f t="shared" si="261"/>
        <v>25533.333333333336</v>
      </c>
      <c r="AY198" s="44">
        <v>0</v>
      </c>
      <c r="AZ198" s="14">
        <v>0</v>
      </c>
      <c r="BA198" s="45">
        <f t="shared" si="259"/>
        <v>0</v>
      </c>
      <c r="BB198" s="44">
        <v>0</v>
      </c>
      <c r="BC198" s="14">
        <v>0</v>
      </c>
      <c r="BD198" s="45">
        <f t="shared" si="256"/>
        <v>0</v>
      </c>
      <c r="BE198" s="44">
        <v>0</v>
      </c>
      <c r="BF198" s="14">
        <v>0</v>
      </c>
      <c r="BG198" s="45">
        <f t="shared" si="259"/>
        <v>0</v>
      </c>
      <c r="BH198" s="44">
        <v>0</v>
      </c>
      <c r="BI198" s="14">
        <v>0</v>
      </c>
      <c r="BJ198" s="45">
        <f t="shared" si="259"/>
        <v>0</v>
      </c>
      <c r="BK198" s="12">
        <f>I198+L198+AA198+AD198+AG198+AJ198+AP198+AY198+BH198+X198+AS198+C198+BE198+AM198+F198+U198+AV198</f>
        <v>10.049999999999999</v>
      </c>
      <c r="BL198" s="17">
        <f>J198+M198+AB198+AE198+AH198+AK198+AQ198+AZ198+BI198+Y198+AT198+D198+BF198+AN198+G198+V198+AW198</f>
        <v>27.311</v>
      </c>
    </row>
    <row r="199" spans="1:64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59"/>
        <v>0</v>
      </c>
      <c r="F199" s="44">
        <v>0</v>
      </c>
      <c r="G199" s="14">
        <v>0</v>
      </c>
      <c r="H199" s="45">
        <f t="shared" si="259"/>
        <v>0</v>
      </c>
      <c r="I199" s="44">
        <v>0</v>
      </c>
      <c r="J199" s="14">
        <v>0</v>
      </c>
      <c r="K199" s="45">
        <f t="shared" si="259"/>
        <v>0</v>
      </c>
      <c r="L199" s="44">
        <v>0</v>
      </c>
      <c r="M199" s="14">
        <v>0</v>
      </c>
      <c r="N199" s="45">
        <f t="shared" si="259"/>
        <v>0</v>
      </c>
      <c r="O199" s="44">
        <v>0</v>
      </c>
      <c r="P199" s="14">
        <v>0</v>
      </c>
      <c r="Q199" s="45">
        <f t="shared" si="253"/>
        <v>0</v>
      </c>
      <c r="R199" s="44">
        <v>0</v>
      </c>
      <c r="S199" s="14">
        <v>0</v>
      </c>
      <c r="T199" s="45">
        <f t="shared" si="254"/>
        <v>0</v>
      </c>
      <c r="U199" s="44">
        <v>0</v>
      </c>
      <c r="V199" s="14">
        <v>0</v>
      </c>
      <c r="W199" s="45">
        <f t="shared" si="260"/>
        <v>0</v>
      </c>
      <c r="X199" s="77">
        <v>0.21393000000000001</v>
      </c>
      <c r="Y199" s="14">
        <v>0.27200000000000002</v>
      </c>
      <c r="Z199" s="45">
        <f t="shared" si="259"/>
        <v>1271.4439302575609</v>
      </c>
      <c r="AA199" s="44">
        <v>0</v>
      </c>
      <c r="AB199" s="14">
        <v>0</v>
      </c>
      <c r="AC199" s="45">
        <f t="shared" si="259"/>
        <v>0</v>
      </c>
      <c r="AD199" s="44">
        <v>0</v>
      </c>
      <c r="AE199" s="14">
        <v>0</v>
      </c>
      <c r="AF199" s="45">
        <f t="shared" si="259"/>
        <v>0</v>
      </c>
      <c r="AG199" s="44">
        <v>0</v>
      </c>
      <c r="AH199" s="14">
        <v>0</v>
      </c>
      <c r="AI199" s="45">
        <f t="shared" si="259"/>
        <v>0</v>
      </c>
      <c r="AJ199" s="44">
        <v>0</v>
      </c>
      <c r="AK199" s="14">
        <v>0</v>
      </c>
      <c r="AL199" s="45">
        <f t="shared" si="259"/>
        <v>0</v>
      </c>
      <c r="AM199" s="44">
        <v>0</v>
      </c>
      <c r="AN199" s="14">
        <v>0</v>
      </c>
      <c r="AO199" s="45">
        <f t="shared" si="259"/>
        <v>0</v>
      </c>
      <c r="AP199" s="44">
        <v>0</v>
      </c>
      <c r="AQ199" s="14">
        <v>0</v>
      </c>
      <c r="AR199" s="45">
        <f t="shared" si="259"/>
        <v>0</v>
      </c>
      <c r="AS199" s="44">
        <v>0</v>
      </c>
      <c r="AT199" s="14">
        <v>0</v>
      </c>
      <c r="AU199" s="45">
        <f t="shared" si="259"/>
        <v>0</v>
      </c>
      <c r="AV199" s="44">
        <v>0</v>
      </c>
      <c r="AW199" s="14">
        <v>0</v>
      </c>
      <c r="AX199" s="45">
        <f t="shared" si="261"/>
        <v>0</v>
      </c>
      <c r="AY199" s="44">
        <v>0</v>
      </c>
      <c r="AZ199" s="14">
        <v>0</v>
      </c>
      <c r="BA199" s="45">
        <f t="shared" si="259"/>
        <v>0</v>
      </c>
      <c r="BB199" s="44">
        <v>0</v>
      </c>
      <c r="BC199" s="14">
        <v>0</v>
      </c>
      <c r="BD199" s="45">
        <f t="shared" si="256"/>
        <v>0</v>
      </c>
      <c r="BE199" s="44">
        <v>0</v>
      </c>
      <c r="BF199" s="14">
        <v>0</v>
      </c>
      <c r="BG199" s="45">
        <f t="shared" si="259"/>
        <v>0</v>
      </c>
      <c r="BH199" s="44">
        <v>0</v>
      </c>
      <c r="BI199" s="14">
        <v>0</v>
      </c>
      <c r="BJ199" s="45">
        <f t="shared" si="259"/>
        <v>0</v>
      </c>
      <c r="BK199" s="12">
        <f t="shared" ref="BK199:BK200" si="262">I199+L199+AA199+AD199+AG199+AJ199+AP199+AY199+BH199+X199+AS199+C199+BE199+AM199+F199+U199+AV199</f>
        <v>0.21393000000000001</v>
      </c>
      <c r="BL199" s="17">
        <f t="shared" ref="BL199:BL200" si="263">J199+M199+AB199+AE199+AH199+AK199+AQ199+AZ199+BI199+Y199+AT199+D199+BF199+AN199+G199+V199+AW199</f>
        <v>0.27200000000000002</v>
      </c>
    </row>
    <row r="200" spans="1:64" ht="15" thickBot="1" x14ac:dyDescent="0.35">
      <c r="A200" s="56"/>
      <c r="B200" s="66" t="s">
        <v>17</v>
      </c>
      <c r="C200" s="46">
        <f t="shared" ref="C200:D200" si="264">SUM(C188:C199)</f>
        <v>0</v>
      </c>
      <c r="D200" s="34">
        <f t="shared" si="264"/>
        <v>0</v>
      </c>
      <c r="E200" s="47"/>
      <c r="F200" s="46">
        <f t="shared" ref="F200:G200" si="265">SUM(F188:F199)</f>
        <v>15.756</v>
      </c>
      <c r="G200" s="34">
        <f t="shared" si="265"/>
        <v>40.188000000000002</v>
      </c>
      <c r="H200" s="47"/>
      <c r="I200" s="46">
        <f t="shared" ref="I200:J200" si="266">SUM(I188:I199)</f>
        <v>0</v>
      </c>
      <c r="J200" s="34">
        <f t="shared" si="266"/>
        <v>0</v>
      </c>
      <c r="K200" s="47"/>
      <c r="L200" s="46">
        <f t="shared" ref="L200:M200" si="267">SUM(L188:L199)</f>
        <v>0</v>
      </c>
      <c r="M200" s="34">
        <f t="shared" si="267"/>
        <v>0</v>
      </c>
      <c r="N200" s="47"/>
      <c r="O200" s="46">
        <f t="shared" ref="O200:P200" si="268">SUM(O188:O199)</f>
        <v>0</v>
      </c>
      <c r="P200" s="34">
        <f t="shared" si="268"/>
        <v>0</v>
      </c>
      <c r="Q200" s="47"/>
      <c r="R200" s="46">
        <f t="shared" ref="R200:S200" si="269">SUM(R188:R199)</f>
        <v>0</v>
      </c>
      <c r="S200" s="34">
        <f t="shared" si="269"/>
        <v>0</v>
      </c>
      <c r="T200" s="47"/>
      <c r="U200" s="46">
        <f t="shared" ref="U200:V200" si="270">SUM(U188:U199)</f>
        <v>2.93364</v>
      </c>
      <c r="V200" s="34">
        <f t="shared" si="270"/>
        <v>13.478</v>
      </c>
      <c r="W200" s="47"/>
      <c r="X200" s="46">
        <f t="shared" ref="X200:Y200" si="271">SUM(X188:X199)</f>
        <v>10.195780000000001</v>
      </c>
      <c r="Y200" s="34">
        <f t="shared" si="271"/>
        <v>21.452999999999999</v>
      </c>
      <c r="Z200" s="47"/>
      <c r="AA200" s="46">
        <f t="shared" ref="AA200:AB200" si="272">SUM(AA188:AA199)</f>
        <v>0</v>
      </c>
      <c r="AB200" s="34">
        <f t="shared" si="272"/>
        <v>0</v>
      </c>
      <c r="AC200" s="47"/>
      <c r="AD200" s="46">
        <f t="shared" ref="AD200:AE200" si="273">SUM(AD188:AD199)</f>
        <v>0</v>
      </c>
      <c r="AE200" s="34">
        <f t="shared" si="273"/>
        <v>0</v>
      </c>
      <c r="AF200" s="47"/>
      <c r="AG200" s="46">
        <f t="shared" ref="AG200:AH200" si="274">SUM(AG188:AG199)</f>
        <v>0</v>
      </c>
      <c r="AH200" s="34">
        <f t="shared" si="274"/>
        <v>0</v>
      </c>
      <c r="AI200" s="47"/>
      <c r="AJ200" s="46">
        <f t="shared" ref="AJ200:AK200" si="275">SUM(AJ188:AJ199)</f>
        <v>0</v>
      </c>
      <c r="AK200" s="34">
        <f t="shared" si="275"/>
        <v>0</v>
      </c>
      <c r="AL200" s="47"/>
      <c r="AM200" s="46">
        <f t="shared" ref="AM200:AN200" si="276">SUM(AM188:AM199)</f>
        <v>0</v>
      </c>
      <c r="AN200" s="34">
        <f t="shared" si="276"/>
        <v>0</v>
      </c>
      <c r="AO200" s="47"/>
      <c r="AP200" s="46">
        <f t="shared" ref="AP200:AQ200" si="277">SUM(AP188:AP199)</f>
        <v>0</v>
      </c>
      <c r="AQ200" s="34">
        <f t="shared" si="277"/>
        <v>0</v>
      </c>
      <c r="AR200" s="47"/>
      <c r="AS200" s="46">
        <f t="shared" ref="AS200:AT200" si="278">SUM(AS188:AS199)</f>
        <v>0</v>
      </c>
      <c r="AT200" s="34">
        <f t="shared" si="278"/>
        <v>0</v>
      </c>
      <c r="AU200" s="47"/>
      <c r="AV200" s="46">
        <f t="shared" ref="AV200:AW200" si="279">SUM(AV188:AV199)</f>
        <v>0.03</v>
      </c>
      <c r="AW200" s="34">
        <f t="shared" si="279"/>
        <v>0.76600000000000001</v>
      </c>
      <c r="AX200" s="47"/>
      <c r="AY200" s="46">
        <f t="shared" ref="AY200:AZ200" si="280">SUM(AY188:AY199)</f>
        <v>2.5339999999999998</v>
      </c>
      <c r="AZ200" s="34">
        <f t="shared" si="280"/>
        <v>3.2730000000000001</v>
      </c>
      <c r="BA200" s="47"/>
      <c r="BB200" s="46">
        <f t="shared" ref="BB200:BC200" si="281">SUM(BB188:BB199)</f>
        <v>0</v>
      </c>
      <c r="BC200" s="34">
        <f t="shared" si="281"/>
        <v>0</v>
      </c>
      <c r="BD200" s="47"/>
      <c r="BE200" s="46">
        <f t="shared" ref="BE200:BF200" si="282">SUM(BE188:BE199)</f>
        <v>0</v>
      </c>
      <c r="BF200" s="34">
        <f t="shared" si="282"/>
        <v>0</v>
      </c>
      <c r="BG200" s="47"/>
      <c r="BH200" s="46">
        <f t="shared" ref="BH200:BI200" si="283">SUM(BH188:BH199)</f>
        <v>0</v>
      </c>
      <c r="BI200" s="34">
        <f t="shared" si="283"/>
        <v>0</v>
      </c>
      <c r="BJ200" s="47"/>
      <c r="BK200" s="35">
        <f t="shared" si="262"/>
        <v>31.449420000000003</v>
      </c>
      <c r="BL200" s="36">
        <f t="shared" si="263"/>
        <v>79.158000000000001</v>
      </c>
    </row>
    <row r="201" spans="1:64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44">
        <v>0</v>
      </c>
      <c r="G201" s="14">
        <v>0</v>
      </c>
      <c r="H201" s="45">
        <f t="shared" ref="H201:H212" si="284">IF(F201=0,0,G201/F201*1000)</f>
        <v>0</v>
      </c>
      <c r="I201" s="44">
        <v>0</v>
      </c>
      <c r="J201" s="14">
        <v>0</v>
      </c>
      <c r="K201" s="45">
        <f t="shared" ref="K201:K212" si="285">IF(I201=0,0,J201/I201*1000)</f>
        <v>0</v>
      </c>
      <c r="L201" s="44">
        <v>0</v>
      </c>
      <c r="M201" s="14">
        <v>0</v>
      </c>
      <c r="N201" s="45">
        <f t="shared" ref="N201:N212" si="286">IF(L201=0,0,M201/L201*1000)</f>
        <v>0</v>
      </c>
      <c r="O201" s="44">
        <v>0</v>
      </c>
      <c r="P201" s="14">
        <v>0</v>
      </c>
      <c r="Q201" s="45">
        <f t="shared" ref="Q201:Q212" si="287">IF(O201=0,0,P201/O201*1000)</f>
        <v>0</v>
      </c>
      <c r="R201" s="44">
        <v>0</v>
      </c>
      <c r="S201" s="14">
        <v>0</v>
      </c>
      <c r="T201" s="45">
        <f t="shared" ref="T201:T212" si="288">IF(R201=0,0,S201/R201*1000)</f>
        <v>0</v>
      </c>
      <c r="U201" s="44">
        <v>0</v>
      </c>
      <c r="V201" s="14">
        <v>0</v>
      </c>
      <c r="W201" s="45">
        <f t="shared" ref="W201:W212" si="289">IF(U201=0,0,V201/U201*1000)</f>
        <v>0</v>
      </c>
      <c r="X201" s="44">
        <v>0</v>
      </c>
      <c r="Y201" s="14">
        <v>0</v>
      </c>
      <c r="Z201" s="45">
        <f t="shared" ref="Z201:Z212" si="290">IF(X201=0,0,Y201/X201*1000)</f>
        <v>0</v>
      </c>
      <c r="AA201" s="44">
        <v>0</v>
      </c>
      <c r="AB201" s="14">
        <v>0</v>
      </c>
      <c r="AC201" s="45">
        <f t="shared" ref="AC201:AC212" si="291">IF(AA201=0,0,AB201/AA201*1000)</f>
        <v>0</v>
      </c>
      <c r="AD201" s="44">
        <v>0</v>
      </c>
      <c r="AE201" s="14">
        <v>0</v>
      </c>
      <c r="AF201" s="45">
        <f t="shared" ref="AF201:AF212" si="292">IF(AD201=0,0,AE201/AD201*1000)</f>
        <v>0</v>
      </c>
      <c r="AG201" s="44">
        <v>0</v>
      </c>
      <c r="AH201" s="14">
        <v>0</v>
      </c>
      <c r="AI201" s="45">
        <f t="shared" ref="AI201:AI212" si="293">IF(AG201=0,0,AH201/AG201*1000)</f>
        <v>0</v>
      </c>
      <c r="AJ201" s="44">
        <v>0</v>
      </c>
      <c r="AK201" s="14">
        <v>0</v>
      </c>
      <c r="AL201" s="45">
        <f t="shared" ref="AL201:AL212" si="294">IF(AJ201=0,0,AK201/AJ201*1000)</f>
        <v>0</v>
      </c>
      <c r="AM201" s="44">
        <v>0</v>
      </c>
      <c r="AN201" s="14">
        <v>0</v>
      </c>
      <c r="AO201" s="45">
        <f t="shared" ref="AO201:AO212" si="295">IF(AM201=0,0,AN201/AM201*1000)</f>
        <v>0</v>
      </c>
      <c r="AP201" s="44">
        <v>0</v>
      </c>
      <c r="AQ201" s="14">
        <v>0</v>
      </c>
      <c r="AR201" s="45">
        <f t="shared" ref="AR201:AR212" si="296">IF(AP201=0,0,AQ201/AP201*1000)</f>
        <v>0</v>
      </c>
      <c r="AS201" s="44">
        <v>0</v>
      </c>
      <c r="AT201" s="14">
        <v>0</v>
      </c>
      <c r="AU201" s="45">
        <f t="shared" ref="AU201:AU212" si="297">IF(AS201=0,0,AT201/AS201*1000)</f>
        <v>0</v>
      </c>
      <c r="AV201" s="44">
        <v>0</v>
      </c>
      <c r="AW201" s="14">
        <v>0</v>
      </c>
      <c r="AX201" s="45">
        <f t="shared" ref="AX201:AX212" si="298">IF(AV201=0,0,AW201/AV201*1000)</f>
        <v>0</v>
      </c>
      <c r="AY201" s="44">
        <v>0</v>
      </c>
      <c r="AZ201" s="14">
        <v>0</v>
      </c>
      <c r="BA201" s="45">
        <f t="shared" ref="BA201:BA212" si="299">IF(AY201=0,0,AZ201/AY201*1000)</f>
        <v>0</v>
      </c>
      <c r="BB201" s="44">
        <v>0</v>
      </c>
      <c r="BC201" s="14">
        <v>0</v>
      </c>
      <c r="BD201" s="45">
        <f t="shared" ref="BD201:BD212" si="300">IF(BB201=0,0,BC201/BB201*1000)</f>
        <v>0</v>
      </c>
      <c r="BE201" s="44">
        <v>0</v>
      </c>
      <c r="BF201" s="14">
        <v>0</v>
      </c>
      <c r="BG201" s="45">
        <f t="shared" ref="BG201:BG212" si="301">IF(BE201=0,0,BF201/BE201*1000)</f>
        <v>0</v>
      </c>
      <c r="BH201" s="44">
        <v>0</v>
      </c>
      <c r="BI201" s="14">
        <v>0</v>
      </c>
      <c r="BJ201" s="45">
        <f t="shared" ref="BJ201:BJ212" si="302">IF(BH201=0,0,BI201/BH201*1000)</f>
        <v>0</v>
      </c>
      <c r="BK201" s="12">
        <f t="shared" ref="BK201:BK206" si="303">I201+L201+AA201+AD201+AG201+AJ201+AP201+AY201+BH201+X201+AS201+C201+BE201+AM201+F201+U201+AV201+R201</f>
        <v>0</v>
      </c>
      <c r="BL201" s="17">
        <f t="shared" ref="BL201:BL206" si="304">J201+M201+AB201+AE201+AH201+AK201+AQ201+AZ201+BI201+Y201+AT201+D201+BF201+AN201+G201+V201+AW201+S201</f>
        <v>0</v>
      </c>
    </row>
    <row r="202" spans="1:64" x14ac:dyDescent="0.3">
      <c r="A202" s="54">
        <v>2021</v>
      </c>
      <c r="B202" s="55" t="s">
        <v>6</v>
      </c>
      <c r="C202" s="44">
        <v>0</v>
      </c>
      <c r="D202" s="14">
        <v>0</v>
      </c>
      <c r="E202" s="45">
        <f t="shared" ref="E202:E203" si="305">IF(C202=0,0,D202/C202*1000)</f>
        <v>0</v>
      </c>
      <c r="F202" s="44">
        <v>0</v>
      </c>
      <c r="G202" s="14">
        <v>0</v>
      </c>
      <c r="H202" s="45">
        <f t="shared" si="284"/>
        <v>0</v>
      </c>
      <c r="I202" s="44">
        <v>0</v>
      </c>
      <c r="J202" s="14">
        <v>0</v>
      </c>
      <c r="K202" s="45">
        <f t="shared" si="285"/>
        <v>0</v>
      </c>
      <c r="L202" s="44">
        <v>0</v>
      </c>
      <c r="M202" s="14">
        <v>0</v>
      </c>
      <c r="N202" s="45">
        <f t="shared" si="286"/>
        <v>0</v>
      </c>
      <c r="O202" s="44">
        <v>0</v>
      </c>
      <c r="P202" s="14">
        <v>0</v>
      </c>
      <c r="Q202" s="45">
        <f t="shared" si="287"/>
        <v>0</v>
      </c>
      <c r="R202" s="44">
        <v>0</v>
      </c>
      <c r="S202" s="14">
        <v>0</v>
      </c>
      <c r="T202" s="45">
        <f t="shared" si="288"/>
        <v>0</v>
      </c>
      <c r="U202" s="44">
        <v>0</v>
      </c>
      <c r="V202" s="14">
        <v>0</v>
      </c>
      <c r="W202" s="45">
        <f t="shared" si="289"/>
        <v>0</v>
      </c>
      <c r="X202" s="44">
        <v>0</v>
      </c>
      <c r="Y202" s="14">
        <v>0</v>
      </c>
      <c r="Z202" s="45">
        <f t="shared" si="290"/>
        <v>0</v>
      </c>
      <c r="AA202" s="44">
        <v>0</v>
      </c>
      <c r="AB202" s="14">
        <v>0</v>
      </c>
      <c r="AC202" s="45">
        <f t="shared" si="291"/>
        <v>0</v>
      </c>
      <c r="AD202" s="44">
        <v>0</v>
      </c>
      <c r="AE202" s="14">
        <v>0</v>
      </c>
      <c r="AF202" s="45">
        <f t="shared" si="292"/>
        <v>0</v>
      </c>
      <c r="AG202" s="44">
        <v>0</v>
      </c>
      <c r="AH202" s="14">
        <v>0</v>
      </c>
      <c r="AI202" s="45">
        <f t="shared" si="293"/>
        <v>0</v>
      </c>
      <c r="AJ202" s="44">
        <v>0</v>
      </c>
      <c r="AK202" s="14">
        <v>0</v>
      </c>
      <c r="AL202" s="45">
        <f t="shared" si="294"/>
        <v>0</v>
      </c>
      <c r="AM202" s="44">
        <v>0</v>
      </c>
      <c r="AN202" s="14">
        <v>0</v>
      </c>
      <c r="AO202" s="45">
        <f t="shared" si="295"/>
        <v>0</v>
      </c>
      <c r="AP202" s="44">
        <v>0</v>
      </c>
      <c r="AQ202" s="14">
        <v>0</v>
      </c>
      <c r="AR202" s="45">
        <f t="shared" si="296"/>
        <v>0</v>
      </c>
      <c r="AS202" s="44">
        <v>0</v>
      </c>
      <c r="AT202" s="14">
        <v>0</v>
      </c>
      <c r="AU202" s="45">
        <f t="shared" si="297"/>
        <v>0</v>
      </c>
      <c r="AV202" s="44">
        <v>0</v>
      </c>
      <c r="AW202" s="14">
        <v>0</v>
      </c>
      <c r="AX202" s="45">
        <f t="shared" si="298"/>
        <v>0</v>
      </c>
      <c r="AY202" s="44">
        <v>0</v>
      </c>
      <c r="AZ202" s="14">
        <v>0</v>
      </c>
      <c r="BA202" s="45">
        <f t="shared" si="299"/>
        <v>0</v>
      </c>
      <c r="BB202" s="44">
        <v>0</v>
      </c>
      <c r="BC202" s="14">
        <v>0</v>
      </c>
      <c r="BD202" s="45">
        <f t="shared" si="300"/>
        <v>0</v>
      </c>
      <c r="BE202" s="44">
        <v>0</v>
      </c>
      <c r="BF202" s="14">
        <v>0</v>
      </c>
      <c r="BG202" s="45">
        <f t="shared" si="301"/>
        <v>0</v>
      </c>
      <c r="BH202" s="44">
        <v>0</v>
      </c>
      <c r="BI202" s="14">
        <v>0</v>
      </c>
      <c r="BJ202" s="45">
        <f t="shared" si="302"/>
        <v>0</v>
      </c>
      <c r="BK202" s="12">
        <f t="shared" si="303"/>
        <v>0</v>
      </c>
      <c r="BL202" s="17">
        <f t="shared" si="304"/>
        <v>0</v>
      </c>
    </row>
    <row r="203" spans="1:64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305"/>
        <v>0</v>
      </c>
      <c r="F203" s="44">
        <v>0</v>
      </c>
      <c r="G203" s="14">
        <v>0</v>
      </c>
      <c r="H203" s="45">
        <f t="shared" si="284"/>
        <v>0</v>
      </c>
      <c r="I203" s="44">
        <v>0</v>
      </c>
      <c r="J203" s="14">
        <v>0</v>
      </c>
      <c r="K203" s="45">
        <f t="shared" si="285"/>
        <v>0</v>
      </c>
      <c r="L203" s="44">
        <v>0</v>
      </c>
      <c r="M203" s="14">
        <v>0</v>
      </c>
      <c r="N203" s="45">
        <f t="shared" si="286"/>
        <v>0</v>
      </c>
      <c r="O203" s="44">
        <v>0</v>
      </c>
      <c r="P203" s="14">
        <v>0</v>
      </c>
      <c r="Q203" s="45">
        <f t="shared" si="287"/>
        <v>0</v>
      </c>
      <c r="R203" s="44">
        <v>0</v>
      </c>
      <c r="S203" s="14">
        <v>0</v>
      </c>
      <c r="T203" s="45">
        <f t="shared" si="288"/>
        <v>0</v>
      </c>
      <c r="U203" s="44">
        <v>0</v>
      </c>
      <c r="V203" s="14">
        <v>0</v>
      </c>
      <c r="W203" s="45">
        <f t="shared" si="289"/>
        <v>0</v>
      </c>
      <c r="X203" s="44">
        <v>0</v>
      </c>
      <c r="Y203" s="14">
        <v>0</v>
      </c>
      <c r="Z203" s="45">
        <f t="shared" si="290"/>
        <v>0</v>
      </c>
      <c r="AA203" s="44">
        <v>0</v>
      </c>
      <c r="AB203" s="14">
        <v>0</v>
      </c>
      <c r="AC203" s="45">
        <f t="shared" si="291"/>
        <v>0</v>
      </c>
      <c r="AD203" s="44">
        <v>0</v>
      </c>
      <c r="AE203" s="14">
        <v>0</v>
      </c>
      <c r="AF203" s="45">
        <f t="shared" si="292"/>
        <v>0</v>
      </c>
      <c r="AG203" s="44">
        <v>0</v>
      </c>
      <c r="AH203" s="14">
        <v>0</v>
      </c>
      <c r="AI203" s="45">
        <f t="shared" si="293"/>
        <v>0</v>
      </c>
      <c r="AJ203" s="44">
        <v>0</v>
      </c>
      <c r="AK203" s="14">
        <v>0</v>
      </c>
      <c r="AL203" s="45">
        <f t="shared" si="294"/>
        <v>0</v>
      </c>
      <c r="AM203" s="44">
        <v>0</v>
      </c>
      <c r="AN203" s="14">
        <v>0</v>
      </c>
      <c r="AO203" s="45">
        <f t="shared" si="295"/>
        <v>0</v>
      </c>
      <c r="AP203" s="44">
        <v>0</v>
      </c>
      <c r="AQ203" s="14">
        <v>0</v>
      </c>
      <c r="AR203" s="45">
        <f t="shared" si="296"/>
        <v>0</v>
      </c>
      <c r="AS203" s="44">
        <v>0</v>
      </c>
      <c r="AT203" s="14">
        <v>0</v>
      </c>
      <c r="AU203" s="45">
        <f t="shared" si="297"/>
        <v>0</v>
      </c>
      <c r="AV203" s="44">
        <v>0</v>
      </c>
      <c r="AW203" s="14">
        <v>0</v>
      </c>
      <c r="AX203" s="45">
        <f t="shared" si="298"/>
        <v>0</v>
      </c>
      <c r="AY203" s="77">
        <v>4.2999999999999997E-2</v>
      </c>
      <c r="AZ203" s="14">
        <v>1.4670000000000001</v>
      </c>
      <c r="BA203" s="45">
        <f t="shared" si="299"/>
        <v>34116.279069767443</v>
      </c>
      <c r="BB203" s="44">
        <v>0</v>
      </c>
      <c r="BC203" s="14">
        <v>0</v>
      </c>
      <c r="BD203" s="45">
        <f t="shared" si="300"/>
        <v>0</v>
      </c>
      <c r="BE203" s="44">
        <v>0</v>
      </c>
      <c r="BF203" s="14">
        <v>0</v>
      </c>
      <c r="BG203" s="45">
        <f t="shared" si="301"/>
        <v>0</v>
      </c>
      <c r="BH203" s="44">
        <v>0</v>
      </c>
      <c r="BI203" s="14">
        <v>0</v>
      </c>
      <c r="BJ203" s="45">
        <f t="shared" si="302"/>
        <v>0</v>
      </c>
      <c r="BK203" s="12">
        <f t="shared" si="303"/>
        <v>4.2999999999999997E-2</v>
      </c>
      <c r="BL203" s="17">
        <f t="shared" si="304"/>
        <v>1.4670000000000001</v>
      </c>
    </row>
    <row r="204" spans="1:64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44">
        <v>0</v>
      </c>
      <c r="G204" s="14">
        <v>0</v>
      </c>
      <c r="H204" s="45">
        <f t="shared" si="284"/>
        <v>0</v>
      </c>
      <c r="I204" s="44">
        <v>0</v>
      </c>
      <c r="J204" s="14">
        <v>0</v>
      </c>
      <c r="K204" s="45">
        <f t="shared" si="285"/>
        <v>0</v>
      </c>
      <c r="L204" s="44">
        <v>0</v>
      </c>
      <c r="M204" s="14">
        <v>0</v>
      </c>
      <c r="N204" s="45">
        <f t="shared" si="286"/>
        <v>0</v>
      </c>
      <c r="O204" s="44">
        <v>0</v>
      </c>
      <c r="P204" s="14">
        <v>0</v>
      </c>
      <c r="Q204" s="45">
        <f t="shared" si="287"/>
        <v>0</v>
      </c>
      <c r="R204" s="44">
        <v>0</v>
      </c>
      <c r="S204" s="14">
        <v>0</v>
      </c>
      <c r="T204" s="45">
        <f t="shared" si="288"/>
        <v>0</v>
      </c>
      <c r="U204" s="44">
        <v>0</v>
      </c>
      <c r="V204" s="14">
        <v>0</v>
      </c>
      <c r="W204" s="45">
        <f t="shared" si="289"/>
        <v>0</v>
      </c>
      <c r="X204" s="44">
        <v>0</v>
      </c>
      <c r="Y204" s="14">
        <v>0</v>
      </c>
      <c r="Z204" s="45">
        <f t="shared" si="290"/>
        <v>0</v>
      </c>
      <c r="AA204" s="44">
        <v>0</v>
      </c>
      <c r="AB204" s="14">
        <v>0</v>
      </c>
      <c r="AC204" s="45">
        <f t="shared" si="291"/>
        <v>0</v>
      </c>
      <c r="AD204" s="44">
        <v>0</v>
      </c>
      <c r="AE204" s="14">
        <v>0</v>
      </c>
      <c r="AF204" s="45">
        <f t="shared" si="292"/>
        <v>0</v>
      </c>
      <c r="AG204" s="44">
        <v>0</v>
      </c>
      <c r="AH204" s="14">
        <v>0</v>
      </c>
      <c r="AI204" s="45">
        <f t="shared" si="293"/>
        <v>0</v>
      </c>
      <c r="AJ204" s="44">
        <v>0</v>
      </c>
      <c r="AK204" s="14">
        <v>0</v>
      </c>
      <c r="AL204" s="45">
        <f t="shared" si="294"/>
        <v>0</v>
      </c>
      <c r="AM204" s="44">
        <v>0</v>
      </c>
      <c r="AN204" s="14">
        <v>0</v>
      </c>
      <c r="AO204" s="45">
        <f t="shared" si="295"/>
        <v>0</v>
      </c>
      <c r="AP204" s="44">
        <v>0</v>
      </c>
      <c r="AQ204" s="14">
        <v>0</v>
      </c>
      <c r="AR204" s="45">
        <f t="shared" si="296"/>
        <v>0</v>
      </c>
      <c r="AS204" s="44">
        <v>0</v>
      </c>
      <c r="AT204" s="14">
        <v>0</v>
      </c>
      <c r="AU204" s="45">
        <f t="shared" si="297"/>
        <v>0</v>
      </c>
      <c r="AV204" s="44">
        <v>0</v>
      </c>
      <c r="AW204" s="14">
        <v>0</v>
      </c>
      <c r="AX204" s="45">
        <f t="shared" si="298"/>
        <v>0</v>
      </c>
      <c r="AY204" s="44">
        <v>0</v>
      </c>
      <c r="AZ204" s="14">
        <v>0</v>
      </c>
      <c r="BA204" s="45">
        <f t="shared" si="299"/>
        <v>0</v>
      </c>
      <c r="BB204" s="44">
        <v>0</v>
      </c>
      <c r="BC204" s="14">
        <v>0</v>
      </c>
      <c r="BD204" s="45">
        <f t="shared" si="300"/>
        <v>0</v>
      </c>
      <c r="BE204" s="44">
        <v>0</v>
      </c>
      <c r="BF204" s="14">
        <v>0</v>
      </c>
      <c r="BG204" s="45">
        <f t="shared" si="301"/>
        <v>0</v>
      </c>
      <c r="BH204" s="44">
        <v>0</v>
      </c>
      <c r="BI204" s="14">
        <v>0</v>
      </c>
      <c r="BJ204" s="45">
        <f t="shared" si="302"/>
        <v>0</v>
      </c>
      <c r="BK204" s="12">
        <f t="shared" si="303"/>
        <v>0</v>
      </c>
      <c r="BL204" s="17">
        <f t="shared" si="304"/>
        <v>0</v>
      </c>
    </row>
    <row r="205" spans="1:64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306">IF(C205=0,0,D205/C205*1000)</f>
        <v>0</v>
      </c>
      <c r="F205" s="44">
        <v>0</v>
      </c>
      <c r="G205" s="14">
        <v>0</v>
      </c>
      <c r="H205" s="45">
        <f t="shared" si="284"/>
        <v>0</v>
      </c>
      <c r="I205" s="44">
        <v>0</v>
      </c>
      <c r="J205" s="14">
        <v>0</v>
      </c>
      <c r="K205" s="45">
        <f t="shared" si="285"/>
        <v>0</v>
      </c>
      <c r="L205" s="44">
        <v>0</v>
      </c>
      <c r="M205" s="14">
        <v>0</v>
      </c>
      <c r="N205" s="45">
        <f t="shared" si="286"/>
        <v>0</v>
      </c>
      <c r="O205" s="44">
        <v>0</v>
      </c>
      <c r="P205" s="14">
        <v>0</v>
      </c>
      <c r="Q205" s="45">
        <f t="shared" si="287"/>
        <v>0</v>
      </c>
      <c r="R205" s="44">
        <v>0</v>
      </c>
      <c r="S205" s="14">
        <v>0</v>
      </c>
      <c r="T205" s="45">
        <f t="shared" si="288"/>
        <v>0</v>
      </c>
      <c r="U205" s="44">
        <v>0</v>
      </c>
      <c r="V205" s="14">
        <v>0</v>
      </c>
      <c r="W205" s="45">
        <f t="shared" si="289"/>
        <v>0</v>
      </c>
      <c r="X205" s="44">
        <v>0</v>
      </c>
      <c r="Y205" s="14">
        <v>0</v>
      </c>
      <c r="Z205" s="45">
        <f t="shared" si="290"/>
        <v>0</v>
      </c>
      <c r="AA205" s="44">
        <v>0</v>
      </c>
      <c r="AB205" s="14">
        <v>0</v>
      </c>
      <c r="AC205" s="45">
        <f t="shared" si="291"/>
        <v>0</v>
      </c>
      <c r="AD205" s="44">
        <v>0</v>
      </c>
      <c r="AE205" s="14">
        <v>0</v>
      </c>
      <c r="AF205" s="45">
        <f t="shared" si="292"/>
        <v>0</v>
      </c>
      <c r="AG205" s="44">
        <v>0</v>
      </c>
      <c r="AH205" s="14">
        <v>0</v>
      </c>
      <c r="AI205" s="45">
        <f t="shared" si="293"/>
        <v>0</v>
      </c>
      <c r="AJ205" s="44">
        <v>0</v>
      </c>
      <c r="AK205" s="14">
        <v>0</v>
      </c>
      <c r="AL205" s="45">
        <f t="shared" si="294"/>
        <v>0</v>
      </c>
      <c r="AM205" s="44">
        <v>0</v>
      </c>
      <c r="AN205" s="14">
        <v>0</v>
      </c>
      <c r="AO205" s="45">
        <f t="shared" si="295"/>
        <v>0</v>
      </c>
      <c r="AP205" s="44">
        <v>0</v>
      </c>
      <c r="AQ205" s="14">
        <v>0</v>
      </c>
      <c r="AR205" s="45">
        <f t="shared" si="296"/>
        <v>0</v>
      </c>
      <c r="AS205" s="44">
        <v>0</v>
      </c>
      <c r="AT205" s="14">
        <v>0</v>
      </c>
      <c r="AU205" s="45">
        <f t="shared" si="297"/>
        <v>0</v>
      </c>
      <c r="AV205" s="44">
        <v>0</v>
      </c>
      <c r="AW205" s="14">
        <v>0</v>
      </c>
      <c r="AX205" s="45">
        <f t="shared" si="298"/>
        <v>0</v>
      </c>
      <c r="AY205" s="44">
        <v>0</v>
      </c>
      <c r="AZ205" s="14">
        <v>0</v>
      </c>
      <c r="BA205" s="45">
        <f t="shared" si="299"/>
        <v>0</v>
      </c>
      <c r="BB205" s="44">
        <v>0</v>
      </c>
      <c r="BC205" s="14">
        <v>0</v>
      </c>
      <c r="BD205" s="45">
        <f t="shared" si="300"/>
        <v>0</v>
      </c>
      <c r="BE205" s="44">
        <v>0</v>
      </c>
      <c r="BF205" s="14">
        <v>0</v>
      </c>
      <c r="BG205" s="45">
        <f t="shared" si="301"/>
        <v>0</v>
      </c>
      <c r="BH205" s="44">
        <v>0</v>
      </c>
      <c r="BI205" s="14">
        <v>0</v>
      </c>
      <c r="BJ205" s="45">
        <f t="shared" si="302"/>
        <v>0</v>
      </c>
      <c r="BK205" s="12">
        <f t="shared" si="303"/>
        <v>0</v>
      </c>
      <c r="BL205" s="17">
        <f t="shared" si="304"/>
        <v>0</v>
      </c>
    </row>
    <row r="206" spans="1:64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306"/>
        <v>0</v>
      </c>
      <c r="F206" s="44">
        <v>0</v>
      </c>
      <c r="G206" s="14">
        <v>0</v>
      </c>
      <c r="H206" s="45">
        <f t="shared" si="284"/>
        <v>0</v>
      </c>
      <c r="I206" s="44">
        <v>0</v>
      </c>
      <c r="J206" s="14">
        <v>0</v>
      </c>
      <c r="K206" s="45">
        <f t="shared" si="285"/>
        <v>0</v>
      </c>
      <c r="L206" s="44">
        <v>0</v>
      </c>
      <c r="M206" s="14">
        <v>0</v>
      </c>
      <c r="N206" s="45">
        <f t="shared" si="286"/>
        <v>0</v>
      </c>
      <c r="O206" s="44">
        <v>0</v>
      </c>
      <c r="P206" s="14">
        <v>0</v>
      </c>
      <c r="Q206" s="45">
        <f t="shared" si="287"/>
        <v>0</v>
      </c>
      <c r="R206" s="44">
        <v>0</v>
      </c>
      <c r="S206" s="14">
        <v>0</v>
      </c>
      <c r="T206" s="45">
        <f t="shared" si="288"/>
        <v>0</v>
      </c>
      <c r="U206" s="44">
        <v>0</v>
      </c>
      <c r="V206" s="14">
        <v>0</v>
      </c>
      <c r="W206" s="45">
        <f t="shared" si="289"/>
        <v>0</v>
      </c>
      <c r="X206" s="77">
        <v>3</v>
      </c>
      <c r="Y206" s="14">
        <v>7.5410000000000004</v>
      </c>
      <c r="Z206" s="45">
        <f t="shared" si="290"/>
        <v>2513.666666666667</v>
      </c>
      <c r="AA206" s="44">
        <v>0</v>
      </c>
      <c r="AB206" s="14">
        <v>0</v>
      </c>
      <c r="AC206" s="45">
        <f t="shared" si="291"/>
        <v>0</v>
      </c>
      <c r="AD206" s="44">
        <v>0</v>
      </c>
      <c r="AE206" s="14">
        <v>0</v>
      </c>
      <c r="AF206" s="45">
        <f t="shared" si="292"/>
        <v>0</v>
      </c>
      <c r="AG206" s="44">
        <v>0</v>
      </c>
      <c r="AH206" s="14">
        <v>0</v>
      </c>
      <c r="AI206" s="45">
        <f t="shared" si="293"/>
        <v>0</v>
      </c>
      <c r="AJ206" s="44">
        <v>0</v>
      </c>
      <c r="AK206" s="14">
        <v>0</v>
      </c>
      <c r="AL206" s="45">
        <f t="shared" si="294"/>
        <v>0</v>
      </c>
      <c r="AM206" s="44">
        <v>0</v>
      </c>
      <c r="AN206" s="14">
        <v>0</v>
      </c>
      <c r="AO206" s="45">
        <f t="shared" si="295"/>
        <v>0</v>
      </c>
      <c r="AP206" s="44">
        <v>0</v>
      </c>
      <c r="AQ206" s="14">
        <v>0</v>
      </c>
      <c r="AR206" s="45">
        <f t="shared" si="296"/>
        <v>0</v>
      </c>
      <c r="AS206" s="44">
        <v>0</v>
      </c>
      <c r="AT206" s="14">
        <v>0</v>
      </c>
      <c r="AU206" s="45">
        <f t="shared" si="297"/>
        <v>0</v>
      </c>
      <c r="AV206" s="44">
        <v>0</v>
      </c>
      <c r="AW206" s="14">
        <v>0</v>
      </c>
      <c r="AX206" s="45">
        <f t="shared" si="298"/>
        <v>0</v>
      </c>
      <c r="AY206" s="44">
        <v>0</v>
      </c>
      <c r="AZ206" s="14">
        <v>0</v>
      </c>
      <c r="BA206" s="45">
        <f t="shared" si="299"/>
        <v>0</v>
      </c>
      <c r="BB206" s="77">
        <v>0</v>
      </c>
      <c r="BC206" s="14">
        <v>0</v>
      </c>
      <c r="BD206" s="45">
        <f t="shared" si="300"/>
        <v>0</v>
      </c>
      <c r="BE206" s="77">
        <v>3.903</v>
      </c>
      <c r="BF206" s="14">
        <v>100.574</v>
      </c>
      <c r="BG206" s="45">
        <f t="shared" si="301"/>
        <v>25768.383294901359</v>
      </c>
      <c r="BH206" s="44">
        <v>0</v>
      </c>
      <c r="BI206" s="14">
        <v>0</v>
      </c>
      <c r="BJ206" s="45">
        <f t="shared" si="302"/>
        <v>0</v>
      </c>
      <c r="BK206" s="12">
        <f t="shared" si="303"/>
        <v>6.9030000000000005</v>
      </c>
      <c r="BL206" s="17">
        <f t="shared" si="304"/>
        <v>108.11499999999999</v>
      </c>
    </row>
    <row r="207" spans="1:64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306"/>
        <v>0</v>
      </c>
      <c r="F207" s="44">
        <v>0</v>
      </c>
      <c r="G207" s="14">
        <v>0</v>
      </c>
      <c r="H207" s="45">
        <f t="shared" si="284"/>
        <v>0</v>
      </c>
      <c r="I207" s="44">
        <v>0</v>
      </c>
      <c r="J207" s="14">
        <v>0</v>
      </c>
      <c r="K207" s="45">
        <f t="shared" si="285"/>
        <v>0</v>
      </c>
      <c r="L207" s="44">
        <v>0</v>
      </c>
      <c r="M207" s="14">
        <v>0</v>
      </c>
      <c r="N207" s="45">
        <f t="shared" si="286"/>
        <v>0</v>
      </c>
      <c r="O207" s="44">
        <v>0</v>
      </c>
      <c r="P207" s="14">
        <v>0</v>
      </c>
      <c r="Q207" s="65">
        <f t="shared" si="287"/>
        <v>0</v>
      </c>
      <c r="R207" s="44">
        <v>3.9E-2</v>
      </c>
      <c r="S207" s="14">
        <v>14.368</v>
      </c>
      <c r="T207" s="65">
        <f t="shared" si="288"/>
        <v>368410.25641025644</v>
      </c>
      <c r="U207" s="44">
        <v>0</v>
      </c>
      <c r="V207" s="14">
        <v>0</v>
      </c>
      <c r="W207" s="45">
        <f t="shared" si="289"/>
        <v>0</v>
      </c>
      <c r="X207" s="44">
        <v>0</v>
      </c>
      <c r="Y207" s="14">
        <v>0</v>
      </c>
      <c r="Z207" s="45">
        <f t="shared" si="290"/>
        <v>0</v>
      </c>
      <c r="AA207" s="44">
        <v>0</v>
      </c>
      <c r="AB207" s="14">
        <v>0</v>
      </c>
      <c r="AC207" s="45">
        <f t="shared" si="291"/>
        <v>0</v>
      </c>
      <c r="AD207" s="44">
        <v>0</v>
      </c>
      <c r="AE207" s="14">
        <v>0</v>
      </c>
      <c r="AF207" s="45">
        <f t="shared" si="292"/>
        <v>0</v>
      </c>
      <c r="AG207" s="44">
        <v>0</v>
      </c>
      <c r="AH207" s="14">
        <v>0</v>
      </c>
      <c r="AI207" s="45">
        <f t="shared" si="293"/>
        <v>0</v>
      </c>
      <c r="AJ207" s="44">
        <v>0</v>
      </c>
      <c r="AK207" s="14">
        <v>0</v>
      </c>
      <c r="AL207" s="45">
        <f t="shared" si="294"/>
        <v>0</v>
      </c>
      <c r="AM207" s="44">
        <v>0</v>
      </c>
      <c r="AN207" s="14">
        <v>0</v>
      </c>
      <c r="AO207" s="45">
        <f t="shared" si="295"/>
        <v>0</v>
      </c>
      <c r="AP207" s="44">
        <v>0</v>
      </c>
      <c r="AQ207" s="14">
        <v>0</v>
      </c>
      <c r="AR207" s="45">
        <f t="shared" si="296"/>
        <v>0</v>
      </c>
      <c r="AS207" s="44">
        <v>0</v>
      </c>
      <c r="AT207" s="14">
        <v>0</v>
      </c>
      <c r="AU207" s="45">
        <f t="shared" si="297"/>
        <v>0</v>
      </c>
      <c r="AV207" s="44">
        <v>0</v>
      </c>
      <c r="AW207" s="14">
        <v>0</v>
      </c>
      <c r="AX207" s="45">
        <f t="shared" si="298"/>
        <v>0</v>
      </c>
      <c r="AY207" s="44">
        <v>0</v>
      </c>
      <c r="AZ207" s="14">
        <v>0</v>
      </c>
      <c r="BA207" s="45">
        <f t="shared" si="299"/>
        <v>0</v>
      </c>
      <c r="BB207" s="44">
        <v>0</v>
      </c>
      <c r="BC207" s="14">
        <v>0</v>
      </c>
      <c r="BD207" s="45">
        <f t="shared" si="300"/>
        <v>0</v>
      </c>
      <c r="BE207" s="44">
        <v>0</v>
      </c>
      <c r="BF207" s="14">
        <v>0</v>
      </c>
      <c r="BG207" s="45">
        <f t="shared" si="301"/>
        <v>0</v>
      </c>
      <c r="BH207" s="44">
        <v>0</v>
      </c>
      <c r="BI207" s="14">
        <v>0</v>
      </c>
      <c r="BJ207" s="45">
        <f t="shared" si="302"/>
        <v>0</v>
      </c>
      <c r="BK207" s="12">
        <f>I207+L207+AA207+AD207+AG207+AJ207+AP207+AY207+BH207+X207+AS207+C207+BE207+AM207+F207+U207+AV207+R207</f>
        <v>3.9E-2</v>
      </c>
      <c r="BL207" s="17">
        <f>J207+M207+AB207+AE207+AH207+AK207+AQ207+AZ207+BI207+Y207+AT207+D207+BF207+AN207+G207+V207+AW207+S207</f>
        <v>14.368</v>
      </c>
    </row>
    <row r="208" spans="1:64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306"/>
        <v>0</v>
      </c>
      <c r="F208" s="44">
        <v>0</v>
      </c>
      <c r="G208" s="14">
        <v>0</v>
      </c>
      <c r="H208" s="45">
        <f t="shared" si="284"/>
        <v>0</v>
      </c>
      <c r="I208" s="44">
        <v>0</v>
      </c>
      <c r="J208" s="14">
        <v>0</v>
      </c>
      <c r="K208" s="45">
        <f t="shared" si="285"/>
        <v>0</v>
      </c>
      <c r="L208" s="44">
        <v>0</v>
      </c>
      <c r="M208" s="14">
        <v>0</v>
      </c>
      <c r="N208" s="45">
        <f t="shared" si="286"/>
        <v>0</v>
      </c>
      <c r="O208" s="44">
        <v>0</v>
      </c>
      <c r="P208" s="14">
        <v>0</v>
      </c>
      <c r="Q208" s="45">
        <f t="shared" si="287"/>
        <v>0</v>
      </c>
      <c r="R208" s="44">
        <v>0</v>
      </c>
      <c r="S208" s="14">
        <v>0</v>
      </c>
      <c r="T208" s="45">
        <f t="shared" si="288"/>
        <v>0</v>
      </c>
      <c r="U208" s="44">
        <v>0</v>
      </c>
      <c r="V208" s="14">
        <v>0</v>
      </c>
      <c r="W208" s="45">
        <f t="shared" si="289"/>
        <v>0</v>
      </c>
      <c r="X208" s="44">
        <v>0</v>
      </c>
      <c r="Y208" s="14">
        <v>0</v>
      </c>
      <c r="Z208" s="45">
        <f t="shared" si="290"/>
        <v>0</v>
      </c>
      <c r="AA208" s="44">
        <v>0</v>
      </c>
      <c r="AB208" s="14">
        <v>0</v>
      </c>
      <c r="AC208" s="45">
        <f t="shared" si="291"/>
        <v>0</v>
      </c>
      <c r="AD208" s="44">
        <v>0</v>
      </c>
      <c r="AE208" s="14">
        <v>0</v>
      </c>
      <c r="AF208" s="45">
        <f t="shared" si="292"/>
        <v>0</v>
      </c>
      <c r="AG208" s="44">
        <v>0</v>
      </c>
      <c r="AH208" s="14">
        <v>0</v>
      </c>
      <c r="AI208" s="45">
        <f t="shared" si="293"/>
        <v>0</v>
      </c>
      <c r="AJ208" s="44">
        <v>0</v>
      </c>
      <c r="AK208" s="14">
        <v>0</v>
      </c>
      <c r="AL208" s="45">
        <f t="shared" si="294"/>
        <v>0</v>
      </c>
      <c r="AM208" s="44">
        <v>0</v>
      </c>
      <c r="AN208" s="14">
        <v>0</v>
      </c>
      <c r="AO208" s="45">
        <f t="shared" si="295"/>
        <v>0</v>
      </c>
      <c r="AP208" s="44">
        <v>0</v>
      </c>
      <c r="AQ208" s="14">
        <v>0</v>
      </c>
      <c r="AR208" s="45">
        <f t="shared" si="296"/>
        <v>0</v>
      </c>
      <c r="AS208" s="44">
        <v>0</v>
      </c>
      <c r="AT208" s="14">
        <v>0</v>
      </c>
      <c r="AU208" s="45">
        <f t="shared" si="297"/>
        <v>0</v>
      </c>
      <c r="AV208" s="44">
        <v>0</v>
      </c>
      <c r="AW208" s="14">
        <v>0</v>
      </c>
      <c r="AX208" s="45">
        <f t="shared" si="298"/>
        <v>0</v>
      </c>
      <c r="AY208" s="44">
        <v>0</v>
      </c>
      <c r="AZ208" s="14">
        <v>0</v>
      </c>
      <c r="BA208" s="45">
        <f t="shared" si="299"/>
        <v>0</v>
      </c>
      <c r="BB208" s="44">
        <v>0</v>
      </c>
      <c r="BC208" s="14">
        <v>0</v>
      </c>
      <c r="BD208" s="45">
        <f t="shared" si="300"/>
        <v>0</v>
      </c>
      <c r="BE208" s="44">
        <v>0</v>
      </c>
      <c r="BF208" s="14">
        <v>0</v>
      </c>
      <c r="BG208" s="45">
        <f t="shared" si="301"/>
        <v>0</v>
      </c>
      <c r="BH208" s="44">
        <v>0</v>
      </c>
      <c r="BI208" s="14">
        <v>0</v>
      </c>
      <c r="BJ208" s="45">
        <f t="shared" si="302"/>
        <v>0</v>
      </c>
      <c r="BK208" s="12">
        <f t="shared" ref="BK208:BK213" si="307">I208+L208+AA208+AD208+AG208+AJ208+AP208+AY208+BH208+X208+AS208+C208+BE208+AM208+F208+U208+AV208+R208</f>
        <v>0</v>
      </c>
      <c r="BL208" s="17">
        <f t="shared" ref="BL208:BL213" si="308">J208+M208+AB208+AE208+AH208+AK208+AQ208+AZ208+BI208+Y208+AT208+D208+BF208+AN208+G208+V208+AW208+S208</f>
        <v>0</v>
      </c>
    </row>
    <row r="209" spans="1:64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306"/>
        <v>0</v>
      </c>
      <c r="F209" s="44">
        <v>0</v>
      </c>
      <c r="G209" s="14">
        <v>0</v>
      </c>
      <c r="H209" s="45">
        <f t="shared" si="284"/>
        <v>0</v>
      </c>
      <c r="I209" s="44">
        <v>0</v>
      </c>
      <c r="J209" s="14">
        <v>0</v>
      </c>
      <c r="K209" s="45">
        <f t="shared" si="285"/>
        <v>0</v>
      </c>
      <c r="L209" s="44">
        <v>0</v>
      </c>
      <c r="M209" s="14">
        <v>0</v>
      </c>
      <c r="N209" s="45">
        <f t="shared" si="286"/>
        <v>0</v>
      </c>
      <c r="O209" s="44">
        <v>0</v>
      </c>
      <c r="P209" s="14">
        <v>0</v>
      </c>
      <c r="Q209" s="45">
        <f t="shared" si="287"/>
        <v>0</v>
      </c>
      <c r="R209" s="44">
        <v>0</v>
      </c>
      <c r="S209" s="14">
        <v>0</v>
      </c>
      <c r="T209" s="45">
        <f t="shared" si="288"/>
        <v>0</v>
      </c>
      <c r="U209" s="44">
        <v>0</v>
      </c>
      <c r="V209" s="14">
        <v>0</v>
      </c>
      <c r="W209" s="45">
        <f t="shared" si="289"/>
        <v>0</v>
      </c>
      <c r="X209" s="44">
        <v>0</v>
      </c>
      <c r="Y209" s="14">
        <v>0</v>
      </c>
      <c r="Z209" s="45">
        <f t="shared" si="290"/>
        <v>0</v>
      </c>
      <c r="AA209" s="44">
        <v>0</v>
      </c>
      <c r="AB209" s="14">
        <v>0</v>
      </c>
      <c r="AC209" s="45">
        <f t="shared" si="291"/>
        <v>0</v>
      </c>
      <c r="AD209" s="44">
        <v>0</v>
      </c>
      <c r="AE209" s="14">
        <v>0</v>
      </c>
      <c r="AF209" s="45">
        <f t="shared" si="292"/>
        <v>0</v>
      </c>
      <c r="AG209" s="44">
        <v>0</v>
      </c>
      <c r="AH209" s="14">
        <v>0</v>
      </c>
      <c r="AI209" s="45">
        <f t="shared" si="293"/>
        <v>0</v>
      </c>
      <c r="AJ209" s="44">
        <v>0</v>
      </c>
      <c r="AK209" s="14">
        <v>0</v>
      </c>
      <c r="AL209" s="45">
        <f t="shared" si="294"/>
        <v>0</v>
      </c>
      <c r="AM209" s="44">
        <v>0</v>
      </c>
      <c r="AN209" s="14">
        <v>0</v>
      </c>
      <c r="AO209" s="45">
        <f t="shared" si="295"/>
        <v>0</v>
      </c>
      <c r="AP209" s="44">
        <v>0</v>
      </c>
      <c r="AQ209" s="14">
        <v>0</v>
      </c>
      <c r="AR209" s="45">
        <f t="shared" si="296"/>
        <v>0</v>
      </c>
      <c r="AS209" s="44">
        <v>0</v>
      </c>
      <c r="AT209" s="14">
        <v>0</v>
      </c>
      <c r="AU209" s="45">
        <f t="shared" si="297"/>
        <v>0</v>
      </c>
      <c r="AV209" s="44">
        <v>0</v>
      </c>
      <c r="AW209" s="14">
        <v>0</v>
      </c>
      <c r="AX209" s="45">
        <f t="shared" si="298"/>
        <v>0</v>
      </c>
      <c r="AY209" s="77">
        <v>4.4999999999999998E-2</v>
      </c>
      <c r="AZ209" s="14">
        <v>0.38200000000000001</v>
      </c>
      <c r="BA209" s="45">
        <f t="shared" si="299"/>
        <v>8488.8888888888887</v>
      </c>
      <c r="BB209" s="44">
        <v>0</v>
      </c>
      <c r="BC209" s="14">
        <v>0</v>
      </c>
      <c r="BD209" s="45">
        <f t="shared" si="300"/>
        <v>0</v>
      </c>
      <c r="BE209" s="44">
        <v>0</v>
      </c>
      <c r="BF209" s="14">
        <v>0</v>
      </c>
      <c r="BG209" s="45">
        <f t="shared" si="301"/>
        <v>0</v>
      </c>
      <c r="BH209" s="44">
        <v>0</v>
      </c>
      <c r="BI209" s="14">
        <v>0</v>
      </c>
      <c r="BJ209" s="45">
        <f t="shared" si="302"/>
        <v>0</v>
      </c>
      <c r="BK209" s="12">
        <f t="shared" si="307"/>
        <v>4.4999999999999998E-2</v>
      </c>
      <c r="BL209" s="17">
        <f t="shared" si="308"/>
        <v>0.38200000000000001</v>
      </c>
    </row>
    <row r="210" spans="1:64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306"/>
        <v>0</v>
      </c>
      <c r="F210" s="44">
        <v>0</v>
      </c>
      <c r="G210" s="14">
        <v>0</v>
      </c>
      <c r="H210" s="45">
        <f t="shared" si="284"/>
        <v>0</v>
      </c>
      <c r="I210" s="44">
        <v>0</v>
      </c>
      <c r="J210" s="14">
        <v>0</v>
      </c>
      <c r="K210" s="45">
        <f t="shared" si="285"/>
        <v>0</v>
      </c>
      <c r="L210" s="44">
        <v>0</v>
      </c>
      <c r="M210" s="14">
        <v>0</v>
      </c>
      <c r="N210" s="45">
        <f t="shared" si="286"/>
        <v>0</v>
      </c>
      <c r="O210" s="44">
        <v>0</v>
      </c>
      <c r="P210" s="14">
        <v>0</v>
      </c>
      <c r="Q210" s="45">
        <f t="shared" si="287"/>
        <v>0</v>
      </c>
      <c r="R210" s="44">
        <v>0</v>
      </c>
      <c r="S210" s="14">
        <v>0</v>
      </c>
      <c r="T210" s="45">
        <f t="shared" si="288"/>
        <v>0</v>
      </c>
      <c r="U210" s="44">
        <v>0</v>
      </c>
      <c r="V210" s="14">
        <v>0</v>
      </c>
      <c r="W210" s="45">
        <f t="shared" si="289"/>
        <v>0</v>
      </c>
      <c r="X210" s="44">
        <v>0</v>
      </c>
      <c r="Y210" s="14">
        <v>0</v>
      </c>
      <c r="Z210" s="45">
        <f t="shared" si="290"/>
        <v>0</v>
      </c>
      <c r="AA210" s="44">
        <v>0</v>
      </c>
      <c r="AB210" s="14">
        <v>0</v>
      </c>
      <c r="AC210" s="45">
        <f t="shared" si="291"/>
        <v>0</v>
      </c>
      <c r="AD210" s="44">
        <v>0</v>
      </c>
      <c r="AE210" s="14">
        <v>0</v>
      </c>
      <c r="AF210" s="45">
        <f t="shared" si="292"/>
        <v>0</v>
      </c>
      <c r="AG210" s="44">
        <v>0</v>
      </c>
      <c r="AH210" s="14">
        <v>0</v>
      </c>
      <c r="AI210" s="45">
        <f t="shared" si="293"/>
        <v>0</v>
      </c>
      <c r="AJ210" s="44">
        <v>0</v>
      </c>
      <c r="AK210" s="14">
        <v>0</v>
      </c>
      <c r="AL210" s="45">
        <f t="shared" si="294"/>
        <v>0</v>
      </c>
      <c r="AM210" s="44">
        <v>0</v>
      </c>
      <c r="AN210" s="14">
        <v>0</v>
      </c>
      <c r="AO210" s="45">
        <f t="shared" si="295"/>
        <v>0</v>
      </c>
      <c r="AP210" s="44">
        <v>0</v>
      </c>
      <c r="AQ210" s="14">
        <v>0</v>
      </c>
      <c r="AR210" s="45">
        <f t="shared" si="296"/>
        <v>0</v>
      </c>
      <c r="AS210" s="44">
        <v>0</v>
      </c>
      <c r="AT210" s="14">
        <v>0</v>
      </c>
      <c r="AU210" s="45">
        <f t="shared" si="297"/>
        <v>0</v>
      </c>
      <c r="AV210" s="44">
        <v>0</v>
      </c>
      <c r="AW210" s="14">
        <v>0</v>
      </c>
      <c r="AX210" s="45">
        <f t="shared" si="298"/>
        <v>0</v>
      </c>
      <c r="AY210" s="44">
        <v>0</v>
      </c>
      <c r="AZ210" s="14">
        <v>0</v>
      </c>
      <c r="BA210" s="45">
        <f t="shared" si="299"/>
        <v>0</v>
      </c>
      <c r="BB210" s="44">
        <v>0</v>
      </c>
      <c r="BC210" s="14">
        <v>0</v>
      </c>
      <c r="BD210" s="45">
        <f t="shared" si="300"/>
        <v>0</v>
      </c>
      <c r="BE210" s="44">
        <v>0</v>
      </c>
      <c r="BF210" s="14">
        <v>0</v>
      </c>
      <c r="BG210" s="45">
        <f t="shared" si="301"/>
        <v>0</v>
      </c>
      <c r="BH210" s="44">
        <v>0</v>
      </c>
      <c r="BI210" s="14">
        <v>0</v>
      </c>
      <c r="BJ210" s="45">
        <f t="shared" si="302"/>
        <v>0</v>
      </c>
      <c r="BK210" s="12">
        <f t="shared" si="307"/>
        <v>0</v>
      </c>
      <c r="BL210" s="17">
        <f t="shared" si="308"/>
        <v>0</v>
      </c>
    </row>
    <row r="211" spans="1:64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306"/>
        <v>0</v>
      </c>
      <c r="F211" s="44">
        <v>0</v>
      </c>
      <c r="G211" s="14">
        <v>0</v>
      </c>
      <c r="H211" s="45">
        <f t="shared" si="284"/>
        <v>0</v>
      </c>
      <c r="I211" s="44">
        <v>0</v>
      </c>
      <c r="J211" s="14">
        <v>0</v>
      </c>
      <c r="K211" s="45">
        <f t="shared" si="285"/>
        <v>0</v>
      </c>
      <c r="L211" s="44">
        <v>0</v>
      </c>
      <c r="M211" s="14">
        <v>0</v>
      </c>
      <c r="N211" s="45">
        <f t="shared" si="286"/>
        <v>0</v>
      </c>
      <c r="O211" s="44">
        <v>0</v>
      </c>
      <c r="P211" s="14">
        <v>0</v>
      </c>
      <c r="Q211" s="45">
        <f t="shared" si="287"/>
        <v>0</v>
      </c>
      <c r="R211" s="44">
        <v>0</v>
      </c>
      <c r="S211" s="14">
        <v>0</v>
      </c>
      <c r="T211" s="45">
        <f t="shared" si="288"/>
        <v>0</v>
      </c>
      <c r="U211" s="44">
        <v>0</v>
      </c>
      <c r="V211" s="14">
        <v>0</v>
      </c>
      <c r="W211" s="45">
        <f t="shared" si="289"/>
        <v>0</v>
      </c>
      <c r="X211" s="44">
        <v>0</v>
      </c>
      <c r="Y211" s="14">
        <v>0</v>
      </c>
      <c r="Z211" s="45">
        <f t="shared" si="290"/>
        <v>0</v>
      </c>
      <c r="AA211" s="44">
        <v>0</v>
      </c>
      <c r="AB211" s="14">
        <v>0</v>
      </c>
      <c r="AC211" s="45">
        <f t="shared" si="291"/>
        <v>0</v>
      </c>
      <c r="AD211" s="44">
        <v>0</v>
      </c>
      <c r="AE211" s="14">
        <v>0</v>
      </c>
      <c r="AF211" s="45">
        <f t="shared" si="292"/>
        <v>0</v>
      </c>
      <c r="AG211" s="44">
        <v>0</v>
      </c>
      <c r="AH211" s="14">
        <v>0</v>
      </c>
      <c r="AI211" s="45">
        <f t="shared" si="293"/>
        <v>0</v>
      </c>
      <c r="AJ211" s="44">
        <v>0</v>
      </c>
      <c r="AK211" s="14">
        <v>0</v>
      </c>
      <c r="AL211" s="45">
        <f t="shared" si="294"/>
        <v>0</v>
      </c>
      <c r="AM211" s="44">
        <v>0</v>
      </c>
      <c r="AN211" s="14">
        <v>0</v>
      </c>
      <c r="AO211" s="45">
        <f t="shared" si="295"/>
        <v>0</v>
      </c>
      <c r="AP211" s="44">
        <v>0</v>
      </c>
      <c r="AQ211" s="14">
        <v>0</v>
      </c>
      <c r="AR211" s="45">
        <f t="shared" si="296"/>
        <v>0</v>
      </c>
      <c r="AS211" s="44">
        <v>0</v>
      </c>
      <c r="AT211" s="14">
        <v>0</v>
      </c>
      <c r="AU211" s="45">
        <f t="shared" si="297"/>
        <v>0</v>
      </c>
      <c r="AV211" s="44">
        <v>0</v>
      </c>
      <c r="AW211" s="14">
        <v>0</v>
      </c>
      <c r="AX211" s="45">
        <f t="shared" si="298"/>
        <v>0</v>
      </c>
      <c r="AY211" s="44">
        <v>0</v>
      </c>
      <c r="AZ211" s="14">
        <v>0</v>
      </c>
      <c r="BA211" s="45">
        <f t="shared" si="299"/>
        <v>0</v>
      </c>
      <c r="BB211" s="44">
        <v>0</v>
      </c>
      <c r="BC211" s="14">
        <v>0</v>
      </c>
      <c r="BD211" s="45">
        <f t="shared" si="300"/>
        <v>0</v>
      </c>
      <c r="BE211" s="44">
        <v>0</v>
      </c>
      <c r="BF211" s="14">
        <v>0</v>
      </c>
      <c r="BG211" s="45">
        <f t="shared" si="301"/>
        <v>0</v>
      </c>
      <c r="BH211" s="44">
        <v>0</v>
      </c>
      <c r="BI211" s="14">
        <v>0</v>
      </c>
      <c r="BJ211" s="45">
        <f t="shared" si="302"/>
        <v>0</v>
      </c>
      <c r="BK211" s="12">
        <f t="shared" si="307"/>
        <v>0</v>
      </c>
      <c r="BL211" s="17">
        <f t="shared" si="308"/>
        <v>0</v>
      </c>
    </row>
    <row r="212" spans="1:64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306"/>
        <v>0</v>
      </c>
      <c r="F212" s="44">
        <v>0</v>
      </c>
      <c r="G212" s="14">
        <v>0</v>
      </c>
      <c r="H212" s="45">
        <f t="shared" si="284"/>
        <v>0</v>
      </c>
      <c r="I212" s="44">
        <v>0</v>
      </c>
      <c r="J212" s="14">
        <v>0</v>
      </c>
      <c r="K212" s="45">
        <f t="shared" si="285"/>
        <v>0</v>
      </c>
      <c r="L212" s="44">
        <v>0</v>
      </c>
      <c r="M212" s="14">
        <v>0</v>
      </c>
      <c r="N212" s="45">
        <f t="shared" si="286"/>
        <v>0</v>
      </c>
      <c r="O212" s="44">
        <v>0</v>
      </c>
      <c r="P212" s="14">
        <v>0</v>
      </c>
      <c r="Q212" s="45">
        <f t="shared" si="287"/>
        <v>0</v>
      </c>
      <c r="R212" s="44">
        <v>0</v>
      </c>
      <c r="S212" s="14">
        <v>0</v>
      </c>
      <c r="T212" s="45">
        <f t="shared" si="288"/>
        <v>0</v>
      </c>
      <c r="U212" s="44">
        <v>0</v>
      </c>
      <c r="V212" s="14">
        <v>0</v>
      </c>
      <c r="W212" s="45">
        <f t="shared" si="289"/>
        <v>0</v>
      </c>
      <c r="X212" s="44">
        <v>0</v>
      </c>
      <c r="Y212" s="14">
        <v>0</v>
      </c>
      <c r="Z212" s="45">
        <f t="shared" si="290"/>
        <v>0</v>
      </c>
      <c r="AA212" s="44">
        <v>0</v>
      </c>
      <c r="AB212" s="14">
        <v>0</v>
      </c>
      <c r="AC212" s="45">
        <f t="shared" si="291"/>
        <v>0</v>
      </c>
      <c r="AD212" s="44">
        <v>0</v>
      </c>
      <c r="AE212" s="14">
        <v>0</v>
      </c>
      <c r="AF212" s="45">
        <f t="shared" si="292"/>
        <v>0</v>
      </c>
      <c r="AG212" s="44">
        <v>0</v>
      </c>
      <c r="AH212" s="14">
        <v>0</v>
      </c>
      <c r="AI212" s="45">
        <f t="shared" si="293"/>
        <v>0</v>
      </c>
      <c r="AJ212" s="44">
        <v>0</v>
      </c>
      <c r="AK212" s="14">
        <v>0</v>
      </c>
      <c r="AL212" s="45">
        <f t="shared" si="294"/>
        <v>0</v>
      </c>
      <c r="AM212" s="44">
        <v>0</v>
      </c>
      <c r="AN212" s="14">
        <v>0</v>
      </c>
      <c r="AO212" s="45">
        <f t="shared" si="295"/>
        <v>0</v>
      </c>
      <c r="AP212" s="44">
        <v>0</v>
      </c>
      <c r="AQ212" s="14">
        <v>0</v>
      </c>
      <c r="AR212" s="45">
        <f t="shared" si="296"/>
        <v>0</v>
      </c>
      <c r="AS212" s="44">
        <v>0</v>
      </c>
      <c r="AT212" s="14">
        <v>0</v>
      </c>
      <c r="AU212" s="45">
        <f t="shared" si="297"/>
        <v>0</v>
      </c>
      <c r="AV212" s="44">
        <v>0</v>
      </c>
      <c r="AW212" s="14">
        <v>0</v>
      </c>
      <c r="AX212" s="45">
        <f t="shared" si="298"/>
        <v>0</v>
      </c>
      <c r="AY212" s="77">
        <v>0.67200000000000004</v>
      </c>
      <c r="AZ212" s="14">
        <v>12.893000000000001</v>
      </c>
      <c r="BA212" s="45">
        <f t="shared" si="299"/>
        <v>19186.011904761905</v>
      </c>
      <c r="BB212" s="44">
        <v>0</v>
      </c>
      <c r="BC212" s="14">
        <v>0</v>
      </c>
      <c r="BD212" s="45">
        <f t="shared" si="300"/>
        <v>0</v>
      </c>
      <c r="BE212" s="44">
        <v>0</v>
      </c>
      <c r="BF212" s="14">
        <v>0</v>
      </c>
      <c r="BG212" s="45">
        <f t="shared" si="301"/>
        <v>0</v>
      </c>
      <c r="BH212" s="44">
        <v>0</v>
      </c>
      <c r="BI212" s="14">
        <v>0</v>
      </c>
      <c r="BJ212" s="45">
        <f t="shared" si="302"/>
        <v>0</v>
      </c>
      <c r="BK212" s="12">
        <f t="shared" si="307"/>
        <v>0.67200000000000004</v>
      </c>
      <c r="BL212" s="17">
        <f t="shared" si="308"/>
        <v>12.893000000000001</v>
      </c>
    </row>
    <row r="213" spans="1:64" ht="15" thickBot="1" x14ac:dyDescent="0.35">
      <c r="A213" s="56"/>
      <c r="B213" s="66" t="s">
        <v>17</v>
      </c>
      <c r="C213" s="46">
        <f t="shared" ref="C213:D213" si="309">SUM(C201:C212)</f>
        <v>0</v>
      </c>
      <c r="D213" s="34">
        <f t="shared" si="309"/>
        <v>0</v>
      </c>
      <c r="E213" s="47"/>
      <c r="F213" s="46">
        <f t="shared" ref="F213:G213" si="310">SUM(F201:F212)</f>
        <v>0</v>
      </c>
      <c r="G213" s="34">
        <f t="shared" si="310"/>
        <v>0</v>
      </c>
      <c r="H213" s="47"/>
      <c r="I213" s="46">
        <f t="shared" ref="I213:J213" si="311">SUM(I201:I212)</f>
        <v>0</v>
      </c>
      <c r="J213" s="34">
        <f t="shared" si="311"/>
        <v>0</v>
      </c>
      <c r="K213" s="47"/>
      <c r="L213" s="46">
        <f t="shared" ref="L213:M213" si="312">SUM(L201:L212)</f>
        <v>0</v>
      </c>
      <c r="M213" s="34">
        <f t="shared" si="312"/>
        <v>0</v>
      </c>
      <c r="N213" s="47"/>
      <c r="O213" s="46">
        <f t="shared" ref="O213:P213" si="313">SUM(O201:O212)</f>
        <v>0</v>
      </c>
      <c r="P213" s="34">
        <f t="shared" si="313"/>
        <v>0</v>
      </c>
      <c r="Q213" s="47"/>
      <c r="R213" s="46">
        <f t="shared" ref="R213:S213" si="314">SUM(R201:R212)</f>
        <v>3.9E-2</v>
      </c>
      <c r="S213" s="34">
        <f t="shared" si="314"/>
        <v>14.368</v>
      </c>
      <c r="T213" s="47"/>
      <c r="U213" s="46">
        <f t="shared" ref="U213:V213" si="315">SUM(U201:U212)</f>
        <v>0</v>
      </c>
      <c r="V213" s="34">
        <f t="shared" si="315"/>
        <v>0</v>
      </c>
      <c r="W213" s="47"/>
      <c r="X213" s="46">
        <f t="shared" ref="X213:Y213" si="316">SUM(X201:X212)</f>
        <v>3</v>
      </c>
      <c r="Y213" s="34">
        <f t="shared" si="316"/>
        <v>7.5410000000000004</v>
      </c>
      <c r="Z213" s="47"/>
      <c r="AA213" s="46">
        <f t="shared" ref="AA213:AB213" si="317">SUM(AA201:AA212)</f>
        <v>0</v>
      </c>
      <c r="AB213" s="34">
        <f t="shared" si="317"/>
        <v>0</v>
      </c>
      <c r="AC213" s="47"/>
      <c r="AD213" s="46">
        <f t="shared" ref="AD213:AE213" si="318">SUM(AD201:AD212)</f>
        <v>0</v>
      </c>
      <c r="AE213" s="34">
        <f t="shared" si="318"/>
        <v>0</v>
      </c>
      <c r="AF213" s="47"/>
      <c r="AG213" s="46">
        <f t="shared" ref="AG213:AH213" si="319">SUM(AG201:AG212)</f>
        <v>0</v>
      </c>
      <c r="AH213" s="34">
        <f t="shared" si="319"/>
        <v>0</v>
      </c>
      <c r="AI213" s="47"/>
      <c r="AJ213" s="46">
        <f t="shared" ref="AJ213:AK213" si="320">SUM(AJ201:AJ212)</f>
        <v>0</v>
      </c>
      <c r="AK213" s="34">
        <f t="shared" si="320"/>
        <v>0</v>
      </c>
      <c r="AL213" s="47"/>
      <c r="AM213" s="46">
        <f t="shared" ref="AM213:AN213" si="321">SUM(AM201:AM212)</f>
        <v>0</v>
      </c>
      <c r="AN213" s="34">
        <f t="shared" si="321"/>
        <v>0</v>
      </c>
      <c r="AO213" s="47"/>
      <c r="AP213" s="46">
        <f t="shared" ref="AP213:AQ213" si="322">SUM(AP201:AP212)</f>
        <v>0</v>
      </c>
      <c r="AQ213" s="34">
        <f t="shared" si="322"/>
        <v>0</v>
      </c>
      <c r="AR213" s="47"/>
      <c r="AS213" s="46">
        <f t="shared" ref="AS213:AT213" si="323">SUM(AS201:AS212)</f>
        <v>0</v>
      </c>
      <c r="AT213" s="34">
        <f t="shared" si="323"/>
        <v>0</v>
      </c>
      <c r="AU213" s="47"/>
      <c r="AV213" s="46">
        <f t="shared" ref="AV213:AW213" si="324">SUM(AV201:AV212)</f>
        <v>0</v>
      </c>
      <c r="AW213" s="34">
        <f t="shared" si="324"/>
        <v>0</v>
      </c>
      <c r="AX213" s="47"/>
      <c r="AY213" s="46">
        <f t="shared" ref="AY213:AZ213" si="325">SUM(AY201:AY212)</f>
        <v>0.76</v>
      </c>
      <c r="AZ213" s="34">
        <f t="shared" si="325"/>
        <v>14.742000000000001</v>
      </c>
      <c r="BA213" s="47"/>
      <c r="BB213" s="46">
        <f t="shared" ref="BB213:BC213" si="326">SUM(BB201:BB212)</f>
        <v>0</v>
      </c>
      <c r="BC213" s="34">
        <f t="shared" si="326"/>
        <v>0</v>
      </c>
      <c r="BD213" s="47"/>
      <c r="BE213" s="46">
        <f t="shared" ref="BE213:BF213" si="327">SUM(BE201:BE212)</f>
        <v>3.903</v>
      </c>
      <c r="BF213" s="34">
        <f t="shared" si="327"/>
        <v>100.574</v>
      </c>
      <c r="BG213" s="47"/>
      <c r="BH213" s="46">
        <f t="shared" ref="BH213:BI213" si="328">SUM(BH201:BH212)</f>
        <v>0</v>
      </c>
      <c r="BI213" s="34">
        <f t="shared" si="328"/>
        <v>0</v>
      </c>
      <c r="BJ213" s="47"/>
      <c r="BK213" s="35">
        <f t="shared" si="307"/>
        <v>7.702</v>
      </c>
      <c r="BL213" s="36">
        <f t="shared" si="308"/>
        <v>137.22499999999999</v>
      </c>
    </row>
    <row r="214" spans="1:64" ht="1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44">
        <v>0</v>
      </c>
      <c r="G214" s="14">
        <v>0</v>
      </c>
      <c r="H214" s="45">
        <f t="shared" ref="H214:H225" si="329">IF(F214=0,0,G214/F214*1000)</f>
        <v>0</v>
      </c>
      <c r="I214" s="44">
        <v>0</v>
      </c>
      <c r="J214" s="14">
        <v>0</v>
      </c>
      <c r="K214" s="45">
        <f t="shared" ref="K214:K225" si="330">IF(I214=0,0,J214/I214*1000)</f>
        <v>0</v>
      </c>
      <c r="L214" s="44">
        <v>0</v>
      </c>
      <c r="M214" s="14">
        <v>0</v>
      </c>
      <c r="N214" s="45">
        <f t="shared" ref="N214:N225" si="331">IF(L214=0,0,M214/L214*1000)</f>
        <v>0</v>
      </c>
      <c r="O214" s="44">
        <v>0</v>
      </c>
      <c r="P214" s="14">
        <v>0</v>
      </c>
      <c r="Q214" s="45">
        <f t="shared" ref="Q214:Q225" si="332">IF(O214=0,0,P214/O214*1000)</f>
        <v>0</v>
      </c>
      <c r="R214" s="44">
        <v>0</v>
      </c>
      <c r="S214" s="14">
        <v>0</v>
      </c>
      <c r="T214" s="45">
        <f t="shared" ref="T214:T225" si="333">IF(R214=0,0,S214/R214*1000)</f>
        <v>0</v>
      </c>
      <c r="U214" s="44">
        <v>0</v>
      </c>
      <c r="V214" s="14">
        <v>0</v>
      </c>
      <c r="W214" s="45">
        <f t="shared" ref="W214:W225" si="334">IF(U214=0,0,V214/U214*1000)</f>
        <v>0</v>
      </c>
      <c r="X214" s="44">
        <v>0</v>
      </c>
      <c r="Y214" s="14">
        <v>0</v>
      </c>
      <c r="Z214" s="45">
        <f t="shared" ref="Z214:Z225" si="335">IF(X214=0,0,Y214/X214*1000)</f>
        <v>0</v>
      </c>
      <c r="AA214" s="44">
        <v>0</v>
      </c>
      <c r="AB214" s="14">
        <v>0</v>
      </c>
      <c r="AC214" s="45">
        <f t="shared" ref="AC214:AC225" si="336">IF(AA214=0,0,AB214/AA214*1000)</f>
        <v>0</v>
      </c>
      <c r="AD214" s="44">
        <v>0</v>
      </c>
      <c r="AE214" s="14">
        <v>0</v>
      </c>
      <c r="AF214" s="45">
        <f t="shared" ref="AF214:AF225" si="337">IF(AD214=0,0,AE214/AD214*1000)</f>
        <v>0</v>
      </c>
      <c r="AG214" s="44">
        <v>0</v>
      </c>
      <c r="AH214" s="14">
        <v>0</v>
      </c>
      <c r="AI214" s="45">
        <f t="shared" ref="AI214:AI225" si="338">IF(AG214=0,0,AH214/AG214*1000)</f>
        <v>0</v>
      </c>
      <c r="AJ214" s="44">
        <v>0</v>
      </c>
      <c r="AK214" s="14">
        <v>0</v>
      </c>
      <c r="AL214" s="45">
        <f t="shared" ref="AL214:AL225" si="339">IF(AJ214=0,0,AK214/AJ214*1000)</f>
        <v>0</v>
      </c>
      <c r="AM214" s="44">
        <v>0</v>
      </c>
      <c r="AN214" s="14">
        <v>0</v>
      </c>
      <c r="AO214" s="45">
        <f t="shared" ref="AO214:AO225" si="340">IF(AM214=0,0,AN214/AM214*1000)</f>
        <v>0</v>
      </c>
      <c r="AP214" s="44">
        <v>0</v>
      </c>
      <c r="AQ214" s="14">
        <v>0</v>
      </c>
      <c r="AR214" s="45">
        <f t="shared" ref="AR214:AR225" si="341">IF(AP214=0,0,AQ214/AP214*1000)</f>
        <v>0</v>
      </c>
      <c r="AS214" s="44">
        <v>0</v>
      </c>
      <c r="AT214" s="14">
        <v>0</v>
      </c>
      <c r="AU214" s="45">
        <f t="shared" ref="AU214:AU225" si="342">IF(AS214=0,0,AT214/AS214*1000)</f>
        <v>0</v>
      </c>
      <c r="AV214" s="44">
        <v>0</v>
      </c>
      <c r="AW214" s="14">
        <v>0</v>
      </c>
      <c r="AX214" s="45">
        <f t="shared" ref="AX214:AX225" si="343">IF(AV214=0,0,AW214/AV214*1000)</f>
        <v>0</v>
      </c>
      <c r="AY214" s="44">
        <v>0</v>
      </c>
      <c r="AZ214" s="14">
        <v>0</v>
      </c>
      <c r="BA214" s="45">
        <f t="shared" ref="BA214:BA225" si="344">IF(AY214=0,0,AZ214/AY214*1000)</f>
        <v>0</v>
      </c>
      <c r="BB214" s="44">
        <v>0</v>
      </c>
      <c r="BC214" s="14">
        <v>0</v>
      </c>
      <c r="BD214" s="45">
        <f t="shared" ref="BD214:BD225" si="345">IF(BB214=0,0,BC214/BB214*1000)</f>
        <v>0</v>
      </c>
      <c r="BE214" s="44">
        <v>0</v>
      </c>
      <c r="BF214" s="14">
        <v>0</v>
      </c>
      <c r="BG214" s="45">
        <f t="shared" ref="BG214:BG225" si="346">IF(BE214=0,0,BF214/BE214*1000)</f>
        <v>0</v>
      </c>
      <c r="BH214" s="44">
        <v>0</v>
      </c>
      <c r="BI214" s="14">
        <v>0</v>
      </c>
      <c r="BJ214" s="45">
        <f t="shared" ref="BJ214:BJ225" si="347">IF(BH214=0,0,BI214/BH214*1000)</f>
        <v>0</v>
      </c>
      <c r="BK214" s="12">
        <f>SUMIF($C$5:$BJ$5,"Ton",C214:BJ214)</f>
        <v>0</v>
      </c>
      <c r="BL214" s="17">
        <f>SUMIF($C$5:$BJ$5,"F*",C214:BJ214)</f>
        <v>0</v>
      </c>
    </row>
    <row r="215" spans="1:64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348">IF(C215=0,0,D215/C215*1000)</f>
        <v>0</v>
      </c>
      <c r="F215" s="44">
        <v>0</v>
      </c>
      <c r="G215" s="14">
        <v>0</v>
      </c>
      <c r="H215" s="45">
        <f t="shared" si="329"/>
        <v>0</v>
      </c>
      <c r="I215" s="44">
        <v>0</v>
      </c>
      <c r="J215" s="14">
        <v>0</v>
      </c>
      <c r="K215" s="45">
        <f t="shared" si="330"/>
        <v>0</v>
      </c>
      <c r="L215" s="44">
        <v>0</v>
      </c>
      <c r="M215" s="14">
        <v>0</v>
      </c>
      <c r="N215" s="45">
        <f t="shared" si="331"/>
        <v>0</v>
      </c>
      <c r="O215" s="77">
        <v>0.15</v>
      </c>
      <c r="P215" s="14">
        <v>0.77800000000000002</v>
      </c>
      <c r="Q215" s="45">
        <f t="shared" si="332"/>
        <v>5186.6666666666679</v>
      </c>
      <c r="R215" s="44">
        <v>0</v>
      </c>
      <c r="S215" s="14">
        <v>0</v>
      </c>
      <c r="T215" s="45">
        <f t="shared" si="333"/>
        <v>0</v>
      </c>
      <c r="U215" s="44">
        <v>0</v>
      </c>
      <c r="V215" s="14">
        <v>0</v>
      </c>
      <c r="W215" s="45">
        <f t="shared" si="334"/>
        <v>0</v>
      </c>
      <c r="X215" s="44">
        <v>0</v>
      </c>
      <c r="Y215" s="14">
        <v>0</v>
      </c>
      <c r="Z215" s="45">
        <f t="shared" si="335"/>
        <v>0</v>
      </c>
      <c r="AA215" s="44">
        <v>0</v>
      </c>
      <c r="AB215" s="14">
        <v>0</v>
      </c>
      <c r="AC215" s="45">
        <f t="shared" si="336"/>
        <v>0</v>
      </c>
      <c r="AD215" s="44">
        <v>0</v>
      </c>
      <c r="AE215" s="14">
        <v>0</v>
      </c>
      <c r="AF215" s="45">
        <f t="shared" si="337"/>
        <v>0</v>
      </c>
      <c r="AG215" s="44">
        <v>0</v>
      </c>
      <c r="AH215" s="14">
        <v>0</v>
      </c>
      <c r="AI215" s="45">
        <f t="shared" si="338"/>
        <v>0</v>
      </c>
      <c r="AJ215" s="44">
        <v>0</v>
      </c>
      <c r="AK215" s="14">
        <v>0</v>
      </c>
      <c r="AL215" s="45">
        <f t="shared" si="339"/>
        <v>0</v>
      </c>
      <c r="AM215" s="44">
        <v>0</v>
      </c>
      <c r="AN215" s="14">
        <v>0</v>
      </c>
      <c r="AO215" s="45">
        <f t="shared" si="340"/>
        <v>0</v>
      </c>
      <c r="AP215" s="44">
        <v>0</v>
      </c>
      <c r="AQ215" s="14">
        <v>0</v>
      </c>
      <c r="AR215" s="45">
        <f t="shared" si="341"/>
        <v>0</v>
      </c>
      <c r="AS215" s="44">
        <v>0</v>
      </c>
      <c r="AT215" s="14">
        <v>0</v>
      </c>
      <c r="AU215" s="45">
        <f t="shared" si="342"/>
        <v>0</v>
      </c>
      <c r="AV215" s="44">
        <v>0</v>
      </c>
      <c r="AW215" s="14">
        <v>0</v>
      </c>
      <c r="AX215" s="45">
        <f t="shared" si="343"/>
        <v>0</v>
      </c>
      <c r="AY215" s="44">
        <v>0</v>
      </c>
      <c r="AZ215" s="14">
        <v>0</v>
      </c>
      <c r="BA215" s="45">
        <f t="shared" si="344"/>
        <v>0</v>
      </c>
      <c r="BB215" s="44">
        <v>0</v>
      </c>
      <c r="BC215" s="14">
        <v>0</v>
      </c>
      <c r="BD215" s="45">
        <f t="shared" si="345"/>
        <v>0</v>
      </c>
      <c r="BE215" s="44">
        <v>0</v>
      </c>
      <c r="BF215" s="14">
        <v>0</v>
      </c>
      <c r="BG215" s="45">
        <f t="shared" si="346"/>
        <v>0</v>
      </c>
      <c r="BH215" s="44">
        <v>0</v>
      </c>
      <c r="BI215" s="14">
        <v>0</v>
      </c>
      <c r="BJ215" s="45">
        <f t="shared" si="347"/>
        <v>0</v>
      </c>
      <c r="BK215" s="12">
        <f t="shared" ref="BK215:BK226" si="349">SUMIF($C$5:$BJ$5,"Ton",C215:BJ215)</f>
        <v>0.15</v>
      </c>
      <c r="BL215" s="17">
        <f t="shared" ref="BL215:BL226" si="350">SUMIF($C$5:$BJ$5,"F*",C215:BJ215)</f>
        <v>0.77800000000000002</v>
      </c>
    </row>
    <row r="216" spans="1:64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348"/>
        <v>0</v>
      </c>
      <c r="F216" s="44">
        <v>0</v>
      </c>
      <c r="G216" s="14">
        <v>0</v>
      </c>
      <c r="H216" s="45">
        <f t="shared" si="329"/>
        <v>0</v>
      </c>
      <c r="I216" s="44">
        <v>0</v>
      </c>
      <c r="J216" s="14">
        <v>0</v>
      </c>
      <c r="K216" s="45">
        <f t="shared" si="330"/>
        <v>0</v>
      </c>
      <c r="L216" s="44">
        <v>0</v>
      </c>
      <c r="M216" s="14">
        <v>0</v>
      </c>
      <c r="N216" s="45">
        <f t="shared" si="331"/>
        <v>0</v>
      </c>
      <c r="O216" s="44">
        <v>0</v>
      </c>
      <c r="P216" s="14">
        <v>0</v>
      </c>
      <c r="Q216" s="45">
        <f t="shared" si="332"/>
        <v>0</v>
      </c>
      <c r="R216" s="44">
        <v>0</v>
      </c>
      <c r="S216" s="14">
        <v>0</v>
      </c>
      <c r="T216" s="45">
        <f t="shared" si="333"/>
        <v>0</v>
      </c>
      <c r="U216" s="44">
        <v>0</v>
      </c>
      <c r="V216" s="14">
        <v>0</v>
      </c>
      <c r="W216" s="45">
        <f t="shared" si="334"/>
        <v>0</v>
      </c>
      <c r="X216" s="44">
        <v>0</v>
      </c>
      <c r="Y216" s="14">
        <v>0</v>
      </c>
      <c r="Z216" s="45">
        <f t="shared" si="335"/>
        <v>0</v>
      </c>
      <c r="AA216" s="44">
        <v>0</v>
      </c>
      <c r="AB216" s="14">
        <v>0</v>
      </c>
      <c r="AC216" s="45">
        <f t="shared" si="336"/>
        <v>0</v>
      </c>
      <c r="AD216" s="44">
        <v>0</v>
      </c>
      <c r="AE216" s="14">
        <v>0</v>
      </c>
      <c r="AF216" s="45">
        <f t="shared" si="337"/>
        <v>0</v>
      </c>
      <c r="AG216" s="44">
        <v>0</v>
      </c>
      <c r="AH216" s="14">
        <v>0</v>
      </c>
      <c r="AI216" s="45">
        <f t="shared" si="338"/>
        <v>0</v>
      </c>
      <c r="AJ216" s="44">
        <v>0</v>
      </c>
      <c r="AK216" s="14">
        <v>0</v>
      </c>
      <c r="AL216" s="45">
        <f t="shared" si="339"/>
        <v>0</v>
      </c>
      <c r="AM216" s="44">
        <v>0</v>
      </c>
      <c r="AN216" s="14">
        <v>0</v>
      </c>
      <c r="AO216" s="45">
        <f t="shared" si="340"/>
        <v>0</v>
      </c>
      <c r="AP216" s="44">
        <v>0</v>
      </c>
      <c r="AQ216" s="14">
        <v>0</v>
      </c>
      <c r="AR216" s="45">
        <f t="shared" si="341"/>
        <v>0</v>
      </c>
      <c r="AS216" s="44">
        <v>0</v>
      </c>
      <c r="AT216" s="14">
        <v>0</v>
      </c>
      <c r="AU216" s="45">
        <f t="shared" si="342"/>
        <v>0</v>
      </c>
      <c r="AV216" s="44">
        <v>0</v>
      </c>
      <c r="AW216" s="14">
        <v>0</v>
      </c>
      <c r="AX216" s="45">
        <f t="shared" si="343"/>
        <v>0</v>
      </c>
      <c r="AY216" s="77">
        <v>1.9850000000000001</v>
      </c>
      <c r="AZ216" s="14">
        <v>2.0230000000000001</v>
      </c>
      <c r="BA216" s="45">
        <f t="shared" si="344"/>
        <v>1019.1435768261965</v>
      </c>
      <c r="BB216" s="44">
        <v>0</v>
      </c>
      <c r="BC216" s="14">
        <v>0</v>
      </c>
      <c r="BD216" s="45">
        <f t="shared" si="345"/>
        <v>0</v>
      </c>
      <c r="BE216" s="44">
        <v>0</v>
      </c>
      <c r="BF216" s="14">
        <v>0</v>
      </c>
      <c r="BG216" s="45">
        <f t="shared" si="346"/>
        <v>0</v>
      </c>
      <c r="BH216" s="44">
        <v>0</v>
      </c>
      <c r="BI216" s="14">
        <v>0</v>
      </c>
      <c r="BJ216" s="45">
        <f t="shared" si="347"/>
        <v>0</v>
      </c>
      <c r="BK216" s="12">
        <f t="shared" si="349"/>
        <v>1.9850000000000001</v>
      </c>
      <c r="BL216" s="17">
        <f t="shared" si="350"/>
        <v>2.0230000000000001</v>
      </c>
    </row>
    <row r="217" spans="1:64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44">
        <v>0</v>
      </c>
      <c r="G217" s="14">
        <v>0</v>
      </c>
      <c r="H217" s="45">
        <f t="shared" si="329"/>
        <v>0</v>
      </c>
      <c r="I217" s="44">
        <v>0</v>
      </c>
      <c r="J217" s="14">
        <v>0</v>
      </c>
      <c r="K217" s="45">
        <f t="shared" si="330"/>
        <v>0</v>
      </c>
      <c r="L217" s="44">
        <v>0</v>
      </c>
      <c r="M217" s="14">
        <v>0</v>
      </c>
      <c r="N217" s="45">
        <f t="shared" si="331"/>
        <v>0</v>
      </c>
      <c r="O217" s="44">
        <v>0</v>
      </c>
      <c r="P217" s="14">
        <v>0</v>
      </c>
      <c r="Q217" s="45">
        <f t="shared" si="332"/>
        <v>0</v>
      </c>
      <c r="R217" s="44">
        <v>0</v>
      </c>
      <c r="S217" s="14">
        <v>0</v>
      </c>
      <c r="T217" s="45">
        <f t="shared" si="333"/>
        <v>0</v>
      </c>
      <c r="U217" s="44">
        <v>0</v>
      </c>
      <c r="V217" s="14">
        <v>0</v>
      </c>
      <c r="W217" s="45">
        <f t="shared" si="334"/>
        <v>0</v>
      </c>
      <c r="X217" s="44">
        <v>0</v>
      </c>
      <c r="Y217" s="14">
        <v>0</v>
      </c>
      <c r="Z217" s="45">
        <f t="shared" si="335"/>
        <v>0</v>
      </c>
      <c r="AA217" s="44">
        <v>0</v>
      </c>
      <c r="AB217" s="14">
        <v>0</v>
      </c>
      <c r="AC217" s="45">
        <f t="shared" si="336"/>
        <v>0</v>
      </c>
      <c r="AD217" s="44">
        <v>0</v>
      </c>
      <c r="AE217" s="14">
        <v>0</v>
      </c>
      <c r="AF217" s="45">
        <f t="shared" si="337"/>
        <v>0</v>
      </c>
      <c r="AG217" s="44">
        <v>0</v>
      </c>
      <c r="AH217" s="14">
        <v>0</v>
      </c>
      <c r="AI217" s="45">
        <f t="shared" si="338"/>
        <v>0</v>
      </c>
      <c r="AJ217" s="44">
        <v>0</v>
      </c>
      <c r="AK217" s="14">
        <v>0</v>
      </c>
      <c r="AL217" s="45">
        <f t="shared" si="339"/>
        <v>0</v>
      </c>
      <c r="AM217" s="44">
        <v>0</v>
      </c>
      <c r="AN217" s="14">
        <v>0</v>
      </c>
      <c r="AO217" s="45">
        <f t="shared" si="340"/>
        <v>0</v>
      </c>
      <c r="AP217" s="44">
        <v>0</v>
      </c>
      <c r="AQ217" s="14">
        <v>0</v>
      </c>
      <c r="AR217" s="45">
        <f t="shared" si="341"/>
        <v>0</v>
      </c>
      <c r="AS217" s="44">
        <v>0</v>
      </c>
      <c r="AT217" s="14">
        <v>0</v>
      </c>
      <c r="AU217" s="45">
        <f t="shared" si="342"/>
        <v>0</v>
      </c>
      <c r="AV217" s="44">
        <v>0</v>
      </c>
      <c r="AW217" s="14">
        <v>0</v>
      </c>
      <c r="AX217" s="45">
        <f t="shared" si="343"/>
        <v>0</v>
      </c>
      <c r="AY217" s="44">
        <v>0</v>
      </c>
      <c r="AZ217" s="14">
        <v>0</v>
      </c>
      <c r="BA217" s="45">
        <f t="shared" si="344"/>
        <v>0</v>
      </c>
      <c r="BB217" s="44">
        <v>0</v>
      </c>
      <c r="BC217" s="14">
        <v>0</v>
      </c>
      <c r="BD217" s="45">
        <f t="shared" si="345"/>
        <v>0</v>
      </c>
      <c r="BE217" s="44">
        <v>0</v>
      </c>
      <c r="BF217" s="14">
        <v>0</v>
      </c>
      <c r="BG217" s="45">
        <f t="shared" si="346"/>
        <v>0</v>
      </c>
      <c r="BH217" s="44">
        <v>0</v>
      </c>
      <c r="BI217" s="14">
        <v>0</v>
      </c>
      <c r="BJ217" s="45">
        <f t="shared" si="347"/>
        <v>0</v>
      </c>
      <c r="BK217" s="12">
        <f t="shared" si="349"/>
        <v>0</v>
      </c>
      <c r="BL217" s="17">
        <f t="shared" si="350"/>
        <v>0</v>
      </c>
    </row>
    <row r="218" spans="1:64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351">IF(C218=0,0,D218/C218*1000)</f>
        <v>0</v>
      </c>
      <c r="F218" s="44">
        <v>0</v>
      </c>
      <c r="G218" s="14">
        <v>0</v>
      </c>
      <c r="H218" s="45">
        <f t="shared" si="329"/>
        <v>0</v>
      </c>
      <c r="I218" s="44">
        <v>0</v>
      </c>
      <c r="J218" s="14">
        <v>0</v>
      </c>
      <c r="K218" s="45">
        <f t="shared" si="330"/>
        <v>0</v>
      </c>
      <c r="L218" s="44">
        <v>0</v>
      </c>
      <c r="M218" s="14">
        <v>0</v>
      </c>
      <c r="N218" s="45">
        <f t="shared" si="331"/>
        <v>0</v>
      </c>
      <c r="O218" s="44">
        <v>0</v>
      </c>
      <c r="P218" s="14">
        <v>0</v>
      </c>
      <c r="Q218" s="45">
        <f t="shared" si="332"/>
        <v>0</v>
      </c>
      <c r="R218" s="44">
        <v>0</v>
      </c>
      <c r="S218" s="14">
        <v>0</v>
      </c>
      <c r="T218" s="45">
        <f t="shared" si="333"/>
        <v>0</v>
      </c>
      <c r="U218" s="44">
        <v>0</v>
      </c>
      <c r="V218" s="14">
        <v>0</v>
      </c>
      <c r="W218" s="45">
        <f t="shared" si="334"/>
        <v>0</v>
      </c>
      <c r="X218" s="44">
        <v>0</v>
      </c>
      <c r="Y218" s="14">
        <v>0</v>
      </c>
      <c r="Z218" s="45">
        <f t="shared" si="335"/>
        <v>0</v>
      </c>
      <c r="AA218" s="44">
        <v>0</v>
      </c>
      <c r="AB218" s="14">
        <v>0</v>
      </c>
      <c r="AC218" s="45">
        <f t="shared" si="336"/>
        <v>0</v>
      </c>
      <c r="AD218" s="44">
        <v>0</v>
      </c>
      <c r="AE218" s="14">
        <v>0</v>
      </c>
      <c r="AF218" s="45">
        <f t="shared" si="337"/>
        <v>0</v>
      </c>
      <c r="AG218" s="44">
        <v>0</v>
      </c>
      <c r="AH218" s="14">
        <v>0</v>
      </c>
      <c r="AI218" s="45">
        <f t="shared" si="338"/>
        <v>0</v>
      </c>
      <c r="AJ218" s="44">
        <v>0</v>
      </c>
      <c r="AK218" s="14">
        <v>0</v>
      </c>
      <c r="AL218" s="45">
        <f t="shared" si="339"/>
        <v>0</v>
      </c>
      <c r="AM218" s="44">
        <v>0</v>
      </c>
      <c r="AN218" s="14">
        <v>0</v>
      </c>
      <c r="AO218" s="45">
        <f t="shared" si="340"/>
        <v>0</v>
      </c>
      <c r="AP218" s="44">
        <v>0</v>
      </c>
      <c r="AQ218" s="14">
        <v>0</v>
      </c>
      <c r="AR218" s="45">
        <f t="shared" si="341"/>
        <v>0</v>
      </c>
      <c r="AS218" s="44">
        <v>0</v>
      </c>
      <c r="AT218" s="14">
        <v>0</v>
      </c>
      <c r="AU218" s="45">
        <f t="shared" si="342"/>
        <v>0</v>
      </c>
      <c r="AV218" s="44">
        <v>0</v>
      </c>
      <c r="AW218" s="14">
        <v>0</v>
      </c>
      <c r="AX218" s="45">
        <f t="shared" si="343"/>
        <v>0</v>
      </c>
      <c r="AY218" s="77">
        <v>0.52500000000000002</v>
      </c>
      <c r="AZ218" s="14">
        <v>0.7</v>
      </c>
      <c r="BA218" s="45">
        <f t="shared" si="344"/>
        <v>1333.3333333333333</v>
      </c>
      <c r="BB218" s="44">
        <v>0</v>
      </c>
      <c r="BC218" s="14">
        <v>0</v>
      </c>
      <c r="BD218" s="45">
        <f t="shared" si="345"/>
        <v>0</v>
      </c>
      <c r="BE218" s="44">
        <v>0</v>
      </c>
      <c r="BF218" s="14">
        <v>0</v>
      </c>
      <c r="BG218" s="45">
        <f t="shared" si="346"/>
        <v>0</v>
      </c>
      <c r="BH218" s="44">
        <v>0</v>
      </c>
      <c r="BI218" s="14">
        <v>0</v>
      </c>
      <c r="BJ218" s="45">
        <f t="shared" si="347"/>
        <v>0</v>
      </c>
      <c r="BK218" s="12">
        <f t="shared" si="349"/>
        <v>0.52500000000000002</v>
      </c>
      <c r="BL218" s="17">
        <f t="shared" si="350"/>
        <v>0.7</v>
      </c>
    </row>
    <row r="219" spans="1:64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351"/>
        <v>0</v>
      </c>
      <c r="F219" s="44">
        <v>0</v>
      </c>
      <c r="G219" s="14">
        <v>0</v>
      </c>
      <c r="H219" s="45">
        <f t="shared" si="329"/>
        <v>0</v>
      </c>
      <c r="I219" s="44">
        <v>0</v>
      </c>
      <c r="J219" s="14">
        <v>0</v>
      </c>
      <c r="K219" s="45">
        <f t="shared" si="330"/>
        <v>0</v>
      </c>
      <c r="L219" s="44">
        <v>0</v>
      </c>
      <c r="M219" s="14">
        <v>0</v>
      </c>
      <c r="N219" s="45">
        <f t="shared" si="331"/>
        <v>0</v>
      </c>
      <c r="O219" s="44">
        <v>0</v>
      </c>
      <c r="P219" s="14">
        <v>0</v>
      </c>
      <c r="Q219" s="45">
        <f t="shared" si="332"/>
        <v>0</v>
      </c>
      <c r="R219" s="44">
        <v>0</v>
      </c>
      <c r="S219" s="14">
        <v>0</v>
      </c>
      <c r="T219" s="45">
        <f t="shared" si="333"/>
        <v>0</v>
      </c>
      <c r="U219" s="44">
        <v>0</v>
      </c>
      <c r="V219" s="14">
        <v>0</v>
      </c>
      <c r="W219" s="45">
        <f t="shared" si="334"/>
        <v>0</v>
      </c>
      <c r="X219" s="44">
        <v>0</v>
      </c>
      <c r="Y219" s="14">
        <v>0</v>
      </c>
      <c r="Z219" s="45">
        <f t="shared" si="335"/>
        <v>0</v>
      </c>
      <c r="AA219" s="44">
        <v>0</v>
      </c>
      <c r="AB219" s="14">
        <v>0</v>
      </c>
      <c r="AC219" s="45">
        <f t="shared" si="336"/>
        <v>0</v>
      </c>
      <c r="AD219" s="44">
        <v>0</v>
      </c>
      <c r="AE219" s="14">
        <v>0</v>
      </c>
      <c r="AF219" s="45">
        <f t="shared" si="337"/>
        <v>0</v>
      </c>
      <c r="AG219" s="44">
        <v>0</v>
      </c>
      <c r="AH219" s="14">
        <v>0</v>
      </c>
      <c r="AI219" s="45">
        <f t="shared" si="338"/>
        <v>0</v>
      </c>
      <c r="AJ219" s="44">
        <v>0</v>
      </c>
      <c r="AK219" s="14">
        <v>0</v>
      </c>
      <c r="AL219" s="45">
        <f t="shared" si="339"/>
        <v>0</v>
      </c>
      <c r="AM219" s="44">
        <v>0</v>
      </c>
      <c r="AN219" s="14">
        <v>0</v>
      </c>
      <c r="AO219" s="45">
        <f t="shared" si="340"/>
        <v>0</v>
      </c>
      <c r="AP219" s="44">
        <v>0</v>
      </c>
      <c r="AQ219" s="14">
        <v>0</v>
      </c>
      <c r="AR219" s="45">
        <f t="shared" si="341"/>
        <v>0</v>
      </c>
      <c r="AS219" s="44">
        <v>0</v>
      </c>
      <c r="AT219" s="14">
        <v>0</v>
      </c>
      <c r="AU219" s="45">
        <f t="shared" si="342"/>
        <v>0</v>
      </c>
      <c r="AV219" s="44">
        <v>0</v>
      </c>
      <c r="AW219" s="14">
        <v>0</v>
      </c>
      <c r="AX219" s="45">
        <f t="shared" si="343"/>
        <v>0</v>
      </c>
      <c r="AY219" s="44">
        <v>0</v>
      </c>
      <c r="AZ219" s="14">
        <v>0</v>
      </c>
      <c r="BA219" s="45">
        <f t="shared" si="344"/>
        <v>0</v>
      </c>
      <c r="BB219" s="44">
        <v>0</v>
      </c>
      <c r="BC219" s="14">
        <v>0</v>
      </c>
      <c r="BD219" s="45">
        <f t="shared" si="345"/>
        <v>0</v>
      </c>
      <c r="BE219" s="44">
        <v>0</v>
      </c>
      <c r="BF219" s="14">
        <v>0</v>
      </c>
      <c r="BG219" s="45">
        <f t="shared" si="346"/>
        <v>0</v>
      </c>
      <c r="BH219" s="44">
        <v>0</v>
      </c>
      <c r="BI219" s="14">
        <v>0</v>
      </c>
      <c r="BJ219" s="45">
        <f t="shared" si="347"/>
        <v>0</v>
      </c>
      <c r="BK219" s="12">
        <f t="shared" si="349"/>
        <v>0</v>
      </c>
      <c r="BL219" s="17">
        <f t="shared" si="350"/>
        <v>0</v>
      </c>
    </row>
    <row r="220" spans="1:64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351"/>
        <v>0</v>
      </c>
      <c r="F220" s="44">
        <v>0</v>
      </c>
      <c r="G220" s="14">
        <v>0</v>
      </c>
      <c r="H220" s="45">
        <f t="shared" si="329"/>
        <v>0</v>
      </c>
      <c r="I220" s="44">
        <v>0</v>
      </c>
      <c r="J220" s="14">
        <v>0</v>
      </c>
      <c r="K220" s="45">
        <f t="shared" si="330"/>
        <v>0</v>
      </c>
      <c r="L220" s="44">
        <v>0</v>
      </c>
      <c r="M220" s="14">
        <v>0</v>
      </c>
      <c r="N220" s="45">
        <f t="shared" si="331"/>
        <v>0</v>
      </c>
      <c r="O220" s="44">
        <v>0</v>
      </c>
      <c r="P220" s="14">
        <v>0</v>
      </c>
      <c r="Q220" s="45">
        <f t="shared" si="332"/>
        <v>0</v>
      </c>
      <c r="R220" s="44">
        <v>0</v>
      </c>
      <c r="S220" s="14">
        <v>0</v>
      </c>
      <c r="T220" s="45">
        <f t="shared" si="333"/>
        <v>0</v>
      </c>
      <c r="U220" s="44">
        <v>0</v>
      </c>
      <c r="V220" s="14">
        <v>0</v>
      </c>
      <c r="W220" s="45">
        <f t="shared" si="334"/>
        <v>0</v>
      </c>
      <c r="X220" s="44">
        <v>0</v>
      </c>
      <c r="Y220" s="14">
        <v>0</v>
      </c>
      <c r="Z220" s="45">
        <f t="shared" si="335"/>
        <v>0</v>
      </c>
      <c r="AA220" s="44">
        <v>0</v>
      </c>
      <c r="AB220" s="14">
        <v>0</v>
      </c>
      <c r="AC220" s="45">
        <f t="shared" si="336"/>
        <v>0</v>
      </c>
      <c r="AD220" s="44">
        <v>0</v>
      </c>
      <c r="AE220" s="14">
        <v>0</v>
      </c>
      <c r="AF220" s="45">
        <f t="shared" si="337"/>
        <v>0</v>
      </c>
      <c r="AG220" s="44">
        <v>0</v>
      </c>
      <c r="AH220" s="14">
        <v>0</v>
      </c>
      <c r="AI220" s="45">
        <f t="shared" si="338"/>
        <v>0</v>
      </c>
      <c r="AJ220" s="44">
        <v>0</v>
      </c>
      <c r="AK220" s="14">
        <v>0</v>
      </c>
      <c r="AL220" s="45">
        <f t="shared" si="339"/>
        <v>0</v>
      </c>
      <c r="AM220" s="44">
        <v>0</v>
      </c>
      <c r="AN220" s="14">
        <v>0</v>
      </c>
      <c r="AO220" s="45">
        <f t="shared" si="340"/>
        <v>0</v>
      </c>
      <c r="AP220" s="44">
        <v>0</v>
      </c>
      <c r="AQ220" s="14">
        <v>0</v>
      </c>
      <c r="AR220" s="45">
        <f t="shared" si="341"/>
        <v>0</v>
      </c>
      <c r="AS220" s="44">
        <v>0</v>
      </c>
      <c r="AT220" s="14">
        <v>0</v>
      </c>
      <c r="AU220" s="45">
        <f t="shared" si="342"/>
        <v>0</v>
      </c>
      <c r="AV220" s="44">
        <v>0</v>
      </c>
      <c r="AW220" s="14">
        <v>0</v>
      </c>
      <c r="AX220" s="45">
        <f t="shared" si="343"/>
        <v>0</v>
      </c>
      <c r="AY220" s="44">
        <v>0</v>
      </c>
      <c r="AZ220" s="14">
        <v>0</v>
      </c>
      <c r="BA220" s="45">
        <f t="shared" si="344"/>
        <v>0</v>
      </c>
      <c r="BB220" s="44">
        <v>0</v>
      </c>
      <c r="BC220" s="14">
        <v>0</v>
      </c>
      <c r="BD220" s="45">
        <f t="shared" si="345"/>
        <v>0</v>
      </c>
      <c r="BE220" s="44">
        <v>0</v>
      </c>
      <c r="BF220" s="14">
        <v>0</v>
      </c>
      <c r="BG220" s="45">
        <f t="shared" si="346"/>
        <v>0</v>
      </c>
      <c r="BH220" s="44">
        <v>0</v>
      </c>
      <c r="BI220" s="14">
        <v>0</v>
      </c>
      <c r="BJ220" s="45">
        <f t="shared" si="347"/>
        <v>0</v>
      </c>
      <c r="BK220" s="12">
        <f t="shared" si="349"/>
        <v>0</v>
      </c>
      <c r="BL220" s="17">
        <f t="shared" si="350"/>
        <v>0</v>
      </c>
    </row>
    <row r="221" spans="1:64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351"/>
        <v>0</v>
      </c>
      <c r="F221" s="44">
        <v>0</v>
      </c>
      <c r="G221" s="14">
        <v>0</v>
      </c>
      <c r="H221" s="45">
        <f t="shared" si="329"/>
        <v>0</v>
      </c>
      <c r="I221" s="44">
        <v>0</v>
      </c>
      <c r="J221" s="14">
        <v>0</v>
      </c>
      <c r="K221" s="45">
        <f t="shared" si="330"/>
        <v>0</v>
      </c>
      <c r="L221" s="44">
        <v>0</v>
      </c>
      <c r="M221" s="14">
        <v>0</v>
      </c>
      <c r="N221" s="45">
        <f t="shared" si="331"/>
        <v>0</v>
      </c>
      <c r="O221" s="44">
        <v>0</v>
      </c>
      <c r="P221" s="14">
        <v>0</v>
      </c>
      <c r="Q221" s="45">
        <f t="shared" si="332"/>
        <v>0</v>
      </c>
      <c r="R221" s="44">
        <v>0</v>
      </c>
      <c r="S221" s="14">
        <v>0</v>
      </c>
      <c r="T221" s="45">
        <f t="shared" si="333"/>
        <v>0</v>
      </c>
      <c r="U221" s="44">
        <v>0</v>
      </c>
      <c r="V221" s="14">
        <v>0</v>
      </c>
      <c r="W221" s="45">
        <f t="shared" si="334"/>
        <v>0</v>
      </c>
      <c r="X221" s="44">
        <v>0</v>
      </c>
      <c r="Y221" s="14">
        <v>0</v>
      </c>
      <c r="Z221" s="45">
        <f t="shared" si="335"/>
        <v>0</v>
      </c>
      <c r="AA221" s="44">
        <v>0</v>
      </c>
      <c r="AB221" s="14">
        <v>0</v>
      </c>
      <c r="AC221" s="45">
        <f t="shared" si="336"/>
        <v>0</v>
      </c>
      <c r="AD221" s="44">
        <v>0</v>
      </c>
      <c r="AE221" s="14">
        <v>0</v>
      </c>
      <c r="AF221" s="45">
        <f t="shared" si="337"/>
        <v>0</v>
      </c>
      <c r="AG221" s="44">
        <v>0</v>
      </c>
      <c r="AH221" s="14">
        <v>0</v>
      </c>
      <c r="AI221" s="45">
        <f t="shared" si="338"/>
        <v>0</v>
      </c>
      <c r="AJ221" s="44">
        <v>0</v>
      </c>
      <c r="AK221" s="14">
        <v>0</v>
      </c>
      <c r="AL221" s="45">
        <f t="shared" si="339"/>
        <v>0</v>
      </c>
      <c r="AM221" s="44">
        <v>0</v>
      </c>
      <c r="AN221" s="14">
        <v>0</v>
      </c>
      <c r="AO221" s="45">
        <f t="shared" si="340"/>
        <v>0</v>
      </c>
      <c r="AP221" s="44">
        <v>0</v>
      </c>
      <c r="AQ221" s="14">
        <v>0</v>
      </c>
      <c r="AR221" s="45">
        <f t="shared" si="341"/>
        <v>0</v>
      </c>
      <c r="AS221" s="44">
        <v>0</v>
      </c>
      <c r="AT221" s="14">
        <v>0</v>
      </c>
      <c r="AU221" s="45">
        <f t="shared" si="342"/>
        <v>0</v>
      </c>
      <c r="AV221" s="44">
        <v>0</v>
      </c>
      <c r="AW221" s="14">
        <v>0</v>
      </c>
      <c r="AX221" s="45">
        <f t="shared" si="343"/>
        <v>0</v>
      </c>
      <c r="AY221" s="44">
        <v>0</v>
      </c>
      <c r="AZ221" s="14">
        <v>0</v>
      </c>
      <c r="BA221" s="45">
        <f t="shared" si="344"/>
        <v>0</v>
      </c>
      <c r="BB221" s="44">
        <v>0</v>
      </c>
      <c r="BC221" s="14">
        <v>0</v>
      </c>
      <c r="BD221" s="45">
        <f t="shared" si="345"/>
        <v>0</v>
      </c>
      <c r="BE221" s="44">
        <v>0</v>
      </c>
      <c r="BF221" s="14">
        <v>0</v>
      </c>
      <c r="BG221" s="45">
        <f t="shared" si="346"/>
        <v>0</v>
      </c>
      <c r="BH221" s="44">
        <v>0</v>
      </c>
      <c r="BI221" s="14">
        <v>0</v>
      </c>
      <c r="BJ221" s="45">
        <f t="shared" si="347"/>
        <v>0</v>
      </c>
      <c r="BK221" s="12">
        <f t="shared" si="349"/>
        <v>0</v>
      </c>
      <c r="BL221" s="17">
        <f t="shared" si="350"/>
        <v>0</v>
      </c>
    </row>
    <row r="222" spans="1:64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351"/>
        <v>0</v>
      </c>
      <c r="F222" s="44">
        <v>0</v>
      </c>
      <c r="G222" s="14">
        <v>0</v>
      </c>
      <c r="H222" s="45">
        <f t="shared" si="329"/>
        <v>0</v>
      </c>
      <c r="I222" s="44">
        <v>0</v>
      </c>
      <c r="J222" s="14">
        <v>0</v>
      </c>
      <c r="K222" s="45">
        <f t="shared" si="330"/>
        <v>0</v>
      </c>
      <c r="L222" s="44">
        <v>0</v>
      </c>
      <c r="M222" s="14">
        <v>0</v>
      </c>
      <c r="N222" s="45">
        <f t="shared" si="331"/>
        <v>0</v>
      </c>
      <c r="O222" s="44">
        <v>0</v>
      </c>
      <c r="P222" s="14">
        <v>0</v>
      </c>
      <c r="Q222" s="45">
        <f t="shared" si="332"/>
        <v>0</v>
      </c>
      <c r="R222" s="44">
        <v>0</v>
      </c>
      <c r="S222" s="14">
        <v>0</v>
      </c>
      <c r="T222" s="45">
        <f t="shared" si="333"/>
        <v>0</v>
      </c>
      <c r="U222" s="44">
        <v>0</v>
      </c>
      <c r="V222" s="14">
        <v>0</v>
      </c>
      <c r="W222" s="45">
        <f t="shared" si="334"/>
        <v>0</v>
      </c>
      <c r="X222" s="44">
        <v>0</v>
      </c>
      <c r="Y222" s="14">
        <v>0</v>
      </c>
      <c r="Z222" s="45">
        <f t="shared" si="335"/>
        <v>0</v>
      </c>
      <c r="AA222" s="44">
        <v>0</v>
      </c>
      <c r="AB222" s="14">
        <v>0</v>
      </c>
      <c r="AC222" s="45">
        <f t="shared" si="336"/>
        <v>0</v>
      </c>
      <c r="AD222" s="44">
        <v>0</v>
      </c>
      <c r="AE222" s="14">
        <v>0</v>
      </c>
      <c r="AF222" s="45">
        <f t="shared" si="337"/>
        <v>0</v>
      </c>
      <c r="AG222" s="44">
        <v>0</v>
      </c>
      <c r="AH222" s="14">
        <v>0</v>
      </c>
      <c r="AI222" s="45">
        <f t="shared" si="338"/>
        <v>0</v>
      </c>
      <c r="AJ222" s="44">
        <v>0</v>
      </c>
      <c r="AK222" s="14">
        <v>0</v>
      </c>
      <c r="AL222" s="45">
        <f t="shared" si="339"/>
        <v>0</v>
      </c>
      <c r="AM222" s="44">
        <v>0</v>
      </c>
      <c r="AN222" s="14">
        <v>0</v>
      </c>
      <c r="AO222" s="45">
        <f t="shared" si="340"/>
        <v>0</v>
      </c>
      <c r="AP222" s="44">
        <v>0</v>
      </c>
      <c r="AQ222" s="14">
        <v>0</v>
      </c>
      <c r="AR222" s="45">
        <f t="shared" si="341"/>
        <v>0</v>
      </c>
      <c r="AS222" s="44">
        <v>0</v>
      </c>
      <c r="AT222" s="14">
        <v>0</v>
      </c>
      <c r="AU222" s="45">
        <f t="shared" si="342"/>
        <v>0</v>
      </c>
      <c r="AV222" s="44">
        <v>0</v>
      </c>
      <c r="AW222" s="14">
        <v>0</v>
      </c>
      <c r="AX222" s="45">
        <f t="shared" si="343"/>
        <v>0</v>
      </c>
      <c r="AY222" s="44">
        <v>0</v>
      </c>
      <c r="AZ222" s="14">
        <v>0</v>
      </c>
      <c r="BA222" s="45">
        <f t="shared" si="344"/>
        <v>0</v>
      </c>
      <c r="BB222" s="44">
        <v>0</v>
      </c>
      <c r="BC222" s="14">
        <v>0</v>
      </c>
      <c r="BD222" s="45">
        <f t="shared" si="345"/>
        <v>0</v>
      </c>
      <c r="BE222" s="44">
        <v>0</v>
      </c>
      <c r="BF222" s="14">
        <v>0</v>
      </c>
      <c r="BG222" s="45">
        <f t="shared" si="346"/>
        <v>0</v>
      </c>
      <c r="BH222" s="44">
        <v>0</v>
      </c>
      <c r="BI222" s="14">
        <v>0</v>
      </c>
      <c r="BJ222" s="45">
        <f t="shared" si="347"/>
        <v>0</v>
      </c>
      <c r="BK222" s="12">
        <f t="shared" si="349"/>
        <v>0</v>
      </c>
      <c r="BL222" s="17">
        <f t="shared" si="350"/>
        <v>0</v>
      </c>
    </row>
    <row r="223" spans="1:64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351"/>
        <v>0</v>
      </c>
      <c r="F223" s="44">
        <v>0</v>
      </c>
      <c r="G223" s="14">
        <v>0</v>
      </c>
      <c r="H223" s="45">
        <f t="shared" si="329"/>
        <v>0</v>
      </c>
      <c r="I223" s="44">
        <v>0</v>
      </c>
      <c r="J223" s="14">
        <v>0</v>
      </c>
      <c r="K223" s="45">
        <f t="shared" si="330"/>
        <v>0</v>
      </c>
      <c r="L223" s="44">
        <v>0</v>
      </c>
      <c r="M223" s="14">
        <v>0</v>
      </c>
      <c r="N223" s="45">
        <f t="shared" si="331"/>
        <v>0</v>
      </c>
      <c r="O223" s="44">
        <v>0</v>
      </c>
      <c r="P223" s="14">
        <v>0</v>
      </c>
      <c r="Q223" s="45">
        <f t="shared" si="332"/>
        <v>0</v>
      </c>
      <c r="R223" s="44">
        <v>0</v>
      </c>
      <c r="S223" s="14">
        <v>0</v>
      </c>
      <c r="T223" s="45">
        <f t="shared" si="333"/>
        <v>0</v>
      </c>
      <c r="U223" s="44">
        <v>0</v>
      </c>
      <c r="V223" s="14">
        <v>0</v>
      </c>
      <c r="W223" s="45">
        <f t="shared" si="334"/>
        <v>0</v>
      </c>
      <c r="X223" s="44">
        <v>0</v>
      </c>
      <c r="Y223" s="14">
        <v>0</v>
      </c>
      <c r="Z223" s="45">
        <f t="shared" si="335"/>
        <v>0</v>
      </c>
      <c r="AA223" s="44">
        <v>0</v>
      </c>
      <c r="AB223" s="14">
        <v>0</v>
      </c>
      <c r="AC223" s="45">
        <f t="shared" si="336"/>
        <v>0</v>
      </c>
      <c r="AD223" s="44">
        <v>0</v>
      </c>
      <c r="AE223" s="14">
        <v>0</v>
      </c>
      <c r="AF223" s="45">
        <f t="shared" si="337"/>
        <v>0</v>
      </c>
      <c r="AG223" s="44">
        <v>0</v>
      </c>
      <c r="AH223" s="14">
        <v>0</v>
      </c>
      <c r="AI223" s="45">
        <f t="shared" si="338"/>
        <v>0</v>
      </c>
      <c r="AJ223" s="44">
        <v>0</v>
      </c>
      <c r="AK223" s="14">
        <v>0</v>
      </c>
      <c r="AL223" s="45">
        <f t="shared" si="339"/>
        <v>0</v>
      </c>
      <c r="AM223" s="44">
        <v>0</v>
      </c>
      <c r="AN223" s="14">
        <v>0</v>
      </c>
      <c r="AO223" s="45">
        <f t="shared" si="340"/>
        <v>0</v>
      </c>
      <c r="AP223" s="44">
        <v>0</v>
      </c>
      <c r="AQ223" s="14">
        <v>0</v>
      </c>
      <c r="AR223" s="45">
        <f t="shared" si="341"/>
        <v>0</v>
      </c>
      <c r="AS223" s="44">
        <v>0</v>
      </c>
      <c r="AT223" s="14">
        <v>0</v>
      </c>
      <c r="AU223" s="45">
        <f t="shared" si="342"/>
        <v>0</v>
      </c>
      <c r="AV223" s="44">
        <v>0</v>
      </c>
      <c r="AW223" s="14">
        <v>0</v>
      </c>
      <c r="AX223" s="45">
        <f t="shared" si="343"/>
        <v>0</v>
      </c>
      <c r="AY223" s="44">
        <v>0</v>
      </c>
      <c r="AZ223" s="14">
        <v>0</v>
      </c>
      <c r="BA223" s="45">
        <f t="shared" si="344"/>
        <v>0</v>
      </c>
      <c r="BB223" s="44">
        <v>0</v>
      </c>
      <c r="BC223" s="14">
        <v>0</v>
      </c>
      <c r="BD223" s="45">
        <f t="shared" si="345"/>
        <v>0</v>
      </c>
      <c r="BE223" s="44">
        <v>0</v>
      </c>
      <c r="BF223" s="14">
        <v>0</v>
      </c>
      <c r="BG223" s="45">
        <f t="shared" si="346"/>
        <v>0</v>
      </c>
      <c r="BH223" s="44">
        <v>0</v>
      </c>
      <c r="BI223" s="14">
        <v>0</v>
      </c>
      <c r="BJ223" s="45">
        <f t="shared" si="347"/>
        <v>0</v>
      </c>
      <c r="BK223" s="12">
        <f t="shared" si="349"/>
        <v>0</v>
      </c>
      <c r="BL223" s="17">
        <f t="shared" si="350"/>
        <v>0</v>
      </c>
    </row>
    <row r="224" spans="1:64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351"/>
        <v>0</v>
      </c>
      <c r="F224" s="44">
        <v>0</v>
      </c>
      <c r="G224" s="14">
        <v>0</v>
      </c>
      <c r="H224" s="45">
        <f t="shared" si="329"/>
        <v>0</v>
      </c>
      <c r="I224" s="44">
        <v>0</v>
      </c>
      <c r="J224" s="14">
        <v>0</v>
      </c>
      <c r="K224" s="45">
        <f t="shared" si="330"/>
        <v>0</v>
      </c>
      <c r="L224" s="44">
        <v>0</v>
      </c>
      <c r="M224" s="14">
        <v>0</v>
      </c>
      <c r="N224" s="45">
        <f t="shared" si="331"/>
        <v>0</v>
      </c>
      <c r="O224" s="44">
        <v>0</v>
      </c>
      <c r="P224" s="14">
        <v>0</v>
      </c>
      <c r="Q224" s="45">
        <f t="shared" si="332"/>
        <v>0</v>
      </c>
      <c r="R224" s="44">
        <v>0</v>
      </c>
      <c r="S224" s="14">
        <v>0</v>
      </c>
      <c r="T224" s="45">
        <f t="shared" si="333"/>
        <v>0</v>
      </c>
      <c r="U224" s="44">
        <v>0</v>
      </c>
      <c r="V224" s="14">
        <v>0</v>
      </c>
      <c r="W224" s="45">
        <f t="shared" si="334"/>
        <v>0</v>
      </c>
      <c r="X224" s="44">
        <v>0</v>
      </c>
      <c r="Y224" s="14">
        <v>0</v>
      </c>
      <c r="Z224" s="45">
        <f t="shared" si="335"/>
        <v>0</v>
      </c>
      <c r="AA224" s="44">
        <v>0</v>
      </c>
      <c r="AB224" s="14">
        <v>0</v>
      </c>
      <c r="AC224" s="45">
        <f t="shared" si="336"/>
        <v>0</v>
      </c>
      <c r="AD224" s="44">
        <v>0</v>
      </c>
      <c r="AE224" s="14">
        <v>0</v>
      </c>
      <c r="AF224" s="45">
        <f t="shared" si="337"/>
        <v>0</v>
      </c>
      <c r="AG224" s="44">
        <v>0</v>
      </c>
      <c r="AH224" s="14">
        <v>0</v>
      </c>
      <c r="AI224" s="45">
        <f t="shared" si="338"/>
        <v>0</v>
      </c>
      <c r="AJ224" s="44">
        <v>0</v>
      </c>
      <c r="AK224" s="14">
        <v>0</v>
      </c>
      <c r="AL224" s="45">
        <f t="shared" si="339"/>
        <v>0</v>
      </c>
      <c r="AM224" s="44">
        <v>0</v>
      </c>
      <c r="AN224" s="14">
        <v>0</v>
      </c>
      <c r="AO224" s="45">
        <f t="shared" si="340"/>
        <v>0</v>
      </c>
      <c r="AP224" s="44">
        <v>0</v>
      </c>
      <c r="AQ224" s="14">
        <v>0</v>
      </c>
      <c r="AR224" s="45">
        <f t="shared" si="341"/>
        <v>0</v>
      </c>
      <c r="AS224" s="44">
        <v>0</v>
      </c>
      <c r="AT224" s="14">
        <v>0</v>
      </c>
      <c r="AU224" s="45">
        <f t="shared" si="342"/>
        <v>0</v>
      </c>
      <c r="AV224" s="44">
        <v>0</v>
      </c>
      <c r="AW224" s="14">
        <v>0</v>
      </c>
      <c r="AX224" s="45">
        <f t="shared" si="343"/>
        <v>0</v>
      </c>
      <c r="AY224" s="44">
        <v>0</v>
      </c>
      <c r="AZ224" s="14">
        <v>0</v>
      </c>
      <c r="BA224" s="45">
        <f t="shared" si="344"/>
        <v>0</v>
      </c>
      <c r="BB224" s="44">
        <v>0</v>
      </c>
      <c r="BC224" s="14">
        <v>0</v>
      </c>
      <c r="BD224" s="45">
        <f t="shared" si="345"/>
        <v>0</v>
      </c>
      <c r="BE224" s="44">
        <v>0</v>
      </c>
      <c r="BF224" s="14">
        <v>0</v>
      </c>
      <c r="BG224" s="45">
        <f t="shared" si="346"/>
        <v>0</v>
      </c>
      <c r="BH224" s="44">
        <v>0</v>
      </c>
      <c r="BI224" s="14">
        <v>0</v>
      </c>
      <c r="BJ224" s="45">
        <f t="shared" si="347"/>
        <v>0</v>
      </c>
      <c r="BK224" s="12">
        <f t="shared" si="349"/>
        <v>0</v>
      </c>
      <c r="BL224" s="17">
        <f t="shared" si="350"/>
        <v>0</v>
      </c>
    </row>
    <row r="225" spans="1:64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351"/>
        <v>0</v>
      </c>
      <c r="F225" s="44">
        <v>0</v>
      </c>
      <c r="G225" s="14">
        <v>0</v>
      </c>
      <c r="H225" s="45">
        <f t="shared" si="329"/>
        <v>0</v>
      </c>
      <c r="I225" s="44">
        <v>0</v>
      </c>
      <c r="J225" s="14">
        <v>0</v>
      </c>
      <c r="K225" s="45">
        <f t="shared" si="330"/>
        <v>0</v>
      </c>
      <c r="L225" s="44">
        <v>0</v>
      </c>
      <c r="M225" s="14">
        <v>0</v>
      </c>
      <c r="N225" s="45">
        <f t="shared" si="331"/>
        <v>0</v>
      </c>
      <c r="O225" s="44">
        <v>0</v>
      </c>
      <c r="P225" s="14">
        <v>0</v>
      </c>
      <c r="Q225" s="45">
        <f t="shared" si="332"/>
        <v>0</v>
      </c>
      <c r="R225" s="44">
        <v>0</v>
      </c>
      <c r="S225" s="14">
        <v>0</v>
      </c>
      <c r="T225" s="45">
        <f t="shared" si="333"/>
        <v>0</v>
      </c>
      <c r="U225" s="44">
        <v>0</v>
      </c>
      <c r="V225" s="14">
        <v>0</v>
      </c>
      <c r="W225" s="45">
        <f t="shared" si="334"/>
        <v>0</v>
      </c>
      <c r="X225" s="44">
        <v>0</v>
      </c>
      <c r="Y225" s="14">
        <v>0</v>
      </c>
      <c r="Z225" s="45">
        <f t="shared" si="335"/>
        <v>0</v>
      </c>
      <c r="AA225" s="44">
        <v>0</v>
      </c>
      <c r="AB225" s="14">
        <v>0</v>
      </c>
      <c r="AC225" s="45">
        <f t="shared" si="336"/>
        <v>0</v>
      </c>
      <c r="AD225" s="44">
        <v>0</v>
      </c>
      <c r="AE225" s="14">
        <v>0</v>
      </c>
      <c r="AF225" s="45">
        <f t="shared" si="337"/>
        <v>0</v>
      </c>
      <c r="AG225" s="44">
        <v>0</v>
      </c>
      <c r="AH225" s="14">
        <v>0</v>
      </c>
      <c r="AI225" s="45">
        <f t="shared" si="338"/>
        <v>0</v>
      </c>
      <c r="AJ225" s="44">
        <v>0</v>
      </c>
      <c r="AK225" s="14">
        <v>0</v>
      </c>
      <c r="AL225" s="45">
        <f t="shared" si="339"/>
        <v>0</v>
      </c>
      <c r="AM225" s="44">
        <v>0</v>
      </c>
      <c r="AN225" s="14">
        <v>0</v>
      </c>
      <c r="AO225" s="45">
        <f t="shared" si="340"/>
        <v>0</v>
      </c>
      <c r="AP225" s="44">
        <v>0</v>
      </c>
      <c r="AQ225" s="14">
        <v>0</v>
      </c>
      <c r="AR225" s="45">
        <f t="shared" si="341"/>
        <v>0</v>
      </c>
      <c r="AS225" s="44">
        <v>0</v>
      </c>
      <c r="AT225" s="14">
        <v>0</v>
      </c>
      <c r="AU225" s="45">
        <f t="shared" si="342"/>
        <v>0</v>
      </c>
      <c r="AV225" s="44">
        <v>0</v>
      </c>
      <c r="AW225" s="14">
        <v>0</v>
      </c>
      <c r="AX225" s="45">
        <f t="shared" si="343"/>
        <v>0</v>
      </c>
      <c r="AY225" s="44">
        <v>0</v>
      </c>
      <c r="AZ225" s="14">
        <v>0</v>
      </c>
      <c r="BA225" s="45">
        <f t="shared" si="344"/>
        <v>0</v>
      </c>
      <c r="BB225" s="44">
        <v>0</v>
      </c>
      <c r="BC225" s="14">
        <v>0</v>
      </c>
      <c r="BD225" s="45">
        <f t="shared" si="345"/>
        <v>0</v>
      </c>
      <c r="BE225" s="44">
        <v>0</v>
      </c>
      <c r="BF225" s="14">
        <v>0</v>
      </c>
      <c r="BG225" s="45">
        <f t="shared" si="346"/>
        <v>0</v>
      </c>
      <c r="BH225" s="44">
        <v>0</v>
      </c>
      <c r="BI225" s="14">
        <v>0</v>
      </c>
      <c r="BJ225" s="45">
        <f t="shared" si="347"/>
        <v>0</v>
      </c>
      <c r="BK225" s="12">
        <f t="shared" si="349"/>
        <v>0</v>
      </c>
      <c r="BL225" s="17">
        <f t="shared" si="350"/>
        <v>0</v>
      </c>
    </row>
    <row r="226" spans="1:64" ht="15" thickBot="1" x14ac:dyDescent="0.35">
      <c r="A226" s="56"/>
      <c r="B226" s="66" t="s">
        <v>17</v>
      </c>
      <c r="C226" s="46">
        <f t="shared" ref="C226:D226" si="352">SUM(C214:C225)</f>
        <v>0</v>
      </c>
      <c r="D226" s="34">
        <f t="shared" si="352"/>
        <v>0</v>
      </c>
      <c r="E226" s="47"/>
      <c r="F226" s="46">
        <f t="shared" ref="F226:G226" si="353">SUM(F214:F225)</f>
        <v>0</v>
      </c>
      <c r="G226" s="34">
        <f t="shared" si="353"/>
        <v>0</v>
      </c>
      <c r="H226" s="47"/>
      <c r="I226" s="46">
        <f t="shared" ref="I226:J226" si="354">SUM(I214:I225)</f>
        <v>0</v>
      </c>
      <c r="J226" s="34">
        <f t="shared" si="354"/>
        <v>0</v>
      </c>
      <c r="K226" s="47"/>
      <c r="L226" s="46">
        <f t="shared" ref="L226:M226" si="355">SUM(L214:L225)</f>
        <v>0</v>
      </c>
      <c r="M226" s="34">
        <f t="shared" si="355"/>
        <v>0</v>
      </c>
      <c r="N226" s="47"/>
      <c r="O226" s="46">
        <f t="shared" ref="O226:P226" si="356">SUM(O214:O225)</f>
        <v>0.15</v>
      </c>
      <c r="P226" s="34">
        <f t="shared" si="356"/>
        <v>0.77800000000000002</v>
      </c>
      <c r="Q226" s="47"/>
      <c r="R226" s="46">
        <f t="shared" ref="R226:S226" si="357">SUM(R214:R225)</f>
        <v>0</v>
      </c>
      <c r="S226" s="34">
        <f t="shared" si="357"/>
        <v>0</v>
      </c>
      <c r="T226" s="47"/>
      <c r="U226" s="46">
        <f t="shared" ref="U226:V226" si="358">SUM(U214:U225)</f>
        <v>0</v>
      </c>
      <c r="V226" s="34">
        <f t="shared" si="358"/>
        <v>0</v>
      </c>
      <c r="W226" s="47"/>
      <c r="X226" s="46">
        <f t="shared" ref="X226:Y226" si="359">SUM(X214:X225)</f>
        <v>0</v>
      </c>
      <c r="Y226" s="34">
        <f t="shared" si="359"/>
        <v>0</v>
      </c>
      <c r="Z226" s="47"/>
      <c r="AA226" s="46">
        <f t="shared" ref="AA226:AB226" si="360">SUM(AA214:AA225)</f>
        <v>0</v>
      </c>
      <c r="AB226" s="34">
        <f t="shared" si="360"/>
        <v>0</v>
      </c>
      <c r="AC226" s="47"/>
      <c r="AD226" s="46">
        <f t="shared" ref="AD226:AE226" si="361">SUM(AD214:AD225)</f>
        <v>0</v>
      </c>
      <c r="AE226" s="34">
        <f t="shared" si="361"/>
        <v>0</v>
      </c>
      <c r="AF226" s="47"/>
      <c r="AG226" s="46">
        <f t="shared" ref="AG226:AH226" si="362">SUM(AG214:AG225)</f>
        <v>0</v>
      </c>
      <c r="AH226" s="34">
        <f t="shared" si="362"/>
        <v>0</v>
      </c>
      <c r="AI226" s="47"/>
      <c r="AJ226" s="46">
        <f t="shared" ref="AJ226:AK226" si="363">SUM(AJ214:AJ225)</f>
        <v>0</v>
      </c>
      <c r="AK226" s="34">
        <f t="shared" si="363"/>
        <v>0</v>
      </c>
      <c r="AL226" s="47"/>
      <c r="AM226" s="46">
        <f t="shared" ref="AM226:AN226" si="364">SUM(AM214:AM225)</f>
        <v>0</v>
      </c>
      <c r="AN226" s="34">
        <f t="shared" si="364"/>
        <v>0</v>
      </c>
      <c r="AO226" s="47"/>
      <c r="AP226" s="46">
        <f t="shared" ref="AP226:AQ226" si="365">SUM(AP214:AP225)</f>
        <v>0</v>
      </c>
      <c r="AQ226" s="34">
        <f t="shared" si="365"/>
        <v>0</v>
      </c>
      <c r="AR226" s="47"/>
      <c r="AS226" s="46">
        <f t="shared" ref="AS226:AT226" si="366">SUM(AS214:AS225)</f>
        <v>0</v>
      </c>
      <c r="AT226" s="34">
        <f t="shared" si="366"/>
        <v>0</v>
      </c>
      <c r="AU226" s="47"/>
      <c r="AV226" s="46">
        <f t="shared" ref="AV226:AW226" si="367">SUM(AV214:AV225)</f>
        <v>0</v>
      </c>
      <c r="AW226" s="34">
        <f t="shared" si="367"/>
        <v>0</v>
      </c>
      <c r="AX226" s="47"/>
      <c r="AY226" s="46">
        <f t="shared" ref="AY226:AZ226" si="368">SUM(AY214:AY225)</f>
        <v>2.5100000000000002</v>
      </c>
      <c r="AZ226" s="34">
        <f t="shared" si="368"/>
        <v>2.7229999999999999</v>
      </c>
      <c r="BA226" s="47"/>
      <c r="BB226" s="46">
        <f t="shared" ref="BB226:BC226" si="369">SUM(BB214:BB225)</f>
        <v>0</v>
      </c>
      <c r="BC226" s="34">
        <f t="shared" si="369"/>
        <v>0</v>
      </c>
      <c r="BD226" s="47"/>
      <c r="BE226" s="46">
        <f t="shared" ref="BE226:BF226" si="370">SUM(BE214:BE225)</f>
        <v>0</v>
      </c>
      <c r="BF226" s="34">
        <f t="shared" si="370"/>
        <v>0</v>
      </c>
      <c r="BG226" s="47"/>
      <c r="BH226" s="46">
        <f t="shared" ref="BH226:BI226" si="371">SUM(BH214:BH225)</f>
        <v>0</v>
      </c>
      <c r="BI226" s="34">
        <f t="shared" si="371"/>
        <v>0</v>
      </c>
      <c r="BJ226" s="47"/>
      <c r="BK226" s="35">
        <f t="shared" si="349"/>
        <v>2.66</v>
      </c>
      <c r="BL226" s="36">
        <f t="shared" si="350"/>
        <v>3.5009999999999999</v>
      </c>
    </row>
    <row r="227" spans="1:64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44">
        <v>0</v>
      </c>
      <c r="G227" s="14">
        <v>0</v>
      </c>
      <c r="H227" s="45">
        <f t="shared" ref="H227:H238" si="372">IF(F227=0,0,G227/F227*1000)</f>
        <v>0</v>
      </c>
      <c r="I227" s="44">
        <v>0</v>
      </c>
      <c r="J227" s="14">
        <v>0</v>
      </c>
      <c r="K227" s="45">
        <f t="shared" ref="K227:K238" si="373">IF(I227=0,0,J227/I227*1000)</f>
        <v>0</v>
      </c>
      <c r="L227" s="44">
        <v>0</v>
      </c>
      <c r="M227" s="14">
        <v>0</v>
      </c>
      <c r="N227" s="45">
        <f t="shared" ref="N227:N238" si="374">IF(L227=0,0,M227/L227*1000)</f>
        <v>0</v>
      </c>
      <c r="O227" s="44">
        <v>0</v>
      </c>
      <c r="P227" s="14">
        <v>0</v>
      </c>
      <c r="Q227" s="45">
        <f t="shared" ref="Q227:Q238" si="375">IF(O227=0,0,P227/O227*1000)</f>
        <v>0</v>
      </c>
      <c r="R227" s="44">
        <v>0</v>
      </c>
      <c r="S227" s="14">
        <v>0</v>
      </c>
      <c r="T227" s="45">
        <f t="shared" ref="T227:T238" si="376">IF(R227=0,0,S227/R227*1000)</f>
        <v>0</v>
      </c>
      <c r="U227" s="44">
        <v>0</v>
      </c>
      <c r="V227" s="14">
        <v>0</v>
      </c>
      <c r="W227" s="45">
        <f t="shared" ref="W227:W238" si="377">IF(U227=0,0,V227/U227*1000)</f>
        <v>0</v>
      </c>
      <c r="X227" s="44">
        <v>0</v>
      </c>
      <c r="Y227" s="14">
        <v>0</v>
      </c>
      <c r="Z227" s="45">
        <f t="shared" ref="Z227:Z238" si="378">IF(X227=0,0,Y227/X227*1000)</f>
        <v>0</v>
      </c>
      <c r="AA227" s="44">
        <v>0</v>
      </c>
      <c r="AB227" s="14">
        <v>0</v>
      </c>
      <c r="AC227" s="45">
        <f t="shared" ref="AC227:AC238" si="379">IF(AA227=0,0,AB227/AA227*1000)</f>
        <v>0</v>
      </c>
      <c r="AD227" s="44">
        <v>0</v>
      </c>
      <c r="AE227" s="14">
        <v>0</v>
      </c>
      <c r="AF227" s="45">
        <f t="shared" ref="AF227:AF238" si="380">IF(AD227=0,0,AE227/AD227*1000)</f>
        <v>0</v>
      </c>
      <c r="AG227" s="44">
        <v>0</v>
      </c>
      <c r="AH227" s="14">
        <v>0</v>
      </c>
      <c r="AI227" s="45">
        <f t="shared" ref="AI227:AI238" si="381">IF(AG227=0,0,AH227/AG227*1000)</f>
        <v>0</v>
      </c>
      <c r="AJ227" s="44">
        <v>0</v>
      </c>
      <c r="AK227" s="14">
        <v>0</v>
      </c>
      <c r="AL227" s="45">
        <f t="shared" ref="AL227:AL238" si="382">IF(AJ227=0,0,AK227/AJ227*1000)</f>
        <v>0</v>
      </c>
      <c r="AM227" s="44">
        <v>0</v>
      </c>
      <c r="AN227" s="14">
        <v>0</v>
      </c>
      <c r="AO227" s="45">
        <f t="shared" ref="AO227:AO238" si="383">IF(AM227=0,0,AN227/AM227*1000)</f>
        <v>0</v>
      </c>
      <c r="AP227" s="44">
        <v>0</v>
      </c>
      <c r="AQ227" s="14">
        <v>0</v>
      </c>
      <c r="AR227" s="45">
        <f t="shared" ref="AR227:AR238" si="384">IF(AP227=0,0,AQ227/AP227*1000)</f>
        <v>0</v>
      </c>
      <c r="AS227" s="44">
        <v>0</v>
      </c>
      <c r="AT227" s="14">
        <v>0</v>
      </c>
      <c r="AU227" s="45">
        <f t="shared" ref="AU227:AU238" si="385">IF(AS227=0,0,AT227/AS227*1000)</f>
        <v>0</v>
      </c>
      <c r="AV227" s="44">
        <v>0</v>
      </c>
      <c r="AW227" s="14">
        <v>0</v>
      </c>
      <c r="AX227" s="45">
        <f t="shared" ref="AX227:AX238" si="386">IF(AV227=0,0,AW227/AV227*1000)</f>
        <v>0</v>
      </c>
      <c r="AY227" s="77">
        <v>0.74</v>
      </c>
      <c r="AZ227" s="14">
        <v>1.889</v>
      </c>
      <c r="BA227" s="45">
        <f t="shared" ref="BA227:BA238" si="387">IF(AY227=0,0,AZ227/AY227*1000)</f>
        <v>2552.7027027027029</v>
      </c>
      <c r="BB227" s="44">
        <v>0</v>
      </c>
      <c r="BC227" s="14">
        <v>0</v>
      </c>
      <c r="BD227" s="45">
        <f t="shared" ref="BD227:BD238" si="388">IF(BB227=0,0,BC227/BB227*1000)</f>
        <v>0</v>
      </c>
      <c r="BE227" s="44">
        <v>0</v>
      </c>
      <c r="BF227" s="14">
        <v>0</v>
      </c>
      <c r="BG227" s="45">
        <f t="shared" ref="BG227:BG238" si="389">IF(BE227=0,0,BF227/BE227*1000)</f>
        <v>0</v>
      </c>
      <c r="BH227" s="44">
        <v>0</v>
      </c>
      <c r="BI227" s="14">
        <v>0</v>
      </c>
      <c r="BJ227" s="45">
        <f t="shared" ref="BJ227:BJ238" si="390">IF(BH227=0,0,BI227/BH227*1000)</f>
        <v>0</v>
      </c>
      <c r="BK227" s="12">
        <f>SUMIF($C$5:$BJ$5,"Ton",C227:BJ227)</f>
        <v>0.74</v>
      </c>
      <c r="BL227" s="17">
        <f>SUMIF($C$5:$BJ$5,"F*",C227:BJ227)</f>
        <v>1.889</v>
      </c>
    </row>
    <row r="228" spans="1:64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91">IF(C228=0,0,D228/C228*1000)</f>
        <v>0</v>
      </c>
      <c r="F228" s="44">
        <v>0</v>
      </c>
      <c r="G228" s="14">
        <v>0</v>
      </c>
      <c r="H228" s="45">
        <f t="shared" si="372"/>
        <v>0</v>
      </c>
      <c r="I228" s="44">
        <v>0</v>
      </c>
      <c r="J228" s="14">
        <v>0</v>
      </c>
      <c r="K228" s="45">
        <f t="shared" si="373"/>
        <v>0</v>
      </c>
      <c r="L228" s="44">
        <v>0</v>
      </c>
      <c r="M228" s="14">
        <v>0</v>
      </c>
      <c r="N228" s="45">
        <f t="shared" si="374"/>
        <v>0</v>
      </c>
      <c r="O228" s="77">
        <v>0.15</v>
      </c>
      <c r="P228" s="14">
        <v>0.3</v>
      </c>
      <c r="Q228" s="45">
        <f t="shared" si="375"/>
        <v>2000</v>
      </c>
      <c r="R228" s="44">
        <v>0</v>
      </c>
      <c r="S228" s="14">
        <v>0</v>
      </c>
      <c r="T228" s="45">
        <f t="shared" si="376"/>
        <v>0</v>
      </c>
      <c r="U228" s="44">
        <v>0</v>
      </c>
      <c r="V228" s="14">
        <v>0</v>
      </c>
      <c r="W228" s="45">
        <f t="shared" si="377"/>
        <v>0</v>
      </c>
      <c r="X228" s="44">
        <v>0</v>
      </c>
      <c r="Y228" s="14">
        <v>0</v>
      </c>
      <c r="Z228" s="45">
        <f t="shared" si="378"/>
        <v>0</v>
      </c>
      <c r="AA228" s="44">
        <v>0</v>
      </c>
      <c r="AB228" s="14">
        <v>0</v>
      </c>
      <c r="AC228" s="45">
        <f t="shared" si="379"/>
        <v>0</v>
      </c>
      <c r="AD228" s="44">
        <v>0</v>
      </c>
      <c r="AE228" s="14">
        <v>0</v>
      </c>
      <c r="AF228" s="45">
        <f t="shared" si="380"/>
        <v>0</v>
      </c>
      <c r="AG228" s="44">
        <v>0</v>
      </c>
      <c r="AH228" s="14">
        <v>0</v>
      </c>
      <c r="AI228" s="45">
        <f t="shared" si="381"/>
        <v>0</v>
      </c>
      <c r="AJ228" s="44">
        <v>0</v>
      </c>
      <c r="AK228" s="14">
        <v>0</v>
      </c>
      <c r="AL228" s="45">
        <f t="shared" si="382"/>
        <v>0</v>
      </c>
      <c r="AM228" s="44">
        <v>0</v>
      </c>
      <c r="AN228" s="14">
        <v>0</v>
      </c>
      <c r="AO228" s="45">
        <f t="shared" si="383"/>
        <v>0</v>
      </c>
      <c r="AP228" s="44">
        <v>0</v>
      </c>
      <c r="AQ228" s="14">
        <v>0</v>
      </c>
      <c r="AR228" s="45">
        <f t="shared" si="384"/>
        <v>0</v>
      </c>
      <c r="AS228" s="44">
        <v>0</v>
      </c>
      <c r="AT228" s="14">
        <v>0</v>
      </c>
      <c r="AU228" s="45">
        <f t="shared" si="385"/>
        <v>0</v>
      </c>
      <c r="AV228" s="44">
        <v>0</v>
      </c>
      <c r="AW228" s="14">
        <v>0</v>
      </c>
      <c r="AX228" s="45">
        <f t="shared" si="386"/>
        <v>0</v>
      </c>
      <c r="AY228" s="44">
        <v>0</v>
      </c>
      <c r="AZ228" s="14">
        <v>0</v>
      </c>
      <c r="BA228" s="45">
        <f t="shared" si="387"/>
        <v>0</v>
      </c>
      <c r="BB228" s="77">
        <v>0.16459000000000001</v>
      </c>
      <c r="BC228" s="14">
        <v>1.103</v>
      </c>
      <c r="BD228" s="45">
        <f t="shared" si="388"/>
        <v>6701.500698705875</v>
      </c>
      <c r="BE228" s="44">
        <v>0</v>
      </c>
      <c r="BF228" s="14">
        <v>0</v>
      </c>
      <c r="BG228" s="45">
        <f t="shared" si="389"/>
        <v>0</v>
      </c>
      <c r="BH228" s="44">
        <v>0</v>
      </c>
      <c r="BI228" s="14">
        <v>0</v>
      </c>
      <c r="BJ228" s="45">
        <f t="shared" si="390"/>
        <v>0</v>
      </c>
      <c r="BK228" s="12">
        <f t="shared" ref="BK228:BK239" si="392">SUMIF($C$5:$BJ$5,"Ton",C228:BJ228)</f>
        <v>0.31459000000000004</v>
      </c>
      <c r="BL228" s="17">
        <f t="shared" ref="BL228:BL239" si="393">SUMIF($C$5:$BJ$5,"F*",C228:BJ228)</f>
        <v>1.403</v>
      </c>
    </row>
    <row r="229" spans="1:64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91"/>
        <v>0</v>
      </c>
      <c r="F229" s="44">
        <v>0</v>
      </c>
      <c r="G229" s="14">
        <v>0</v>
      </c>
      <c r="H229" s="45">
        <f t="shared" si="372"/>
        <v>0</v>
      </c>
      <c r="I229" s="44">
        <v>0</v>
      </c>
      <c r="J229" s="14">
        <v>0</v>
      </c>
      <c r="K229" s="45">
        <f t="shared" si="373"/>
        <v>0</v>
      </c>
      <c r="L229" s="44">
        <v>0</v>
      </c>
      <c r="M229" s="14">
        <v>0</v>
      </c>
      <c r="N229" s="45">
        <f t="shared" si="374"/>
        <v>0</v>
      </c>
      <c r="O229" s="77">
        <v>0.04</v>
      </c>
      <c r="P229" s="14">
        <v>0.08</v>
      </c>
      <c r="Q229" s="45">
        <f t="shared" si="375"/>
        <v>2000</v>
      </c>
      <c r="R229" s="44">
        <v>0</v>
      </c>
      <c r="S229" s="14">
        <v>0</v>
      </c>
      <c r="T229" s="45">
        <f t="shared" si="376"/>
        <v>0</v>
      </c>
      <c r="U229" s="44">
        <v>0</v>
      </c>
      <c r="V229" s="14">
        <v>0</v>
      </c>
      <c r="W229" s="45">
        <f t="shared" si="377"/>
        <v>0</v>
      </c>
      <c r="X229" s="44">
        <v>0</v>
      </c>
      <c r="Y229" s="14">
        <v>0</v>
      </c>
      <c r="Z229" s="45">
        <f t="shared" si="378"/>
        <v>0</v>
      </c>
      <c r="AA229" s="44">
        <v>0</v>
      </c>
      <c r="AB229" s="14">
        <v>0</v>
      </c>
      <c r="AC229" s="45">
        <f t="shared" si="379"/>
        <v>0</v>
      </c>
      <c r="AD229" s="44">
        <v>0</v>
      </c>
      <c r="AE229" s="14">
        <v>0</v>
      </c>
      <c r="AF229" s="45">
        <f t="shared" si="380"/>
        <v>0</v>
      </c>
      <c r="AG229" s="44">
        <v>0</v>
      </c>
      <c r="AH229" s="14">
        <v>0</v>
      </c>
      <c r="AI229" s="45">
        <f t="shared" si="381"/>
        <v>0</v>
      </c>
      <c r="AJ229" s="44">
        <v>0</v>
      </c>
      <c r="AK229" s="14">
        <v>0</v>
      </c>
      <c r="AL229" s="45">
        <f t="shared" si="382"/>
        <v>0</v>
      </c>
      <c r="AM229" s="44">
        <v>0</v>
      </c>
      <c r="AN229" s="14">
        <v>0</v>
      </c>
      <c r="AO229" s="45">
        <f t="shared" si="383"/>
        <v>0</v>
      </c>
      <c r="AP229" s="44">
        <v>0</v>
      </c>
      <c r="AQ229" s="14">
        <v>0</v>
      </c>
      <c r="AR229" s="45">
        <f t="shared" si="384"/>
        <v>0</v>
      </c>
      <c r="AS229" s="44">
        <v>0</v>
      </c>
      <c r="AT229" s="14">
        <v>0</v>
      </c>
      <c r="AU229" s="45">
        <f t="shared" si="385"/>
        <v>0</v>
      </c>
      <c r="AV229" s="44">
        <v>0</v>
      </c>
      <c r="AW229" s="14">
        <v>0</v>
      </c>
      <c r="AX229" s="45">
        <f t="shared" si="386"/>
        <v>0</v>
      </c>
      <c r="AY229" s="77">
        <v>0.14799999999999999</v>
      </c>
      <c r="AZ229" s="14">
        <v>0.67800000000000005</v>
      </c>
      <c r="BA229" s="45">
        <f t="shared" si="387"/>
        <v>4581.0810810810817</v>
      </c>
      <c r="BB229" s="44">
        <v>0</v>
      </c>
      <c r="BC229" s="14">
        <v>0</v>
      </c>
      <c r="BD229" s="45">
        <f t="shared" si="388"/>
        <v>0</v>
      </c>
      <c r="BE229" s="44">
        <v>0</v>
      </c>
      <c r="BF229" s="14">
        <v>0</v>
      </c>
      <c r="BG229" s="45">
        <f t="shared" si="389"/>
        <v>0</v>
      </c>
      <c r="BH229" s="44">
        <v>0</v>
      </c>
      <c r="BI229" s="14">
        <v>0</v>
      </c>
      <c r="BJ229" s="45">
        <f t="shared" si="390"/>
        <v>0</v>
      </c>
      <c r="BK229" s="12">
        <f t="shared" si="392"/>
        <v>0.188</v>
      </c>
      <c r="BL229" s="17">
        <f t="shared" si="393"/>
        <v>0.75800000000000001</v>
      </c>
    </row>
    <row r="230" spans="1:64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44">
        <v>0</v>
      </c>
      <c r="G230" s="14">
        <v>0</v>
      </c>
      <c r="H230" s="45">
        <f t="shared" si="372"/>
        <v>0</v>
      </c>
      <c r="I230" s="44">
        <v>0</v>
      </c>
      <c r="J230" s="14">
        <v>0</v>
      </c>
      <c r="K230" s="45">
        <f t="shared" si="373"/>
        <v>0</v>
      </c>
      <c r="L230" s="44">
        <v>0</v>
      </c>
      <c r="M230" s="14">
        <v>0</v>
      </c>
      <c r="N230" s="45">
        <f t="shared" si="374"/>
        <v>0</v>
      </c>
      <c r="O230" s="44">
        <v>0</v>
      </c>
      <c r="P230" s="14">
        <v>0</v>
      </c>
      <c r="Q230" s="45">
        <f t="shared" si="375"/>
        <v>0</v>
      </c>
      <c r="R230" s="44">
        <v>0</v>
      </c>
      <c r="S230" s="14">
        <v>0</v>
      </c>
      <c r="T230" s="45">
        <f t="shared" si="376"/>
        <v>0</v>
      </c>
      <c r="U230" s="44">
        <v>0</v>
      </c>
      <c r="V230" s="14">
        <v>0</v>
      </c>
      <c r="W230" s="45">
        <f t="shared" si="377"/>
        <v>0</v>
      </c>
      <c r="X230" s="44">
        <v>0</v>
      </c>
      <c r="Y230" s="14">
        <v>0</v>
      </c>
      <c r="Z230" s="45">
        <f t="shared" si="378"/>
        <v>0</v>
      </c>
      <c r="AA230" s="44">
        <v>0</v>
      </c>
      <c r="AB230" s="14">
        <v>0</v>
      </c>
      <c r="AC230" s="45">
        <f t="shared" si="379"/>
        <v>0</v>
      </c>
      <c r="AD230" s="44">
        <v>0</v>
      </c>
      <c r="AE230" s="14">
        <v>0</v>
      </c>
      <c r="AF230" s="45">
        <f t="shared" si="380"/>
        <v>0</v>
      </c>
      <c r="AG230" s="44">
        <v>0</v>
      </c>
      <c r="AH230" s="14">
        <v>0</v>
      </c>
      <c r="AI230" s="45">
        <f t="shared" si="381"/>
        <v>0</v>
      </c>
      <c r="AJ230" s="44">
        <v>0</v>
      </c>
      <c r="AK230" s="14">
        <v>0</v>
      </c>
      <c r="AL230" s="45">
        <f t="shared" si="382"/>
        <v>0</v>
      </c>
      <c r="AM230" s="44">
        <v>0</v>
      </c>
      <c r="AN230" s="14">
        <v>0</v>
      </c>
      <c r="AO230" s="45">
        <f t="shared" si="383"/>
        <v>0</v>
      </c>
      <c r="AP230" s="44">
        <v>0</v>
      </c>
      <c r="AQ230" s="14">
        <v>0</v>
      </c>
      <c r="AR230" s="45">
        <f t="shared" si="384"/>
        <v>0</v>
      </c>
      <c r="AS230" s="44">
        <v>0</v>
      </c>
      <c r="AT230" s="14">
        <v>0</v>
      </c>
      <c r="AU230" s="45">
        <f t="shared" si="385"/>
        <v>0</v>
      </c>
      <c r="AV230" s="44">
        <v>0</v>
      </c>
      <c r="AW230" s="14">
        <v>0</v>
      </c>
      <c r="AX230" s="45">
        <f t="shared" si="386"/>
        <v>0</v>
      </c>
      <c r="AY230" s="44">
        <v>0</v>
      </c>
      <c r="AZ230" s="14">
        <v>0</v>
      </c>
      <c r="BA230" s="45">
        <f t="shared" si="387"/>
        <v>0</v>
      </c>
      <c r="BB230" s="44">
        <v>0</v>
      </c>
      <c r="BC230" s="14">
        <v>0</v>
      </c>
      <c r="BD230" s="45">
        <f t="shared" si="388"/>
        <v>0</v>
      </c>
      <c r="BE230" s="44">
        <v>0</v>
      </c>
      <c r="BF230" s="14">
        <v>0</v>
      </c>
      <c r="BG230" s="45">
        <f t="shared" si="389"/>
        <v>0</v>
      </c>
      <c r="BH230" s="44">
        <v>0</v>
      </c>
      <c r="BI230" s="14">
        <v>0</v>
      </c>
      <c r="BJ230" s="45">
        <f t="shared" si="390"/>
        <v>0</v>
      </c>
      <c r="BK230" s="12">
        <f t="shared" si="392"/>
        <v>0</v>
      </c>
      <c r="BL230" s="17">
        <f t="shared" si="393"/>
        <v>0</v>
      </c>
    </row>
    <row r="231" spans="1:64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94">IF(C231=0,0,D231/C231*1000)</f>
        <v>0</v>
      </c>
      <c r="F231" s="44">
        <v>0</v>
      </c>
      <c r="G231" s="14">
        <v>0</v>
      </c>
      <c r="H231" s="45">
        <f t="shared" si="372"/>
        <v>0</v>
      </c>
      <c r="I231" s="44">
        <v>0</v>
      </c>
      <c r="J231" s="14">
        <v>0</v>
      </c>
      <c r="K231" s="45">
        <f t="shared" si="373"/>
        <v>0</v>
      </c>
      <c r="L231" s="44">
        <v>0</v>
      </c>
      <c r="M231" s="14">
        <v>0</v>
      </c>
      <c r="N231" s="45">
        <f t="shared" si="374"/>
        <v>0</v>
      </c>
      <c r="O231" s="44">
        <v>0</v>
      </c>
      <c r="P231" s="14">
        <v>0</v>
      </c>
      <c r="Q231" s="45">
        <f t="shared" si="375"/>
        <v>0</v>
      </c>
      <c r="R231" s="44">
        <v>0</v>
      </c>
      <c r="S231" s="14">
        <v>0</v>
      </c>
      <c r="T231" s="45">
        <f t="shared" si="376"/>
        <v>0</v>
      </c>
      <c r="U231" s="44">
        <v>0</v>
      </c>
      <c r="V231" s="14">
        <v>0</v>
      </c>
      <c r="W231" s="45">
        <f t="shared" si="377"/>
        <v>0</v>
      </c>
      <c r="X231" s="44">
        <v>0</v>
      </c>
      <c r="Y231" s="14">
        <v>0</v>
      </c>
      <c r="Z231" s="45">
        <f t="shared" si="378"/>
        <v>0</v>
      </c>
      <c r="AA231" s="44">
        <v>0</v>
      </c>
      <c r="AB231" s="14">
        <v>0</v>
      </c>
      <c r="AC231" s="45">
        <f t="shared" si="379"/>
        <v>0</v>
      </c>
      <c r="AD231" s="44">
        <v>0</v>
      </c>
      <c r="AE231" s="14">
        <v>0</v>
      </c>
      <c r="AF231" s="45">
        <f t="shared" si="380"/>
        <v>0</v>
      </c>
      <c r="AG231" s="44">
        <v>0</v>
      </c>
      <c r="AH231" s="14">
        <v>0</v>
      </c>
      <c r="AI231" s="45">
        <f t="shared" si="381"/>
        <v>0</v>
      </c>
      <c r="AJ231" s="44">
        <v>0</v>
      </c>
      <c r="AK231" s="14">
        <v>0</v>
      </c>
      <c r="AL231" s="45">
        <f t="shared" si="382"/>
        <v>0</v>
      </c>
      <c r="AM231" s="44">
        <v>0</v>
      </c>
      <c r="AN231" s="14">
        <v>0</v>
      </c>
      <c r="AO231" s="45">
        <f t="shared" si="383"/>
        <v>0</v>
      </c>
      <c r="AP231" s="44">
        <v>0</v>
      </c>
      <c r="AQ231" s="14">
        <v>0</v>
      </c>
      <c r="AR231" s="45">
        <f t="shared" si="384"/>
        <v>0</v>
      </c>
      <c r="AS231" s="44">
        <v>0</v>
      </c>
      <c r="AT231" s="14">
        <v>0</v>
      </c>
      <c r="AU231" s="45">
        <f t="shared" si="385"/>
        <v>0</v>
      </c>
      <c r="AV231" s="44">
        <v>0</v>
      </c>
      <c r="AW231" s="14">
        <v>0</v>
      </c>
      <c r="AX231" s="45">
        <f t="shared" si="386"/>
        <v>0</v>
      </c>
      <c r="AY231" s="44">
        <v>0</v>
      </c>
      <c r="AZ231" s="14">
        <v>0</v>
      </c>
      <c r="BA231" s="45">
        <f t="shared" si="387"/>
        <v>0</v>
      </c>
      <c r="BB231" s="44">
        <v>0</v>
      </c>
      <c r="BC231" s="14">
        <v>0</v>
      </c>
      <c r="BD231" s="45">
        <f t="shared" si="388"/>
        <v>0</v>
      </c>
      <c r="BE231" s="44">
        <v>0</v>
      </c>
      <c r="BF231" s="14">
        <v>0</v>
      </c>
      <c r="BG231" s="45">
        <f t="shared" si="389"/>
        <v>0</v>
      </c>
      <c r="BH231" s="44">
        <v>0</v>
      </c>
      <c r="BI231" s="14">
        <v>0</v>
      </c>
      <c r="BJ231" s="45">
        <f t="shared" si="390"/>
        <v>0</v>
      </c>
      <c r="BK231" s="12">
        <f t="shared" si="392"/>
        <v>0</v>
      </c>
      <c r="BL231" s="17">
        <f t="shared" si="393"/>
        <v>0</v>
      </c>
    </row>
    <row r="232" spans="1:64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94"/>
        <v>0</v>
      </c>
      <c r="F232" s="44">
        <v>0</v>
      </c>
      <c r="G232" s="14">
        <v>0</v>
      </c>
      <c r="H232" s="45">
        <f t="shared" si="372"/>
        <v>0</v>
      </c>
      <c r="I232" s="44">
        <v>0</v>
      </c>
      <c r="J232" s="14">
        <v>0</v>
      </c>
      <c r="K232" s="45">
        <f t="shared" si="373"/>
        <v>0</v>
      </c>
      <c r="L232" s="44">
        <v>0</v>
      </c>
      <c r="M232" s="14">
        <v>0</v>
      </c>
      <c r="N232" s="45">
        <f t="shared" si="374"/>
        <v>0</v>
      </c>
      <c r="O232" s="44">
        <v>0</v>
      </c>
      <c r="P232" s="14">
        <v>0</v>
      </c>
      <c r="Q232" s="45">
        <f t="shared" si="375"/>
        <v>0</v>
      </c>
      <c r="R232" s="44">
        <v>0</v>
      </c>
      <c r="S232" s="14">
        <v>0</v>
      </c>
      <c r="T232" s="45">
        <f t="shared" si="376"/>
        <v>0</v>
      </c>
      <c r="U232" s="44">
        <v>0</v>
      </c>
      <c r="V232" s="14">
        <v>0</v>
      </c>
      <c r="W232" s="45">
        <f t="shared" si="377"/>
        <v>0</v>
      </c>
      <c r="X232" s="44">
        <v>0</v>
      </c>
      <c r="Y232" s="14">
        <v>0</v>
      </c>
      <c r="Z232" s="45">
        <f t="shared" si="378"/>
        <v>0</v>
      </c>
      <c r="AA232" s="44">
        <v>0</v>
      </c>
      <c r="AB232" s="14">
        <v>0</v>
      </c>
      <c r="AC232" s="45">
        <f t="shared" si="379"/>
        <v>0</v>
      </c>
      <c r="AD232" s="44">
        <v>0</v>
      </c>
      <c r="AE232" s="14">
        <v>0</v>
      </c>
      <c r="AF232" s="45">
        <f t="shared" si="380"/>
        <v>0</v>
      </c>
      <c r="AG232" s="44">
        <v>0</v>
      </c>
      <c r="AH232" s="14">
        <v>0</v>
      </c>
      <c r="AI232" s="45">
        <f t="shared" si="381"/>
        <v>0</v>
      </c>
      <c r="AJ232" s="44">
        <v>0</v>
      </c>
      <c r="AK232" s="14">
        <v>0</v>
      </c>
      <c r="AL232" s="45">
        <f t="shared" si="382"/>
        <v>0</v>
      </c>
      <c r="AM232" s="44">
        <v>0</v>
      </c>
      <c r="AN232" s="14">
        <v>0</v>
      </c>
      <c r="AO232" s="45">
        <f t="shared" si="383"/>
        <v>0</v>
      </c>
      <c r="AP232" s="44">
        <v>0</v>
      </c>
      <c r="AQ232" s="14">
        <v>0</v>
      </c>
      <c r="AR232" s="45">
        <f t="shared" si="384"/>
        <v>0</v>
      </c>
      <c r="AS232" s="44">
        <v>0</v>
      </c>
      <c r="AT232" s="14">
        <v>0</v>
      </c>
      <c r="AU232" s="45">
        <f t="shared" si="385"/>
        <v>0</v>
      </c>
      <c r="AV232" s="44">
        <v>0</v>
      </c>
      <c r="AW232" s="14">
        <v>0</v>
      </c>
      <c r="AX232" s="45">
        <f t="shared" si="386"/>
        <v>0</v>
      </c>
      <c r="AY232" s="44">
        <v>0</v>
      </c>
      <c r="AZ232" s="14">
        <v>0</v>
      </c>
      <c r="BA232" s="45">
        <f t="shared" si="387"/>
        <v>0</v>
      </c>
      <c r="BB232" s="44">
        <v>0</v>
      </c>
      <c r="BC232" s="14">
        <v>0</v>
      </c>
      <c r="BD232" s="45">
        <f t="shared" si="388"/>
        <v>0</v>
      </c>
      <c r="BE232" s="44">
        <v>0</v>
      </c>
      <c r="BF232" s="14">
        <v>0</v>
      </c>
      <c r="BG232" s="45">
        <f t="shared" si="389"/>
        <v>0</v>
      </c>
      <c r="BH232" s="44">
        <v>0</v>
      </c>
      <c r="BI232" s="14">
        <v>0</v>
      </c>
      <c r="BJ232" s="45">
        <f t="shared" si="390"/>
        <v>0</v>
      </c>
      <c r="BK232" s="12">
        <f t="shared" si="392"/>
        <v>0</v>
      </c>
      <c r="BL232" s="17">
        <f t="shared" si="393"/>
        <v>0</v>
      </c>
    </row>
    <row r="233" spans="1:64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94"/>
        <v>0</v>
      </c>
      <c r="F233" s="44">
        <v>0</v>
      </c>
      <c r="G233" s="14">
        <v>0</v>
      </c>
      <c r="H233" s="45">
        <f t="shared" si="372"/>
        <v>0</v>
      </c>
      <c r="I233" s="44">
        <v>0</v>
      </c>
      <c r="J233" s="14">
        <v>0</v>
      </c>
      <c r="K233" s="45">
        <f t="shared" si="373"/>
        <v>0</v>
      </c>
      <c r="L233" s="44">
        <v>0</v>
      </c>
      <c r="M233" s="14">
        <v>0</v>
      </c>
      <c r="N233" s="45">
        <f t="shared" si="374"/>
        <v>0</v>
      </c>
      <c r="O233" s="44">
        <v>0</v>
      </c>
      <c r="P233" s="14">
        <v>0</v>
      </c>
      <c r="Q233" s="45">
        <f t="shared" si="375"/>
        <v>0</v>
      </c>
      <c r="R233" s="44">
        <v>0</v>
      </c>
      <c r="S233" s="14">
        <v>0</v>
      </c>
      <c r="T233" s="45">
        <f t="shared" si="376"/>
        <v>0</v>
      </c>
      <c r="U233" s="44">
        <v>0</v>
      </c>
      <c r="V233" s="14">
        <v>0</v>
      </c>
      <c r="W233" s="45">
        <f t="shared" si="377"/>
        <v>0</v>
      </c>
      <c r="X233" s="44">
        <v>0</v>
      </c>
      <c r="Y233" s="14">
        <v>0</v>
      </c>
      <c r="Z233" s="45">
        <f t="shared" si="378"/>
        <v>0</v>
      </c>
      <c r="AA233" s="44">
        <v>0</v>
      </c>
      <c r="AB233" s="14">
        <v>0</v>
      </c>
      <c r="AC233" s="45">
        <f t="shared" si="379"/>
        <v>0</v>
      </c>
      <c r="AD233" s="44">
        <v>0</v>
      </c>
      <c r="AE233" s="14">
        <v>0</v>
      </c>
      <c r="AF233" s="45">
        <f t="shared" si="380"/>
        <v>0</v>
      </c>
      <c r="AG233" s="44">
        <v>0</v>
      </c>
      <c r="AH233" s="14">
        <v>0</v>
      </c>
      <c r="AI233" s="45">
        <f t="shared" si="381"/>
        <v>0</v>
      </c>
      <c r="AJ233" s="44">
        <v>0</v>
      </c>
      <c r="AK233" s="14">
        <v>0</v>
      </c>
      <c r="AL233" s="45">
        <f t="shared" si="382"/>
        <v>0</v>
      </c>
      <c r="AM233" s="44">
        <v>0</v>
      </c>
      <c r="AN233" s="14">
        <v>0</v>
      </c>
      <c r="AO233" s="45">
        <f t="shared" si="383"/>
        <v>0</v>
      </c>
      <c r="AP233" s="44">
        <v>0</v>
      </c>
      <c r="AQ233" s="14">
        <v>0</v>
      </c>
      <c r="AR233" s="45">
        <f t="shared" si="384"/>
        <v>0</v>
      </c>
      <c r="AS233" s="44">
        <v>0</v>
      </c>
      <c r="AT233" s="14">
        <v>0</v>
      </c>
      <c r="AU233" s="45">
        <f t="shared" si="385"/>
        <v>0</v>
      </c>
      <c r="AV233" s="44">
        <v>0</v>
      </c>
      <c r="AW233" s="14">
        <v>0</v>
      </c>
      <c r="AX233" s="45">
        <f t="shared" si="386"/>
        <v>0</v>
      </c>
      <c r="AY233" s="44">
        <v>0</v>
      </c>
      <c r="AZ233" s="14">
        <v>0</v>
      </c>
      <c r="BA233" s="45">
        <f t="shared" si="387"/>
        <v>0</v>
      </c>
      <c r="BB233" s="44">
        <v>0</v>
      </c>
      <c r="BC233" s="14">
        <v>0</v>
      </c>
      <c r="BD233" s="45">
        <f t="shared" si="388"/>
        <v>0</v>
      </c>
      <c r="BE233" s="44">
        <v>0</v>
      </c>
      <c r="BF233" s="14">
        <v>0</v>
      </c>
      <c r="BG233" s="45">
        <f t="shared" si="389"/>
        <v>0</v>
      </c>
      <c r="BH233" s="44">
        <v>0</v>
      </c>
      <c r="BI233" s="14">
        <v>0</v>
      </c>
      <c r="BJ233" s="45">
        <f t="shared" si="390"/>
        <v>0</v>
      </c>
      <c r="BK233" s="12">
        <f t="shared" si="392"/>
        <v>0</v>
      </c>
      <c r="BL233" s="17">
        <f t="shared" si="393"/>
        <v>0</v>
      </c>
    </row>
    <row r="234" spans="1:64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94"/>
        <v>0</v>
      </c>
      <c r="F234" s="44">
        <v>0</v>
      </c>
      <c r="G234" s="14">
        <v>0</v>
      </c>
      <c r="H234" s="45">
        <f t="shared" si="372"/>
        <v>0</v>
      </c>
      <c r="I234" s="44">
        <v>0</v>
      </c>
      <c r="J234" s="14">
        <v>0</v>
      </c>
      <c r="K234" s="45">
        <f t="shared" si="373"/>
        <v>0</v>
      </c>
      <c r="L234" s="44">
        <v>0</v>
      </c>
      <c r="M234" s="14">
        <v>0</v>
      </c>
      <c r="N234" s="45">
        <f t="shared" si="374"/>
        <v>0</v>
      </c>
      <c r="O234" s="44">
        <v>0</v>
      </c>
      <c r="P234" s="14">
        <v>0</v>
      </c>
      <c r="Q234" s="45">
        <f t="shared" si="375"/>
        <v>0</v>
      </c>
      <c r="R234" s="44">
        <v>0</v>
      </c>
      <c r="S234" s="14">
        <v>0</v>
      </c>
      <c r="T234" s="45">
        <f t="shared" si="376"/>
        <v>0</v>
      </c>
      <c r="U234" s="44">
        <v>0</v>
      </c>
      <c r="V234" s="14">
        <v>0</v>
      </c>
      <c r="W234" s="45">
        <f t="shared" si="377"/>
        <v>0</v>
      </c>
      <c r="X234" s="44">
        <v>0</v>
      </c>
      <c r="Y234" s="14">
        <v>0</v>
      </c>
      <c r="Z234" s="45">
        <f t="shared" si="378"/>
        <v>0</v>
      </c>
      <c r="AA234" s="44">
        <v>0</v>
      </c>
      <c r="AB234" s="14">
        <v>0</v>
      </c>
      <c r="AC234" s="45">
        <f t="shared" si="379"/>
        <v>0</v>
      </c>
      <c r="AD234" s="44">
        <v>0</v>
      </c>
      <c r="AE234" s="14">
        <v>0</v>
      </c>
      <c r="AF234" s="45">
        <f t="shared" si="380"/>
        <v>0</v>
      </c>
      <c r="AG234" s="44">
        <v>0</v>
      </c>
      <c r="AH234" s="14">
        <v>0</v>
      </c>
      <c r="AI234" s="45">
        <f t="shared" si="381"/>
        <v>0</v>
      </c>
      <c r="AJ234" s="44">
        <v>0</v>
      </c>
      <c r="AK234" s="14">
        <v>0</v>
      </c>
      <c r="AL234" s="45">
        <f t="shared" si="382"/>
        <v>0</v>
      </c>
      <c r="AM234" s="44">
        <v>0</v>
      </c>
      <c r="AN234" s="14">
        <v>0</v>
      </c>
      <c r="AO234" s="45">
        <f t="shared" si="383"/>
        <v>0</v>
      </c>
      <c r="AP234" s="44">
        <v>0</v>
      </c>
      <c r="AQ234" s="14">
        <v>0</v>
      </c>
      <c r="AR234" s="45">
        <f t="shared" si="384"/>
        <v>0</v>
      </c>
      <c r="AS234" s="44">
        <v>0</v>
      </c>
      <c r="AT234" s="14">
        <v>0</v>
      </c>
      <c r="AU234" s="45">
        <f t="shared" si="385"/>
        <v>0</v>
      </c>
      <c r="AV234" s="44">
        <v>0</v>
      </c>
      <c r="AW234" s="14">
        <v>0</v>
      </c>
      <c r="AX234" s="45">
        <f t="shared" si="386"/>
        <v>0</v>
      </c>
      <c r="AY234" s="44">
        <v>0</v>
      </c>
      <c r="AZ234" s="14">
        <v>0</v>
      </c>
      <c r="BA234" s="45">
        <f t="shared" si="387"/>
        <v>0</v>
      </c>
      <c r="BB234" s="44">
        <v>0</v>
      </c>
      <c r="BC234" s="14">
        <v>0</v>
      </c>
      <c r="BD234" s="45">
        <f t="shared" si="388"/>
        <v>0</v>
      </c>
      <c r="BE234" s="44">
        <v>0</v>
      </c>
      <c r="BF234" s="14">
        <v>0</v>
      </c>
      <c r="BG234" s="45">
        <f t="shared" si="389"/>
        <v>0</v>
      </c>
      <c r="BH234" s="44">
        <v>0</v>
      </c>
      <c r="BI234" s="14">
        <v>0</v>
      </c>
      <c r="BJ234" s="45">
        <f t="shared" si="390"/>
        <v>0</v>
      </c>
      <c r="BK234" s="12">
        <f t="shared" si="392"/>
        <v>0</v>
      </c>
      <c r="BL234" s="17">
        <f t="shared" si="393"/>
        <v>0</v>
      </c>
    </row>
    <row r="235" spans="1:64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94"/>
        <v>0</v>
      </c>
      <c r="F235" s="44">
        <v>0</v>
      </c>
      <c r="G235" s="14">
        <v>0</v>
      </c>
      <c r="H235" s="45">
        <f t="shared" si="372"/>
        <v>0</v>
      </c>
      <c r="I235" s="44">
        <v>0</v>
      </c>
      <c r="J235" s="14">
        <v>0</v>
      </c>
      <c r="K235" s="45">
        <f t="shared" si="373"/>
        <v>0</v>
      </c>
      <c r="L235" s="44">
        <v>0</v>
      </c>
      <c r="M235" s="14">
        <v>0</v>
      </c>
      <c r="N235" s="45">
        <f t="shared" si="374"/>
        <v>0</v>
      </c>
      <c r="O235" s="44">
        <v>0</v>
      </c>
      <c r="P235" s="14">
        <v>0</v>
      </c>
      <c r="Q235" s="45">
        <f t="shared" si="375"/>
        <v>0</v>
      </c>
      <c r="R235" s="44">
        <v>0</v>
      </c>
      <c r="S235" s="14">
        <v>0</v>
      </c>
      <c r="T235" s="45">
        <f t="shared" si="376"/>
        <v>0</v>
      </c>
      <c r="U235" s="44">
        <v>0</v>
      </c>
      <c r="V235" s="14">
        <v>0</v>
      </c>
      <c r="W235" s="45">
        <f t="shared" si="377"/>
        <v>0</v>
      </c>
      <c r="X235" s="44">
        <v>0</v>
      </c>
      <c r="Y235" s="14">
        <v>0</v>
      </c>
      <c r="Z235" s="45">
        <f t="shared" si="378"/>
        <v>0</v>
      </c>
      <c r="AA235" s="44">
        <v>0</v>
      </c>
      <c r="AB235" s="14">
        <v>0</v>
      </c>
      <c r="AC235" s="45">
        <f t="shared" si="379"/>
        <v>0</v>
      </c>
      <c r="AD235" s="44">
        <v>0</v>
      </c>
      <c r="AE235" s="14">
        <v>0</v>
      </c>
      <c r="AF235" s="45">
        <f t="shared" si="380"/>
        <v>0</v>
      </c>
      <c r="AG235" s="44">
        <v>0</v>
      </c>
      <c r="AH235" s="14">
        <v>0</v>
      </c>
      <c r="AI235" s="45">
        <f t="shared" si="381"/>
        <v>0</v>
      </c>
      <c r="AJ235" s="44">
        <v>0</v>
      </c>
      <c r="AK235" s="14">
        <v>0</v>
      </c>
      <c r="AL235" s="45">
        <f t="shared" si="382"/>
        <v>0</v>
      </c>
      <c r="AM235" s="44">
        <v>0</v>
      </c>
      <c r="AN235" s="14">
        <v>0</v>
      </c>
      <c r="AO235" s="45">
        <f t="shared" si="383"/>
        <v>0</v>
      </c>
      <c r="AP235" s="44">
        <v>0</v>
      </c>
      <c r="AQ235" s="14">
        <v>0</v>
      </c>
      <c r="AR235" s="45">
        <f t="shared" si="384"/>
        <v>0</v>
      </c>
      <c r="AS235" s="44">
        <v>0</v>
      </c>
      <c r="AT235" s="14">
        <v>0</v>
      </c>
      <c r="AU235" s="45">
        <f t="shared" si="385"/>
        <v>0</v>
      </c>
      <c r="AV235" s="44">
        <v>0</v>
      </c>
      <c r="AW235" s="14">
        <v>0</v>
      </c>
      <c r="AX235" s="45">
        <f t="shared" si="386"/>
        <v>0</v>
      </c>
      <c r="AY235" s="44">
        <v>0</v>
      </c>
      <c r="AZ235" s="14">
        <v>0</v>
      </c>
      <c r="BA235" s="45">
        <f t="shared" si="387"/>
        <v>0</v>
      </c>
      <c r="BB235" s="44">
        <v>0</v>
      </c>
      <c r="BC235" s="14">
        <v>0</v>
      </c>
      <c r="BD235" s="45">
        <f t="shared" si="388"/>
        <v>0</v>
      </c>
      <c r="BE235" s="44">
        <v>0</v>
      </c>
      <c r="BF235" s="14">
        <v>0</v>
      </c>
      <c r="BG235" s="45">
        <f t="shared" si="389"/>
        <v>0</v>
      </c>
      <c r="BH235" s="44">
        <v>0</v>
      </c>
      <c r="BI235" s="14">
        <v>0</v>
      </c>
      <c r="BJ235" s="45">
        <f t="shared" si="390"/>
        <v>0</v>
      </c>
      <c r="BK235" s="12">
        <f t="shared" si="392"/>
        <v>0</v>
      </c>
      <c r="BL235" s="17">
        <f t="shared" si="393"/>
        <v>0</v>
      </c>
    </row>
    <row r="236" spans="1:64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94"/>
        <v>0</v>
      </c>
      <c r="F236" s="44">
        <v>0</v>
      </c>
      <c r="G236" s="14">
        <v>0</v>
      </c>
      <c r="H236" s="45">
        <f t="shared" si="372"/>
        <v>0</v>
      </c>
      <c r="I236" s="44">
        <v>0</v>
      </c>
      <c r="J236" s="14">
        <v>0</v>
      </c>
      <c r="K236" s="45">
        <f t="shared" si="373"/>
        <v>0</v>
      </c>
      <c r="L236" s="44">
        <v>0</v>
      </c>
      <c r="M236" s="14">
        <v>0</v>
      </c>
      <c r="N236" s="45">
        <f t="shared" si="374"/>
        <v>0</v>
      </c>
      <c r="O236" s="44">
        <v>0</v>
      </c>
      <c r="P236" s="14">
        <v>0</v>
      </c>
      <c r="Q236" s="45">
        <f t="shared" si="375"/>
        <v>0</v>
      </c>
      <c r="R236" s="44">
        <v>0</v>
      </c>
      <c r="S236" s="14">
        <v>0</v>
      </c>
      <c r="T236" s="45">
        <f t="shared" si="376"/>
        <v>0</v>
      </c>
      <c r="U236" s="44">
        <v>0</v>
      </c>
      <c r="V236" s="14">
        <v>0</v>
      </c>
      <c r="W236" s="45">
        <f t="shared" si="377"/>
        <v>0</v>
      </c>
      <c r="X236" s="44">
        <v>0</v>
      </c>
      <c r="Y236" s="14">
        <v>0</v>
      </c>
      <c r="Z236" s="45">
        <f t="shared" si="378"/>
        <v>0</v>
      </c>
      <c r="AA236" s="44">
        <v>0</v>
      </c>
      <c r="AB236" s="14">
        <v>0</v>
      </c>
      <c r="AC236" s="45">
        <f t="shared" si="379"/>
        <v>0</v>
      </c>
      <c r="AD236" s="44">
        <v>0</v>
      </c>
      <c r="AE236" s="14">
        <v>0</v>
      </c>
      <c r="AF236" s="45">
        <f t="shared" si="380"/>
        <v>0</v>
      </c>
      <c r="AG236" s="44">
        <v>0</v>
      </c>
      <c r="AH236" s="14">
        <v>0</v>
      </c>
      <c r="AI236" s="45">
        <f t="shared" si="381"/>
        <v>0</v>
      </c>
      <c r="AJ236" s="44">
        <v>0</v>
      </c>
      <c r="AK236" s="14">
        <v>0</v>
      </c>
      <c r="AL236" s="45">
        <f t="shared" si="382"/>
        <v>0</v>
      </c>
      <c r="AM236" s="44">
        <v>0</v>
      </c>
      <c r="AN236" s="14">
        <v>0</v>
      </c>
      <c r="AO236" s="45">
        <f t="shared" si="383"/>
        <v>0</v>
      </c>
      <c r="AP236" s="44">
        <v>0</v>
      </c>
      <c r="AQ236" s="14">
        <v>0</v>
      </c>
      <c r="AR236" s="45">
        <f t="shared" si="384"/>
        <v>0</v>
      </c>
      <c r="AS236" s="44">
        <v>0</v>
      </c>
      <c r="AT236" s="14">
        <v>0</v>
      </c>
      <c r="AU236" s="45">
        <f t="shared" si="385"/>
        <v>0</v>
      </c>
      <c r="AV236" s="44">
        <v>0</v>
      </c>
      <c r="AW236" s="14">
        <v>0</v>
      </c>
      <c r="AX236" s="45">
        <f t="shared" si="386"/>
        <v>0</v>
      </c>
      <c r="AY236" s="44">
        <v>0</v>
      </c>
      <c r="AZ236" s="14">
        <v>0</v>
      </c>
      <c r="BA236" s="45">
        <f t="shared" si="387"/>
        <v>0</v>
      </c>
      <c r="BB236" s="44">
        <v>0</v>
      </c>
      <c r="BC236" s="14">
        <v>0</v>
      </c>
      <c r="BD236" s="45">
        <f t="shared" si="388"/>
        <v>0</v>
      </c>
      <c r="BE236" s="44">
        <v>0</v>
      </c>
      <c r="BF236" s="14">
        <v>0</v>
      </c>
      <c r="BG236" s="45">
        <f t="shared" si="389"/>
        <v>0</v>
      </c>
      <c r="BH236" s="44">
        <v>0</v>
      </c>
      <c r="BI236" s="14">
        <v>0</v>
      </c>
      <c r="BJ236" s="45">
        <f t="shared" si="390"/>
        <v>0</v>
      </c>
      <c r="BK236" s="12">
        <f t="shared" si="392"/>
        <v>0</v>
      </c>
      <c r="BL236" s="17">
        <f t="shared" si="393"/>
        <v>0</v>
      </c>
    </row>
    <row r="237" spans="1:64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94"/>
        <v>0</v>
      </c>
      <c r="F237" s="44">
        <v>0</v>
      </c>
      <c r="G237" s="14">
        <v>0</v>
      </c>
      <c r="H237" s="45">
        <f t="shared" si="372"/>
        <v>0</v>
      </c>
      <c r="I237" s="44">
        <v>0</v>
      </c>
      <c r="J237" s="14">
        <v>0</v>
      </c>
      <c r="K237" s="45">
        <f t="shared" si="373"/>
        <v>0</v>
      </c>
      <c r="L237" s="44">
        <v>0</v>
      </c>
      <c r="M237" s="14">
        <v>0</v>
      </c>
      <c r="N237" s="45">
        <f t="shared" si="374"/>
        <v>0</v>
      </c>
      <c r="O237" s="44">
        <v>0</v>
      </c>
      <c r="P237" s="14">
        <v>0</v>
      </c>
      <c r="Q237" s="45">
        <f t="shared" si="375"/>
        <v>0</v>
      </c>
      <c r="R237" s="44">
        <v>0</v>
      </c>
      <c r="S237" s="14">
        <v>0</v>
      </c>
      <c r="T237" s="45">
        <f t="shared" si="376"/>
        <v>0</v>
      </c>
      <c r="U237" s="44">
        <v>0</v>
      </c>
      <c r="V237" s="14">
        <v>0</v>
      </c>
      <c r="W237" s="45">
        <f t="shared" si="377"/>
        <v>0</v>
      </c>
      <c r="X237" s="44">
        <v>0</v>
      </c>
      <c r="Y237" s="14">
        <v>0</v>
      </c>
      <c r="Z237" s="45">
        <f t="shared" si="378"/>
        <v>0</v>
      </c>
      <c r="AA237" s="44">
        <v>0</v>
      </c>
      <c r="AB237" s="14">
        <v>0</v>
      </c>
      <c r="AC237" s="45">
        <f t="shared" si="379"/>
        <v>0</v>
      </c>
      <c r="AD237" s="44">
        <v>0</v>
      </c>
      <c r="AE237" s="14">
        <v>0</v>
      </c>
      <c r="AF237" s="45">
        <f t="shared" si="380"/>
        <v>0</v>
      </c>
      <c r="AG237" s="44">
        <v>0</v>
      </c>
      <c r="AH237" s="14">
        <v>0</v>
      </c>
      <c r="AI237" s="45">
        <f t="shared" si="381"/>
        <v>0</v>
      </c>
      <c r="AJ237" s="44">
        <v>0</v>
      </c>
      <c r="AK237" s="14">
        <v>0</v>
      </c>
      <c r="AL237" s="45">
        <f t="shared" si="382"/>
        <v>0</v>
      </c>
      <c r="AM237" s="44">
        <v>0</v>
      </c>
      <c r="AN237" s="14">
        <v>0</v>
      </c>
      <c r="AO237" s="45">
        <f t="shared" si="383"/>
        <v>0</v>
      </c>
      <c r="AP237" s="44">
        <v>0</v>
      </c>
      <c r="AQ237" s="14">
        <v>0</v>
      </c>
      <c r="AR237" s="45">
        <f t="shared" si="384"/>
        <v>0</v>
      </c>
      <c r="AS237" s="44">
        <v>0</v>
      </c>
      <c r="AT237" s="14">
        <v>0</v>
      </c>
      <c r="AU237" s="45">
        <f t="shared" si="385"/>
        <v>0</v>
      </c>
      <c r="AV237" s="44">
        <v>0</v>
      </c>
      <c r="AW237" s="14">
        <v>0</v>
      </c>
      <c r="AX237" s="45">
        <f t="shared" si="386"/>
        <v>0</v>
      </c>
      <c r="AY237" s="44">
        <v>0</v>
      </c>
      <c r="AZ237" s="14">
        <v>0</v>
      </c>
      <c r="BA237" s="45">
        <f t="shared" si="387"/>
        <v>0</v>
      </c>
      <c r="BB237" s="44">
        <v>0</v>
      </c>
      <c r="BC237" s="14">
        <v>0</v>
      </c>
      <c r="BD237" s="45">
        <f t="shared" si="388"/>
        <v>0</v>
      </c>
      <c r="BE237" s="44">
        <v>0</v>
      </c>
      <c r="BF237" s="14">
        <v>0</v>
      </c>
      <c r="BG237" s="45">
        <f t="shared" si="389"/>
        <v>0</v>
      </c>
      <c r="BH237" s="44">
        <v>0</v>
      </c>
      <c r="BI237" s="14">
        <v>0</v>
      </c>
      <c r="BJ237" s="45">
        <f t="shared" si="390"/>
        <v>0</v>
      </c>
      <c r="BK237" s="12">
        <f t="shared" si="392"/>
        <v>0</v>
      </c>
      <c r="BL237" s="17">
        <f t="shared" si="393"/>
        <v>0</v>
      </c>
    </row>
    <row r="238" spans="1:64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94"/>
        <v>0</v>
      </c>
      <c r="F238" s="44">
        <v>0</v>
      </c>
      <c r="G238" s="14">
        <v>0</v>
      </c>
      <c r="H238" s="45">
        <f t="shared" si="372"/>
        <v>0</v>
      </c>
      <c r="I238" s="44">
        <v>0</v>
      </c>
      <c r="J238" s="14">
        <v>0</v>
      </c>
      <c r="K238" s="45">
        <f t="shared" si="373"/>
        <v>0</v>
      </c>
      <c r="L238" s="44">
        <v>0</v>
      </c>
      <c r="M238" s="14">
        <v>0</v>
      </c>
      <c r="N238" s="45">
        <f t="shared" si="374"/>
        <v>0</v>
      </c>
      <c r="O238" s="44">
        <v>0</v>
      </c>
      <c r="P238" s="14">
        <v>0</v>
      </c>
      <c r="Q238" s="45">
        <f t="shared" si="375"/>
        <v>0</v>
      </c>
      <c r="R238" s="44">
        <v>0</v>
      </c>
      <c r="S238" s="14">
        <v>0</v>
      </c>
      <c r="T238" s="45">
        <f t="shared" si="376"/>
        <v>0</v>
      </c>
      <c r="U238" s="44">
        <v>0</v>
      </c>
      <c r="V238" s="14">
        <v>0</v>
      </c>
      <c r="W238" s="45">
        <f t="shared" si="377"/>
        <v>0</v>
      </c>
      <c r="X238" s="44">
        <v>0</v>
      </c>
      <c r="Y238" s="14">
        <v>0</v>
      </c>
      <c r="Z238" s="45">
        <f t="shared" si="378"/>
        <v>0</v>
      </c>
      <c r="AA238" s="44">
        <v>0</v>
      </c>
      <c r="AB238" s="14">
        <v>0</v>
      </c>
      <c r="AC238" s="45">
        <f t="shared" si="379"/>
        <v>0</v>
      </c>
      <c r="AD238" s="44">
        <v>0</v>
      </c>
      <c r="AE238" s="14">
        <v>0</v>
      </c>
      <c r="AF238" s="45">
        <f t="shared" si="380"/>
        <v>0</v>
      </c>
      <c r="AG238" s="44">
        <v>0</v>
      </c>
      <c r="AH238" s="14">
        <v>0</v>
      </c>
      <c r="AI238" s="45">
        <f t="shared" si="381"/>
        <v>0</v>
      </c>
      <c r="AJ238" s="44">
        <v>0</v>
      </c>
      <c r="AK238" s="14">
        <v>0</v>
      </c>
      <c r="AL238" s="45">
        <f t="shared" si="382"/>
        <v>0</v>
      </c>
      <c r="AM238" s="44">
        <v>0</v>
      </c>
      <c r="AN238" s="14">
        <v>0</v>
      </c>
      <c r="AO238" s="45">
        <f t="shared" si="383"/>
        <v>0</v>
      </c>
      <c r="AP238" s="44">
        <v>0</v>
      </c>
      <c r="AQ238" s="14">
        <v>0</v>
      </c>
      <c r="AR238" s="45">
        <f t="shared" si="384"/>
        <v>0</v>
      </c>
      <c r="AS238" s="44">
        <v>0</v>
      </c>
      <c r="AT238" s="14">
        <v>0</v>
      </c>
      <c r="AU238" s="45">
        <f t="shared" si="385"/>
        <v>0</v>
      </c>
      <c r="AV238" s="44">
        <v>0</v>
      </c>
      <c r="AW238" s="14">
        <v>0</v>
      </c>
      <c r="AX238" s="45">
        <f t="shared" si="386"/>
        <v>0</v>
      </c>
      <c r="AY238" s="44">
        <v>0</v>
      </c>
      <c r="AZ238" s="14">
        <v>0</v>
      </c>
      <c r="BA238" s="45">
        <f t="shared" si="387"/>
        <v>0</v>
      </c>
      <c r="BB238" s="44">
        <v>0</v>
      </c>
      <c r="BC238" s="14">
        <v>0</v>
      </c>
      <c r="BD238" s="45">
        <f t="shared" si="388"/>
        <v>0</v>
      </c>
      <c r="BE238" s="44">
        <v>0</v>
      </c>
      <c r="BF238" s="14">
        <v>0</v>
      </c>
      <c r="BG238" s="45">
        <f t="shared" si="389"/>
        <v>0</v>
      </c>
      <c r="BH238" s="44">
        <v>0</v>
      </c>
      <c r="BI238" s="14">
        <v>0</v>
      </c>
      <c r="BJ238" s="45">
        <f t="shared" si="390"/>
        <v>0</v>
      </c>
      <c r="BK238" s="12">
        <f t="shared" si="392"/>
        <v>0</v>
      </c>
      <c r="BL238" s="17">
        <f t="shared" si="393"/>
        <v>0</v>
      </c>
    </row>
    <row r="239" spans="1:64" ht="15" thickBot="1" x14ac:dyDescent="0.35">
      <c r="A239" s="56"/>
      <c r="B239" s="66" t="s">
        <v>17</v>
      </c>
      <c r="C239" s="46">
        <f t="shared" ref="C239:D239" si="395">SUM(C227:C238)</f>
        <v>0</v>
      </c>
      <c r="D239" s="34">
        <f t="shared" si="395"/>
        <v>0</v>
      </c>
      <c r="E239" s="47"/>
      <c r="F239" s="46">
        <f t="shared" ref="F239:G239" si="396">SUM(F227:F238)</f>
        <v>0</v>
      </c>
      <c r="G239" s="34">
        <f t="shared" si="396"/>
        <v>0</v>
      </c>
      <c r="H239" s="47"/>
      <c r="I239" s="46">
        <f t="shared" ref="I239:J239" si="397">SUM(I227:I238)</f>
        <v>0</v>
      </c>
      <c r="J239" s="34">
        <f t="shared" si="397"/>
        <v>0</v>
      </c>
      <c r="K239" s="47"/>
      <c r="L239" s="46">
        <f t="shared" ref="L239:M239" si="398">SUM(L227:L238)</f>
        <v>0</v>
      </c>
      <c r="M239" s="34">
        <f t="shared" si="398"/>
        <v>0</v>
      </c>
      <c r="N239" s="47"/>
      <c r="O239" s="46">
        <f t="shared" ref="O239:P239" si="399">SUM(O227:O238)</f>
        <v>0.19</v>
      </c>
      <c r="P239" s="34">
        <f t="shared" si="399"/>
        <v>0.38</v>
      </c>
      <c r="Q239" s="47"/>
      <c r="R239" s="46">
        <f t="shared" ref="R239:S239" si="400">SUM(R227:R238)</f>
        <v>0</v>
      </c>
      <c r="S239" s="34">
        <f t="shared" si="400"/>
        <v>0</v>
      </c>
      <c r="T239" s="47"/>
      <c r="U239" s="46">
        <f t="shared" ref="U239:V239" si="401">SUM(U227:U238)</f>
        <v>0</v>
      </c>
      <c r="V239" s="34">
        <f t="shared" si="401"/>
        <v>0</v>
      </c>
      <c r="W239" s="47"/>
      <c r="X239" s="46">
        <f t="shared" ref="X239:Y239" si="402">SUM(X227:X238)</f>
        <v>0</v>
      </c>
      <c r="Y239" s="34">
        <f t="shared" si="402"/>
        <v>0</v>
      </c>
      <c r="Z239" s="47"/>
      <c r="AA239" s="46">
        <f t="shared" ref="AA239:AB239" si="403">SUM(AA227:AA238)</f>
        <v>0</v>
      </c>
      <c r="AB239" s="34">
        <f t="shared" si="403"/>
        <v>0</v>
      </c>
      <c r="AC239" s="47"/>
      <c r="AD239" s="46">
        <f t="shared" ref="AD239:AE239" si="404">SUM(AD227:AD238)</f>
        <v>0</v>
      </c>
      <c r="AE239" s="34">
        <f t="shared" si="404"/>
        <v>0</v>
      </c>
      <c r="AF239" s="47"/>
      <c r="AG239" s="46">
        <f t="shared" ref="AG239:AH239" si="405">SUM(AG227:AG238)</f>
        <v>0</v>
      </c>
      <c r="AH239" s="34">
        <f t="shared" si="405"/>
        <v>0</v>
      </c>
      <c r="AI239" s="47"/>
      <c r="AJ239" s="46">
        <f t="shared" ref="AJ239:AK239" si="406">SUM(AJ227:AJ238)</f>
        <v>0</v>
      </c>
      <c r="AK239" s="34">
        <f t="shared" si="406"/>
        <v>0</v>
      </c>
      <c r="AL239" s="47"/>
      <c r="AM239" s="46">
        <f t="shared" ref="AM239:AN239" si="407">SUM(AM227:AM238)</f>
        <v>0</v>
      </c>
      <c r="AN239" s="34">
        <f t="shared" si="407"/>
        <v>0</v>
      </c>
      <c r="AO239" s="47"/>
      <c r="AP239" s="46">
        <f t="shared" ref="AP239:AQ239" si="408">SUM(AP227:AP238)</f>
        <v>0</v>
      </c>
      <c r="AQ239" s="34">
        <f t="shared" si="408"/>
        <v>0</v>
      </c>
      <c r="AR239" s="47"/>
      <c r="AS239" s="46">
        <f t="shared" ref="AS239:AT239" si="409">SUM(AS227:AS238)</f>
        <v>0</v>
      </c>
      <c r="AT239" s="34">
        <f t="shared" si="409"/>
        <v>0</v>
      </c>
      <c r="AU239" s="47"/>
      <c r="AV239" s="46">
        <f t="shared" ref="AV239:AW239" si="410">SUM(AV227:AV238)</f>
        <v>0</v>
      </c>
      <c r="AW239" s="34">
        <f t="shared" si="410"/>
        <v>0</v>
      </c>
      <c r="AX239" s="47"/>
      <c r="AY239" s="46">
        <f t="shared" ref="AY239:AZ239" si="411">SUM(AY227:AY238)</f>
        <v>0.88800000000000001</v>
      </c>
      <c r="AZ239" s="34">
        <f t="shared" si="411"/>
        <v>2.5670000000000002</v>
      </c>
      <c r="BA239" s="47"/>
      <c r="BB239" s="46">
        <f t="shared" ref="BB239:BC239" si="412">SUM(BB227:BB238)</f>
        <v>0.16459000000000001</v>
      </c>
      <c r="BC239" s="34">
        <f t="shared" si="412"/>
        <v>1.103</v>
      </c>
      <c r="BD239" s="47"/>
      <c r="BE239" s="46">
        <f t="shared" ref="BE239:BF239" si="413">SUM(BE227:BE238)</f>
        <v>0</v>
      </c>
      <c r="BF239" s="34">
        <f t="shared" si="413"/>
        <v>0</v>
      </c>
      <c r="BG239" s="47"/>
      <c r="BH239" s="46">
        <f t="shared" ref="BH239:BI239" si="414">SUM(BH227:BH238)</f>
        <v>0</v>
      </c>
      <c r="BI239" s="34">
        <f t="shared" si="414"/>
        <v>0</v>
      </c>
      <c r="BJ239" s="47"/>
      <c r="BK239" s="35">
        <f t="shared" si="392"/>
        <v>1.2425900000000001</v>
      </c>
      <c r="BL239" s="36">
        <f t="shared" si="393"/>
        <v>4.05</v>
      </c>
    </row>
  </sheetData>
  <mergeCells count="23">
    <mergeCell ref="BH4:BJ4"/>
    <mergeCell ref="I4:K4"/>
    <mergeCell ref="AG4:AI4"/>
    <mergeCell ref="AP4:AR4"/>
    <mergeCell ref="AA4:AC4"/>
    <mergeCell ref="L4:N4"/>
    <mergeCell ref="AY4:BA4"/>
    <mergeCell ref="AJ4:AL4"/>
    <mergeCell ref="AD4:AF4"/>
    <mergeCell ref="X4:Z4"/>
    <mergeCell ref="AS4:AU4"/>
    <mergeCell ref="BE4:BG4"/>
    <mergeCell ref="AM4:AO4"/>
    <mergeCell ref="U4:W4"/>
    <mergeCell ref="AV4:AX4"/>
    <mergeCell ref="R4:T4"/>
    <mergeCell ref="BB4:BD4"/>
    <mergeCell ref="F4:H4"/>
    <mergeCell ref="A4:B4"/>
    <mergeCell ref="C3:K3"/>
    <mergeCell ref="C2:X2"/>
    <mergeCell ref="C4:E4"/>
    <mergeCell ref="O4:Q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V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9" sqref="A229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9.88671875" style="10" bestFit="1" customWidth="1"/>
    <col min="6" max="6" width="9.109375" style="11" customWidth="1"/>
    <col min="7" max="7" width="10.33203125" style="10" bestFit="1" customWidth="1"/>
    <col min="8" max="8" width="10.109375" style="10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.8867187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customWidth="1"/>
    <col min="26" max="26" width="10.6640625" style="10" customWidth="1"/>
    <col min="27" max="27" width="9.109375" style="11" customWidth="1"/>
    <col min="28" max="28" width="10.33203125" style="10" customWidth="1"/>
    <col min="29" max="29" width="9.88671875" style="10" bestFit="1" customWidth="1"/>
    <col min="30" max="30" width="9.109375" style="11" customWidth="1"/>
    <col min="31" max="31" width="10.33203125" style="10" bestFit="1" customWidth="1"/>
    <col min="32" max="32" width="12.88671875" style="10" customWidth="1"/>
    <col min="33" max="33" width="9.109375" style="11" customWidth="1"/>
    <col min="34" max="34" width="10.33203125" style="10" bestFit="1" customWidth="1"/>
    <col min="35" max="35" width="10.8867187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88671875" style="11" bestFit="1" customWidth="1"/>
    <col min="40" max="40" width="10.33203125" style="10" bestFit="1" customWidth="1"/>
    <col min="41" max="41" width="9.88671875" style="10" bestFit="1" customWidth="1"/>
    <col min="42" max="42" width="9.88671875" style="11" bestFit="1" customWidth="1"/>
    <col min="43" max="43" width="10.33203125" style="10" bestFit="1" customWidth="1"/>
    <col min="44" max="44" width="9.88671875" style="10" bestFit="1" customWidth="1"/>
    <col min="45" max="45" width="12.109375" style="11" bestFit="1" customWidth="1"/>
    <col min="46" max="46" width="12.109375" style="10" bestFit="1" customWidth="1"/>
    <col min="47" max="47" width="9.109375" style="10"/>
    <col min="48" max="48" width="1.6640625" style="10" customWidth="1"/>
    <col min="49" max="51" width="9.109375" style="10"/>
    <col min="52" max="52" width="1.6640625" style="10" customWidth="1"/>
    <col min="53" max="55" width="9.109375" style="10"/>
    <col min="56" max="56" width="1.6640625" style="10" customWidth="1"/>
    <col min="57" max="58" width="9.109375" style="10"/>
    <col min="60" max="60" width="1.6640625" customWidth="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</row>
    <row r="2" spans="1:178" s="21" customFormat="1" ht="21" customHeight="1" x14ac:dyDescent="0.4">
      <c r="B2" s="22" t="s">
        <v>19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26"/>
      <c r="M2" s="25"/>
      <c r="N2" s="25"/>
      <c r="O2" s="24"/>
      <c r="P2" s="23"/>
      <c r="Q2" s="23"/>
      <c r="R2" s="24"/>
      <c r="S2" s="23"/>
      <c r="T2" s="23"/>
      <c r="U2" s="24"/>
      <c r="V2" s="23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178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</row>
    <row r="4" spans="1:178" s="5" customFormat="1" ht="45" customHeight="1" x14ac:dyDescent="0.3">
      <c r="A4" s="90" t="s">
        <v>0</v>
      </c>
      <c r="B4" s="91"/>
      <c r="C4" s="87" t="s">
        <v>27</v>
      </c>
      <c r="D4" s="88"/>
      <c r="E4" s="89"/>
      <c r="F4" s="87" t="s">
        <v>38</v>
      </c>
      <c r="G4" s="88"/>
      <c r="H4" s="89"/>
      <c r="I4" s="87" t="s">
        <v>34</v>
      </c>
      <c r="J4" s="88"/>
      <c r="K4" s="89"/>
      <c r="L4" s="87" t="s">
        <v>51</v>
      </c>
      <c r="M4" s="88"/>
      <c r="N4" s="89"/>
      <c r="O4" s="87" t="s">
        <v>39</v>
      </c>
      <c r="P4" s="88"/>
      <c r="Q4" s="89"/>
      <c r="R4" s="87" t="s">
        <v>33</v>
      </c>
      <c r="S4" s="88"/>
      <c r="T4" s="89"/>
      <c r="U4" s="87" t="s">
        <v>28</v>
      </c>
      <c r="V4" s="88"/>
      <c r="W4" s="89"/>
      <c r="X4" s="87" t="s">
        <v>40</v>
      </c>
      <c r="Y4" s="88"/>
      <c r="Z4" s="89"/>
      <c r="AA4" s="87" t="s">
        <v>37</v>
      </c>
      <c r="AB4" s="88"/>
      <c r="AC4" s="89"/>
      <c r="AD4" s="87" t="s">
        <v>29</v>
      </c>
      <c r="AE4" s="88"/>
      <c r="AF4" s="89"/>
      <c r="AG4" s="87" t="s">
        <v>41</v>
      </c>
      <c r="AH4" s="88"/>
      <c r="AI4" s="89"/>
      <c r="AJ4" s="87" t="s">
        <v>35</v>
      </c>
      <c r="AK4" s="88"/>
      <c r="AL4" s="89"/>
      <c r="AM4" s="87" t="s">
        <v>30</v>
      </c>
      <c r="AN4" s="88"/>
      <c r="AO4" s="89"/>
      <c r="AP4" s="87" t="s">
        <v>31</v>
      </c>
      <c r="AQ4" s="88"/>
      <c r="AR4" s="89"/>
      <c r="AS4" s="58" t="s">
        <v>24</v>
      </c>
      <c r="AT4" s="59" t="s">
        <v>24</v>
      </c>
      <c r="AU4" s="7"/>
      <c r="AV4" s="8"/>
      <c r="AW4" s="7"/>
      <c r="AX4" s="7"/>
      <c r="AY4" s="7"/>
      <c r="AZ4" s="8"/>
      <c r="BA4" s="7"/>
      <c r="BB4" s="7"/>
      <c r="BC4" s="7"/>
      <c r="BD4" s="8"/>
      <c r="BE4" s="7"/>
      <c r="BF4" s="7"/>
      <c r="BG4" s="4"/>
      <c r="BI4" s="4"/>
      <c r="BJ4" s="4"/>
      <c r="BK4" s="4"/>
      <c r="BM4" s="4"/>
      <c r="BN4" s="4"/>
      <c r="BO4" s="4"/>
      <c r="BQ4" s="4"/>
      <c r="BR4" s="4"/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</row>
    <row r="5" spans="1:178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25</v>
      </c>
      <c r="AT5" s="32" t="s">
        <v>26</v>
      </c>
      <c r="AU5" s="6"/>
      <c r="AV5" s="9"/>
      <c r="AW5" s="6"/>
      <c r="AX5" s="6"/>
      <c r="AY5" s="6"/>
      <c r="AZ5" s="9"/>
      <c r="BA5" s="6"/>
      <c r="BB5" s="6"/>
      <c r="BC5" s="6"/>
      <c r="BD5" s="9"/>
      <c r="BE5" s="6"/>
      <c r="BF5" s="6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54">
        <v>2006</v>
      </c>
      <c r="B6" s="55" t="s">
        <v>5</v>
      </c>
      <c r="C6" s="44">
        <v>0</v>
      </c>
      <c r="D6" s="14">
        <v>0</v>
      </c>
      <c r="E6" s="45">
        <v>0</v>
      </c>
      <c r="F6" s="44">
        <v>0</v>
      </c>
      <c r="G6" s="14">
        <v>0</v>
      </c>
      <c r="H6" s="45">
        <v>0</v>
      </c>
      <c r="I6" s="44">
        <v>0</v>
      </c>
      <c r="J6" s="14">
        <v>0</v>
      </c>
      <c r="K6" s="45">
        <v>0</v>
      </c>
      <c r="L6" s="44">
        <v>0</v>
      </c>
      <c r="M6" s="14">
        <v>0</v>
      </c>
      <c r="N6" s="45">
        <v>0</v>
      </c>
      <c r="O6" s="44">
        <v>0</v>
      </c>
      <c r="P6" s="14">
        <v>0</v>
      </c>
      <c r="Q6" s="45">
        <v>0</v>
      </c>
      <c r="R6" s="44">
        <v>0</v>
      </c>
      <c r="S6" s="14">
        <v>0</v>
      </c>
      <c r="T6" s="45">
        <v>0</v>
      </c>
      <c r="U6" s="44">
        <v>0</v>
      </c>
      <c r="V6" s="14">
        <v>0</v>
      </c>
      <c r="W6" s="45">
        <v>0</v>
      </c>
      <c r="X6" s="44">
        <v>0</v>
      </c>
      <c r="Y6" s="14">
        <v>0</v>
      </c>
      <c r="Z6" s="45">
        <v>0</v>
      </c>
      <c r="AA6" s="44">
        <v>0</v>
      </c>
      <c r="AB6" s="14">
        <v>0</v>
      </c>
      <c r="AC6" s="45">
        <v>0</v>
      </c>
      <c r="AD6" s="44">
        <v>0</v>
      </c>
      <c r="AE6" s="14">
        <v>0</v>
      </c>
      <c r="AF6" s="45">
        <v>0</v>
      </c>
      <c r="AG6" s="44">
        <v>0</v>
      </c>
      <c r="AH6" s="14">
        <v>0</v>
      </c>
      <c r="AI6" s="45">
        <v>0</v>
      </c>
      <c r="AJ6" s="44">
        <v>0</v>
      </c>
      <c r="AK6" s="14">
        <v>0</v>
      </c>
      <c r="AL6" s="45">
        <v>0</v>
      </c>
      <c r="AM6" s="44">
        <v>0</v>
      </c>
      <c r="AN6" s="14">
        <v>0</v>
      </c>
      <c r="AO6" s="45">
        <v>0</v>
      </c>
      <c r="AP6" s="44">
        <v>0</v>
      </c>
      <c r="AQ6" s="14">
        <v>0</v>
      </c>
      <c r="AR6" s="45">
        <v>0</v>
      </c>
      <c r="AS6" s="12">
        <f t="shared" ref="AS6:AS37" si="0">SUM(AP6,AM6,AD6,U6,C6)</f>
        <v>0</v>
      </c>
      <c r="AT6" s="17">
        <f t="shared" ref="AT6:AT37" si="1">SUM(AQ6,AN6,AE6,V6,D6)</f>
        <v>0</v>
      </c>
      <c r="AU6" s="6"/>
      <c r="AV6" s="9"/>
      <c r="AW6" s="6"/>
      <c r="AX6" s="6"/>
      <c r="AY6" s="6"/>
      <c r="AZ6" s="9"/>
      <c r="BA6" s="6"/>
      <c r="BB6" s="6"/>
      <c r="BC6" s="6"/>
      <c r="BD6" s="9"/>
      <c r="BE6" s="6"/>
      <c r="BF6" s="6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</row>
    <row r="7" spans="1:178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v>0</v>
      </c>
      <c r="R7" s="44">
        <v>0</v>
      </c>
      <c r="S7" s="14">
        <v>0</v>
      </c>
      <c r="T7" s="45"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v>0</v>
      </c>
      <c r="AP7" s="44">
        <v>0</v>
      </c>
      <c r="AQ7" s="14">
        <v>0</v>
      </c>
      <c r="AR7" s="45">
        <v>0</v>
      </c>
      <c r="AS7" s="12">
        <f t="shared" si="0"/>
        <v>0</v>
      </c>
      <c r="AT7" s="17">
        <f t="shared" si="1"/>
        <v>0</v>
      </c>
      <c r="AU7" s="6"/>
      <c r="AV7" s="9"/>
      <c r="AW7" s="6"/>
      <c r="AX7" s="6"/>
      <c r="AY7" s="6"/>
      <c r="AZ7" s="9"/>
      <c r="BA7" s="6"/>
      <c r="BB7" s="6"/>
      <c r="BC7" s="6"/>
      <c r="BD7" s="9"/>
      <c r="BE7" s="6"/>
      <c r="BF7" s="6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</row>
    <row r="8" spans="1:178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v>0</v>
      </c>
      <c r="R8" s="44">
        <v>0</v>
      </c>
      <c r="S8" s="14">
        <v>0</v>
      </c>
      <c r="T8" s="45"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0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v>0</v>
      </c>
      <c r="AP8" s="44">
        <v>0</v>
      </c>
      <c r="AQ8" s="14">
        <v>0</v>
      </c>
      <c r="AR8" s="45">
        <v>0</v>
      </c>
      <c r="AS8" s="12">
        <f t="shared" si="0"/>
        <v>0</v>
      </c>
      <c r="AT8" s="17">
        <f t="shared" si="1"/>
        <v>0</v>
      </c>
      <c r="AU8" s="6"/>
      <c r="AV8" s="9"/>
      <c r="AW8" s="6"/>
      <c r="AX8" s="6"/>
      <c r="AY8" s="6"/>
      <c r="AZ8" s="9"/>
      <c r="BA8" s="6"/>
      <c r="BB8" s="6"/>
      <c r="BC8" s="6"/>
      <c r="BD8" s="9"/>
      <c r="BE8" s="6"/>
      <c r="BF8" s="6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</row>
    <row r="9" spans="1:178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v>0</v>
      </c>
      <c r="R9" s="44">
        <v>0</v>
      </c>
      <c r="S9" s="14">
        <v>0</v>
      </c>
      <c r="T9" s="45"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v>0</v>
      </c>
      <c r="AP9" s="44">
        <v>0</v>
      </c>
      <c r="AQ9" s="14">
        <v>0</v>
      </c>
      <c r="AR9" s="45">
        <v>0</v>
      </c>
      <c r="AS9" s="12">
        <f t="shared" si="0"/>
        <v>0</v>
      </c>
      <c r="AT9" s="17">
        <f t="shared" si="1"/>
        <v>0</v>
      </c>
      <c r="AU9" s="6"/>
      <c r="AV9" s="9"/>
      <c r="AW9" s="6"/>
      <c r="AX9" s="6"/>
      <c r="AY9" s="6"/>
      <c r="AZ9" s="9"/>
      <c r="BA9" s="6"/>
      <c r="BB9" s="6"/>
      <c r="BC9" s="6"/>
      <c r="BD9" s="9"/>
      <c r="BE9" s="6"/>
      <c r="BF9" s="6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</row>
    <row r="10" spans="1:178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v>0</v>
      </c>
      <c r="R10" s="44">
        <v>0</v>
      </c>
      <c r="S10" s="14">
        <v>0</v>
      </c>
      <c r="T10" s="45"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v>0</v>
      </c>
      <c r="AP10" s="44">
        <v>0</v>
      </c>
      <c r="AQ10" s="14">
        <v>0</v>
      </c>
      <c r="AR10" s="45">
        <v>0</v>
      </c>
      <c r="AS10" s="12">
        <f t="shared" si="0"/>
        <v>0</v>
      </c>
      <c r="AT10" s="17">
        <f t="shared" si="1"/>
        <v>0</v>
      </c>
      <c r="AU10" s="6"/>
      <c r="AV10" s="9"/>
      <c r="AW10" s="6"/>
      <c r="AX10" s="6"/>
      <c r="AY10" s="6"/>
      <c r="AZ10" s="9"/>
      <c r="BA10" s="6"/>
      <c r="BB10" s="6"/>
      <c r="BC10" s="6"/>
      <c r="BD10" s="9"/>
      <c r="BE10" s="6"/>
      <c r="BF10" s="6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</row>
    <row r="11" spans="1:178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v>0</v>
      </c>
      <c r="R11" s="44">
        <v>0</v>
      </c>
      <c r="S11" s="14">
        <v>0</v>
      </c>
      <c r="T11" s="45"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v>0</v>
      </c>
      <c r="AP11" s="44">
        <v>0</v>
      </c>
      <c r="AQ11" s="14">
        <v>0</v>
      </c>
      <c r="AR11" s="45">
        <v>0</v>
      </c>
      <c r="AS11" s="12">
        <f t="shared" si="0"/>
        <v>0</v>
      </c>
      <c r="AT11" s="17">
        <f t="shared" si="1"/>
        <v>0</v>
      </c>
      <c r="AU11" s="6"/>
      <c r="AV11" s="9"/>
      <c r="AW11" s="6"/>
      <c r="AX11" s="6"/>
      <c r="AY11" s="6"/>
      <c r="AZ11" s="9"/>
      <c r="BA11" s="6"/>
      <c r="BB11" s="6"/>
      <c r="BC11" s="6"/>
      <c r="BD11" s="9"/>
      <c r="BE11" s="6"/>
      <c r="BF11" s="6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</row>
    <row r="12" spans="1:178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v>0</v>
      </c>
      <c r="R12" s="44">
        <v>0</v>
      </c>
      <c r="S12" s="14">
        <v>0</v>
      </c>
      <c r="T12" s="45">
        <v>0</v>
      </c>
      <c r="U12" s="44">
        <v>0</v>
      </c>
      <c r="V12" s="14">
        <v>0</v>
      </c>
      <c r="W12" s="45">
        <v>0</v>
      </c>
      <c r="X12" s="48">
        <v>0</v>
      </c>
      <c r="Y12" s="16">
        <v>0</v>
      </c>
      <c r="Z12" s="45">
        <v>0</v>
      </c>
      <c r="AA12" s="48">
        <v>6</v>
      </c>
      <c r="AB12" s="16">
        <v>15</v>
      </c>
      <c r="AC12" s="45">
        <f>AB12/AA12*1000</f>
        <v>2500</v>
      </c>
      <c r="AD12" s="48">
        <v>6</v>
      </c>
      <c r="AE12" s="16">
        <v>15</v>
      </c>
      <c r="AF12" s="45">
        <f>AE12/AD12*1000</f>
        <v>2500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v>0</v>
      </c>
      <c r="AP12" s="44">
        <v>0</v>
      </c>
      <c r="AQ12" s="14">
        <v>0</v>
      </c>
      <c r="AR12" s="45">
        <v>0</v>
      </c>
      <c r="AS12" s="12">
        <f t="shared" si="0"/>
        <v>6</v>
      </c>
      <c r="AT12" s="17">
        <f t="shared" si="1"/>
        <v>15</v>
      </c>
      <c r="AU12" s="6"/>
      <c r="AV12" s="9"/>
      <c r="AW12" s="6"/>
      <c r="AX12" s="6"/>
      <c r="AY12" s="6"/>
      <c r="AZ12" s="9"/>
      <c r="BA12" s="6"/>
      <c r="BB12" s="6"/>
      <c r="BC12" s="6"/>
      <c r="BD12" s="9"/>
      <c r="BE12" s="6"/>
      <c r="BF12" s="6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</row>
    <row r="13" spans="1:178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v>0</v>
      </c>
      <c r="R13" s="44">
        <v>0</v>
      </c>
      <c r="S13" s="14">
        <v>0</v>
      </c>
      <c r="T13" s="45">
        <v>0</v>
      </c>
      <c r="U13" s="44">
        <v>0</v>
      </c>
      <c r="V13" s="14">
        <v>0</v>
      </c>
      <c r="W13" s="45">
        <v>0</v>
      </c>
      <c r="X13" s="48">
        <v>0</v>
      </c>
      <c r="Y13" s="16">
        <v>0</v>
      </c>
      <c r="Z13" s="45">
        <v>0</v>
      </c>
      <c r="AA13" s="48">
        <v>8</v>
      </c>
      <c r="AB13" s="16">
        <v>20</v>
      </c>
      <c r="AC13" s="45">
        <f>AB13/AA13*1000</f>
        <v>2500</v>
      </c>
      <c r="AD13" s="48">
        <v>8</v>
      </c>
      <c r="AE13" s="16">
        <v>20</v>
      </c>
      <c r="AF13" s="45">
        <f>AE13/AD13*1000</f>
        <v>2500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v>0</v>
      </c>
      <c r="AP13" s="44">
        <v>0</v>
      </c>
      <c r="AQ13" s="14">
        <v>0</v>
      </c>
      <c r="AR13" s="45">
        <v>0</v>
      </c>
      <c r="AS13" s="12">
        <f t="shared" si="0"/>
        <v>8</v>
      </c>
      <c r="AT13" s="17">
        <f t="shared" si="1"/>
        <v>20</v>
      </c>
      <c r="AU13" s="6"/>
      <c r="AV13" s="9"/>
      <c r="AW13" s="6"/>
      <c r="AX13" s="6"/>
      <c r="AY13" s="6"/>
      <c r="AZ13" s="9"/>
      <c r="BA13" s="6"/>
      <c r="BB13" s="6"/>
      <c r="BC13" s="6"/>
      <c r="BD13" s="9"/>
      <c r="BE13" s="6"/>
      <c r="BF13" s="6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</row>
    <row r="14" spans="1:178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v>0</v>
      </c>
      <c r="R14" s="44">
        <v>0</v>
      </c>
      <c r="S14" s="14">
        <v>0</v>
      </c>
      <c r="T14" s="45"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v>0</v>
      </c>
      <c r="AP14" s="48">
        <v>15</v>
      </c>
      <c r="AQ14" s="16">
        <v>102</v>
      </c>
      <c r="AR14" s="45">
        <f>AQ14/AP14*1000</f>
        <v>6800</v>
      </c>
      <c r="AS14" s="12">
        <f t="shared" si="0"/>
        <v>15</v>
      </c>
      <c r="AT14" s="17">
        <f t="shared" si="1"/>
        <v>102</v>
      </c>
      <c r="AU14" s="6"/>
      <c r="AV14" s="9"/>
      <c r="AW14" s="6"/>
      <c r="AX14" s="6"/>
      <c r="AY14" s="6"/>
      <c r="AZ14" s="9"/>
      <c r="BA14" s="6"/>
      <c r="BB14" s="6"/>
      <c r="BC14" s="6"/>
      <c r="BD14" s="9"/>
      <c r="BE14" s="6"/>
      <c r="BF14" s="6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</row>
    <row r="15" spans="1:178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v>0</v>
      </c>
      <c r="R15" s="44">
        <v>0</v>
      </c>
      <c r="S15" s="14">
        <v>0</v>
      </c>
      <c r="T15" s="45"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v>0</v>
      </c>
      <c r="AP15" s="44">
        <v>0</v>
      </c>
      <c r="AQ15" s="14">
        <v>0</v>
      </c>
      <c r="AR15" s="45">
        <v>0</v>
      </c>
      <c r="AS15" s="12">
        <f t="shared" si="0"/>
        <v>0</v>
      </c>
      <c r="AT15" s="17">
        <f t="shared" si="1"/>
        <v>0</v>
      </c>
      <c r="AU15" s="6"/>
      <c r="AV15" s="9"/>
      <c r="AW15" s="6"/>
      <c r="AX15" s="6"/>
      <c r="AY15" s="6"/>
      <c r="AZ15" s="9"/>
      <c r="BA15" s="6"/>
      <c r="BB15" s="6"/>
      <c r="BC15" s="6"/>
      <c r="BD15" s="9"/>
      <c r="BE15" s="6"/>
      <c r="BF15" s="6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</row>
    <row r="16" spans="1:178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v>0</v>
      </c>
      <c r="R16" s="44">
        <v>0</v>
      </c>
      <c r="S16" s="14">
        <v>0</v>
      </c>
      <c r="T16" s="45"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v>0</v>
      </c>
      <c r="AP16" s="44">
        <v>0</v>
      </c>
      <c r="AQ16" s="14">
        <v>0</v>
      </c>
      <c r="AR16" s="45">
        <v>0</v>
      </c>
      <c r="AS16" s="12">
        <f t="shared" si="0"/>
        <v>0</v>
      </c>
      <c r="AT16" s="17">
        <f t="shared" si="1"/>
        <v>0</v>
      </c>
      <c r="AU16" s="6"/>
      <c r="AV16" s="9"/>
      <c r="AW16" s="6"/>
      <c r="AX16" s="6"/>
      <c r="AY16" s="6"/>
      <c r="AZ16" s="9"/>
      <c r="BA16" s="6"/>
      <c r="BB16" s="6"/>
      <c r="BC16" s="6"/>
      <c r="BD16" s="9"/>
      <c r="BE16" s="6"/>
      <c r="BF16" s="6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</row>
    <row r="17" spans="1:174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v>0</v>
      </c>
      <c r="R17" s="44">
        <v>0</v>
      </c>
      <c r="S17" s="14">
        <v>0</v>
      </c>
      <c r="T17" s="45"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v>0</v>
      </c>
      <c r="AP17" s="44">
        <v>0</v>
      </c>
      <c r="AQ17" s="14">
        <v>0</v>
      </c>
      <c r="AR17" s="45">
        <v>0</v>
      </c>
      <c r="AS17" s="12">
        <f t="shared" si="0"/>
        <v>0</v>
      </c>
      <c r="AT17" s="17">
        <f t="shared" si="1"/>
        <v>0</v>
      </c>
      <c r="AU17" s="6"/>
      <c r="AV17" s="9"/>
      <c r="AW17" s="6"/>
      <c r="AX17" s="6"/>
      <c r="AY17" s="6"/>
      <c r="AZ17" s="9"/>
      <c r="BA17" s="6"/>
      <c r="BB17" s="6"/>
      <c r="BC17" s="6"/>
      <c r="BD17" s="9"/>
      <c r="BE17" s="6"/>
      <c r="BF17" s="6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</row>
    <row r="18" spans="1:174" ht="15" thickBot="1" x14ac:dyDescent="0.35">
      <c r="A18" s="63"/>
      <c r="B18" s="64" t="s">
        <v>17</v>
      </c>
      <c r="C18" s="61">
        <f>SUM(C6:C17)</f>
        <v>0</v>
      </c>
      <c r="D18" s="37">
        <f>SUM(D6:D17)</f>
        <v>0</v>
      </c>
      <c r="E18" s="62"/>
      <c r="F18" s="61">
        <f>SUM(F6:F17)</f>
        <v>0</v>
      </c>
      <c r="G18" s="37">
        <f>SUM(G6:G17)</f>
        <v>0</v>
      </c>
      <c r="H18" s="62"/>
      <c r="I18" s="61">
        <f>SUM(I6:I17)</f>
        <v>0</v>
      </c>
      <c r="J18" s="37">
        <f>SUM(J6:J17)</f>
        <v>0</v>
      </c>
      <c r="K18" s="62"/>
      <c r="L18" s="61">
        <f>SUM(L6:L17)</f>
        <v>0</v>
      </c>
      <c r="M18" s="37">
        <f>SUM(M6:M17)</f>
        <v>0</v>
      </c>
      <c r="N18" s="62"/>
      <c r="O18" s="61">
        <f>SUM(O6:O17)</f>
        <v>0</v>
      </c>
      <c r="P18" s="37">
        <f>SUM(P6:P17)</f>
        <v>0</v>
      </c>
      <c r="Q18" s="62"/>
      <c r="R18" s="61">
        <f>SUM(R6:R17)</f>
        <v>0</v>
      </c>
      <c r="S18" s="37">
        <f>SUM(S6:S17)</f>
        <v>0</v>
      </c>
      <c r="T18" s="62"/>
      <c r="U18" s="61">
        <f>SUM(U6:U17)</f>
        <v>0</v>
      </c>
      <c r="V18" s="37">
        <f>SUM(V6:V17)</f>
        <v>0</v>
      </c>
      <c r="W18" s="62"/>
      <c r="X18" s="61">
        <f>SUM(X6:X17)</f>
        <v>0</v>
      </c>
      <c r="Y18" s="37">
        <f>SUM(Y6:Y17)</f>
        <v>0</v>
      </c>
      <c r="Z18" s="62"/>
      <c r="AA18" s="61">
        <f>SUM(AA6:AA17)</f>
        <v>14</v>
      </c>
      <c r="AB18" s="37">
        <f>SUM(AB6:AB17)</f>
        <v>35</v>
      </c>
      <c r="AC18" s="62"/>
      <c r="AD18" s="61">
        <f>SUM(AD6:AD17)</f>
        <v>14</v>
      </c>
      <c r="AE18" s="37">
        <f>SUM(AE6:AE17)</f>
        <v>35</v>
      </c>
      <c r="AF18" s="62"/>
      <c r="AG18" s="61">
        <f>SUM(AG6:AG17)</f>
        <v>0</v>
      </c>
      <c r="AH18" s="37">
        <f>SUM(AH6:AH17)</f>
        <v>0</v>
      </c>
      <c r="AI18" s="62"/>
      <c r="AJ18" s="61">
        <f>SUM(AJ6:AJ17)</f>
        <v>0</v>
      </c>
      <c r="AK18" s="37">
        <f>SUM(AK6:AK17)</f>
        <v>0</v>
      </c>
      <c r="AL18" s="62"/>
      <c r="AM18" s="61">
        <f>SUM(AM6:AM17)</f>
        <v>0</v>
      </c>
      <c r="AN18" s="37">
        <f>SUM(AN6:AN17)</f>
        <v>0</v>
      </c>
      <c r="AO18" s="62"/>
      <c r="AP18" s="61">
        <f>SUM(AP6:AP17)</f>
        <v>15</v>
      </c>
      <c r="AQ18" s="37">
        <f>SUM(AQ6:AQ17)</f>
        <v>102</v>
      </c>
      <c r="AR18" s="62"/>
      <c r="AS18" s="38">
        <f t="shared" si="0"/>
        <v>29</v>
      </c>
      <c r="AT18" s="39">
        <f t="shared" si="1"/>
        <v>137</v>
      </c>
      <c r="AU18" s="6"/>
      <c r="AV18" s="9"/>
      <c r="AW18" s="6"/>
      <c r="AX18" s="6"/>
      <c r="AY18" s="6"/>
      <c r="AZ18" s="9"/>
      <c r="BA18" s="6"/>
      <c r="BB18" s="6"/>
      <c r="BC18" s="6"/>
      <c r="BD18" s="9"/>
      <c r="BE18" s="6"/>
      <c r="BF18" s="6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</row>
    <row r="19" spans="1:174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v>0</v>
      </c>
      <c r="R19" s="42">
        <v>0</v>
      </c>
      <c r="S19" s="27">
        <v>0</v>
      </c>
      <c r="T19" s="43"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2">
        <v>0</v>
      </c>
      <c r="AN19" s="27">
        <v>0</v>
      </c>
      <c r="AO19" s="43">
        <v>0</v>
      </c>
      <c r="AP19" s="42">
        <v>0</v>
      </c>
      <c r="AQ19" s="27">
        <v>0</v>
      </c>
      <c r="AR19" s="43">
        <v>0</v>
      </c>
      <c r="AS19" s="33">
        <f t="shared" si="0"/>
        <v>0</v>
      </c>
      <c r="AT19" s="29">
        <f t="shared" si="1"/>
        <v>0</v>
      </c>
      <c r="AU19" s="6"/>
      <c r="AV19" s="9"/>
      <c r="AW19" s="6"/>
      <c r="AX19" s="6"/>
      <c r="AY19" s="6"/>
      <c r="AZ19" s="9"/>
      <c r="BA19" s="6"/>
      <c r="BB19" s="6"/>
      <c r="BC19" s="6"/>
      <c r="BD19" s="9"/>
      <c r="BE19" s="6"/>
      <c r="BF19" s="6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</row>
    <row r="20" spans="1:174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v>0</v>
      </c>
      <c r="R20" s="44">
        <v>0</v>
      </c>
      <c r="S20" s="14">
        <v>0</v>
      </c>
      <c r="T20" s="45"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v>0</v>
      </c>
      <c r="AP20" s="44">
        <v>0</v>
      </c>
      <c r="AQ20" s="14">
        <v>0</v>
      </c>
      <c r="AR20" s="45">
        <v>0</v>
      </c>
      <c r="AS20" s="12">
        <f t="shared" si="0"/>
        <v>0</v>
      </c>
      <c r="AT20" s="17">
        <f t="shared" si="1"/>
        <v>0</v>
      </c>
      <c r="AU20" s="6"/>
      <c r="AV20" s="9"/>
      <c r="AW20" s="6"/>
      <c r="AX20" s="6"/>
      <c r="AY20" s="6"/>
      <c r="AZ20" s="9"/>
      <c r="BA20" s="6"/>
      <c r="BB20" s="6"/>
      <c r="BC20" s="6"/>
      <c r="BD20" s="9"/>
      <c r="BE20" s="6"/>
      <c r="BF20" s="6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</row>
    <row r="21" spans="1:174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v>0</v>
      </c>
      <c r="R21" s="44">
        <v>0</v>
      </c>
      <c r="S21" s="14">
        <v>0</v>
      </c>
      <c r="T21" s="45"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v>0</v>
      </c>
      <c r="AP21" s="44">
        <v>0</v>
      </c>
      <c r="AQ21" s="14">
        <v>0</v>
      </c>
      <c r="AR21" s="45">
        <v>0</v>
      </c>
      <c r="AS21" s="12">
        <f t="shared" si="0"/>
        <v>0</v>
      </c>
      <c r="AT21" s="17">
        <f t="shared" si="1"/>
        <v>0</v>
      </c>
      <c r="AU21" s="6"/>
      <c r="AV21" s="9"/>
      <c r="AW21" s="6"/>
      <c r="AX21" s="6"/>
      <c r="AY21" s="6"/>
      <c r="AZ21" s="9"/>
      <c r="BA21" s="6"/>
      <c r="BB21" s="6"/>
      <c r="BC21" s="6"/>
      <c r="BD21" s="9"/>
      <c r="BE21" s="6"/>
      <c r="BF21" s="6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</row>
    <row r="22" spans="1:174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v>0</v>
      </c>
      <c r="R22" s="44">
        <v>0</v>
      </c>
      <c r="S22" s="14">
        <v>0</v>
      </c>
      <c r="T22" s="45"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v>0</v>
      </c>
      <c r="AP22" s="44">
        <v>0</v>
      </c>
      <c r="AQ22" s="14">
        <v>0</v>
      </c>
      <c r="AR22" s="45">
        <v>0</v>
      </c>
      <c r="AS22" s="12">
        <f t="shared" si="0"/>
        <v>0</v>
      </c>
      <c r="AT22" s="17">
        <f t="shared" si="1"/>
        <v>0</v>
      </c>
      <c r="AU22" s="6"/>
      <c r="AV22" s="9"/>
      <c r="AW22" s="6"/>
      <c r="AX22" s="6"/>
      <c r="AY22" s="6"/>
      <c r="AZ22" s="9"/>
      <c r="BA22" s="6"/>
      <c r="BB22" s="6"/>
      <c r="BC22" s="6"/>
      <c r="BD22" s="9"/>
      <c r="BE22" s="6"/>
      <c r="BF22" s="6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</row>
    <row r="23" spans="1:174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v>0</v>
      </c>
      <c r="R23" s="44">
        <v>0</v>
      </c>
      <c r="S23" s="14">
        <v>0</v>
      </c>
      <c r="T23" s="45"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v>0</v>
      </c>
      <c r="AP23" s="44">
        <v>0</v>
      </c>
      <c r="AQ23" s="14">
        <v>0</v>
      </c>
      <c r="AR23" s="45">
        <v>0</v>
      </c>
      <c r="AS23" s="12">
        <f t="shared" si="0"/>
        <v>0</v>
      </c>
      <c r="AT23" s="17">
        <f t="shared" si="1"/>
        <v>0</v>
      </c>
      <c r="AU23" s="6"/>
      <c r="AV23" s="9"/>
      <c r="AW23" s="6"/>
      <c r="AX23" s="6"/>
      <c r="AY23" s="6"/>
      <c r="AZ23" s="9"/>
      <c r="BA23" s="6"/>
      <c r="BB23" s="6"/>
      <c r="BC23" s="6"/>
      <c r="BD23" s="9"/>
      <c r="BE23" s="6"/>
      <c r="BF23" s="6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</row>
    <row r="24" spans="1:174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v>0</v>
      </c>
      <c r="R24" s="44">
        <v>0</v>
      </c>
      <c r="S24" s="14">
        <v>0</v>
      </c>
      <c r="T24" s="45"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v>0</v>
      </c>
      <c r="AP24" s="44">
        <v>0</v>
      </c>
      <c r="AQ24" s="14">
        <v>0</v>
      </c>
      <c r="AR24" s="45">
        <v>0</v>
      </c>
      <c r="AS24" s="12">
        <f t="shared" si="0"/>
        <v>0</v>
      </c>
      <c r="AT24" s="17">
        <f t="shared" si="1"/>
        <v>0</v>
      </c>
      <c r="AU24" s="6"/>
      <c r="AV24" s="9"/>
      <c r="AW24" s="6"/>
      <c r="AX24" s="6"/>
      <c r="AY24" s="6"/>
      <c r="AZ24" s="9"/>
      <c r="BA24" s="6"/>
      <c r="BB24" s="6"/>
      <c r="BC24" s="6"/>
      <c r="BD24" s="9"/>
      <c r="BE24" s="6"/>
      <c r="BF24" s="6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</row>
    <row r="25" spans="1:174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v>0</v>
      </c>
      <c r="R25" s="44">
        <v>0</v>
      </c>
      <c r="S25" s="14">
        <v>0</v>
      </c>
      <c r="T25" s="45"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v>0</v>
      </c>
      <c r="AP25" s="44">
        <v>0</v>
      </c>
      <c r="AQ25" s="14">
        <v>0</v>
      </c>
      <c r="AR25" s="45">
        <v>0</v>
      </c>
      <c r="AS25" s="12">
        <f t="shared" si="0"/>
        <v>0</v>
      </c>
      <c r="AT25" s="17">
        <f t="shared" si="1"/>
        <v>0</v>
      </c>
      <c r="AU25" s="6"/>
      <c r="AV25" s="9"/>
      <c r="AW25" s="6"/>
      <c r="AX25" s="6"/>
      <c r="AY25" s="6"/>
      <c r="AZ25" s="9"/>
      <c r="BA25" s="6"/>
      <c r="BB25" s="6"/>
      <c r="BC25" s="6"/>
      <c r="BD25" s="9"/>
      <c r="BE25" s="6"/>
      <c r="BF25" s="6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</row>
    <row r="26" spans="1:174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v>0</v>
      </c>
      <c r="R26" s="44">
        <v>0</v>
      </c>
      <c r="S26" s="14">
        <v>0</v>
      </c>
      <c r="T26" s="45"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v>0</v>
      </c>
      <c r="AP26" s="44">
        <v>0</v>
      </c>
      <c r="AQ26" s="14">
        <v>0</v>
      </c>
      <c r="AR26" s="45">
        <v>0</v>
      </c>
      <c r="AS26" s="12">
        <f t="shared" si="0"/>
        <v>0</v>
      </c>
      <c r="AT26" s="17">
        <f t="shared" si="1"/>
        <v>0</v>
      </c>
      <c r="AU26" s="6"/>
      <c r="AV26" s="9"/>
      <c r="AW26" s="6"/>
      <c r="AX26" s="6"/>
      <c r="AY26" s="6"/>
      <c r="AZ26" s="9"/>
      <c r="BA26" s="6"/>
      <c r="BB26" s="6"/>
      <c r="BC26" s="6"/>
      <c r="BD26" s="9"/>
      <c r="BE26" s="6"/>
      <c r="BF26" s="6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</row>
    <row r="27" spans="1:174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v>0</v>
      </c>
      <c r="R27" s="44">
        <v>0</v>
      </c>
      <c r="S27" s="14">
        <v>0</v>
      </c>
      <c r="T27" s="45"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v>0</v>
      </c>
      <c r="AP27" s="44">
        <v>0</v>
      </c>
      <c r="AQ27" s="14">
        <v>0</v>
      </c>
      <c r="AR27" s="45">
        <v>0</v>
      </c>
      <c r="AS27" s="12">
        <f t="shared" si="0"/>
        <v>0</v>
      </c>
      <c r="AT27" s="17">
        <f t="shared" si="1"/>
        <v>0</v>
      </c>
      <c r="AU27" s="6"/>
      <c r="AV27" s="9"/>
      <c r="AW27" s="6"/>
      <c r="AX27" s="6"/>
      <c r="AY27" s="6"/>
      <c r="AZ27" s="9"/>
      <c r="BA27" s="6"/>
      <c r="BB27" s="6"/>
      <c r="BC27" s="6"/>
      <c r="BD27" s="9"/>
      <c r="BE27" s="6"/>
      <c r="BF27" s="6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</row>
    <row r="28" spans="1:174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v>0</v>
      </c>
      <c r="R28" s="44">
        <v>0</v>
      </c>
      <c r="S28" s="14">
        <v>0</v>
      </c>
      <c r="T28" s="45"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v>0</v>
      </c>
      <c r="AP28" s="44">
        <v>0</v>
      </c>
      <c r="AQ28" s="14">
        <v>0</v>
      </c>
      <c r="AR28" s="45">
        <v>0</v>
      </c>
      <c r="AS28" s="12">
        <f t="shared" si="0"/>
        <v>0</v>
      </c>
      <c r="AT28" s="17">
        <f t="shared" si="1"/>
        <v>0</v>
      </c>
      <c r="AU28" s="6"/>
      <c r="AV28" s="9"/>
      <c r="AW28" s="6"/>
      <c r="AX28" s="6"/>
      <c r="AY28" s="6"/>
      <c r="AZ28" s="9"/>
      <c r="BA28" s="6"/>
      <c r="BB28" s="6"/>
      <c r="BC28" s="6"/>
      <c r="BD28" s="9"/>
      <c r="BE28" s="6"/>
      <c r="BF28" s="6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</row>
    <row r="29" spans="1:174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v>0</v>
      </c>
      <c r="R29" s="44">
        <v>0</v>
      </c>
      <c r="S29" s="14">
        <v>0</v>
      </c>
      <c r="T29" s="45">
        <v>0</v>
      </c>
      <c r="U29" s="44">
        <v>0</v>
      </c>
      <c r="V29" s="14">
        <v>0</v>
      </c>
      <c r="W29" s="45">
        <v>0</v>
      </c>
      <c r="X29" s="48">
        <v>0</v>
      </c>
      <c r="Y29" s="16">
        <v>0</v>
      </c>
      <c r="Z29" s="45">
        <v>0</v>
      </c>
      <c r="AA29" s="48">
        <v>14</v>
      </c>
      <c r="AB29" s="16">
        <v>264</v>
      </c>
      <c r="AC29" s="45">
        <f>AB29/AA29*1000</f>
        <v>18857.142857142859</v>
      </c>
      <c r="AD29" s="48">
        <v>14</v>
      </c>
      <c r="AE29" s="16">
        <v>264</v>
      </c>
      <c r="AF29" s="45">
        <f>AE29/AD29*1000</f>
        <v>18857.142857142859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v>0</v>
      </c>
      <c r="AP29" s="44">
        <v>0</v>
      </c>
      <c r="AQ29" s="14">
        <v>0</v>
      </c>
      <c r="AR29" s="45">
        <v>0</v>
      </c>
      <c r="AS29" s="12">
        <f t="shared" si="0"/>
        <v>14</v>
      </c>
      <c r="AT29" s="17">
        <f t="shared" si="1"/>
        <v>264</v>
      </c>
      <c r="AU29" s="6"/>
      <c r="AV29" s="9"/>
      <c r="AW29" s="6"/>
      <c r="AX29" s="6"/>
      <c r="AY29" s="6"/>
      <c r="AZ29" s="9"/>
      <c r="BA29" s="6"/>
      <c r="BB29" s="6"/>
      <c r="BC29" s="6"/>
      <c r="BD29" s="9"/>
      <c r="BE29" s="6"/>
      <c r="BF29" s="6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</row>
    <row r="30" spans="1:174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v>0</v>
      </c>
      <c r="R30" s="44">
        <v>0</v>
      </c>
      <c r="S30" s="14">
        <v>0</v>
      </c>
      <c r="T30" s="45">
        <v>0</v>
      </c>
      <c r="U30" s="44">
        <v>0</v>
      </c>
      <c r="V30" s="14">
        <v>0</v>
      </c>
      <c r="W30" s="45">
        <v>0</v>
      </c>
      <c r="X30" s="48">
        <v>0</v>
      </c>
      <c r="Y30" s="16">
        <v>0</v>
      </c>
      <c r="Z30" s="45">
        <v>0</v>
      </c>
      <c r="AA30" s="44">
        <v>14</v>
      </c>
      <c r="AB30" s="14">
        <v>264</v>
      </c>
      <c r="AC30" s="45">
        <v>0</v>
      </c>
      <c r="AD30" s="44">
        <v>14</v>
      </c>
      <c r="AE30" s="14">
        <v>264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v>0</v>
      </c>
      <c r="AP30" s="44">
        <v>0</v>
      </c>
      <c r="AQ30" s="14">
        <v>0</v>
      </c>
      <c r="AR30" s="45">
        <v>0</v>
      </c>
      <c r="AS30" s="12">
        <f t="shared" si="0"/>
        <v>14</v>
      </c>
      <c r="AT30" s="17">
        <f t="shared" si="1"/>
        <v>264</v>
      </c>
      <c r="AU30" s="6"/>
      <c r="AV30" s="9"/>
      <c r="AW30" s="6"/>
      <c r="AX30" s="6"/>
      <c r="AY30" s="6"/>
      <c r="AZ30" s="9"/>
      <c r="BA30" s="6"/>
      <c r="BB30" s="6"/>
      <c r="BC30" s="6"/>
      <c r="BD30" s="9"/>
      <c r="BE30" s="6"/>
      <c r="BF30" s="6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</row>
    <row r="31" spans="1:174" ht="15" thickBot="1" x14ac:dyDescent="0.35">
      <c r="A31" s="63"/>
      <c r="B31" s="64" t="s">
        <v>17</v>
      </c>
      <c r="C31" s="61">
        <f>SUM(C19:C30)</f>
        <v>0</v>
      </c>
      <c r="D31" s="37">
        <f>SUM(D19:D30)</f>
        <v>0</v>
      </c>
      <c r="E31" s="62"/>
      <c r="F31" s="61">
        <f>SUM(F19:F30)</f>
        <v>0</v>
      </c>
      <c r="G31" s="37">
        <f>SUM(G19:G30)</f>
        <v>0</v>
      </c>
      <c r="H31" s="62"/>
      <c r="I31" s="61">
        <f>SUM(I19:I30)</f>
        <v>0</v>
      </c>
      <c r="J31" s="37">
        <f>SUM(J19:J30)</f>
        <v>0</v>
      </c>
      <c r="K31" s="62"/>
      <c r="L31" s="61">
        <f>SUM(L19:L30)</f>
        <v>0</v>
      </c>
      <c r="M31" s="37">
        <f>SUM(M19:M30)</f>
        <v>0</v>
      </c>
      <c r="N31" s="62"/>
      <c r="O31" s="61">
        <f>SUM(O19:O30)</f>
        <v>0</v>
      </c>
      <c r="P31" s="37">
        <f>SUM(P19:P30)</f>
        <v>0</v>
      </c>
      <c r="Q31" s="62"/>
      <c r="R31" s="61">
        <f>SUM(R19:R30)</f>
        <v>0</v>
      </c>
      <c r="S31" s="37">
        <f>SUM(S19:S30)</f>
        <v>0</v>
      </c>
      <c r="T31" s="62"/>
      <c r="U31" s="61">
        <f>SUM(U19:U30)</f>
        <v>0</v>
      </c>
      <c r="V31" s="37">
        <f>SUM(V19:V30)</f>
        <v>0</v>
      </c>
      <c r="W31" s="62"/>
      <c r="X31" s="61">
        <f>SUM(X19:X30)</f>
        <v>0</v>
      </c>
      <c r="Y31" s="37">
        <f>SUM(Y19:Y30)</f>
        <v>0</v>
      </c>
      <c r="Z31" s="62"/>
      <c r="AA31" s="61">
        <f>SUM(AA19:AA30)</f>
        <v>28</v>
      </c>
      <c r="AB31" s="37">
        <f>SUM(AB19:AB30)</f>
        <v>528</v>
      </c>
      <c r="AC31" s="62"/>
      <c r="AD31" s="61">
        <f>SUM(AD19:AD30)</f>
        <v>28</v>
      </c>
      <c r="AE31" s="37">
        <f>SUM(AE19:AE30)</f>
        <v>528</v>
      </c>
      <c r="AF31" s="62"/>
      <c r="AG31" s="61">
        <f>SUM(AG19:AG30)</f>
        <v>0</v>
      </c>
      <c r="AH31" s="37">
        <f>SUM(AH19:AH30)</f>
        <v>0</v>
      </c>
      <c r="AI31" s="62"/>
      <c r="AJ31" s="61">
        <f>SUM(AJ19:AJ30)</f>
        <v>0</v>
      </c>
      <c r="AK31" s="37">
        <f>SUM(AK19:AK30)</f>
        <v>0</v>
      </c>
      <c r="AL31" s="62"/>
      <c r="AM31" s="61">
        <f>SUM(AM19:AM30)</f>
        <v>0</v>
      </c>
      <c r="AN31" s="37">
        <f>SUM(AN19:AN30)</f>
        <v>0</v>
      </c>
      <c r="AO31" s="62"/>
      <c r="AP31" s="61">
        <f>SUM(AP19:AP30)</f>
        <v>0</v>
      </c>
      <c r="AQ31" s="37">
        <f>SUM(AQ19:AQ30)</f>
        <v>0</v>
      </c>
      <c r="AR31" s="62"/>
      <c r="AS31" s="38">
        <f t="shared" si="0"/>
        <v>28</v>
      </c>
      <c r="AT31" s="39">
        <f t="shared" si="1"/>
        <v>528</v>
      </c>
      <c r="AU31" s="6"/>
      <c r="AV31" s="9"/>
      <c r="AW31" s="6"/>
      <c r="AX31" s="6"/>
      <c r="AY31" s="6"/>
      <c r="AZ31" s="9"/>
      <c r="BA31" s="6"/>
      <c r="BB31" s="6"/>
      <c r="BC31" s="6"/>
      <c r="BD31" s="9"/>
      <c r="BE31" s="6"/>
      <c r="BF31" s="6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</row>
    <row r="32" spans="1:174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v>0</v>
      </c>
      <c r="R32" s="44">
        <v>0</v>
      </c>
      <c r="S32" s="14">
        <v>0</v>
      </c>
      <c r="T32" s="45"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v>0</v>
      </c>
      <c r="AP32" s="44">
        <v>0</v>
      </c>
      <c r="AQ32" s="14">
        <v>0</v>
      </c>
      <c r="AR32" s="45">
        <v>0</v>
      </c>
      <c r="AS32" s="12">
        <f t="shared" si="0"/>
        <v>0</v>
      </c>
      <c r="AT32" s="17">
        <f t="shared" si="1"/>
        <v>0</v>
      </c>
      <c r="AU32" s="6"/>
      <c r="AV32" s="9"/>
      <c r="AW32" s="6"/>
      <c r="AX32" s="6"/>
      <c r="AY32" s="6"/>
      <c r="AZ32" s="9"/>
      <c r="BA32" s="6"/>
      <c r="BB32" s="6"/>
      <c r="BC32" s="6"/>
      <c r="BD32" s="9"/>
      <c r="BE32" s="6"/>
      <c r="BF32" s="6"/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</row>
    <row r="33" spans="1:174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v>0</v>
      </c>
      <c r="R33" s="44">
        <v>0</v>
      </c>
      <c r="S33" s="14">
        <v>0</v>
      </c>
      <c r="T33" s="45"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v>0</v>
      </c>
      <c r="AP33" s="44">
        <v>0</v>
      </c>
      <c r="AQ33" s="14">
        <v>0</v>
      </c>
      <c r="AR33" s="45">
        <v>0</v>
      </c>
      <c r="AS33" s="12">
        <f t="shared" si="0"/>
        <v>0</v>
      </c>
      <c r="AT33" s="17">
        <f t="shared" si="1"/>
        <v>0</v>
      </c>
      <c r="AU33" s="6"/>
      <c r="AV33" s="9"/>
      <c r="AW33" s="6"/>
      <c r="AX33" s="6"/>
      <c r="AY33" s="6"/>
      <c r="AZ33" s="9"/>
      <c r="BA33" s="6"/>
      <c r="BB33" s="6"/>
      <c r="BC33" s="6"/>
      <c r="BD33" s="9"/>
      <c r="BE33" s="6"/>
      <c r="BF33" s="6"/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</row>
    <row r="34" spans="1:174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v>0</v>
      </c>
      <c r="R34" s="44">
        <v>0</v>
      </c>
      <c r="S34" s="14">
        <v>0</v>
      </c>
      <c r="T34" s="45"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v>0</v>
      </c>
      <c r="AP34" s="44">
        <v>0</v>
      </c>
      <c r="AQ34" s="14">
        <v>0</v>
      </c>
      <c r="AR34" s="45">
        <v>0</v>
      </c>
      <c r="AS34" s="12">
        <f t="shared" si="0"/>
        <v>0</v>
      </c>
      <c r="AT34" s="17">
        <f t="shared" si="1"/>
        <v>0</v>
      </c>
      <c r="AU34" s="6"/>
      <c r="AV34" s="9"/>
      <c r="AW34" s="6"/>
      <c r="AX34" s="6"/>
      <c r="AY34" s="6"/>
      <c r="AZ34" s="9"/>
      <c r="BA34" s="6"/>
      <c r="BB34" s="6"/>
      <c r="BC34" s="6"/>
      <c r="BD34" s="9"/>
      <c r="BE34" s="6"/>
      <c r="BF34" s="6"/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</row>
    <row r="35" spans="1:174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v>0</v>
      </c>
      <c r="R35" s="44">
        <v>0</v>
      </c>
      <c r="S35" s="14">
        <v>0</v>
      </c>
      <c r="T35" s="45"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v>0</v>
      </c>
      <c r="AP35" s="44">
        <v>0</v>
      </c>
      <c r="AQ35" s="14">
        <v>0</v>
      </c>
      <c r="AR35" s="45">
        <v>0</v>
      </c>
      <c r="AS35" s="12">
        <f t="shared" si="0"/>
        <v>0</v>
      </c>
      <c r="AT35" s="17">
        <f t="shared" si="1"/>
        <v>0</v>
      </c>
      <c r="AU35" s="6"/>
      <c r="AV35" s="9"/>
      <c r="AW35" s="6"/>
      <c r="AX35" s="6"/>
      <c r="AY35" s="6"/>
      <c r="AZ35" s="9"/>
      <c r="BA35" s="6"/>
      <c r="BB35" s="6"/>
      <c r="BC35" s="6"/>
      <c r="BD35" s="9"/>
      <c r="BE35" s="6"/>
      <c r="BF35" s="6"/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</row>
    <row r="36" spans="1:174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v>0</v>
      </c>
      <c r="R36" s="44">
        <v>0</v>
      </c>
      <c r="S36" s="14">
        <v>0</v>
      </c>
      <c r="T36" s="45"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v>0</v>
      </c>
      <c r="AP36" s="44">
        <v>0</v>
      </c>
      <c r="AQ36" s="14">
        <v>0</v>
      </c>
      <c r="AR36" s="45">
        <v>0</v>
      </c>
      <c r="AS36" s="12">
        <f t="shared" si="0"/>
        <v>0</v>
      </c>
      <c r="AT36" s="17">
        <f t="shared" si="1"/>
        <v>0</v>
      </c>
      <c r="AU36" s="6"/>
      <c r="AV36" s="9"/>
      <c r="AW36" s="6"/>
      <c r="AX36" s="6"/>
      <c r="AY36" s="6"/>
      <c r="AZ36" s="9"/>
      <c r="BA36" s="6"/>
      <c r="BB36" s="6"/>
      <c r="BC36" s="6"/>
      <c r="BD36" s="9"/>
      <c r="BE36" s="6"/>
      <c r="BF36" s="6"/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</row>
    <row r="37" spans="1:174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v>0</v>
      </c>
      <c r="R37" s="44">
        <v>0</v>
      </c>
      <c r="S37" s="14">
        <v>0</v>
      </c>
      <c r="T37" s="45"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v>0</v>
      </c>
      <c r="AP37" s="44">
        <v>0</v>
      </c>
      <c r="AQ37" s="14">
        <v>0</v>
      </c>
      <c r="AR37" s="45">
        <v>0</v>
      </c>
      <c r="AS37" s="12">
        <f t="shared" si="0"/>
        <v>0</v>
      </c>
      <c r="AT37" s="17">
        <f t="shared" si="1"/>
        <v>0</v>
      </c>
      <c r="AU37" s="6"/>
      <c r="AV37" s="9"/>
      <c r="AW37" s="6"/>
      <c r="AX37" s="6"/>
      <c r="AY37" s="6"/>
      <c r="AZ37" s="9"/>
      <c r="BA37" s="6"/>
      <c r="BB37" s="6"/>
      <c r="BC37" s="6"/>
      <c r="BD37" s="9"/>
      <c r="BE37" s="6"/>
      <c r="BF37" s="6"/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</row>
    <row r="38" spans="1:174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v>0</v>
      </c>
      <c r="R38" s="44">
        <v>0</v>
      </c>
      <c r="S38" s="14">
        <v>0</v>
      </c>
      <c r="T38" s="45"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v>0</v>
      </c>
      <c r="AP38" s="44">
        <v>0</v>
      </c>
      <c r="AQ38" s="14">
        <v>0</v>
      </c>
      <c r="AR38" s="45">
        <v>0</v>
      </c>
      <c r="AS38" s="12">
        <f t="shared" ref="AS38:AS57" si="2">SUM(AP38,AM38,AD38,U38,C38)</f>
        <v>0</v>
      </c>
      <c r="AT38" s="17">
        <f t="shared" ref="AT38:AT57" si="3">SUM(AQ38,AN38,AE38,V38,D38)</f>
        <v>0</v>
      </c>
      <c r="AU38" s="6"/>
      <c r="AV38" s="9"/>
      <c r="AW38" s="6"/>
      <c r="AX38" s="6"/>
      <c r="AY38" s="6"/>
      <c r="AZ38" s="9"/>
      <c r="BA38" s="6"/>
      <c r="BB38" s="6"/>
      <c r="BC38" s="6"/>
      <c r="BD38" s="9"/>
      <c r="BE38" s="6"/>
      <c r="BF38" s="6"/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</row>
    <row r="39" spans="1:174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v>0</v>
      </c>
      <c r="R39" s="44">
        <v>0</v>
      </c>
      <c r="S39" s="14">
        <v>0</v>
      </c>
      <c r="T39" s="45"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v>0</v>
      </c>
      <c r="AP39" s="44">
        <v>0</v>
      </c>
      <c r="AQ39" s="14">
        <v>0</v>
      </c>
      <c r="AR39" s="45">
        <v>0</v>
      </c>
      <c r="AS39" s="12">
        <f t="shared" si="2"/>
        <v>0</v>
      </c>
      <c r="AT39" s="17">
        <f t="shared" si="3"/>
        <v>0</v>
      </c>
      <c r="AU39" s="6"/>
      <c r="AV39" s="9"/>
      <c r="AW39" s="6"/>
      <c r="AX39" s="6"/>
      <c r="AY39" s="6"/>
      <c r="AZ39" s="9"/>
      <c r="BA39" s="6"/>
      <c r="BB39" s="6"/>
      <c r="BC39" s="6"/>
      <c r="BD39" s="9"/>
      <c r="BE39" s="6"/>
      <c r="BF39" s="6"/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</row>
    <row r="40" spans="1:174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v>0</v>
      </c>
      <c r="R40" s="44">
        <v>0</v>
      </c>
      <c r="S40" s="14">
        <v>0</v>
      </c>
      <c r="T40" s="45"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v>0</v>
      </c>
      <c r="AP40" s="44">
        <v>0</v>
      </c>
      <c r="AQ40" s="14">
        <v>0</v>
      </c>
      <c r="AR40" s="45">
        <v>0</v>
      </c>
      <c r="AS40" s="12">
        <f t="shared" si="2"/>
        <v>0</v>
      </c>
      <c r="AT40" s="17">
        <f t="shared" si="3"/>
        <v>0</v>
      </c>
      <c r="AU40" s="6"/>
      <c r="AV40" s="9"/>
      <c r="AW40" s="6"/>
      <c r="AX40" s="6"/>
      <c r="AY40" s="6"/>
      <c r="AZ40" s="9"/>
      <c r="BA40" s="6"/>
      <c r="BB40" s="6"/>
      <c r="BC40" s="6"/>
      <c r="BD40" s="9"/>
      <c r="BE40" s="6"/>
      <c r="BF40" s="6"/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</row>
    <row r="41" spans="1:174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v>0</v>
      </c>
      <c r="R41" s="44">
        <v>0</v>
      </c>
      <c r="S41" s="14">
        <v>0</v>
      </c>
      <c r="T41" s="45"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v>0</v>
      </c>
      <c r="AP41" s="44">
        <v>0</v>
      </c>
      <c r="AQ41" s="14">
        <v>0</v>
      </c>
      <c r="AR41" s="45">
        <v>0</v>
      </c>
      <c r="AS41" s="12">
        <f t="shared" si="2"/>
        <v>0</v>
      </c>
      <c r="AT41" s="17">
        <f t="shared" si="3"/>
        <v>0</v>
      </c>
      <c r="AU41" s="6"/>
      <c r="AV41" s="9"/>
      <c r="AW41" s="6"/>
      <c r="AX41" s="6"/>
      <c r="AY41" s="6"/>
      <c r="AZ41" s="9"/>
      <c r="BA41" s="6"/>
      <c r="BB41" s="6"/>
      <c r="BC41" s="6"/>
      <c r="BD41" s="9"/>
      <c r="BE41" s="6"/>
      <c r="BF41" s="6"/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</row>
    <row r="42" spans="1:174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v>0</v>
      </c>
      <c r="R42" s="44">
        <v>0</v>
      </c>
      <c r="S42" s="14">
        <v>0</v>
      </c>
      <c r="T42" s="45"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v>0</v>
      </c>
      <c r="AP42" s="44">
        <v>0</v>
      </c>
      <c r="AQ42" s="14">
        <v>0</v>
      </c>
      <c r="AR42" s="45">
        <v>0</v>
      </c>
      <c r="AS42" s="12">
        <f t="shared" si="2"/>
        <v>0</v>
      </c>
      <c r="AT42" s="17">
        <f t="shared" si="3"/>
        <v>0</v>
      </c>
      <c r="AU42" s="6"/>
      <c r="AV42" s="9"/>
      <c r="AW42" s="6"/>
      <c r="AX42" s="6"/>
      <c r="AY42" s="6"/>
      <c r="AZ42" s="9"/>
      <c r="BA42" s="6"/>
      <c r="BB42" s="6"/>
      <c r="BC42" s="6"/>
      <c r="BD42" s="9"/>
      <c r="BE42" s="6"/>
      <c r="BF42" s="6"/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</row>
    <row r="43" spans="1:174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v>0</v>
      </c>
      <c r="R43" s="44">
        <v>0</v>
      </c>
      <c r="S43" s="14">
        <v>0</v>
      </c>
      <c r="T43" s="45"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v>0</v>
      </c>
      <c r="AP43" s="44">
        <v>0</v>
      </c>
      <c r="AQ43" s="14">
        <v>0</v>
      </c>
      <c r="AR43" s="45">
        <v>0</v>
      </c>
      <c r="AS43" s="12">
        <f t="shared" si="2"/>
        <v>0</v>
      </c>
      <c r="AT43" s="17">
        <f t="shared" si="3"/>
        <v>0</v>
      </c>
      <c r="AU43" s="6"/>
      <c r="AV43" s="9"/>
      <c r="AW43" s="6"/>
      <c r="AX43" s="6"/>
      <c r="AY43" s="6"/>
      <c r="AZ43" s="9"/>
      <c r="BA43" s="6"/>
      <c r="BB43" s="6"/>
      <c r="BC43" s="6"/>
      <c r="BD43" s="9"/>
      <c r="BE43" s="6"/>
      <c r="BF43" s="6"/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</row>
    <row r="44" spans="1:174" ht="15" thickBot="1" x14ac:dyDescent="0.35">
      <c r="A44" s="63"/>
      <c r="B44" s="64" t="s">
        <v>17</v>
      </c>
      <c r="C44" s="61">
        <f>SUM(C32:C43)</f>
        <v>0</v>
      </c>
      <c r="D44" s="37">
        <f>SUM(D32:D43)</f>
        <v>0</v>
      </c>
      <c r="E44" s="62"/>
      <c r="F44" s="61">
        <f>SUM(F32:F43)</f>
        <v>0</v>
      </c>
      <c r="G44" s="37">
        <f>SUM(G32:G43)</f>
        <v>0</v>
      </c>
      <c r="H44" s="62"/>
      <c r="I44" s="61">
        <f>SUM(I32:I43)</f>
        <v>0</v>
      </c>
      <c r="J44" s="37">
        <f>SUM(J32:J43)</f>
        <v>0</v>
      </c>
      <c r="K44" s="62"/>
      <c r="L44" s="61">
        <f>SUM(L32:L43)</f>
        <v>0</v>
      </c>
      <c r="M44" s="37">
        <f>SUM(M32:M43)</f>
        <v>0</v>
      </c>
      <c r="N44" s="62"/>
      <c r="O44" s="61">
        <f>SUM(O32:O43)</f>
        <v>0</v>
      </c>
      <c r="P44" s="37">
        <f>SUM(P32:P43)</f>
        <v>0</v>
      </c>
      <c r="Q44" s="62"/>
      <c r="R44" s="61">
        <f>SUM(R32:R43)</f>
        <v>0</v>
      </c>
      <c r="S44" s="37">
        <f>SUM(S32:S43)</f>
        <v>0</v>
      </c>
      <c r="T44" s="62"/>
      <c r="U44" s="61">
        <f>SUM(U32:U43)</f>
        <v>0</v>
      </c>
      <c r="V44" s="37">
        <f>SUM(V32:V43)</f>
        <v>0</v>
      </c>
      <c r="W44" s="62"/>
      <c r="X44" s="61">
        <f>SUM(X32:X43)</f>
        <v>0</v>
      </c>
      <c r="Y44" s="37">
        <f>SUM(Y32:Y43)</f>
        <v>0</v>
      </c>
      <c r="Z44" s="62"/>
      <c r="AA44" s="61">
        <f>SUM(AA32:AA43)</f>
        <v>0</v>
      </c>
      <c r="AB44" s="37">
        <f>SUM(AB32:AB43)</f>
        <v>0</v>
      </c>
      <c r="AC44" s="62"/>
      <c r="AD44" s="61">
        <f>SUM(AD32:AD43)</f>
        <v>0</v>
      </c>
      <c r="AE44" s="37">
        <f>SUM(AE32:AE43)</f>
        <v>0</v>
      </c>
      <c r="AF44" s="62"/>
      <c r="AG44" s="61">
        <f>SUM(AG32:AG43)</f>
        <v>0</v>
      </c>
      <c r="AH44" s="37">
        <f>SUM(AH32:AH43)</f>
        <v>0</v>
      </c>
      <c r="AI44" s="62"/>
      <c r="AJ44" s="61">
        <f>SUM(AJ32:AJ43)</f>
        <v>0</v>
      </c>
      <c r="AK44" s="37">
        <f>SUM(AK32:AK43)</f>
        <v>0</v>
      </c>
      <c r="AL44" s="62"/>
      <c r="AM44" s="61">
        <f>SUM(AM32:AM43)</f>
        <v>0</v>
      </c>
      <c r="AN44" s="37">
        <f>SUM(AN32:AN43)</f>
        <v>0</v>
      </c>
      <c r="AO44" s="62"/>
      <c r="AP44" s="61">
        <f>SUM(AP32:AP43)</f>
        <v>0</v>
      </c>
      <c r="AQ44" s="37">
        <f>SUM(AQ32:AQ43)</f>
        <v>0</v>
      </c>
      <c r="AR44" s="62"/>
      <c r="AS44" s="38">
        <f t="shared" si="2"/>
        <v>0</v>
      </c>
      <c r="AT44" s="39">
        <f t="shared" si="3"/>
        <v>0</v>
      </c>
      <c r="AU44" s="6"/>
      <c r="AV44" s="9"/>
      <c r="AW44" s="6"/>
      <c r="AX44" s="6"/>
      <c r="AY44" s="6"/>
      <c r="AZ44" s="9"/>
      <c r="BA44" s="6"/>
      <c r="BB44" s="6"/>
      <c r="BC44" s="6"/>
      <c r="BD44" s="9"/>
      <c r="BE44" s="6"/>
      <c r="BF44" s="6"/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</row>
    <row r="45" spans="1:174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v>0</v>
      </c>
      <c r="R45" s="44">
        <v>0</v>
      </c>
      <c r="S45" s="14">
        <v>0</v>
      </c>
      <c r="T45" s="45"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v>0</v>
      </c>
      <c r="AP45" s="44">
        <v>0</v>
      </c>
      <c r="AQ45" s="14">
        <v>0</v>
      </c>
      <c r="AR45" s="45">
        <v>0</v>
      </c>
      <c r="AS45" s="12">
        <f t="shared" si="2"/>
        <v>0</v>
      </c>
      <c r="AT45" s="17">
        <f t="shared" si="3"/>
        <v>0</v>
      </c>
      <c r="AU45" s="6"/>
      <c r="AV45" s="9"/>
      <c r="AW45" s="6"/>
      <c r="AX45" s="6"/>
      <c r="AY45" s="6"/>
      <c r="AZ45" s="9"/>
      <c r="BA45" s="6"/>
      <c r="BB45" s="6"/>
      <c r="BC45" s="6"/>
      <c r="BD45" s="9"/>
      <c r="BE45" s="6"/>
      <c r="BF45" s="6"/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</row>
    <row r="46" spans="1:174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v>0</v>
      </c>
      <c r="R46" s="44">
        <v>0</v>
      </c>
      <c r="S46" s="14">
        <v>0</v>
      </c>
      <c r="T46" s="45"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v>0</v>
      </c>
      <c r="AP46" s="44">
        <v>0</v>
      </c>
      <c r="AQ46" s="14">
        <v>0</v>
      </c>
      <c r="AR46" s="45">
        <v>0</v>
      </c>
      <c r="AS46" s="12">
        <f t="shared" si="2"/>
        <v>0</v>
      </c>
      <c r="AT46" s="17">
        <f t="shared" si="3"/>
        <v>0</v>
      </c>
      <c r="AU46" s="6"/>
      <c r="AV46" s="9"/>
      <c r="AW46" s="6"/>
      <c r="AX46" s="6"/>
      <c r="AY46" s="6"/>
      <c r="AZ46" s="9"/>
      <c r="BA46" s="6"/>
      <c r="BB46" s="6"/>
      <c r="BC46" s="6"/>
      <c r="BD46" s="9"/>
      <c r="BE46" s="6"/>
      <c r="BF46" s="6"/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</row>
    <row r="47" spans="1:174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8">
        <v>0</v>
      </c>
      <c r="G47" s="16">
        <v>0</v>
      </c>
      <c r="H47" s="45">
        <v>0</v>
      </c>
      <c r="I47" s="48">
        <v>0</v>
      </c>
      <c r="J47" s="16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v>0</v>
      </c>
      <c r="R47" s="44">
        <v>0</v>
      </c>
      <c r="S47" s="14">
        <v>0</v>
      </c>
      <c r="T47" s="45">
        <v>0</v>
      </c>
      <c r="U47" s="48">
        <v>6</v>
      </c>
      <c r="V47" s="16">
        <v>74</v>
      </c>
      <c r="W47" s="45">
        <f>V47/U47*1000</f>
        <v>12333.333333333334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v>0</v>
      </c>
      <c r="AP47" s="44">
        <v>0</v>
      </c>
      <c r="AQ47" s="14">
        <v>0</v>
      </c>
      <c r="AR47" s="45">
        <v>0</v>
      </c>
      <c r="AS47" s="12">
        <f t="shared" si="2"/>
        <v>6</v>
      </c>
      <c r="AT47" s="17">
        <f t="shared" si="3"/>
        <v>74</v>
      </c>
      <c r="AU47" s="6"/>
      <c r="AV47" s="9"/>
      <c r="AW47" s="6"/>
      <c r="AX47" s="6"/>
      <c r="AY47" s="6"/>
      <c r="AZ47" s="9"/>
      <c r="BA47" s="6"/>
      <c r="BB47" s="6"/>
      <c r="BC47" s="6"/>
      <c r="BD47" s="9"/>
      <c r="BE47" s="6"/>
      <c r="BF47" s="6"/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</row>
    <row r="48" spans="1:174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v>0</v>
      </c>
      <c r="R48" s="44">
        <v>0</v>
      </c>
      <c r="S48" s="14">
        <v>0</v>
      </c>
      <c r="T48" s="45"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v>0</v>
      </c>
      <c r="AP48" s="44">
        <v>0</v>
      </c>
      <c r="AQ48" s="14">
        <v>0</v>
      </c>
      <c r="AR48" s="45">
        <v>0</v>
      </c>
      <c r="AS48" s="12">
        <f t="shared" si="2"/>
        <v>0</v>
      </c>
      <c r="AT48" s="17">
        <f t="shared" si="3"/>
        <v>0</v>
      </c>
      <c r="AU48" s="6"/>
      <c r="AV48" s="9"/>
      <c r="AW48" s="6"/>
      <c r="AX48" s="6"/>
      <c r="AY48" s="6"/>
      <c r="AZ48" s="9"/>
      <c r="BA48" s="6"/>
      <c r="BB48" s="6"/>
      <c r="BC48" s="6"/>
      <c r="BD48" s="9"/>
      <c r="BE48" s="6"/>
      <c r="BF48" s="6"/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</row>
    <row r="49" spans="1:174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v>0</v>
      </c>
      <c r="R49" s="44">
        <v>0</v>
      </c>
      <c r="S49" s="14">
        <v>0</v>
      </c>
      <c r="T49" s="45"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v>0</v>
      </c>
      <c r="AP49" s="48">
        <v>17</v>
      </c>
      <c r="AQ49" s="16">
        <v>179</v>
      </c>
      <c r="AR49" s="45">
        <f>AQ49/AP49*1000</f>
        <v>10529.411764705883</v>
      </c>
      <c r="AS49" s="12">
        <f t="shared" si="2"/>
        <v>17</v>
      </c>
      <c r="AT49" s="17">
        <f t="shared" si="3"/>
        <v>179</v>
      </c>
      <c r="AU49" s="6"/>
      <c r="AV49" s="9"/>
      <c r="AW49" s="6"/>
      <c r="AX49" s="6"/>
      <c r="AY49" s="6"/>
      <c r="AZ49" s="9"/>
      <c r="BA49" s="6"/>
      <c r="BB49" s="6"/>
      <c r="BC49" s="6"/>
      <c r="BD49" s="9"/>
      <c r="BE49" s="6"/>
      <c r="BF49" s="6"/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</row>
    <row r="50" spans="1:174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v>0</v>
      </c>
      <c r="R50" s="44">
        <v>0</v>
      </c>
      <c r="S50" s="14">
        <v>0</v>
      </c>
      <c r="T50" s="45"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v>0</v>
      </c>
      <c r="AP50" s="44">
        <v>0</v>
      </c>
      <c r="AQ50" s="14">
        <v>0</v>
      </c>
      <c r="AR50" s="45">
        <v>0</v>
      </c>
      <c r="AS50" s="12">
        <f t="shared" si="2"/>
        <v>0</v>
      </c>
      <c r="AT50" s="17">
        <f t="shared" si="3"/>
        <v>0</v>
      </c>
      <c r="AU50" s="6"/>
      <c r="AV50" s="9"/>
      <c r="AW50" s="6"/>
      <c r="AX50" s="6"/>
      <c r="AY50" s="6"/>
      <c r="AZ50" s="9"/>
      <c r="BA50" s="6"/>
      <c r="BB50" s="6"/>
      <c r="BC50" s="6"/>
      <c r="BD50" s="9"/>
      <c r="BE50" s="6"/>
      <c r="BF50" s="6"/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</row>
    <row r="51" spans="1:174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v>0</v>
      </c>
      <c r="R51" s="44">
        <v>0</v>
      </c>
      <c r="S51" s="14">
        <v>0</v>
      </c>
      <c r="T51" s="45"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v>0</v>
      </c>
      <c r="AP51" s="48">
        <v>12</v>
      </c>
      <c r="AQ51" s="16">
        <v>136</v>
      </c>
      <c r="AR51" s="45">
        <f>AQ51/AP51*1000</f>
        <v>11333.333333333334</v>
      </c>
      <c r="AS51" s="12">
        <f t="shared" si="2"/>
        <v>12</v>
      </c>
      <c r="AT51" s="17">
        <f t="shared" si="3"/>
        <v>136</v>
      </c>
      <c r="AU51" s="6"/>
      <c r="AV51" s="9"/>
      <c r="AW51" s="6"/>
      <c r="AX51" s="6"/>
      <c r="AY51" s="6"/>
      <c r="AZ51" s="9"/>
      <c r="BA51" s="6"/>
      <c r="BB51" s="6"/>
      <c r="BC51" s="6"/>
      <c r="BD51" s="9"/>
      <c r="BE51" s="6"/>
      <c r="BF51" s="6"/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</row>
    <row r="52" spans="1:174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v>0</v>
      </c>
      <c r="R52" s="44">
        <v>0</v>
      </c>
      <c r="S52" s="14">
        <v>0</v>
      </c>
      <c r="T52" s="45"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v>0</v>
      </c>
      <c r="AP52" s="48">
        <v>26</v>
      </c>
      <c r="AQ52" s="16">
        <v>311</v>
      </c>
      <c r="AR52" s="45">
        <f>AQ52/AP52*1000</f>
        <v>11961.538461538461</v>
      </c>
      <c r="AS52" s="12">
        <f t="shared" si="2"/>
        <v>26</v>
      </c>
      <c r="AT52" s="17">
        <f t="shared" si="3"/>
        <v>311</v>
      </c>
      <c r="AU52" s="6"/>
      <c r="AV52" s="9"/>
      <c r="AW52" s="6"/>
      <c r="AX52" s="6"/>
      <c r="AY52" s="6"/>
      <c r="AZ52" s="9"/>
      <c r="BA52" s="6"/>
      <c r="BB52" s="6"/>
      <c r="BC52" s="6"/>
      <c r="BD52" s="9"/>
      <c r="BE52" s="6"/>
      <c r="BF52" s="6"/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</row>
    <row r="53" spans="1:174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v>0</v>
      </c>
      <c r="R53" s="44">
        <v>0</v>
      </c>
      <c r="S53" s="14">
        <v>0</v>
      </c>
      <c r="T53" s="45"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v>0</v>
      </c>
      <c r="AP53" s="44">
        <v>0</v>
      </c>
      <c r="AQ53" s="14">
        <v>0</v>
      </c>
      <c r="AR53" s="45">
        <v>0</v>
      </c>
      <c r="AS53" s="12">
        <f t="shared" si="2"/>
        <v>0</v>
      </c>
      <c r="AT53" s="17">
        <f t="shared" si="3"/>
        <v>0</v>
      </c>
      <c r="AU53" s="6"/>
      <c r="AV53" s="9"/>
      <c r="AW53" s="6"/>
      <c r="AX53" s="6"/>
      <c r="AY53" s="6"/>
      <c r="AZ53" s="9"/>
      <c r="BA53" s="6"/>
      <c r="BB53" s="6"/>
      <c r="BC53" s="6"/>
      <c r="BD53" s="9"/>
      <c r="BE53" s="6"/>
      <c r="BF53" s="6"/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</row>
    <row r="54" spans="1:174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v>0</v>
      </c>
      <c r="R54" s="44">
        <v>0</v>
      </c>
      <c r="S54" s="14">
        <v>0</v>
      </c>
      <c r="T54" s="45"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v>0</v>
      </c>
      <c r="AP54" s="44">
        <v>0</v>
      </c>
      <c r="AQ54" s="14">
        <v>0</v>
      </c>
      <c r="AR54" s="45">
        <v>0</v>
      </c>
      <c r="AS54" s="12">
        <f t="shared" si="2"/>
        <v>0</v>
      </c>
      <c r="AT54" s="17">
        <f t="shared" si="3"/>
        <v>0</v>
      </c>
      <c r="AU54" s="6"/>
      <c r="AV54" s="9"/>
      <c r="AW54" s="6"/>
      <c r="AX54" s="6"/>
      <c r="AY54" s="6"/>
      <c r="AZ54" s="9"/>
      <c r="BA54" s="6"/>
      <c r="BB54" s="6"/>
      <c r="BC54" s="6"/>
      <c r="BD54" s="9"/>
      <c r="BE54" s="6"/>
      <c r="BF54" s="6"/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</row>
    <row r="55" spans="1:174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v>0</v>
      </c>
      <c r="R55" s="44">
        <v>0</v>
      </c>
      <c r="S55" s="14">
        <v>0</v>
      </c>
      <c r="T55" s="45">
        <v>0</v>
      </c>
      <c r="U55" s="48">
        <v>6</v>
      </c>
      <c r="V55" s="16">
        <v>85</v>
      </c>
      <c r="W55" s="45">
        <f>V55/U55*1000</f>
        <v>14166.666666666666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v>0</v>
      </c>
      <c r="AP55" s="44">
        <v>0</v>
      </c>
      <c r="AQ55" s="14">
        <v>0</v>
      </c>
      <c r="AR55" s="45">
        <v>0</v>
      </c>
      <c r="AS55" s="12">
        <f t="shared" si="2"/>
        <v>6</v>
      </c>
      <c r="AT55" s="17">
        <f t="shared" si="3"/>
        <v>85</v>
      </c>
      <c r="AU55" s="6"/>
      <c r="AV55" s="9"/>
      <c r="AW55" s="6"/>
      <c r="AX55" s="6"/>
      <c r="AY55" s="6"/>
      <c r="AZ55" s="9"/>
      <c r="BA55" s="6"/>
      <c r="BB55" s="6"/>
      <c r="BC55" s="6"/>
      <c r="BD55" s="9"/>
      <c r="BE55" s="6"/>
      <c r="BF55" s="6"/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</row>
    <row r="56" spans="1:174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v>0</v>
      </c>
      <c r="R56" s="44">
        <v>0</v>
      </c>
      <c r="S56" s="14">
        <v>0</v>
      </c>
      <c r="T56" s="45">
        <v>0</v>
      </c>
      <c r="U56" s="44">
        <v>9</v>
      </c>
      <c r="V56" s="14">
        <v>99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v>0</v>
      </c>
      <c r="AP56" s="44">
        <v>0</v>
      </c>
      <c r="AQ56" s="14">
        <v>0</v>
      </c>
      <c r="AR56" s="45">
        <v>0</v>
      </c>
      <c r="AS56" s="12">
        <f t="shared" si="2"/>
        <v>9</v>
      </c>
      <c r="AT56" s="17">
        <f t="shared" si="3"/>
        <v>99</v>
      </c>
      <c r="AU56" s="6"/>
      <c r="AV56" s="9"/>
      <c r="AW56" s="6"/>
      <c r="AX56" s="6"/>
      <c r="AY56" s="6"/>
      <c r="AZ56" s="9"/>
      <c r="BA56" s="6"/>
      <c r="BB56" s="6"/>
      <c r="BC56" s="6"/>
      <c r="BD56" s="9"/>
      <c r="BE56" s="6"/>
      <c r="BF56" s="6"/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</row>
    <row r="57" spans="1:174" ht="15" thickBot="1" x14ac:dyDescent="0.35">
      <c r="A57" s="63"/>
      <c r="B57" s="64" t="s">
        <v>17</v>
      </c>
      <c r="C57" s="61">
        <f>SUM(C45:C56)</f>
        <v>0</v>
      </c>
      <c r="D57" s="37">
        <f>SUM(D45:D56)</f>
        <v>0</v>
      </c>
      <c r="E57" s="62"/>
      <c r="F57" s="61">
        <f>SUM(F45:F56)</f>
        <v>0</v>
      </c>
      <c r="G57" s="37">
        <f>SUM(G45:G56)</f>
        <v>0</v>
      </c>
      <c r="H57" s="62"/>
      <c r="I57" s="61">
        <f>SUM(I45:I56)</f>
        <v>0</v>
      </c>
      <c r="J57" s="37">
        <f>SUM(J45:J56)</f>
        <v>0</v>
      </c>
      <c r="K57" s="62"/>
      <c r="L57" s="61">
        <f>SUM(L45:L56)</f>
        <v>0</v>
      </c>
      <c r="M57" s="37">
        <f>SUM(M45:M56)</f>
        <v>0</v>
      </c>
      <c r="N57" s="62"/>
      <c r="O57" s="61">
        <f>SUM(O45:O56)</f>
        <v>0</v>
      </c>
      <c r="P57" s="37">
        <f>SUM(P45:P56)</f>
        <v>0</v>
      </c>
      <c r="Q57" s="62"/>
      <c r="R57" s="61">
        <f>SUM(R45:R56)</f>
        <v>0</v>
      </c>
      <c r="S57" s="37">
        <f>SUM(S45:S56)</f>
        <v>0</v>
      </c>
      <c r="T57" s="62"/>
      <c r="U57" s="61">
        <f>SUM(U45:U56)</f>
        <v>21</v>
      </c>
      <c r="V57" s="37">
        <f>SUM(V45:V56)</f>
        <v>258</v>
      </c>
      <c r="W57" s="62"/>
      <c r="X57" s="61">
        <f>SUM(X45:X56)</f>
        <v>0</v>
      </c>
      <c r="Y57" s="37">
        <f>SUM(Y45:Y56)</f>
        <v>0</v>
      </c>
      <c r="Z57" s="62"/>
      <c r="AA57" s="61">
        <f>SUM(AA45:AA56)</f>
        <v>0</v>
      </c>
      <c r="AB57" s="37">
        <f>SUM(AB45:AB56)</f>
        <v>0</v>
      </c>
      <c r="AC57" s="62"/>
      <c r="AD57" s="61">
        <f>SUM(AD45:AD56)</f>
        <v>0</v>
      </c>
      <c r="AE57" s="37">
        <f>SUM(AE45:AE56)</f>
        <v>0</v>
      </c>
      <c r="AF57" s="62"/>
      <c r="AG57" s="61">
        <f>SUM(AG45:AG56)</f>
        <v>0</v>
      </c>
      <c r="AH57" s="37">
        <f>SUM(AH45:AH56)</f>
        <v>0</v>
      </c>
      <c r="AI57" s="62"/>
      <c r="AJ57" s="61">
        <f>SUM(AJ45:AJ56)</f>
        <v>0</v>
      </c>
      <c r="AK57" s="37">
        <f>SUM(AK45:AK56)</f>
        <v>0</v>
      </c>
      <c r="AL57" s="62"/>
      <c r="AM57" s="61">
        <f>SUM(AM45:AM56)</f>
        <v>0</v>
      </c>
      <c r="AN57" s="37">
        <f>SUM(AN45:AN56)</f>
        <v>0</v>
      </c>
      <c r="AO57" s="62"/>
      <c r="AP57" s="61">
        <f>SUM(AP45:AP56)</f>
        <v>55</v>
      </c>
      <c r="AQ57" s="37">
        <f>SUM(AQ45:AQ56)</f>
        <v>626</v>
      </c>
      <c r="AR57" s="62"/>
      <c r="AS57" s="38">
        <f t="shared" si="2"/>
        <v>76</v>
      </c>
      <c r="AT57" s="39">
        <f t="shared" si="3"/>
        <v>884</v>
      </c>
      <c r="AU57" s="6"/>
      <c r="AV57" s="9"/>
      <c r="AW57" s="6"/>
      <c r="AX57" s="6"/>
      <c r="AY57" s="6"/>
      <c r="AZ57" s="9"/>
      <c r="BA57" s="6"/>
      <c r="BB57" s="6"/>
      <c r="BC57" s="6"/>
      <c r="BD57" s="9"/>
      <c r="BE57" s="6"/>
      <c r="BF57" s="6"/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</row>
    <row r="58" spans="1:174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v>0</v>
      </c>
      <c r="R58" s="44">
        <v>0</v>
      </c>
      <c r="S58" s="14">
        <v>0</v>
      </c>
      <c r="T58" s="45"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v>0</v>
      </c>
      <c r="AP58" s="44">
        <v>0</v>
      </c>
      <c r="AQ58" s="14">
        <v>0</v>
      </c>
      <c r="AR58" s="45">
        <v>0</v>
      </c>
      <c r="AS58" s="12">
        <f t="shared" ref="AS58:AS70" si="4">D58+I58+U58+AD58+AJ58+AM58+AP58</f>
        <v>0</v>
      </c>
      <c r="AT58" s="60">
        <f t="shared" ref="AT58:AT70" si="5">E58+J58+V58+AE58+AK58+AN58+AQ58</f>
        <v>0</v>
      </c>
      <c r="AU58" s="6"/>
      <c r="AV58" s="9"/>
      <c r="AW58" s="6"/>
      <c r="AX58" s="6"/>
      <c r="AY58" s="6"/>
      <c r="AZ58" s="9"/>
      <c r="BA58" s="6"/>
      <c r="BB58" s="6"/>
      <c r="BC58" s="6"/>
      <c r="BD58" s="9"/>
      <c r="BE58" s="6"/>
      <c r="BF58" s="6"/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</row>
    <row r="59" spans="1:174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v>0</v>
      </c>
      <c r="R59" s="44">
        <v>0</v>
      </c>
      <c r="S59" s="14">
        <v>0</v>
      </c>
      <c r="T59" s="45"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v>0</v>
      </c>
      <c r="AP59" s="44">
        <v>0</v>
      </c>
      <c r="AQ59" s="14">
        <v>3</v>
      </c>
      <c r="AR59" s="45">
        <v>0</v>
      </c>
      <c r="AS59" s="13">
        <f t="shared" si="4"/>
        <v>0</v>
      </c>
      <c r="AT59" s="17">
        <f t="shared" si="5"/>
        <v>3</v>
      </c>
      <c r="AU59" s="6"/>
      <c r="AV59" s="9"/>
      <c r="AW59" s="6"/>
      <c r="AX59" s="6"/>
      <c r="AY59" s="6"/>
      <c r="AZ59" s="9"/>
      <c r="BA59" s="6"/>
      <c r="BB59" s="6"/>
      <c r="BC59" s="6"/>
      <c r="BD59" s="9"/>
      <c r="BE59" s="6"/>
      <c r="BF59" s="6"/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</row>
    <row r="60" spans="1:174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v>0</v>
      </c>
      <c r="R60" s="44">
        <v>0</v>
      </c>
      <c r="S60" s="14">
        <v>0</v>
      </c>
      <c r="T60" s="45"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v>0</v>
      </c>
      <c r="AP60" s="44">
        <v>0</v>
      </c>
      <c r="AQ60" s="14">
        <v>0</v>
      </c>
      <c r="AR60" s="45">
        <v>0</v>
      </c>
      <c r="AS60" s="13">
        <f t="shared" si="4"/>
        <v>0</v>
      </c>
      <c r="AT60" s="17">
        <f t="shared" si="5"/>
        <v>0</v>
      </c>
      <c r="AU60" s="6"/>
      <c r="AV60" s="9"/>
      <c r="AW60" s="6"/>
      <c r="AX60" s="6"/>
      <c r="AY60" s="6"/>
      <c r="AZ60" s="9"/>
      <c r="BA60" s="6"/>
      <c r="BB60" s="6"/>
      <c r="BC60" s="6"/>
      <c r="BD60" s="9"/>
      <c r="BE60" s="6"/>
      <c r="BF60" s="6"/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</row>
    <row r="61" spans="1:174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v>0</v>
      </c>
      <c r="R61" s="44">
        <v>0</v>
      </c>
      <c r="S61" s="14">
        <v>0</v>
      </c>
      <c r="T61" s="45"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v>0</v>
      </c>
      <c r="AP61" s="44">
        <v>0</v>
      </c>
      <c r="AQ61" s="14">
        <v>0</v>
      </c>
      <c r="AR61" s="45">
        <v>0</v>
      </c>
      <c r="AS61" s="13">
        <f t="shared" si="4"/>
        <v>0</v>
      </c>
      <c r="AT61" s="17">
        <f t="shared" si="5"/>
        <v>0</v>
      </c>
      <c r="AU61" s="6"/>
      <c r="AV61" s="9"/>
      <c r="AW61" s="6"/>
      <c r="AX61" s="6"/>
      <c r="AY61" s="6"/>
      <c r="AZ61" s="9"/>
      <c r="BA61" s="6"/>
      <c r="BB61" s="6"/>
      <c r="BC61" s="6"/>
      <c r="BD61" s="9"/>
      <c r="BE61" s="6"/>
      <c r="BF61" s="6"/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</row>
    <row r="62" spans="1:174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v>0</v>
      </c>
      <c r="R62" s="44">
        <v>0</v>
      </c>
      <c r="S62" s="14">
        <v>0</v>
      </c>
      <c r="T62" s="45"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v>0</v>
      </c>
      <c r="AP62" s="44">
        <v>0</v>
      </c>
      <c r="AQ62" s="14">
        <v>0</v>
      </c>
      <c r="AR62" s="45">
        <v>0</v>
      </c>
      <c r="AS62" s="13">
        <f t="shared" si="4"/>
        <v>0</v>
      </c>
      <c r="AT62" s="17">
        <f t="shared" si="5"/>
        <v>0</v>
      </c>
      <c r="AU62" s="6"/>
      <c r="AV62" s="9"/>
      <c r="AW62" s="6"/>
      <c r="AX62" s="6"/>
      <c r="AY62" s="6"/>
      <c r="AZ62" s="9"/>
      <c r="BA62" s="6"/>
      <c r="BB62" s="6"/>
      <c r="BC62" s="6"/>
      <c r="BD62" s="9"/>
      <c r="BE62" s="6"/>
      <c r="BF62" s="6"/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</row>
    <row r="63" spans="1:174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1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v>0</v>
      </c>
      <c r="R63" s="44">
        <v>0</v>
      </c>
      <c r="S63" s="14">
        <v>0</v>
      </c>
      <c r="T63" s="45"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v>0</v>
      </c>
      <c r="AP63" s="44">
        <v>0</v>
      </c>
      <c r="AQ63" s="14">
        <v>0</v>
      </c>
      <c r="AR63" s="45">
        <v>0</v>
      </c>
      <c r="AS63" s="13">
        <f t="shared" si="4"/>
        <v>0</v>
      </c>
      <c r="AT63" s="17">
        <f t="shared" si="5"/>
        <v>1</v>
      </c>
      <c r="AU63" s="6"/>
      <c r="AV63" s="9"/>
      <c r="AW63" s="6"/>
      <c r="AX63" s="6"/>
      <c r="AY63" s="6"/>
      <c r="AZ63" s="9"/>
      <c r="BA63" s="6"/>
      <c r="BB63" s="6"/>
      <c r="BC63" s="6"/>
      <c r="BD63" s="9"/>
      <c r="BE63" s="6"/>
      <c r="BF63" s="6"/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</row>
    <row r="64" spans="1:174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v>0</v>
      </c>
      <c r="R64" s="44">
        <v>0</v>
      </c>
      <c r="S64" s="14">
        <v>0</v>
      </c>
      <c r="T64" s="45"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3</v>
      </c>
      <c r="AL64" s="45">
        <v>0</v>
      </c>
      <c r="AM64" s="44">
        <v>0</v>
      </c>
      <c r="AN64" s="14">
        <v>0</v>
      </c>
      <c r="AO64" s="45">
        <v>0</v>
      </c>
      <c r="AP64" s="44">
        <v>0</v>
      </c>
      <c r="AQ64" s="14">
        <v>0</v>
      </c>
      <c r="AR64" s="45">
        <v>0</v>
      </c>
      <c r="AS64" s="13">
        <f t="shared" si="4"/>
        <v>0</v>
      </c>
      <c r="AT64" s="17">
        <f t="shared" si="5"/>
        <v>3</v>
      </c>
      <c r="AU64" s="6"/>
      <c r="AV64" s="9"/>
      <c r="AW64" s="6"/>
      <c r="AX64" s="6"/>
      <c r="AY64" s="6"/>
      <c r="AZ64" s="9"/>
      <c r="BA64" s="6"/>
      <c r="BB64" s="6"/>
      <c r="BC64" s="6"/>
      <c r="BD64" s="9"/>
      <c r="BE64" s="6"/>
      <c r="BF64" s="6"/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</row>
    <row r="65" spans="1:174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v>0</v>
      </c>
      <c r="R65" s="44">
        <v>0</v>
      </c>
      <c r="S65" s="14">
        <v>0</v>
      </c>
      <c r="T65" s="45"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v>0</v>
      </c>
      <c r="AP65" s="44">
        <v>0</v>
      </c>
      <c r="AQ65" s="14">
        <v>0</v>
      </c>
      <c r="AR65" s="45">
        <v>0</v>
      </c>
      <c r="AS65" s="13">
        <f t="shared" si="4"/>
        <v>0</v>
      </c>
      <c r="AT65" s="17">
        <f t="shared" si="5"/>
        <v>0</v>
      </c>
      <c r="AU65" s="6"/>
      <c r="AV65" s="9"/>
      <c r="AW65" s="6"/>
      <c r="AX65" s="6"/>
      <c r="AY65" s="6"/>
      <c r="AZ65" s="9"/>
      <c r="BA65" s="6"/>
      <c r="BB65" s="6"/>
      <c r="BC65" s="6"/>
      <c r="BD65" s="9"/>
      <c r="BE65" s="6"/>
      <c r="BF65" s="6"/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</row>
    <row r="66" spans="1:174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v>0</v>
      </c>
      <c r="R66" s="44">
        <v>0</v>
      </c>
      <c r="S66" s="14">
        <v>0</v>
      </c>
      <c r="T66" s="45"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v>0</v>
      </c>
      <c r="AP66" s="44">
        <v>0</v>
      </c>
      <c r="AQ66" s="14">
        <v>0</v>
      </c>
      <c r="AR66" s="45">
        <v>0</v>
      </c>
      <c r="AS66" s="13">
        <f t="shared" si="4"/>
        <v>0</v>
      </c>
      <c r="AT66" s="17">
        <f t="shared" si="5"/>
        <v>0</v>
      </c>
      <c r="AU66" s="6"/>
      <c r="AV66" s="9"/>
      <c r="AW66" s="6"/>
      <c r="AX66" s="6"/>
      <c r="AY66" s="6"/>
      <c r="AZ66" s="9"/>
      <c r="BA66" s="6"/>
      <c r="BB66" s="6"/>
      <c r="BC66" s="6"/>
      <c r="BD66" s="9"/>
      <c r="BE66" s="6"/>
      <c r="BF66" s="6"/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</row>
    <row r="67" spans="1:174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10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v>0</v>
      </c>
      <c r="R67" s="44">
        <v>0</v>
      </c>
      <c r="S67" s="14">
        <v>0</v>
      </c>
      <c r="T67" s="45"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v>0</v>
      </c>
      <c r="AP67" s="44">
        <v>0</v>
      </c>
      <c r="AQ67" s="14">
        <v>0</v>
      </c>
      <c r="AR67" s="45">
        <v>0</v>
      </c>
      <c r="AS67" s="13">
        <f t="shared" si="4"/>
        <v>0</v>
      </c>
      <c r="AT67" s="17">
        <f t="shared" si="5"/>
        <v>10</v>
      </c>
      <c r="AU67" s="6"/>
      <c r="AV67" s="9"/>
      <c r="AW67" s="6"/>
      <c r="AX67" s="6"/>
      <c r="AY67" s="6"/>
      <c r="AZ67" s="9"/>
      <c r="BA67" s="6"/>
      <c r="BB67" s="6"/>
      <c r="BC67" s="6"/>
      <c r="BD67" s="9"/>
      <c r="BE67" s="6"/>
      <c r="BF67" s="6"/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</row>
    <row r="68" spans="1:174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v>0</v>
      </c>
      <c r="R68" s="44">
        <v>0</v>
      </c>
      <c r="S68" s="14">
        <v>0</v>
      </c>
      <c r="T68" s="45"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8">
        <v>29</v>
      </c>
      <c r="AN68" s="16">
        <v>276</v>
      </c>
      <c r="AO68" s="45">
        <f>AN68/AM68*1000</f>
        <v>9517.241379310346</v>
      </c>
      <c r="AP68" s="44">
        <v>0</v>
      </c>
      <c r="AQ68" s="14">
        <v>0</v>
      </c>
      <c r="AR68" s="45">
        <v>0</v>
      </c>
      <c r="AS68" s="13">
        <f t="shared" si="4"/>
        <v>29</v>
      </c>
      <c r="AT68" s="17">
        <f t="shared" si="5"/>
        <v>276</v>
      </c>
      <c r="AU68" s="6"/>
      <c r="AV68" s="9"/>
      <c r="AW68" s="6"/>
      <c r="AX68" s="6"/>
      <c r="AY68" s="6"/>
      <c r="AZ68" s="9"/>
      <c r="BA68" s="6"/>
      <c r="BB68" s="6"/>
      <c r="BC68" s="6"/>
      <c r="BD68" s="9"/>
      <c r="BE68" s="6"/>
      <c r="BF68" s="6"/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</row>
    <row r="69" spans="1:174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v>0</v>
      </c>
      <c r="R69" s="44">
        <v>0</v>
      </c>
      <c r="S69" s="14">
        <v>0</v>
      </c>
      <c r="T69" s="45"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8">
        <v>23</v>
      </c>
      <c r="AN69" s="16">
        <v>161</v>
      </c>
      <c r="AO69" s="45">
        <f>AN69/AM69*1000</f>
        <v>7000</v>
      </c>
      <c r="AP69" s="44">
        <v>0</v>
      </c>
      <c r="AQ69" s="14">
        <v>0</v>
      </c>
      <c r="AR69" s="45">
        <v>0</v>
      </c>
      <c r="AS69" s="13">
        <f t="shared" si="4"/>
        <v>23</v>
      </c>
      <c r="AT69" s="17">
        <f t="shared" si="5"/>
        <v>161</v>
      </c>
      <c r="AU69" s="6"/>
      <c r="AV69" s="9"/>
      <c r="AW69" s="6"/>
      <c r="AX69" s="6"/>
      <c r="AY69" s="6"/>
      <c r="AZ69" s="9"/>
      <c r="BA69" s="6"/>
      <c r="BB69" s="6"/>
      <c r="BC69" s="6"/>
      <c r="BD69" s="9"/>
      <c r="BE69" s="6"/>
      <c r="BF69" s="6"/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</row>
    <row r="70" spans="1:174" ht="15" thickBot="1" x14ac:dyDescent="0.35">
      <c r="A70" s="63"/>
      <c r="B70" s="64" t="s">
        <v>17</v>
      </c>
      <c r="C70" s="61">
        <f>SUM(C58:C69)</f>
        <v>0</v>
      </c>
      <c r="D70" s="37">
        <f>SUM(D58:D69)</f>
        <v>0</v>
      </c>
      <c r="E70" s="62"/>
      <c r="F70" s="61">
        <f>SUM(F58:F69)</f>
        <v>0</v>
      </c>
      <c r="G70" s="37">
        <f>SUM(G58:G69)</f>
        <v>0</v>
      </c>
      <c r="H70" s="62"/>
      <c r="I70" s="61">
        <f>SUM(I58:I69)</f>
        <v>0</v>
      </c>
      <c r="J70" s="37">
        <f>SUM(J58:J69)</f>
        <v>11</v>
      </c>
      <c r="K70" s="62"/>
      <c r="L70" s="61">
        <f>SUM(L58:L69)</f>
        <v>0</v>
      </c>
      <c r="M70" s="37">
        <f>SUM(M58:M69)</f>
        <v>0</v>
      </c>
      <c r="N70" s="62"/>
      <c r="O70" s="61">
        <f>SUM(O58:O69)</f>
        <v>0</v>
      </c>
      <c r="P70" s="37">
        <f>SUM(P58:P69)</f>
        <v>0</v>
      </c>
      <c r="Q70" s="62"/>
      <c r="R70" s="61">
        <f>SUM(R58:R69)</f>
        <v>0</v>
      </c>
      <c r="S70" s="37">
        <f>SUM(S58:S69)</f>
        <v>0</v>
      </c>
      <c r="T70" s="62"/>
      <c r="U70" s="61">
        <f>SUM(U58:U69)</f>
        <v>0</v>
      </c>
      <c r="V70" s="37">
        <f>SUM(V58:V69)</f>
        <v>0</v>
      </c>
      <c r="W70" s="62"/>
      <c r="X70" s="61">
        <f>SUM(X58:X69)</f>
        <v>0</v>
      </c>
      <c r="Y70" s="37">
        <f>SUM(Y58:Y69)</f>
        <v>0</v>
      </c>
      <c r="Z70" s="62"/>
      <c r="AA70" s="61">
        <f>SUM(AA58:AA69)</f>
        <v>0</v>
      </c>
      <c r="AB70" s="37">
        <f>SUM(AB58:AB69)</f>
        <v>0</v>
      </c>
      <c r="AC70" s="62"/>
      <c r="AD70" s="61">
        <f>SUM(AD58:AD69)</f>
        <v>0</v>
      </c>
      <c r="AE70" s="37">
        <f>SUM(AE58:AE69)</f>
        <v>0</v>
      </c>
      <c r="AF70" s="62"/>
      <c r="AG70" s="61">
        <f>SUM(AG58:AG69)</f>
        <v>0</v>
      </c>
      <c r="AH70" s="37">
        <f>SUM(AH58:AH69)</f>
        <v>0</v>
      </c>
      <c r="AI70" s="62"/>
      <c r="AJ70" s="61">
        <f>SUM(AJ58:AJ69)</f>
        <v>0</v>
      </c>
      <c r="AK70" s="37">
        <f>SUM(AK58:AK69)</f>
        <v>3</v>
      </c>
      <c r="AL70" s="62"/>
      <c r="AM70" s="61">
        <f>SUM(AM58:AM69)</f>
        <v>52</v>
      </c>
      <c r="AN70" s="37">
        <f>SUM(AN58:AN69)</f>
        <v>437</v>
      </c>
      <c r="AO70" s="62"/>
      <c r="AP70" s="61">
        <f>SUM(AP58:AP69)</f>
        <v>0</v>
      </c>
      <c r="AQ70" s="37">
        <f>SUM(AQ58:AQ69)</f>
        <v>3</v>
      </c>
      <c r="AR70" s="62"/>
      <c r="AS70" s="38">
        <f t="shared" si="4"/>
        <v>52</v>
      </c>
      <c r="AT70" s="39">
        <f t="shared" si="5"/>
        <v>454</v>
      </c>
      <c r="AU70" s="6"/>
      <c r="AV70" s="9"/>
      <c r="AW70" s="6"/>
      <c r="AX70" s="6"/>
      <c r="AY70" s="6"/>
      <c r="AZ70" s="9"/>
      <c r="BA70" s="6"/>
      <c r="BB70" s="6"/>
      <c r="BC70" s="6"/>
      <c r="BD70" s="9"/>
      <c r="BE70" s="6"/>
      <c r="BF70" s="6"/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</row>
    <row r="71" spans="1:174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8">
        <v>0</v>
      </c>
      <c r="M71" s="16">
        <v>0</v>
      </c>
      <c r="N71" s="45">
        <v>0</v>
      </c>
      <c r="O71" s="44">
        <v>0</v>
      </c>
      <c r="P71" s="14">
        <v>0</v>
      </c>
      <c r="Q71" s="45">
        <v>0</v>
      </c>
      <c r="R71" s="44">
        <v>0</v>
      </c>
      <c r="S71" s="14">
        <v>0</v>
      </c>
      <c r="T71" s="45"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8">
        <v>0</v>
      </c>
      <c r="AH71" s="16">
        <v>0</v>
      </c>
      <c r="AI71" s="45">
        <v>0</v>
      </c>
      <c r="AJ71" s="48">
        <v>0</v>
      </c>
      <c r="AK71" s="16">
        <v>0</v>
      </c>
      <c r="AL71" s="45">
        <v>0</v>
      </c>
      <c r="AM71" s="48">
        <v>31</v>
      </c>
      <c r="AN71" s="16">
        <v>228</v>
      </c>
      <c r="AO71" s="45">
        <f>AN71/AM71*1000</f>
        <v>7354.8387096774186</v>
      </c>
      <c r="AP71" s="44">
        <v>0</v>
      </c>
      <c r="AQ71" s="14">
        <v>0</v>
      </c>
      <c r="AR71" s="45">
        <v>0</v>
      </c>
      <c r="AS71" s="12">
        <f t="shared" ref="AS71:AS83" si="6">SUM(AP71,AM71,AD71,U71,C71)</f>
        <v>31</v>
      </c>
      <c r="AT71" s="17">
        <f t="shared" ref="AT71:AT83" si="7">SUM(AQ71,AN71,AE71,V71,D71)</f>
        <v>228</v>
      </c>
      <c r="AU71" s="6"/>
      <c r="AV71" s="9"/>
      <c r="AW71" s="6"/>
      <c r="AX71" s="6"/>
      <c r="AY71" s="6"/>
      <c r="AZ71" s="9"/>
      <c r="BA71" s="6"/>
      <c r="BB71" s="6"/>
      <c r="BC71" s="6"/>
      <c r="BD71" s="9"/>
      <c r="BE71" s="6"/>
      <c r="BF71" s="6"/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</row>
    <row r="72" spans="1:174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v>0</v>
      </c>
      <c r="R72" s="44">
        <v>0</v>
      </c>
      <c r="S72" s="14">
        <v>0</v>
      </c>
      <c r="T72" s="45"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v>0</v>
      </c>
      <c r="AP72" s="44">
        <v>0</v>
      </c>
      <c r="AQ72" s="14">
        <v>0</v>
      </c>
      <c r="AR72" s="45">
        <v>0</v>
      </c>
      <c r="AS72" s="12">
        <f t="shared" si="6"/>
        <v>0</v>
      </c>
      <c r="AT72" s="17">
        <f t="shared" si="7"/>
        <v>0</v>
      </c>
      <c r="AU72" s="6"/>
      <c r="AV72" s="9"/>
      <c r="AW72" s="6"/>
      <c r="AX72" s="6"/>
      <c r="AY72" s="6"/>
      <c r="AZ72" s="9"/>
      <c r="BA72" s="6"/>
      <c r="BB72" s="6"/>
      <c r="BC72" s="6"/>
      <c r="BD72" s="9"/>
      <c r="BE72" s="6"/>
      <c r="BF72" s="6"/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</row>
    <row r="73" spans="1:174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v>0</v>
      </c>
      <c r="R73" s="44">
        <v>0</v>
      </c>
      <c r="S73" s="14">
        <v>0</v>
      </c>
      <c r="T73" s="45"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v>0</v>
      </c>
      <c r="AP73" s="44">
        <v>0</v>
      </c>
      <c r="AQ73" s="14">
        <v>0</v>
      </c>
      <c r="AR73" s="45">
        <v>0</v>
      </c>
      <c r="AS73" s="12">
        <f t="shared" si="6"/>
        <v>0</v>
      </c>
      <c r="AT73" s="17">
        <f t="shared" si="7"/>
        <v>0</v>
      </c>
      <c r="AU73" s="6"/>
      <c r="AV73" s="9"/>
      <c r="AW73" s="6"/>
      <c r="AX73" s="6"/>
      <c r="AY73" s="6"/>
      <c r="AZ73" s="9"/>
      <c r="BA73" s="6"/>
      <c r="BB73" s="6"/>
      <c r="BC73" s="6"/>
      <c r="BD73" s="9"/>
      <c r="BE73" s="6"/>
      <c r="BF73" s="6"/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</row>
    <row r="74" spans="1:174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4">
        <v>0</v>
      </c>
      <c r="J74" s="14">
        <v>0</v>
      </c>
      <c r="K74" s="45">
        <v>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v>0</v>
      </c>
      <c r="R74" s="44">
        <v>0</v>
      </c>
      <c r="S74" s="14">
        <v>0</v>
      </c>
      <c r="T74" s="45"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v>0</v>
      </c>
      <c r="AP74" s="48">
        <v>33</v>
      </c>
      <c r="AQ74" s="16">
        <v>456</v>
      </c>
      <c r="AR74" s="45">
        <f t="shared" ref="AR74:AR79" si="8">AQ74/AP74*1000</f>
        <v>13818.181818181818</v>
      </c>
      <c r="AS74" s="12">
        <f t="shared" si="6"/>
        <v>33</v>
      </c>
      <c r="AT74" s="17">
        <f t="shared" si="7"/>
        <v>456</v>
      </c>
      <c r="AU74" s="6"/>
      <c r="AV74" s="9"/>
      <c r="AW74" s="6"/>
      <c r="AX74" s="6"/>
      <c r="AY74" s="6"/>
      <c r="AZ74" s="9"/>
      <c r="BA74" s="6"/>
      <c r="BB74" s="6"/>
      <c r="BC74" s="6"/>
      <c r="BD74" s="9"/>
      <c r="BE74" s="6"/>
      <c r="BF74" s="6"/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</row>
    <row r="75" spans="1:174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v>0</v>
      </c>
      <c r="R75" s="44">
        <v>0</v>
      </c>
      <c r="S75" s="14">
        <v>0</v>
      </c>
      <c r="T75" s="45"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v>0</v>
      </c>
      <c r="AP75" s="44">
        <v>0</v>
      </c>
      <c r="AQ75" s="14">
        <v>0</v>
      </c>
      <c r="AR75" s="45">
        <v>0</v>
      </c>
      <c r="AS75" s="12">
        <f t="shared" si="6"/>
        <v>0</v>
      </c>
      <c r="AT75" s="17">
        <f t="shared" si="7"/>
        <v>0</v>
      </c>
      <c r="AU75" s="6"/>
      <c r="AV75" s="9"/>
      <c r="AW75" s="6"/>
      <c r="AX75" s="6"/>
      <c r="AY75" s="6"/>
      <c r="AZ75" s="9"/>
      <c r="BA75" s="6"/>
      <c r="BB75" s="6"/>
      <c r="BC75" s="6"/>
      <c r="BD75" s="9"/>
      <c r="BE75" s="6"/>
      <c r="BF75" s="6"/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</row>
    <row r="76" spans="1:174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v>0</v>
      </c>
      <c r="R76" s="44">
        <v>0</v>
      </c>
      <c r="S76" s="14">
        <v>0</v>
      </c>
      <c r="T76" s="45"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v>0</v>
      </c>
      <c r="AP76" s="44">
        <v>0</v>
      </c>
      <c r="AQ76" s="14">
        <v>1</v>
      </c>
      <c r="AR76" s="45">
        <v>0</v>
      </c>
      <c r="AS76" s="12">
        <f t="shared" si="6"/>
        <v>0</v>
      </c>
      <c r="AT76" s="17">
        <f t="shared" si="7"/>
        <v>1</v>
      </c>
      <c r="AU76" s="6"/>
      <c r="AV76" s="9"/>
      <c r="AW76" s="6"/>
      <c r="AX76" s="6"/>
      <c r="AY76" s="6"/>
      <c r="AZ76" s="9"/>
      <c r="BA76" s="6"/>
      <c r="BB76" s="6"/>
      <c r="BC76" s="6"/>
      <c r="BD76" s="9"/>
      <c r="BE76" s="6"/>
      <c r="BF76" s="6"/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</row>
    <row r="77" spans="1:174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v>0</v>
      </c>
      <c r="R77" s="44">
        <v>0</v>
      </c>
      <c r="S77" s="14">
        <v>0</v>
      </c>
      <c r="T77" s="45"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v>0</v>
      </c>
      <c r="AP77" s="48">
        <v>34</v>
      </c>
      <c r="AQ77" s="16">
        <v>407</v>
      </c>
      <c r="AR77" s="45">
        <f t="shared" si="8"/>
        <v>11970.588235294117</v>
      </c>
      <c r="AS77" s="12">
        <f t="shared" si="6"/>
        <v>34</v>
      </c>
      <c r="AT77" s="17">
        <f t="shared" si="7"/>
        <v>407</v>
      </c>
      <c r="AU77" s="6"/>
      <c r="AV77" s="9"/>
      <c r="AW77" s="6"/>
      <c r="AX77" s="6"/>
      <c r="AY77" s="6"/>
      <c r="AZ77" s="9"/>
      <c r="BA77" s="6"/>
      <c r="BB77" s="6"/>
      <c r="BC77" s="6"/>
      <c r="BD77" s="9"/>
      <c r="BE77" s="6"/>
      <c r="BF77" s="6"/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</row>
    <row r="78" spans="1:174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v>0</v>
      </c>
      <c r="R78" s="44">
        <v>0</v>
      </c>
      <c r="S78" s="14">
        <v>0</v>
      </c>
      <c r="T78" s="45"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v>0</v>
      </c>
      <c r="AP78" s="44">
        <v>0</v>
      </c>
      <c r="AQ78" s="14">
        <v>0</v>
      </c>
      <c r="AR78" s="45">
        <v>0</v>
      </c>
      <c r="AS78" s="12">
        <f t="shared" si="6"/>
        <v>0</v>
      </c>
      <c r="AT78" s="17">
        <f t="shared" si="7"/>
        <v>0</v>
      </c>
      <c r="AU78" s="6"/>
      <c r="AV78" s="9"/>
      <c r="AW78" s="6"/>
      <c r="AX78" s="6"/>
      <c r="AY78" s="6"/>
      <c r="AZ78" s="9"/>
      <c r="BA78" s="6"/>
      <c r="BB78" s="6"/>
      <c r="BC78" s="6"/>
      <c r="BD78" s="9"/>
      <c r="BE78" s="6"/>
      <c r="BF78" s="6"/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</row>
    <row r="79" spans="1:174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v>0</v>
      </c>
      <c r="R79" s="44">
        <v>0</v>
      </c>
      <c r="S79" s="14">
        <v>0</v>
      </c>
      <c r="T79" s="45"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v>0</v>
      </c>
      <c r="AP79" s="48">
        <v>1</v>
      </c>
      <c r="AQ79" s="16">
        <v>37</v>
      </c>
      <c r="AR79" s="45">
        <f t="shared" si="8"/>
        <v>37000</v>
      </c>
      <c r="AS79" s="12">
        <f t="shared" si="6"/>
        <v>1</v>
      </c>
      <c r="AT79" s="17">
        <f t="shared" si="7"/>
        <v>37</v>
      </c>
      <c r="AU79" s="6"/>
      <c r="AV79" s="9"/>
      <c r="AW79" s="6"/>
      <c r="AX79" s="6"/>
      <c r="AY79" s="6"/>
      <c r="AZ79" s="9"/>
      <c r="BA79" s="6"/>
      <c r="BB79" s="6"/>
      <c r="BC79" s="6"/>
      <c r="BD79" s="9"/>
      <c r="BE79" s="6"/>
      <c r="BF79" s="6"/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</row>
    <row r="80" spans="1:174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v>0</v>
      </c>
      <c r="R80" s="44">
        <v>0</v>
      </c>
      <c r="S80" s="14">
        <v>0</v>
      </c>
      <c r="T80" s="45"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v>0</v>
      </c>
      <c r="AP80" s="44">
        <v>0</v>
      </c>
      <c r="AQ80" s="14">
        <v>0</v>
      </c>
      <c r="AR80" s="45">
        <v>0</v>
      </c>
      <c r="AS80" s="12">
        <f t="shared" si="6"/>
        <v>0</v>
      </c>
      <c r="AT80" s="17">
        <f t="shared" si="7"/>
        <v>0</v>
      </c>
      <c r="AU80" s="6"/>
      <c r="AV80" s="9"/>
      <c r="AW80" s="6"/>
      <c r="AX80" s="6"/>
      <c r="AY80" s="6"/>
      <c r="AZ80" s="9"/>
      <c r="BA80" s="6"/>
      <c r="BB80" s="6"/>
      <c r="BC80" s="6"/>
      <c r="BD80" s="9"/>
      <c r="BE80" s="6"/>
      <c r="BF80" s="6"/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</row>
    <row r="81" spans="1:174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4">
        <v>0</v>
      </c>
      <c r="J81" s="14">
        <v>0</v>
      </c>
      <c r="K81" s="45">
        <v>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v>0</v>
      </c>
      <c r="R81" s="44">
        <v>0</v>
      </c>
      <c r="S81" s="14">
        <v>0</v>
      </c>
      <c r="T81" s="45">
        <v>0</v>
      </c>
      <c r="U81" s="48">
        <v>2</v>
      </c>
      <c r="V81" s="16">
        <v>24</v>
      </c>
      <c r="W81" s="45">
        <f>V81/U81*1000</f>
        <v>12000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v>0</v>
      </c>
      <c r="AP81" s="44">
        <v>66</v>
      </c>
      <c r="AQ81" s="14">
        <v>879</v>
      </c>
      <c r="AR81" s="45">
        <v>0</v>
      </c>
      <c r="AS81" s="12">
        <f t="shared" si="6"/>
        <v>68</v>
      </c>
      <c r="AT81" s="17">
        <f t="shared" si="7"/>
        <v>903</v>
      </c>
      <c r="AU81" s="6"/>
      <c r="AV81" s="9"/>
      <c r="AW81" s="6"/>
      <c r="AX81" s="6"/>
      <c r="AY81" s="6"/>
      <c r="AZ81" s="9"/>
      <c r="BA81" s="6"/>
      <c r="BB81" s="6"/>
      <c r="BC81" s="6"/>
      <c r="BD81" s="9"/>
      <c r="BE81" s="6"/>
      <c r="BF81" s="6"/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</row>
    <row r="82" spans="1:174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v>0</v>
      </c>
      <c r="R82" s="44">
        <v>0</v>
      </c>
      <c r="S82" s="14">
        <v>0</v>
      </c>
      <c r="T82" s="45"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v>0</v>
      </c>
      <c r="AP82" s="44">
        <v>0</v>
      </c>
      <c r="AQ82" s="14">
        <v>0</v>
      </c>
      <c r="AR82" s="45">
        <v>0</v>
      </c>
      <c r="AS82" s="12">
        <f t="shared" si="6"/>
        <v>0</v>
      </c>
      <c r="AT82" s="17">
        <f t="shared" si="7"/>
        <v>0</v>
      </c>
      <c r="AU82" s="6"/>
      <c r="AV82" s="9"/>
      <c r="AW82" s="6"/>
      <c r="AX82" s="6"/>
      <c r="AY82" s="6"/>
      <c r="AZ82" s="9"/>
      <c r="BA82" s="6"/>
      <c r="BB82" s="6"/>
      <c r="BC82" s="6"/>
      <c r="BD82" s="9"/>
      <c r="BE82" s="6"/>
      <c r="BF82" s="6"/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</row>
    <row r="83" spans="1:174" ht="15" thickBot="1" x14ac:dyDescent="0.35">
      <c r="A83" s="63"/>
      <c r="B83" s="64" t="s">
        <v>17</v>
      </c>
      <c r="C83" s="61">
        <f>SUM(C71:C82)</f>
        <v>0</v>
      </c>
      <c r="D83" s="37">
        <f>SUM(D71:D82)</f>
        <v>0</v>
      </c>
      <c r="E83" s="62"/>
      <c r="F83" s="61">
        <f>SUM(F71:F82)</f>
        <v>0</v>
      </c>
      <c r="G83" s="37">
        <f>SUM(G71:G82)</f>
        <v>0</v>
      </c>
      <c r="H83" s="62"/>
      <c r="I83" s="61">
        <f>SUM(I71:I82)</f>
        <v>0</v>
      </c>
      <c r="J83" s="37">
        <f>SUM(J71:J82)</f>
        <v>0</v>
      </c>
      <c r="K83" s="62"/>
      <c r="L83" s="61">
        <f>SUM(L71:L82)</f>
        <v>0</v>
      </c>
      <c r="M83" s="37">
        <f>SUM(M71:M82)</f>
        <v>0</v>
      </c>
      <c r="N83" s="62"/>
      <c r="O83" s="61">
        <f>SUM(O71:O82)</f>
        <v>0</v>
      </c>
      <c r="P83" s="37">
        <f>SUM(P71:P82)</f>
        <v>0</v>
      </c>
      <c r="Q83" s="62"/>
      <c r="R83" s="61">
        <f>SUM(R71:R82)</f>
        <v>0</v>
      </c>
      <c r="S83" s="37">
        <f>SUM(S71:S82)</f>
        <v>0</v>
      </c>
      <c r="T83" s="62"/>
      <c r="U83" s="61">
        <f>SUM(U71:U82)</f>
        <v>2</v>
      </c>
      <c r="V83" s="37">
        <f>SUM(V71:V82)</f>
        <v>24</v>
      </c>
      <c r="W83" s="62"/>
      <c r="X83" s="61">
        <f>SUM(X71:X82)</f>
        <v>0</v>
      </c>
      <c r="Y83" s="37">
        <f>SUM(Y71:Y82)</f>
        <v>0</v>
      </c>
      <c r="Z83" s="62"/>
      <c r="AA83" s="61">
        <f>SUM(AA71:AA82)</f>
        <v>0</v>
      </c>
      <c r="AB83" s="37">
        <f>SUM(AB71:AB82)</f>
        <v>0</v>
      </c>
      <c r="AC83" s="62"/>
      <c r="AD83" s="61">
        <f>SUM(AD71:AD82)</f>
        <v>0</v>
      </c>
      <c r="AE83" s="37">
        <f>SUM(AE71:AE82)</f>
        <v>0</v>
      </c>
      <c r="AF83" s="62"/>
      <c r="AG83" s="61">
        <f>SUM(AG71:AG82)</f>
        <v>0</v>
      </c>
      <c r="AH83" s="37">
        <f>SUM(AH71:AH82)</f>
        <v>0</v>
      </c>
      <c r="AI83" s="62"/>
      <c r="AJ83" s="61">
        <f>SUM(AJ71:AJ82)</f>
        <v>0</v>
      </c>
      <c r="AK83" s="37">
        <f>SUM(AK71:AK82)</f>
        <v>0</v>
      </c>
      <c r="AL83" s="62"/>
      <c r="AM83" s="61">
        <f>SUM(AM71:AM82)</f>
        <v>31</v>
      </c>
      <c r="AN83" s="37">
        <f>SUM(AN71:AN82)</f>
        <v>228</v>
      </c>
      <c r="AO83" s="62"/>
      <c r="AP83" s="61">
        <f>SUM(AP71:AP82)</f>
        <v>134</v>
      </c>
      <c r="AQ83" s="37">
        <f>SUM(AQ71:AQ82)</f>
        <v>1780</v>
      </c>
      <c r="AR83" s="62"/>
      <c r="AS83" s="38">
        <f t="shared" si="6"/>
        <v>167</v>
      </c>
      <c r="AT83" s="39">
        <f t="shared" si="7"/>
        <v>2032</v>
      </c>
      <c r="AU83" s="6"/>
      <c r="AV83" s="9"/>
      <c r="AW83" s="6"/>
      <c r="AX83" s="6"/>
      <c r="AY83" s="6"/>
      <c r="AZ83" s="9"/>
      <c r="BA83" s="6"/>
      <c r="BB83" s="6"/>
      <c r="BC83" s="6"/>
      <c r="BD83" s="9"/>
      <c r="BE83" s="6"/>
      <c r="BF83" s="6"/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</row>
    <row r="84" spans="1:174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v>0</v>
      </c>
      <c r="R84" s="44">
        <v>0</v>
      </c>
      <c r="S84" s="14">
        <v>0</v>
      </c>
      <c r="T84" s="45"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v>0</v>
      </c>
      <c r="AP84" s="44">
        <v>0</v>
      </c>
      <c r="AQ84" s="14">
        <v>0</v>
      </c>
      <c r="AR84" s="45">
        <v>0</v>
      </c>
      <c r="AS84" s="13">
        <f t="shared" ref="AS84:AS96" si="9">C84+I84+R84+U84+AD84+AM84+AP84</f>
        <v>0</v>
      </c>
      <c r="AT84" s="17">
        <f t="shared" ref="AT84:AT96" si="10">D84+J84+S84+V84+AE84+AN84+AQ84</f>
        <v>0</v>
      </c>
      <c r="AU84" s="6"/>
      <c r="AV84" s="9"/>
      <c r="AW84" s="6"/>
      <c r="AX84" s="6"/>
      <c r="AY84" s="6"/>
      <c r="AZ84" s="9"/>
      <c r="BA84" s="6"/>
      <c r="BB84" s="6"/>
      <c r="BC84" s="6"/>
      <c r="BD84" s="9"/>
      <c r="BE84" s="6"/>
      <c r="BF84" s="6"/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</row>
    <row r="85" spans="1:174" x14ac:dyDescent="0.3">
      <c r="A85" s="54">
        <v>2012</v>
      </c>
      <c r="B85" s="55" t="s">
        <v>6</v>
      </c>
      <c r="C85" s="49">
        <v>8</v>
      </c>
      <c r="D85" s="15">
        <v>195</v>
      </c>
      <c r="E85" s="45">
        <f t="shared" ref="E85" si="11">D85/C85*1000</f>
        <v>24375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v>0</v>
      </c>
      <c r="R85" s="44">
        <v>0</v>
      </c>
      <c r="S85" s="14">
        <v>0</v>
      </c>
      <c r="T85" s="45"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v>0</v>
      </c>
      <c r="AP85" s="44">
        <v>0</v>
      </c>
      <c r="AQ85" s="14">
        <v>51</v>
      </c>
      <c r="AR85" s="45">
        <v>0</v>
      </c>
      <c r="AS85" s="13">
        <f t="shared" si="9"/>
        <v>8</v>
      </c>
      <c r="AT85" s="17">
        <f t="shared" si="10"/>
        <v>246</v>
      </c>
      <c r="AU85" s="6"/>
      <c r="AV85" s="9"/>
      <c r="AW85" s="6"/>
      <c r="AX85" s="6"/>
      <c r="AY85" s="6"/>
      <c r="AZ85" s="9"/>
      <c r="BA85" s="6"/>
      <c r="BB85" s="6"/>
      <c r="BC85" s="6"/>
      <c r="BD85" s="9"/>
      <c r="BE85" s="6"/>
      <c r="BF85" s="6"/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</row>
    <row r="86" spans="1:174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v>0</v>
      </c>
      <c r="R86" s="44">
        <v>0</v>
      </c>
      <c r="S86" s="14">
        <v>0</v>
      </c>
      <c r="T86" s="45"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0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v>0</v>
      </c>
      <c r="AP86" s="44">
        <v>0</v>
      </c>
      <c r="AQ86" s="14">
        <v>0</v>
      </c>
      <c r="AR86" s="45">
        <v>0</v>
      </c>
      <c r="AS86" s="13">
        <f t="shared" si="9"/>
        <v>0</v>
      </c>
      <c r="AT86" s="17">
        <f t="shared" si="10"/>
        <v>0</v>
      </c>
      <c r="AU86" s="6"/>
      <c r="AV86" s="9"/>
      <c r="AW86" s="6"/>
      <c r="AX86" s="6"/>
      <c r="AY86" s="6"/>
      <c r="AZ86" s="9"/>
      <c r="BA86" s="6"/>
      <c r="BB86" s="6"/>
      <c r="BC86" s="6"/>
      <c r="BD86" s="9"/>
      <c r="BE86" s="6"/>
      <c r="BF86" s="6"/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</row>
    <row r="87" spans="1:174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3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v>0</v>
      </c>
      <c r="R87" s="44">
        <v>0</v>
      </c>
      <c r="S87" s="14">
        <v>0</v>
      </c>
      <c r="T87" s="45"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0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v>0</v>
      </c>
      <c r="AP87" s="44">
        <v>0</v>
      </c>
      <c r="AQ87" s="14">
        <v>47</v>
      </c>
      <c r="AR87" s="45">
        <v>0</v>
      </c>
      <c r="AS87" s="13">
        <f t="shared" si="9"/>
        <v>0</v>
      </c>
      <c r="AT87" s="17">
        <f t="shared" si="10"/>
        <v>50</v>
      </c>
      <c r="AU87" s="6"/>
      <c r="AV87" s="9"/>
      <c r="AW87" s="6"/>
      <c r="AX87" s="6"/>
      <c r="AY87" s="6"/>
      <c r="AZ87" s="9"/>
      <c r="BA87" s="6"/>
      <c r="BB87" s="6"/>
      <c r="BC87" s="6"/>
      <c r="BD87" s="9"/>
      <c r="BE87" s="6"/>
      <c r="BF87" s="6"/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</row>
    <row r="88" spans="1:174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v>0</v>
      </c>
      <c r="R88" s="44">
        <v>0</v>
      </c>
      <c r="S88" s="14">
        <v>0</v>
      </c>
      <c r="T88" s="45"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v>0</v>
      </c>
      <c r="AP88" s="44">
        <v>0</v>
      </c>
      <c r="AQ88" s="14">
        <v>1</v>
      </c>
      <c r="AR88" s="45">
        <v>0</v>
      </c>
      <c r="AS88" s="13">
        <f t="shared" si="9"/>
        <v>0</v>
      </c>
      <c r="AT88" s="17">
        <f t="shared" si="10"/>
        <v>1</v>
      </c>
      <c r="AU88" s="6"/>
      <c r="AV88" s="9"/>
      <c r="AW88" s="6"/>
      <c r="AX88" s="6"/>
      <c r="AY88" s="6"/>
      <c r="AZ88" s="9"/>
      <c r="BA88" s="6"/>
      <c r="BB88" s="6"/>
      <c r="BC88" s="6"/>
      <c r="BD88" s="9"/>
      <c r="BE88" s="6"/>
      <c r="BF88" s="6"/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</row>
    <row r="89" spans="1:174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v>0</v>
      </c>
      <c r="R89" s="44">
        <v>0</v>
      </c>
      <c r="S89" s="14">
        <v>0</v>
      </c>
      <c r="T89" s="45"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4">
        <v>0</v>
      </c>
      <c r="AH89" s="14">
        <v>0</v>
      </c>
      <c r="AI89" s="45">
        <v>0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v>0</v>
      </c>
      <c r="AP89" s="44">
        <v>0</v>
      </c>
      <c r="AQ89" s="14">
        <v>0</v>
      </c>
      <c r="AR89" s="45">
        <v>0</v>
      </c>
      <c r="AS89" s="13">
        <f t="shared" si="9"/>
        <v>0</v>
      </c>
      <c r="AT89" s="17">
        <f t="shared" si="10"/>
        <v>0</v>
      </c>
      <c r="AU89" s="6"/>
      <c r="AV89" s="9"/>
      <c r="AW89" s="6"/>
      <c r="AX89" s="6"/>
      <c r="AY89" s="6"/>
      <c r="AZ89" s="9"/>
      <c r="BA89" s="6"/>
      <c r="BB89" s="6"/>
      <c r="BC89" s="6"/>
      <c r="BD89" s="9"/>
      <c r="BE89" s="6"/>
      <c r="BF89" s="6"/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</row>
    <row r="90" spans="1:174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v>0</v>
      </c>
      <c r="R90" s="44">
        <v>0</v>
      </c>
      <c r="S90" s="14">
        <v>0</v>
      </c>
      <c r="T90" s="45"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v>0</v>
      </c>
      <c r="AP90" s="44">
        <v>0</v>
      </c>
      <c r="AQ90" s="14">
        <v>0</v>
      </c>
      <c r="AR90" s="45">
        <v>0</v>
      </c>
      <c r="AS90" s="13">
        <f t="shared" si="9"/>
        <v>0</v>
      </c>
      <c r="AT90" s="17">
        <f t="shared" si="10"/>
        <v>0</v>
      </c>
      <c r="AU90" s="6"/>
      <c r="AV90" s="9"/>
      <c r="AW90" s="6"/>
      <c r="AX90" s="6"/>
      <c r="AY90" s="6"/>
      <c r="AZ90" s="9"/>
      <c r="BA90" s="6"/>
      <c r="BB90" s="6"/>
      <c r="BC90" s="6"/>
      <c r="BD90" s="9"/>
      <c r="BE90" s="6"/>
      <c r="BF90" s="6"/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</row>
    <row r="91" spans="1:174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v>0</v>
      </c>
      <c r="R91" s="44">
        <v>0</v>
      </c>
      <c r="S91" s="14">
        <v>0</v>
      </c>
      <c r="T91" s="45"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48</v>
      </c>
      <c r="AN91" s="14">
        <v>603</v>
      </c>
      <c r="AO91" s="45">
        <f t="shared" ref="AO91:AO95" si="12">AN91/AM91*1000</f>
        <v>12562.5</v>
      </c>
      <c r="AP91" s="44">
        <v>0</v>
      </c>
      <c r="AQ91" s="14">
        <v>0</v>
      </c>
      <c r="AR91" s="45">
        <v>0</v>
      </c>
      <c r="AS91" s="13">
        <f t="shared" si="9"/>
        <v>48</v>
      </c>
      <c r="AT91" s="17">
        <f t="shared" si="10"/>
        <v>603</v>
      </c>
      <c r="AU91" s="6"/>
      <c r="AV91" s="9"/>
      <c r="AW91" s="6"/>
      <c r="AX91" s="6"/>
      <c r="AY91" s="6"/>
      <c r="AZ91" s="9"/>
      <c r="BA91" s="6"/>
      <c r="BB91" s="6"/>
      <c r="BC91" s="6"/>
      <c r="BD91" s="9"/>
      <c r="BE91" s="6"/>
      <c r="BF91" s="6"/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</row>
    <row r="92" spans="1:174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v>0</v>
      </c>
      <c r="R92" s="44">
        <v>0</v>
      </c>
      <c r="S92" s="14">
        <v>0</v>
      </c>
      <c r="T92" s="45"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96</v>
      </c>
      <c r="AN92" s="14">
        <v>1206</v>
      </c>
      <c r="AO92" s="45">
        <f t="shared" si="12"/>
        <v>12562.5</v>
      </c>
      <c r="AP92" s="44">
        <v>0</v>
      </c>
      <c r="AQ92" s="14">
        <v>0</v>
      </c>
      <c r="AR92" s="45">
        <v>0</v>
      </c>
      <c r="AS92" s="13">
        <f t="shared" si="9"/>
        <v>96</v>
      </c>
      <c r="AT92" s="17">
        <f t="shared" si="10"/>
        <v>1206</v>
      </c>
      <c r="AU92" s="6"/>
      <c r="AV92" s="9"/>
      <c r="AW92" s="6"/>
      <c r="AX92" s="6"/>
      <c r="AY92" s="6"/>
      <c r="AZ92" s="9"/>
      <c r="BA92" s="6"/>
      <c r="BB92" s="6"/>
      <c r="BC92" s="6"/>
      <c r="BD92" s="9"/>
      <c r="BE92" s="6"/>
      <c r="BF92" s="6"/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</row>
    <row r="93" spans="1:174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v>0</v>
      </c>
      <c r="R93" s="44">
        <v>0</v>
      </c>
      <c r="S93" s="14">
        <v>0</v>
      </c>
      <c r="T93" s="45"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28</v>
      </c>
      <c r="AN93" s="14">
        <v>272</v>
      </c>
      <c r="AO93" s="45">
        <f t="shared" si="12"/>
        <v>9714.2857142857138</v>
      </c>
      <c r="AP93" s="44">
        <v>0</v>
      </c>
      <c r="AQ93" s="14">
        <v>0</v>
      </c>
      <c r="AR93" s="45">
        <v>0</v>
      </c>
      <c r="AS93" s="13">
        <f t="shared" si="9"/>
        <v>28</v>
      </c>
      <c r="AT93" s="17">
        <f t="shared" si="10"/>
        <v>272</v>
      </c>
      <c r="AU93" s="6"/>
      <c r="AV93" s="9"/>
      <c r="AW93" s="6"/>
      <c r="AX93" s="6"/>
      <c r="AY93" s="6"/>
      <c r="AZ93" s="9"/>
      <c r="BA93" s="6"/>
      <c r="BB93" s="6"/>
      <c r="BC93" s="6"/>
      <c r="BD93" s="9"/>
      <c r="BE93" s="6"/>
      <c r="BF93" s="6"/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</row>
    <row r="94" spans="1:174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0</v>
      </c>
      <c r="J94" s="14">
        <v>0</v>
      </c>
      <c r="K94" s="45">
        <v>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v>0</v>
      </c>
      <c r="R94" s="44">
        <v>0</v>
      </c>
      <c r="S94" s="14">
        <v>0</v>
      </c>
      <c r="T94" s="45">
        <v>0</v>
      </c>
      <c r="U94" s="44">
        <v>0</v>
      </c>
      <c r="V94" s="14">
        <v>0</v>
      </c>
      <c r="W94" s="45">
        <v>0</v>
      </c>
      <c r="X94" s="48">
        <v>0</v>
      </c>
      <c r="Y94" s="16">
        <v>0</v>
      </c>
      <c r="Z94" s="45">
        <v>0</v>
      </c>
      <c r="AA94" s="44">
        <v>0</v>
      </c>
      <c r="AB94" s="14">
        <v>2</v>
      </c>
      <c r="AC94" s="45">
        <v>0</v>
      </c>
      <c r="AD94" s="44">
        <v>0</v>
      </c>
      <c r="AE94" s="14">
        <v>2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305</v>
      </c>
      <c r="AN94" s="14">
        <v>3554</v>
      </c>
      <c r="AO94" s="45">
        <f t="shared" si="12"/>
        <v>11652.459016393443</v>
      </c>
      <c r="AP94" s="44">
        <v>0</v>
      </c>
      <c r="AQ94" s="14">
        <v>0</v>
      </c>
      <c r="AR94" s="45">
        <v>0</v>
      </c>
      <c r="AS94" s="13">
        <f t="shared" si="9"/>
        <v>305</v>
      </c>
      <c r="AT94" s="17">
        <f t="shared" si="10"/>
        <v>3556</v>
      </c>
      <c r="AU94" s="6"/>
      <c r="AV94" s="9"/>
      <c r="AW94" s="6"/>
      <c r="AX94" s="6"/>
      <c r="AY94" s="6"/>
      <c r="AZ94" s="9"/>
      <c r="BA94" s="6"/>
      <c r="BB94" s="6"/>
      <c r="BC94" s="6"/>
      <c r="BD94" s="9"/>
      <c r="BE94" s="6"/>
      <c r="BF94" s="6"/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</row>
    <row r="95" spans="1:174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v>0</v>
      </c>
      <c r="R95" s="44">
        <v>0</v>
      </c>
      <c r="S95" s="14">
        <v>0</v>
      </c>
      <c r="T95" s="45"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25</v>
      </c>
      <c r="AN95" s="14">
        <v>302</v>
      </c>
      <c r="AO95" s="45">
        <f t="shared" si="12"/>
        <v>12080</v>
      </c>
      <c r="AP95" s="44">
        <v>0</v>
      </c>
      <c r="AQ95" s="14">
        <v>0</v>
      </c>
      <c r="AR95" s="45">
        <v>0</v>
      </c>
      <c r="AS95" s="13">
        <f t="shared" si="9"/>
        <v>25</v>
      </c>
      <c r="AT95" s="17">
        <f t="shared" si="10"/>
        <v>302</v>
      </c>
      <c r="AU95" s="6"/>
      <c r="AV95" s="9"/>
      <c r="AW95" s="6"/>
      <c r="AX95" s="6"/>
      <c r="AY95" s="6"/>
      <c r="AZ95" s="9"/>
      <c r="BA95" s="6"/>
      <c r="BB95" s="6"/>
      <c r="BC95" s="6"/>
      <c r="BD95" s="9"/>
      <c r="BE95" s="6"/>
      <c r="BF95" s="6"/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</row>
    <row r="96" spans="1:174" ht="15" thickBot="1" x14ac:dyDescent="0.35">
      <c r="A96" s="63"/>
      <c r="B96" s="64" t="s">
        <v>17</v>
      </c>
      <c r="C96" s="61">
        <f>SUM(C84:C95)</f>
        <v>8</v>
      </c>
      <c r="D96" s="37">
        <f>SUM(D84:D95)</f>
        <v>195</v>
      </c>
      <c r="E96" s="62"/>
      <c r="F96" s="61">
        <f>SUM(F84:F95)</f>
        <v>0</v>
      </c>
      <c r="G96" s="37">
        <f>SUM(G84:G95)</f>
        <v>0</v>
      </c>
      <c r="H96" s="62"/>
      <c r="I96" s="61">
        <f>SUM(I84:I95)</f>
        <v>0</v>
      </c>
      <c r="J96" s="37">
        <f>SUM(J84:J95)</f>
        <v>3</v>
      </c>
      <c r="K96" s="62"/>
      <c r="L96" s="61">
        <f>SUM(L84:L95)</f>
        <v>0</v>
      </c>
      <c r="M96" s="37">
        <f>SUM(M84:M95)</f>
        <v>0</v>
      </c>
      <c r="N96" s="62"/>
      <c r="O96" s="61">
        <f>SUM(O84:O95)</f>
        <v>0</v>
      </c>
      <c r="P96" s="37">
        <f>SUM(P84:P95)</f>
        <v>0</v>
      </c>
      <c r="Q96" s="62"/>
      <c r="R96" s="61">
        <f>SUM(R84:R95)</f>
        <v>0</v>
      </c>
      <c r="S96" s="37">
        <f>SUM(S84:S95)</f>
        <v>0</v>
      </c>
      <c r="T96" s="62"/>
      <c r="U96" s="61">
        <f>SUM(U84:U95)</f>
        <v>0</v>
      </c>
      <c r="V96" s="37">
        <f>SUM(V84:V95)</f>
        <v>0</v>
      </c>
      <c r="W96" s="62"/>
      <c r="X96" s="61">
        <f>SUM(X84:X95)</f>
        <v>0</v>
      </c>
      <c r="Y96" s="37">
        <f>SUM(Y84:Y95)</f>
        <v>0</v>
      </c>
      <c r="Z96" s="62"/>
      <c r="AA96" s="61">
        <f>SUM(AA84:AA95)</f>
        <v>0</v>
      </c>
      <c r="AB96" s="37">
        <f>SUM(AB84:AB95)</f>
        <v>2</v>
      </c>
      <c r="AC96" s="62"/>
      <c r="AD96" s="61">
        <f>SUM(AD84:AD95)</f>
        <v>0</v>
      </c>
      <c r="AE96" s="37">
        <f>SUM(AE84:AE95)</f>
        <v>2</v>
      </c>
      <c r="AF96" s="62"/>
      <c r="AG96" s="61">
        <f>SUM(AG84:AG95)</f>
        <v>0</v>
      </c>
      <c r="AH96" s="37">
        <f>SUM(AH84:AH95)</f>
        <v>0</v>
      </c>
      <c r="AI96" s="62"/>
      <c r="AJ96" s="61">
        <f>SUM(AJ84:AJ95)</f>
        <v>0</v>
      </c>
      <c r="AK96" s="37">
        <f>SUM(AK84:AK95)</f>
        <v>0</v>
      </c>
      <c r="AL96" s="62"/>
      <c r="AM96" s="61">
        <f>SUM(AM84:AM95)</f>
        <v>502</v>
      </c>
      <c r="AN96" s="37">
        <f>SUM(AN84:AN95)</f>
        <v>5937</v>
      </c>
      <c r="AO96" s="62"/>
      <c r="AP96" s="61">
        <f>SUM(AP84:AP95)</f>
        <v>0</v>
      </c>
      <c r="AQ96" s="37">
        <f>SUM(AQ84:AQ95)</f>
        <v>99</v>
      </c>
      <c r="AR96" s="62"/>
      <c r="AS96" s="38">
        <f t="shared" si="9"/>
        <v>510</v>
      </c>
      <c r="AT96" s="39">
        <f t="shared" si="10"/>
        <v>6236</v>
      </c>
      <c r="AU96" s="6"/>
      <c r="AV96" s="9"/>
      <c r="AW96" s="6"/>
      <c r="AX96" s="6"/>
      <c r="AY96" s="6"/>
      <c r="AZ96" s="9"/>
      <c r="BA96" s="6"/>
      <c r="BB96" s="6"/>
      <c r="BC96" s="6"/>
      <c r="BD96" s="9"/>
      <c r="BE96" s="6"/>
      <c r="BF96" s="6"/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</row>
    <row r="97" spans="1:174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v>0</v>
      </c>
      <c r="R97" s="44">
        <v>0</v>
      </c>
      <c r="S97" s="14">
        <v>0</v>
      </c>
      <c r="T97" s="45"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75</v>
      </c>
      <c r="AN97" s="14">
        <v>918</v>
      </c>
      <c r="AO97" s="45">
        <f>AN97/AM97*1000</f>
        <v>12240</v>
      </c>
      <c r="AP97" s="44">
        <v>0</v>
      </c>
      <c r="AQ97" s="14">
        <v>0</v>
      </c>
      <c r="AR97" s="45">
        <v>0</v>
      </c>
      <c r="AS97" s="12">
        <f t="shared" ref="AS97:AS109" si="13">C97+I97+R97+U97+AD97+AM97+AP97+AA97+AJ97+O97+F97+L97+X97</f>
        <v>75</v>
      </c>
      <c r="AT97" s="17">
        <f t="shared" ref="AT97:AT109" si="14">D97+J97+S97+V97+AE97+AN97+AQ97+AB97+AK97+P97+G97+M97+Y97</f>
        <v>918</v>
      </c>
      <c r="AU97" s="6"/>
      <c r="AV97" s="9"/>
      <c r="AW97" s="6"/>
      <c r="AX97" s="6"/>
      <c r="AY97" s="6"/>
      <c r="AZ97" s="9"/>
      <c r="BA97" s="6"/>
      <c r="BB97" s="6"/>
      <c r="BC97" s="6"/>
      <c r="BD97" s="9"/>
      <c r="BE97" s="6"/>
      <c r="BF97" s="6"/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</row>
    <row r="98" spans="1:174" x14ac:dyDescent="0.3">
      <c r="A98" s="54">
        <v>2013</v>
      </c>
      <c r="B98" s="55" t="s">
        <v>6</v>
      </c>
      <c r="C98" s="49">
        <v>0</v>
      </c>
      <c r="D98" s="15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v>0</v>
      </c>
      <c r="R98" s="44">
        <v>0</v>
      </c>
      <c r="S98" s="14">
        <v>0</v>
      </c>
      <c r="T98" s="45"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1</v>
      </c>
      <c r="AN98" s="14">
        <v>8</v>
      </c>
      <c r="AO98" s="45">
        <f>AN98/AM98*1000</f>
        <v>8000</v>
      </c>
      <c r="AP98" s="44">
        <v>0</v>
      </c>
      <c r="AQ98" s="14">
        <v>0</v>
      </c>
      <c r="AR98" s="45">
        <v>0</v>
      </c>
      <c r="AS98" s="12">
        <f t="shared" si="13"/>
        <v>1</v>
      </c>
      <c r="AT98" s="17">
        <f t="shared" si="14"/>
        <v>8</v>
      </c>
      <c r="AU98" s="6"/>
      <c r="AV98" s="9"/>
      <c r="AW98" s="6"/>
      <c r="AX98" s="6"/>
      <c r="AY98" s="6"/>
      <c r="AZ98" s="9"/>
      <c r="BA98" s="6"/>
      <c r="BB98" s="6"/>
      <c r="BC98" s="6"/>
      <c r="BD98" s="9"/>
      <c r="BE98" s="6"/>
      <c r="BF98" s="6"/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</row>
    <row r="99" spans="1:174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v>0</v>
      </c>
      <c r="R99" s="44">
        <v>0</v>
      </c>
      <c r="S99" s="14">
        <v>0</v>
      </c>
      <c r="T99" s="45"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0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v>0</v>
      </c>
      <c r="AP99" s="44">
        <v>0</v>
      </c>
      <c r="AQ99" s="14">
        <v>0</v>
      </c>
      <c r="AR99" s="45">
        <v>0</v>
      </c>
      <c r="AS99" s="12">
        <f t="shared" si="13"/>
        <v>0</v>
      </c>
      <c r="AT99" s="17">
        <f t="shared" si="14"/>
        <v>0</v>
      </c>
      <c r="AU99" s="6"/>
      <c r="AV99" s="9"/>
      <c r="AW99" s="6"/>
      <c r="AX99" s="6"/>
      <c r="AY99" s="6"/>
      <c r="AZ99" s="9"/>
      <c r="BA99" s="6"/>
      <c r="BB99" s="6"/>
      <c r="BC99" s="6"/>
      <c r="BD99" s="9"/>
      <c r="BE99" s="6"/>
      <c r="BF99" s="6"/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</row>
    <row r="100" spans="1:174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v>0</v>
      </c>
      <c r="R100" s="44">
        <v>0</v>
      </c>
      <c r="S100" s="14">
        <v>0</v>
      </c>
      <c r="T100" s="45"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v>0</v>
      </c>
      <c r="AP100" s="44">
        <v>0</v>
      </c>
      <c r="AQ100" s="14">
        <v>0</v>
      </c>
      <c r="AR100" s="45">
        <v>0</v>
      </c>
      <c r="AS100" s="12">
        <f t="shared" si="13"/>
        <v>0</v>
      </c>
      <c r="AT100" s="17">
        <f t="shared" si="14"/>
        <v>0</v>
      </c>
      <c r="AU100" s="6"/>
      <c r="AV100" s="9"/>
      <c r="AW100" s="6"/>
      <c r="AX100" s="6"/>
      <c r="AY100" s="6"/>
      <c r="AZ100" s="9"/>
      <c r="BA100" s="6"/>
      <c r="BB100" s="6"/>
      <c r="BC100" s="6"/>
      <c r="BD100" s="9"/>
      <c r="BE100" s="6"/>
      <c r="BF100" s="6"/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</row>
    <row r="101" spans="1:174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v>0</v>
      </c>
      <c r="R101" s="44">
        <v>0</v>
      </c>
      <c r="S101" s="14">
        <v>0</v>
      </c>
      <c r="T101" s="45"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v>0</v>
      </c>
      <c r="AP101" s="44">
        <v>0</v>
      </c>
      <c r="AQ101" s="14">
        <v>0</v>
      </c>
      <c r="AR101" s="45">
        <v>0</v>
      </c>
      <c r="AS101" s="12">
        <f t="shared" si="13"/>
        <v>0</v>
      </c>
      <c r="AT101" s="17">
        <f t="shared" si="14"/>
        <v>0</v>
      </c>
      <c r="AU101" s="6"/>
      <c r="AV101" s="9"/>
      <c r="AW101" s="6"/>
      <c r="AX101" s="6"/>
      <c r="AY101" s="6"/>
      <c r="AZ101" s="9"/>
      <c r="BA101" s="6"/>
      <c r="BB101" s="6"/>
      <c r="BC101" s="6"/>
      <c r="BD101" s="9"/>
      <c r="BE101" s="6"/>
      <c r="BF101" s="6"/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</row>
    <row r="102" spans="1:174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v>0</v>
      </c>
      <c r="R102" s="44">
        <v>0</v>
      </c>
      <c r="S102" s="14">
        <v>0</v>
      </c>
      <c r="T102" s="45"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4">
        <v>0</v>
      </c>
      <c r="AH102" s="14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v>0</v>
      </c>
      <c r="AP102" s="44">
        <v>0</v>
      </c>
      <c r="AQ102" s="14">
        <v>0</v>
      </c>
      <c r="AR102" s="45">
        <v>0</v>
      </c>
      <c r="AS102" s="12">
        <f t="shared" si="13"/>
        <v>0</v>
      </c>
      <c r="AT102" s="17">
        <f t="shared" si="14"/>
        <v>0</v>
      </c>
      <c r="AU102" s="6"/>
      <c r="AV102" s="9"/>
      <c r="AW102" s="6"/>
      <c r="AX102" s="6"/>
      <c r="AY102" s="6"/>
      <c r="AZ102" s="9"/>
      <c r="BA102" s="6"/>
      <c r="BB102" s="6"/>
      <c r="BC102" s="6"/>
      <c r="BD102" s="9"/>
      <c r="BE102" s="6"/>
      <c r="BF102" s="6"/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</row>
    <row r="103" spans="1:174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v>0</v>
      </c>
      <c r="R103" s="44">
        <v>0</v>
      </c>
      <c r="S103" s="14">
        <v>0</v>
      </c>
      <c r="T103" s="45">
        <v>0</v>
      </c>
      <c r="U103" s="44">
        <v>0</v>
      </c>
      <c r="V103" s="14">
        <v>0</v>
      </c>
      <c r="W103" s="45">
        <v>0</v>
      </c>
      <c r="X103" s="44">
        <v>0</v>
      </c>
      <c r="Y103" s="14">
        <v>0</v>
      </c>
      <c r="Z103" s="45">
        <v>0</v>
      </c>
      <c r="AA103" s="44">
        <v>0</v>
      </c>
      <c r="AB103" s="14">
        <v>0</v>
      </c>
      <c r="AC103" s="45">
        <v>0</v>
      </c>
      <c r="AD103" s="44">
        <v>0</v>
      </c>
      <c r="AE103" s="14">
        <v>0</v>
      </c>
      <c r="AF103" s="45">
        <v>0</v>
      </c>
      <c r="AG103" s="44">
        <v>0</v>
      </c>
      <c r="AH103" s="14">
        <v>0</v>
      </c>
      <c r="AI103" s="45">
        <v>0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v>0</v>
      </c>
      <c r="AP103" s="44">
        <v>0</v>
      </c>
      <c r="AQ103" s="14">
        <v>0</v>
      </c>
      <c r="AR103" s="45">
        <v>0</v>
      </c>
      <c r="AS103" s="12">
        <f t="shared" si="13"/>
        <v>0</v>
      </c>
      <c r="AT103" s="17">
        <f t="shared" si="14"/>
        <v>0</v>
      </c>
      <c r="AU103" s="6"/>
      <c r="AV103" s="9"/>
      <c r="AW103" s="6"/>
      <c r="AX103" s="6"/>
      <c r="AY103" s="6"/>
      <c r="AZ103" s="9"/>
      <c r="BA103" s="6"/>
      <c r="BB103" s="6"/>
      <c r="BC103" s="6"/>
      <c r="BD103" s="9"/>
      <c r="BE103" s="6"/>
      <c r="BF103" s="6"/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</row>
    <row r="104" spans="1:174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v>0</v>
      </c>
      <c r="R104" s="44">
        <v>0</v>
      </c>
      <c r="S104" s="14">
        <v>0</v>
      </c>
      <c r="T104" s="45"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0</v>
      </c>
      <c r="AE104" s="14">
        <v>0</v>
      </c>
      <c r="AF104" s="45">
        <v>0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v>0</v>
      </c>
      <c r="AP104" s="44">
        <v>0</v>
      </c>
      <c r="AQ104" s="14">
        <v>0</v>
      </c>
      <c r="AR104" s="45">
        <v>0</v>
      </c>
      <c r="AS104" s="12">
        <f t="shared" si="13"/>
        <v>0</v>
      </c>
      <c r="AT104" s="17">
        <f t="shared" si="14"/>
        <v>0</v>
      </c>
      <c r="AU104" s="6"/>
      <c r="AV104" s="9"/>
      <c r="AW104" s="6"/>
      <c r="AX104" s="6"/>
      <c r="AY104" s="6"/>
      <c r="AZ104" s="9"/>
      <c r="BA104" s="6"/>
      <c r="BB104" s="6"/>
      <c r="BC104" s="6"/>
      <c r="BD104" s="9"/>
      <c r="BE104" s="6"/>
      <c r="BF104" s="6"/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</row>
    <row r="105" spans="1:174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v>0</v>
      </c>
      <c r="R105" s="44">
        <v>0</v>
      </c>
      <c r="S105" s="14">
        <v>0</v>
      </c>
      <c r="T105" s="45">
        <v>0</v>
      </c>
      <c r="U105" s="44">
        <v>0</v>
      </c>
      <c r="V105" s="14">
        <v>0</v>
      </c>
      <c r="W105" s="45">
        <v>0</v>
      </c>
      <c r="X105" s="48">
        <v>0</v>
      </c>
      <c r="Y105" s="16">
        <v>0</v>
      </c>
      <c r="Z105" s="45">
        <v>0</v>
      </c>
      <c r="AA105" s="44">
        <v>1</v>
      </c>
      <c r="AB105" s="14">
        <v>8.74</v>
      </c>
      <c r="AC105" s="45">
        <f t="shared" ref="AC105" si="15">AB105/AA105*1000</f>
        <v>8740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v>0</v>
      </c>
      <c r="AP105" s="44">
        <v>30.98</v>
      </c>
      <c r="AQ105" s="14">
        <v>387.45600000000002</v>
      </c>
      <c r="AR105" s="45">
        <f t="shared" ref="AR105" si="16">AQ105/AP105*1000</f>
        <v>12506.649451258876</v>
      </c>
      <c r="AS105" s="12">
        <f t="shared" si="13"/>
        <v>31.98</v>
      </c>
      <c r="AT105" s="17">
        <f t="shared" si="14"/>
        <v>396.19600000000003</v>
      </c>
      <c r="AU105" s="6"/>
      <c r="AV105" s="9"/>
      <c r="AW105" s="6"/>
      <c r="AX105" s="6"/>
      <c r="AY105" s="6"/>
      <c r="AZ105" s="9"/>
      <c r="BA105" s="6"/>
      <c r="BB105" s="6"/>
      <c r="BC105" s="6"/>
      <c r="BD105" s="9"/>
      <c r="BE105" s="6"/>
      <c r="BF105" s="6"/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</row>
    <row r="106" spans="1:174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31</v>
      </c>
      <c r="G106" s="14">
        <v>379.44</v>
      </c>
      <c r="H106" s="45">
        <f t="shared" ref="H106" si="17">G106/F106*1000</f>
        <v>12240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0.84</v>
      </c>
      <c r="P106" s="14">
        <v>10.71</v>
      </c>
      <c r="Q106" s="45">
        <f t="shared" ref="Q106" si="18">P106/O106*1000</f>
        <v>12750.000000000002</v>
      </c>
      <c r="R106" s="44">
        <v>0</v>
      </c>
      <c r="S106" s="14">
        <v>0</v>
      </c>
      <c r="T106" s="45"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v>0</v>
      </c>
      <c r="AP106" s="44">
        <v>65.94</v>
      </c>
      <c r="AQ106" s="14">
        <v>835.17499999999995</v>
      </c>
      <c r="AR106" s="45">
        <f t="shared" ref="AR106" si="19">AQ106/AP106*1000</f>
        <v>12665.680922050349</v>
      </c>
      <c r="AS106" s="12">
        <f t="shared" si="13"/>
        <v>97.78</v>
      </c>
      <c r="AT106" s="17">
        <f t="shared" si="14"/>
        <v>1225.325</v>
      </c>
      <c r="AU106" s="6"/>
      <c r="AV106" s="9"/>
      <c r="AW106" s="6"/>
      <c r="AX106" s="6"/>
      <c r="AY106" s="6"/>
      <c r="AZ106" s="9"/>
      <c r="BA106" s="6"/>
      <c r="BB106" s="6"/>
      <c r="BC106" s="6"/>
      <c r="BD106" s="9"/>
      <c r="BE106" s="6"/>
      <c r="BF106" s="6"/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</row>
    <row r="107" spans="1:174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31</v>
      </c>
      <c r="G107" s="14">
        <v>364.25</v>
      </c>
      <c r="H107" s="45">
        <f t="shared" ref="H107" si="20">G107/F107*1000</f>
        <v>11750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v>0</v>
      </c>
      <c r="R107" s="44">
        <v>0</v>
      </c>
      <c r="S107" s="14">
        <v>0</v>
      </c>
      <c r="T107" s="45"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0.22</v>
      </c>
      <c r="AE107" s="14">
        <v>2.0299999999999998</v>
      </c>
      <c r="AF107" s="45">
        <f t="shared" ref="AF107" si="21">AE107/AD107*1000</f>
        <v>9227.2727272727261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v>0</v>
      </c>
      <c r="AP107" s="44">
        <v>0</v>
      </c>
      <c r="AQ107" s="14">
        <v>0</v>
      </c>
      <c r="AR107" s="45">
        <v>0</v>
      </c>
      <c r="AS107" s="12">
        <f t="shared" si="13"/>
        <v>31.22</v>
      </c>
      <c r="AT107" s="17">
        <f t="shared" si="14"/>
        <v>366.28</v>
      </c>
      <c r="AU107" s="6"/>
      <c r="AV107" s="9"/>
      <c r="AW107" s="6"/>
      <c r="AX107" s="6"/>
      <c r="AY107" s="6"/>
      <c r="AZ107" s="9"/>
      <c r="BA107" s="6"/>
      <c r="BB107" s="6"/>
      <c r="BC107" s="6"/>
      <c r="BD107" s="9"/>
      <c r="BE107" s="6"/>
      <c r="BF107" s="6"/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</row>
    <row r="108" spans="1:174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31</v>
      </c>
      <c r="G108" s="14">
        <v>364.25</v>
      </c>
      <c r="H108" s="45">
        <f t="shared" ref="H108" si="22">G108/F108*1000</f>
        <v>11750</v>
      </c>
      <c r="I108" s="44">
        <v>0</v>
      </c>
      <c r="J108" s="14">
        <v>0</v>
      </c>
      <c r="K108" s="45">
        <v>0</v>
      </c>
      <c r="L108" s="44">
        <v>4.0529999999999999</v>
      </c>
      <c r="M108" s="14">
        <v>67.599999999999994</v>
      </c>
      <c r="N108" s="45">
        <f t="shared" ref="N108" si="23">M108/L108*1000</f>
        <v>16679.003207500617</v>
      </c>
      <c r="O108" s="44">
        <v>0</v>
      </c>
      <c r="P108" s="14">
        <v>0</v>
      </c>
      <c r="Q108" s="45">
        <v>0</v>
      </c>
      <c r="R108" s="44">
        <v>0</v>
      </c>
      <c r="S108" s="14">
        <v>0</v>
      </c>
      <c r="T108" s="45">
        <v>0</v>
      </c>
      <c r="U108" s="44">
        <v>0</v>
      </c>
      <c r="V108" s="14">
        <v>0</v>
      </c>
      <c r="W108" s="45">
        <v>0</v>
      </c>
      <c r="X108" s="44">
        <v>0.12</v>
      </c>
      <c r="Y108" s="14">
        <v>8.98</v>
      </c>
      <c r="Z108" s="45">
        <f t="shared" ref="Z108" si="24">Y108/X108*1000</f>
        <v>74833.333333333343</v>
      </c>
      <c r="AA108" s="44">
        <v>0</v>
      </c>
      <c r="AB108" s="14">
        <v>0</v>
      </c>
      <c r="AC108" s="45">
        <v>0</v>
      </c>
      <c r="AD108" s="44">
        <v>0.14000000000000001</v>
      </c>
      <c r="AE108" s="14">
        <v>0.56000000000000005</v>
      </c>
      <c r="AF108" s="45">
        <f t="shared" ref="AF108" si="25">AE108/AD108*1000</f>
        <v>4000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v>0</v>
      </c>
      <c r="AP108" s="44">
        <v>66.86</v>
      </c>
      <c r="AQ108" s="14">
        <v>890.14</v>
      </c>
      <c r="AR108" s="45">
        <f t="shared" ref="AR108" si="26">AQ108/AP108*1000</f>
        <v>13313.490876458271</v>
      </c>
      <c r="AS108" s="12">
        <f t="shared" si="13"/>
        <v>102.173</v>
      </c>
      <c r="AT108" s="17">
        <f t="shared" si="14"/>
        <v>1331.5299999999997</v>
      </c>
      <c r="AU108" s="6"/>
      <c r="AV108" s="9"/>
      <c r="AW108" s="6"/>
      <c r="AX108" s="6"/>
      <c r="AY108" s="6"/>
      <c r="AZ108" s="9"/>
      <c r="BA108" s="6"/>
      <c r="BB108" s="6"/>
      <c r="BC108" s="6"/>
      <c r="BD108" s="9"/>
      <c r="BE108" s="6"/>
      <c r="BF108" s="6"/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</row>
    <row r="109" spans="1:174" ht="15" thickBot="1" x14ac:dyDescent="0.35">
      <c r="A109" s="63"/>
      <c r="B109" s="64" t="s">
        <v>17</v>
      </c>
      <c r="C109" s="61">
        <f t="shared" ref="C109:D109" si="27">SUM(C97:C108)</f>
        <v>0</v>
      </c>
      <c r="D109" s="37">
        <f t="shared" si="27"/>
        <v>0</v>
      </c>
      <c r="E109" s="62"/>
      <c r="F109" s="61">
        <f t="shared" ref="F109:G109" si="28">SUM(F97:F108)</f>
        <v>93</v>
      </c>
      <c r="G109" s="37">
        <f t="shared" si="28"/>
        <v>1107.94</v>
      </c>
      <c r="H109" s="62"/>
      <c r="I109" s="61">
        <f t="shared" ref="I109:J109" si="29">SUM(I97:I108)</f>
        <v>0</v>
      </c>
      <c r="J109" s="37">
        <f t="shared" si="29"/>
        <v>0</v>
      </c>
      <c r="K109" s="62"/>
      <c r="L109" s="61">
        <f t="shared" ref="L109:M109" si="30">SUM(L97:L108)</f>
        <v>4.0529999999999999</v>
      </c>
      <c r="M109" s="37">
        <f t="shared" si="30"/>
        <v>67.599999999999994</v>
      </c>
      <c r="N109" s="62"/>
      <c r="O109" s="61">
        <f t="shared" ref="O109:P109" si="31">SUM(O97:O108)</f>
        <v>0.84</v>
      </c>
      <c r="P109" s="37">
        <f t="shared" si="31"/>
        <v>10.71</v>
      </c>
      <c r="Q109" s="62"/>
      <c r="R109" s="61">
        <f t="shared" ref="R109:S109" si="32">SUM(R97:R108)</f>
        <v>0</v>
      </c>
      <c r="S109" s="37">
        <f t="shared" si="32"/>
        <v>0</v>
      </c>
      <c r="T109" s="62"/>
      <c r="U109" s="61">
        <f t="shared" ref="U109:V109" si="33">SUM(U97:U108)</f>
        <v>0</v>
      </c>
      <c r="V109" s="37">
        <f t="shared" si="33"/>
        <v>0</v>
      </c>
      <c r="W109" s="62"/>
      <c r="X109" s="61">
        <f t="shared" ref="X109:Y109" si="34">SUM(X97:X108)</f>
        <v>0.12</v>
      </c>
      <c r="Y109" s="37">
        <f t="shared" si="34"/>
        <v>8.98</v>
      </c>
      <c r="Z109" s="62"/>
      <c r="AA109" s="61">
        <f t="shared" ref="AA109:AB109" si="35">SUM(AA97:AA108)</f>
        <v>1</v>
      </c>
      <c r="AB109" s="37">
        <f t="shared" si="35"/>
        <v>8.74</v>
      </c>
      <c r="AC109" s="62"/>
      <c r="AD109" s="61">
        <f t="shared" ref="AD109:AE109" si="36">SUM(AD97:AD108)</f>
        <v>0.36</v>
      </c>
      <c r="AE109" s="37">
        <f t="shared" si="36"/>
        <v>2.59</v>
      </c>
      <c r="AF109" s="62"/>
      <c r="AG109" s="61">
        <f t="shared" ref="AG109:AH109" si="37">SUM(AG97:AG108)</f>
        <v>0</v>
      </c>
      <c r="AH109" s="37">
        <f t="shared" si="37"/>
        <v>0</v>
      </c>
      <c r="AI109" s="62"/>
      <c r="AJ109" s="61">
        <f t="shared" ref="AJ109:AK109" si="38">SUM(AJ97:AJ108)</f>
        <v>0</v>
      </c>
      <c r="AK109" s="37">
        <f t="shared" si="38"/>
        <v>0</v>
      </c>
      <c r="AL109" s="62"/>
      <c r="AM109" s="61">
        <f t="shared" ref="AM109:AN109" si="39">SUM(AM97:AM108)</f>
        <v>76</v>
      </c>
      <c r="AN109" s="37">
        <f t="shared" si="39"/>
        <v>926</v>
      </c>
      <c r="AO109" s="62"/>
      <c r="AP109" s="61">
        <f t="shared" ref="AP109:AQ109" si="40">SUM(AP97:AP108)</f>
        <v>163.78</v>
      </c>
      <c r="AQ109" s="37">
        <f t="shared" si="40"/>
        <v>2112.7709999999997</v>
      </c>
      <c r="AR109" s="62"/>
      <c r="AS109" s="38">
        <f t="shared" si="13"/>
        <v>339.15300000000002</v>
      </c>
      <c r="AT109" s="39">
        <f t="shared" si="14"/>
        <v>4245.3310000000001</v>
      </c>
      <c r="AU109" s="6"/>
      <c r="AV109" s="9"/>
      <c r="AW109" s="6"/>
      <c r="AX109" s="6"/>
      <c r="AY109" s="6"/>
      <c r="AZ109" s="9"/>
      <c r="BA109" s="6"/>
      <c r="BB109" s="6"/>
      <c r="BC109" s="6"/>
      <c r="BD109" s="9"/>
      <c r="BE109" s="6"/>
      <c r="BF109" s="6"/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</row>
    <row r="110" spans="1:174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31</v>
      </c>
      <c r="G110" s="14">
        <v>379.44</v>
      </c>
      <c r="H110" s="45">
        <f t="shared" ref="H110" si="41">G110/F110*1000</f>
        <v>12240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v>0</v>
      </c>
      <c r="R110" s="44">
        <v>0</v>
      </c>
      <c r="S110" s="14">
        <v>0</v>
      </c>
      <c r="T110" s="45"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v>0</v>
      </c>
      <c r="AP110" s="44">
        <v>0</v>
      </c>
      <c r="AQ110" s="14">
        <v>0</v>
      </c>
      <c r="AR110" s="45">
        <v>0</v>
      </c>
      <c r="AS110" s="12">
        <f t="shared" ref="AS110:AS141" si="42">C110+I110+R110+U110+AD110+AM110+AP110+AA110+AJ110+O110+F110+L110+X110+AG110</f>
        <v>31</v>
      </c>
      <c r="AT110" s="17">
        <f t="shared" ref="AT110:AT141" si="43">D110+J110+S110+V110+AE110+AN110+AQ110+AB110+AK110+P110+G110+M110+Y110+AH110</f>
        <v>379.44</v>
      </c>
    </row>
    <row r="111" spans="1:174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31</v>
      </c>
      <c r="G111" s="14">
        <v>379.44</v>
      </c>
      <c r="H111" s="45">
        <f t="shared" ref="H111" si="44">G111/F111*1000</f>
        <v>12240</v>
      </c>
      <c r="I111" s="44">
        <v>0</v>
      </c>
      <c r="J111" s="14">
        <v>0</v>
      </c>
      <c r="K111" s="45">
        <v>0</v>
      </c>
      <c r="L111" s="44">
        <v>34.31</v>
      </c>
      <c r="M111" s="14">
        <v>411.56</v>
      </c>
      <c r="N111" s="45">
        <f t="shared" ref="N111" si="45">M111/L111*1000</f>
        <v>11995.336636549111</v>
      </c>
      <c r="O111" s="44">
        <v>0</v>
      </c>
      <c r="P111" s="14">
        <v>0</v>
      </c>
      <c r="Q111" s="45">
        <v>0</v>
      </c>
      <c r="R111" s="44">
        <v>0</v>
      </c>
      <c r="S111" s="14">
        <v>0</v>
      </c>
      <c r="T111" s="45"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v>0</v>
      </c>
      <c r="AP111" s="44">
        <v>0</v>
      </c>
      <c r="AQ111" s="14">
        <v>0</v>
      </c>
      <c r="AR111" s="45">
        <v>0</v>
      </c>
      <c r="AS111" s="12">
        <f t="shared" si="42"/>
        <v>65.31</v>
      </c>
      <c r="AT111" s="17">
        <f t="shared" si="43"/>
        <v>791</v>
      </c>
    </row>
    <row r="112" spans="1:174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v>0</v>
      </c>
      <c r="R112" s="44">
        <v>0</v>
      </c>
      <c r="S112" s="14">
        <v>0</v>
      </c>
      <c r="T112" s="45"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1.84</v>
      </c>
      <c r="AB112" s="14">
        <v>18</v>
      </c>
      <c r="AC112" s="45">
        <f t="shared" ref="AC112" si="46">AB112/AA112*1000</f>
        <v>9782.608695652174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v>0</v>
      </c>
      <c r="AP112" s="44">
        <v>0</v>
      </c>
      <c r="AQ112" s="14">
        <v>0</v>
      </c>
      <c r="AR112" s="45">
        <v>0</v>
      </c>
      <c r="AS112" s="12">
        <f t="shared" si="42"/>
        <v>1.84</v>
      </c>
      <c r="AT112" s="17">
        <f t="shared" si="43"/>
        <v>18</v>
      </c>
    </row>
    <row r="113" spans="1:46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31</v>
      </c>
      <c r="G113" s="14">
        <v>408.89</v>
      </c>
      <c r="H113" s="45">
        <f t="shared" ref="H113" si="47">G113/F113*1000</f>
        <v>13190</v>
      </c>
      <c r="I113" s="44">
        <v>0</v>
      </c>
      <c r="J113" s="14">
        <v>0</v>
      </c>
      <c r="K113" s="45">
        <v>0</v>
      </c>
      <c r="L113" s="44">
        <v>6.0000000000000001E-3</v>
      </c>
      <c r="M113" s="14">
        <v>1.33</v>
      </c>
      <c r="N113" s="45">
        <f t="shared" ref="N113:N119" si="48">M113/L113*1000</f>
        <v>221666.66666666669</v>
      </c>
      <c r="O113" s="44">
        <v>0</v>
      </c>
      <c r="P113" s="14">
        <v>0</v>
      </c>
      <c r="Q113" s="45">
        <v>0</v>
      </c>
      <c r="R113" s="44">
        <v>0</v>
      </c>
      <c r="S113" s="14">
        <v>0</v>
      </c>
      <c r="T113" s="45"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0.92</v>
      </c>
      <c r="AB113" s="14">
        <v>9</v>
      </c>
      <c r="AC113" s="45">
        <f t="shared" ref="AC113" si="49">AB113/AA113*1000</f>
        <v>9782.608695652174</v>
      </c>
      <c r="AD113" s="44">
        <v>0.01</v>
      </c>
      <c r="AE113" s="14">
        <v>0.25</v>
      </c>
      <c r="AF113" s="45">
        <f t="shared" ref="AF113:AF116" si="50">AE113/AD113*1000</f>
        <v>25000</v>
      </c>
      <c r="AG113" s="44">
        <v>1.2999999999999999E-2</v>
      </c>
      <c r="AH113" s="14">
        <v>0.32</v>
      </c>
      <c r="AI113" s="45">
        <f t="shared" ref="AI113:AI118" si="51">AH113/AG113*1000</f>
        <v>24615.384615384617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v>0</v>
      </c>
      <c r="AP113" s="44">
        <v>0</v>
      </c>
      <c r="AQ113" s="14">
        <v>0</v>
      </c>
      <c r="AR113" s="45">
        <v>0</v>
      </c>
      <c r="AS113" s="12">
        <f t="shared" si="42"/>
        <v>31.949000000000002</v>
      </c>
      <c r="AT113" s="17">
        <f t="shared" si="43"/>
        <v>419.78999999999996</v>
      </c>
    </row>
    <row r="114" spans="1:46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6.0000000000000001E-3</v>
      </c>
      <c r="M114" s="14">
        <v>1.41</v>
      </c>
      <c r="N114" s="45">
        <f t="shared" si="48"/>
        <v>234999.99999999997</v>
      </c>
      <c r="O114" s="44">
        <v>0</v>
      </c>
      <c r="P114" s="14">
        <v>0</v>
      </c>
      <c r="Q114" s="45">
        <v>0</v>
      </c>
      <c r="R114" s="44">
        <v>0</v>
      </c>
      <c r="S114" s="14">
        <v>0</v>
      </c>
      <c r="T114" s="45"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v>0</v>
      </c>
      <c r="AP114" s="44">
        <v>0</v>
      </c>
      <c r="AQ114" s="14">
        <v>0</v>
      </c>
      <c r="AR114" s="45">
        <v>0</v>
      </c>
      <c r="AS114" s="12">
        <f t="shared" si="42"/>
        <v>6.0000000000000001E-3</v>
      </c>
      <c r="AT114" s="17">
        <f t="shared" si="43"/>
        <v>1.41</v>
      </c>
    </row>
    <row r="115" spans="1:46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5.5E-2</v>
      </c>
      <c r="M115" s="14">
        <v>0.89</v>
      </c>
      <c r="N115" s="45">
        <f t="shared" si="48"/>
        <v>16181.818181818184</v>
      </c>
      <c r="O115" s="44">
        <v>0</v>
      </c>
      <c r="P115" s="14">
        <v>0</v>
      </c>
      <c r="Q115" s="45">
        <v>0</v>
      </c>
      <c r="R115" s="44">
        <v>0</v>
      </c>
      <c r="S115" s="14">
        <v>0</v>
      </c>
      <c r="T115" s="45">
        <v>0</v>
      </c>
      <c r="U115" s="44">
        <v>0</v>
      </c>
      <c r="V115" s="14">
        <v>0</v>
      </c>
      <c r="W115" s="45">
        <v>0</v>
      </c>
      <c r="X115" s="44">
        <v>0.2</v>
      </c>
      <c r="Y115" s="14">
        <v>0.62</v>
      </c>
      <c r="Z115" s="45">
        <f t="shared" ref="Z115:Z121" si="52">Y115/X115*1000</f>
        <v>3099.9999999999995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v>0</v>
      </c>
      <c r="AP115" s="44">
        <v>0</v>
      </c>
      <c r="AQ115" s="14">
        <v>0</v>
      </c>
      <c r="AR115" s="45">
        <v>0</v>
      </c>
      <c r="AS115" s="12">
        <f t="shared" si="42"/>
        <v>0.255</v>
      </c>
      <c r="AT115" s="17">
        <f t="shared" si="43"/>
        <v>1.51</v>
      </c>
    </row>
    <row r="116" spans="1:46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0.97599999999999998</v>
      </c>
      <c r="M116" s="14">
        <v>31.99</v>
      </c>
      <c r="N116" s="45">
        <f t="shared" si="48"/>
        <v>32776.639344262294</v>
      </c>
      <c r="O116" s="44">
        <v>0</v>
      </c>
      <c r="P116" s="14">
        <v>0</v>
      </c>
      <c r="Q116" s="45">
        <v>0</v>
      </c>
      <c r="R116" s="44">
        <v>0</v>
      </c>
      <c r="S116" s="14">
        <v>0</v>
      </c>
      <c r="T116" s="45"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0.1</v>
      </c>
      <c r="AE116" s="14">
        <v>7.35</v>
      </c>
      <c r="AF116" s="45">
        <f t="shared" si="50"/>
        <v>73499.999999999985</v>
      </c>
      <c r="AG116" s="44">
        <v>1.9470000000000001</v>
      </c>
      <c r="AH116" s="14">
        <v>28.04</v>
      </c>
      <c r="AI116" s="45">
        <f t="shared" si="51"/>
        <v>14401.643554185926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v>0</v>
      </c>
      <c r="AP116" s="44">
        <v>0</v>
      </c>
      <c r="AQ116" s="14">
        <v>0</v>
      </c>
      <c r="AR116" s="45">
        <v>0</v>
      </c>
      <c r="AS116" s="12">
        <f t="shared" si="42"/>
        <v>3.0230000000000001</v>
      </c>
      <c r="AT116" s="17">
        <f t="shared" si="43"/>
        <v>67.38</v>
      </c>
    </row>
    <row r="117" spans="1:46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2.052</v>
      </c>
      <c r="M117" s="14">
        <v>402.09</v>
      </c>
      <c r="N117" s="45">
        <f t="shared" si="48"/>
        <v>195950.29239766081</v>
      </c>
      <c r="O117" s="44">
        <v>0</v>
      </c>
      <c r="P117" s="14">
        <v>0</v>
      </c>
      <c r="Q117" s="45">
        <v>0</v>
      </c>
      <c r="R117" s="44">
        <v>0</v>
      </c>
      <c r="S117" s="14">
        <v>0</v>
      </c>
      <c r="T117" s="45"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v>0</v>
      </c>
      <c r="AP117" s="44">
        <v>0</v>
      </c>
      <c r="AQ117" s="14">
        <v>0</v>
      </c>
      <c r="AR117" s="45">
        <v>0</v>
      </c>
      <c r="AS117" s="12">
        <f t="shared" si="42"/>
        <v>2.052</v>
      </c>
      <c r="AT117" s="17">
        <f t="shared" si="43"/>
        <v>402.09</v>
      </c>
    </row>
    <row r="118" spans="1:46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1.1399999999999999</v>
      </c>
      <c r="M118" s="14">
        <v>15.71</v>
      </c>
      <c r="N118" s="45">
        <f t="shared" si="48"/>
        <v>13780.701754385967</v>
      </c>
      <c r="O118" s="44">
        <v>0</v>
      </c>
      <c r="P118" s="14">
        <v>0</v>
      </c>
      <c r="Q118" s="45">
        <v>0</v>
      </c>
      <c r="R118" s="44">
        <v>0</v>
      </c>
      <c r="S118" s="14">
        <v>0</v>
      </c>
      <c r="T118" s="45"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1.2629999999999999</v>
      </c>
      <c r="AH118" s="14">
        <v>13.54</v>
      </c>
      <c r="AI118" s="45">
        <f t="shared" si="51"/>
        <v>10720.506730007917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v>0</v>
      </c>
      <c r="AP118" s="44">
        <v>0</v>
      </c>
      <c r="AQ118" s="14">
        <v>0</v>
      </c>
      <c r="AR118" s="45">
        <v>0</v>
      </c>
      <c r="AS118" s="12">
        <f t="shared" si="42"/>
        <v>2.4029999999999996</v>
      </c>
      <c r="AT118" s="17">
        <f t="shared" si="43"/>
        <v>29.25</v>
      </c>
    </row>
    <row r="119" spans="1:46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31</v>
      </c>
      <c r="M119" s="14">
        <v>387.75</v>
      </c>
      <c r="N119" s="45">
        <f t="shared" si="48"/>
        <v>12508.064516129032</v>
      </c>
      <c r="O119" s="44">
        <v>0</v>
      </c>
      <c r="P119" s="14">
        <v>0</v>
      </c>
      <c r="Q119" s="45">
        <v>0</v>
      </c>
      <c r="R119" s="44">
        <v>0</v>
      </c>
      <c r="S119" s="14">
        <v>0</v>
      </c>
      <c r="T119" s="45">
        <v>0</v>
      </c>
      <c r="U119" s="44">
        <v>0</v>
      </c>
      <c r="V119" s="14">
        <v>0</v>
      </c>
      <c r="W119" s="45">
        <v>0</v>
      </c>
      <c r="X119" s="44">
        <v>0.2</v>
      </c>
      <c r="Y119" s="14">
        <v>3.22</v>
      </c>
      <c r="Z119" s="45">
        <f t="shared" si="52"/>
        <v>16100.000000000002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v>0</v>
      </c>
      <c r="AP119" s="44">
        <v>0</v>
      </c>
      <c r="AQ119" s="14">
        <v>0</v>
      </c>
      <c r="AR119" s="45">
        <v>0</v>
      </c>
      <c r="AS119" s="12">
        <f t="shared" si="42"/>
        <v>31.2</v>
      </c>
      <c r="AT119" s="17">
        <f t="shared" si="43"/>
        <v>390.97</v>
      </c>
    </row>
    <row r="120" spans="1:46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v>0</v>
      </c>
      <c r="R120" s="44">
        <v>0</v>
      </c>
      <c r="S120" s="14">
        <v>0</v>
      </c>
      <c r="T120" s="45">
        <v>0</v>
      </c>
      <c r="U120" s="44">
        <v>0</v>
      </c>
      <c r="V120" s="14">
        <v>0</v>
      </c>
      <c r="W120" s="45">
        <v>0</v>
      </c>
      <c r="X120" s="44">
        <v>0.45</v>
      </c>
      <c r="Y120" s="14">
        <v>4.29</v>
      </c>
      <c r="Z120" s="45">
        <f t="shared" si="52"/>
        <v>9533.3333333333339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0</v>
      </c>
      <c r="AH120" s="14">
        <v>0</v>
      </c>
      <c r="AI120" s="45">
        <v>0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v>0</v>
      </c>
      <c r="AP120" s="44">
        <v>0</v>
      </c>
      <c r="AQ120" s="14">
        <v>0</v>
      </c>
      <c r="AR120" s="45">
        <v>0</v>
      </c>
      <c r="AS120" s="12">
        <f t="shared" si="42"/>
        <v>0.45</v>
      </c>
      <c r="AT120" s="17">
        <f t="shared" si="43"/>
        <v>4.29</v>
      </c>
    </row>
    <row r="121" spans="1:46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v>0</v>
      </c>
      <c r="R121" s="44">
        <v>0</v>
      </c>
      <c r="S121" s="14">
        <v>0</v>
      </c>
      <c r="T121" s="45">
        <v>0</v>
      </c>
      <c r="U121" s="44">
        <v>0</v>
      </c>
      <c r="V121" s="14">
        <v>0</v>
      </c>
      <c r="W121" s="45">
        <v>0</v>
      </c>
      <c r="X121" s="44">
        <v>0.2</v>
      </c>
      <c r="Y121" s="14">
        <v>3.07</v>
      </c>
      <c r="Z121" s="45">
        <f t="shared" si="52"/>
        <v>15349.999999999998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v>0</v>
      </c>
      <c r="AP121" s="44">
        <v>0</v>
      </c>
      <c r="AQ121" s="14">
        <v>0</v>
      </c>
      <c r="AR121" s="45">
        <v>0</v>
      </c>
      <c r="AS121" s="12">
        <f t="shared" si="42"/>
        <v>0.2</v>
      </c>
      <c r="AT121" s="17">
        <f t="shared" si="43"/>
        <v>3.07</v>
      </c>
    </row>
    <row r="122" spans="1:46" ht="15" thickBot="1" x14ac:dyDescent="0.35">
      <c r="A122" s="63"/>
      <c r="B122" s="64" t="s">
        <v>17</v>
      </c>
      <c r="C122" s="61">
        <f t="shared" ref="C122:D122" si="53">SUM(C110:C121)</f>
        <v>0</v>
      </c>
      <c r="D122" s="37">
        <f t="shared" si="53"/>
        <v>0</v>
      </c>
      <c r="E122" s="62"/>
      <c r="F122" s="61">
        <f t="shared" ref="F122:G122" si="54">SUM(F110:F121)</f>
        <v>93</v>
      </c>
      <c r="G122" s="37">
        <f t="shared" si="54"/>
        <v>1167.77</v>
      </c>
      <c r="H122" s="62"/>
      <c r="I122" s="61">
        <f t="shared" ref="I122:J122" si="55">SUM(I110:I121)</f>
        <v>0</v>
      </c>
      <c r="J122" s="37">
        <f t="shared" si="55"/>
        <v>0</v>
      </c>
      <c r="K122" s="62"/>
      <c r="L122" s="61">
        <f t="shared" ref="L122:M122" si="56">SUM(L110:L121)</f>
        <v>69.545000000000002</v>
      </c>
      <c r="M122" s="37">
        <f t="shared" si="56"/>
        <v>1252.73</v>
      </c>
      <c r="N122" s="62"/>
      <c r="O122" s="61">
        <f t="shared" ref="O122:P122" si="57">SUM(O110:O121)</f>
        <v>0</v>
      </c>
      <c r="P122" s="37">
        <f t="shared" si="57"/>
        <v>0</v>
      </c>
      <c r="Q122" s="62"/>
      <c r="R122" s="61">
        <f t="shared" ref="R122:S122" si="58">SUM(R110:R121)</f>
        <v>0</v>
      </c>
      <c r="S122" s="37">
        <f t="shared" si="58"/>
        <v>0</v>
      </c>
      <c r="T122" s="62"/>
      <c r="U122" s="61">
        <f t="shared" ref="U122:V122" si="59">SUM(U110:U121)</f>
        <v>0</v>
      </c>
      <c r="V122" s="37">
        <f t="shared" si="59"/>
        <v>0</v>
      </c>
      <c r="W122" s="62"/>
      <c r="X122" s="61">
        <f t="shared" ref="X122:Y122" si="60">SUM(X110:X121)</f>
        <v>1.05</v>
      </c>
      <c r="Y122" s="37">
        <f t="shared" si="60"/>
        <v>11.200000000000001</v>
      </c>
      <c r="Z122" s="62"/>
      <c r="AA122" s="61">
        <f t="shared" ref="AA122:AB122" si="61">SUM(AA110:AA121)</f>
        <v>2.7600000000000002</v>
      </c>
      <c r="AB122" s="37">
        <f t="shared" si="61"/>
        <v>27</v>
      </c>
      <c r="AC122" s="62"/>
      <c r="AD122" s="61">
        <f t="shared" ref="AD122:AE122" si="62">SUM(AD110:AD121)</f>
        <v>0.11</v>
      </c>
      <c r="AE122" s="37">
        <f t="shared" si="62"/>
        <v>7.6</v>
      </c>
      <c r="AF122" s="62"/>
      <c r="AG122" s="61">
        <f t="shared" ref="AG122:AH122" si="63">SUM(AG110:AG121)</f>
        <v>3.2229999999999999</v>
      </c>
      <c r="AH122" s="37">
        <f t="shared" si="63"/>
        <v>41.9</v>
      </c>
      <c r="AI122" s="62"/>
      <c r="AJ122" s="61">
        <f t="shared" ref="AJ122:AK122" si="64">SUM(AJ110:AJ121)</f>
        <v>0</v>
      </c>
      <c r="AK122" s="37">
        <f t="shared" si="64"/>
        <v>0</v>
      </c>
      <c r="AL122" s="62"/>
      <c r="AM122" s="61">
        <f t="shared" ref="AM122:AN122" si="65">SUM(AM110:AM121)</f>
        <v>0</v>
      </c>
      <c r="AN122" s="37">
        <f t="shared" si="65"/>
        <v>0</v>
      </c>
      <c r="AO122" s="62"/>
      <c r="AP122" s="61">
        <f t="shared" ref="AP122:AQ122" si="66">SUM(AP110:AP121)</f>
        <v>0</v>
      </c>
      <c r="AQ122" s="37">
        <f t="shared" si="66"/>
        <v>0</v>
      </c>
      <c r="AR122" s="62"/>
      <c r="AS122" s="38">
        <f t="shared" si="42"/>
        <v>169.68800000000005</v>
      </c>
      <c r="AT122" s="39">
        <f t="shared" si="43"/>
        <v>2508.1999999999998</v>
      </c>
    </row>
    <row r="123" spans="1:46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9.0999999999999998E-2</v>
      </c>
      <c r="M123" s="14">
        <v>1.4</v>
      </c>
      <c r="N123" s="45">
        <f t="shared" ref="N123:N134" si="67">M123/L123*1000</f>
        <v>15384.615384615383</v>
      </c>
      <c r="O123" s="44">
        <v>0</v>
      </c>
      <c r="P123" s="14">
        <v>0</v>
      </c>
      <c r="Q123" s="45">
        <v>0</v>
      </c>
      <c r="R123" s="44">
        <v>0</v>
      </c>
      <c r="S123" s="14">
        <v>0</v>
      </c>
      <c r="T123" s="45"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v>0</v>
      </c>
      <c r="AP123" s="44">
        <v>0</v>
      </c>
      <c r="AQ123" s="14">
        <v>0</v>
      </c>
      <c r="AR123" s="45">
        <v>0</v>
      </c>
      <c r="AS123" s="12">
        <f t="shared" si="42"/>
        <v>9.0999999999999998E-2</v>
      </c>
      <c r="AT123" s="17">
        <f t="shared" si="43"/>
        <v>1.4</v>
      </c>
    </row>
    <row r="124" spans="1:46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v>0</v>
      </c>
      <c r="R124" s="44">
        <v>0</v>
      </c>
      <c r="S124" s="14">
        <v>0</v>
      </c>
      <c r="T124" s="45"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2.286</v>
      </c>
      <c r="AH124" s="14">
        <v>30.78</v>
      </c>
      <c r="AI124" s="45">
        <f t="shared" ref="AI124:AI134" si="68">AH124/AG124*1000</f>
        <v>13464.56692913386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v>0</v>
      </c>
      <c r="AP124" s="44">
        <v>0</v>
      </c>
      <c r="AQ124" s="14">
        <v>0</v>
      </c>
      <c r="AR124" s="45">
        <v>0</v>
      </c>
      <c r="AS124" s="12">
        <f t="shared" si="42"/>
        <v>2.286</v>
      </c>
      <c r="AT124" s="17">
        <f t="shared" si="43"/>
        <v>30.78</v>
      </c>
    </row>
    <row r="125" spans="1:46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v>0</v>
      </c>
      <c r="R125" s="44">
        <v>0</v>
      </c>
      <c r="S125" s="14">
        <v>0</v>
      </c>
      <c r="T125" s="45"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4.9820000000000002</v>
      </c>
      <c r="AB125" s="14">
        <v>0.1</v>
      </c>
      <c r="AC125" s="45">
        <f t="shared" ref="AC125:AC127" si="69">AB125/AA125*1000</f>
        <v>20.072260136491369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v>0</v>
      </c>
      <c r="AP125" s="44">
        <v>0</v>
      </c>
      <c r="AQ125" s="14">
        <v>0</v>
      </c>
      <c r="AR125" s="45">
        <v>0</v>
      </c>
      <c r="AS125" s="12">
        <f t="shared" si="42"/>
        <v>4.9820000000000002</v>
      </c>
      <c r="AT125" s="17">
        <f t="shared" si="43"/>
        <v>0.1</v>
      </c>
    </row>
    <row r="126" spans="1:46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v>0</v>
      </c>
      <c r="R126" s="44">
        <v>0</v>
      </c>
      <c r="S126" s="14">
        <v>0</v>
      </c>
      <c r="T126" s="45"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1.05</v>
      </c>
      <c r="AE126" s="14">
        <v>14.95</v>
      </c>
      <c r="AF126" s="45">
        <f t="shared" ref="AF126:AF131" si="70">AE126/AD126*1000</f>
        <v>14238.095238095237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v>0</v>
      </c>
      <c r="AP126" s="44">
        <v>0</v>
      </c>
      <c r="AQ126" s="14">
        <v>0</v>
      </c>
      <c r="AR126" s="45">
        <v>0</v>
      </c>
      <c r="AS126" s="12">
        <f t="shared" si="42"/>
        <v>1.05</v>
      </c>
      <c r="AT126" s="17">
        <f t="shared" si="43"/>
        <v>14.95</v>
      </c>
    </row>
    <row r="127" spans="1:46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v>0</v>
      </c>
      <c r="R127" s="44">
        <v>0</v>
      </c>
      <c r="S127" s="14">
        <v>0</v>
      </c>
      <c r="T127" s="45">
        <v>0</v>
      </c>
      <c r="U127" s="44">
        <v>0</v>
      </c>
      <c r="V127" s="14">
        <v>0</v>
      </c>
      <c r="W127" s="45">
        <v>0</v>
      </c>
      <c r="X127" s="44">
        <v>0.15</v>
      </c>
      <c r="Y127" s="14">
        <v>2.99</v>
      </c>
      <c r="Z127" s="45">
        <f t="shared" ref="Z127:Z131" si="71">Y127/X127*1000</f>
        <v>19933.333333333336</v>
      </c>
      <c r="AA127" s="44">
        <v>28</v>
      </c>
      <c r="AB127" s="14">
        <v>300.38</v>
      </c>
      <c r="AC127" s="45">
        <f t="shared" si="69"/>
        <v>10727.857142857143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v>0</v>
      </c>
      <c r="AP127" s="44">
        <v>0</v>
      </c>
      <c r="AQ127" s="14">
        <v>0</v>
      </c>
      <c r="AR127" s="45">
        <v>0</v>
      </c>
      <c r="AS127" s="12">
        <f t="shared" si="42"/>
        <v>28.15</v>
      </c>
      <c r="AT127" s="17">
        <f t="shared" si="43"/>
        <v>303.37</v>
      </c>
    </row>
    <row r="128" spans="1:46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v>0</v>
      </c>
      <c r="R128" s="44">
        <v>0</v>
      </c>
      <c r="S128" s="14">
        <v>0</v>
      </c>
      <c r="T128" s="45"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0</v>
      </c>
      <c r="AE128" s="14">
        <v>0</v>
      </c>
      <c r="AF128" s="45">
        <v>0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32.4</v>
      </c>
      <c r="AN128" s="14">
        <v>372.04</v>
      </c>
      <c r="AO128" s="45">
        <f t="shared" ref="AO128" si="72">AN128/AM128*1000</f>
        <v>11482.716049382716</v>
      </c>
      <c r="AP128" s="44">
        <v>0</v>
      </c>
      <c r="AQ128" s="14">
        <v>0</v>
      </c>
      <c r="AR128" s="45">
        <v>0</v>
      </c>
      <c r="AS128" s="12">
        <f t="shared" si="42"/>
        <v>32.4</v>
      </c>
      <c r="AT128" s="17">
        <f t="shared" si="43"/>
        <v>372.04</v>
      </c>
    </row>
    <row r="129" spans="1:46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3</v>
      </c>
      <c r="M129" s="14">
        <v>34.5</v>
      </c>
      <c r="N129" s="45">
        <f t="shared" si="67"/>
        <v>11500</v>
      </c>
      <c r="O129" s="44">
        <v>0</v>
      </c>
      <c r="P129" s="14">
        <v>0</v>
      </c>
      <c r="Q129" s="45">
        <v>0</v>
      </c>
      <c r="R129" s="44">
        <v>0</v>
      </c>
      <c r="S129" s="14">
        <v>0</v>
      </c>
      <c r="T129" s="45"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v>0</v>
      </c>
      <c r="AP129" s="44">
        <v>0</v>
      </c>
      <c r="AQ129" s="14">
        <v>0</v>
      </c>
      <c r="AR129" s="45">
        <v>0</v>
      </c>
      <c r="AS129" s="12">
        <f t="shared" si="42"/>
        <v>3</v>
      </c>
      <c r="AT129" s="17">
        <f t="shared" si="43"/>
        <v>34.5</v>
      </c>
    </row>
    <row r="130" spans="1:46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0.27</v>
      </c>
      <c r="M130" s="14">
        <v>1.49</v>
      </c>
      <c r="N130" s="45">
        <f t="shared" si="67"/>
        <v>5518.5185185185182</v>
      </c>
      <c r="O130" s="44">
        <v>0</v>
      </c>
      <c r="P130" s="14">
        <v>0</v>
      </c>
      <c r="Q130" s="45">
        <v>0</v>
      </c>
      <c r="R130" s="44">
        <v>0</v>
      </c>
      <c r="S130" s="14">
        <v>0</v>
      </c>
      <c r="T130" s="45"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v>0</v>
      </c>
      <c r="AP130" s="44">
        <v>0</v>
      </c>
      <c r="AQ130" s="14">
        <v>0</v>
      </c>
      <c r="AR130" s="45">
        <v>0</v>
      </c>
      <c r="AS130" s="12">
        <f t="shared" si="42"/>
        <v>0.27</v>
      </c>
      <c r="AT130" s="17">
        <f t="shared" si="43"/>
        <v>1.49</v>
      </c>
    </row>
    <row r="131" spans="1:46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2.327</v>
      </c>
      <c r="G131" s="14">
        <v>58.15</v>
      </c>
      <c r="H131" s="45">
        <f t="shared" ref="H131:H133" si="73">G131/F131*1000</f>
        <v>24989.256553502364</v>
      </c>
      <c r="I131" s="44">
        <v>0</v>
      </c>
      <c r="J131" s="14">
        <v>0</v>
      </c>
      <c r="K131" s="45">
        <v>0</v>
      </c>
      <c r="L131" s="44">
        <v>0.41</v>
      </c>
      <c r="M131" s="14">
        <v>7.89</v>
      </c>
      <c r="N131" s="45">
        <f t="shared" si="67"/>
        <v>19243.902439024394</v>
      </c>
      <c r="O131" s="44">
        <v>0</v>
      </c>
      <c r="P131" s="14">
        <v>0</v>
      </c>
      <c r="Q131" s="45">
        <v>0</v>
      </c>
      <c r="R131" s="44">
        <v>0</v>
      </c>
      <c r="S131" s="14">
        <v>0</v>
      </c>
      <c r="T131" s="45">
        <v>0</v>
      </c>
      <c r="U131" s="44">
        <v>0</v>
      </c>
      <c r="V131" s="14">
        <v>0</v>
      </c>
      <c r="W131" s="45">
        <v>0</v>
      </c>
      <c r="X131" s="44">
        <v>0.35</v>
      </c>
      <c r="Y131" s="14">
        <v>3.59</v>
      </c>
      <c r="Z131" s="45">
        <f t="shared" si="71"/>
        <v>10257.142857142859</v>
      </c>
      <c r="AA131" s="44">
        <v>0</v>
      </c>
      <c r="AB131" s="14">
        <v>0</v>
      </c>
      <c r="AC131" s="45">
        <v>0</v>
      </c>
      <c r="AD131" s="44">
        <v>0.02</v>
      </c>
      <c r="AE131" s="14">
        <v>5.22</v>
      </c>
      <c r="AF131" s="45">
        <f t="shared" si="70"/>
        <v>261000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v>0</v>
      </c>
      <c r="AP131" s="44">
        <v>0</v>
      </c>
      <c r="AQ131" s="14">
        <v>0</v>
      </c>
      <c r="AR131" s="45">
        <v>0</v>
      </c>
      <c r="AS131" s="12">
        <f t="shared" si="42"/>
        <v>3.1070000000000002</v>
      </c>
      <c r="AT131" s="17">
        <f t="shared" si="43"/>
        <v>74.849999999999994</v>
      </c>
    </row>
    <row r="132" spans="1:46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0.9</v>
      </c>
      <c r="G132" s="14">
        <v>2.4</v>
      </c>
      <c r="H132" s="45">
        <f t="shared" si="73"/>
        <v>2666.6666666666665</v>
      </c>
      <c r="I132" s="44">
        <v>0</v>
      </c>
      <c r="J132" s="14">
        <v>0</v>
      </c>
      <c r="K132" s="45">
        <v>0</v>
      </c>
      <c r="L132" s="44">
        <v>0.216</v>
      </c>
      <c r="M132" s="14">
        <v>5.2</v>
      </c>
      <c r="N132" s="45">
        <f t="shared" si="67"/>
        <v>24074.074074074077</v>
      </c>
      <c r="O132" s="44">
        <v>0</v>
      </c>
      <c r="P132" s="14">
        <v>0</v>
      </c>
      <c r="Q132" s="45">
        <v>0</v>
      </c>
      <c r="R132" s="44">
        <v>0</v>
      </c>
      <c r="S132" s="14">
        <v>0</v>
      </c>
      <c r="T132" s="45"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v>0</v>
      </c>
      <c r="AP132" s="44">
        <v>0</v>
      </c>
      <c r="AQ132" s="14">
        <v>0</v>
      </c>
      <c r="AR132" s="45">
        <v>0</v>
      </c>
      <c r="AS132" s="12">
        <f t="shared" si="42"/>
        <v>1.1160000000000001</v>
      </c>
      <c r="AT132" s="17">
        <f t="shared" si="43"/>
        <v>7.6</v>
      </c>
    </row>
    <row r="133" spans="1:46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0.77900000000000003</v>
      </c>
      <c r="G133" s="14">
        <v>18.920000000000002</v>
      </c>
      <c r="H133" s="45">
        <f t="shared" si="73"/>
        <v>24287.548138639286</v>
      </c>
      <c r="I133" s="44">
        <v>0</v>
      </c>
      <c r="J133" s="14">
        <v>0</v>
      </c>
      <c r="K133" s="45">
        <v>0</v>
      </c>
      <c r="L133" s="44">
        <v>0.432</v>
      </c>
      <c r="M133" s="14">
        <v>8.09</v>
      </c>
      <c r="N133" s="45">
        <f t="shared" si="67"/>
        <v>18726.85185185185</v>
      </c>
      <c r="O133" s="44">
        <v>0</v>
      </c>
      <c r="P133" s="14">
        <v>0</v>
      </c>
      <c r="Q133" s="45">
        <v>0</v>
      </c>
      <c r="R133" s="44">
        <v>0</v>
      </c>
      <c r="S133" s="14">
        <v>0</v>
      </c>
      <c r="T133" s="45"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v>0</v>
      </c>
      <c r="AP133" s="44">
        <v>0.1</v>
      </c>
      <c r="AQ133" s="14">
        <v>1.1299999999999999</v>
      </c>
      <c r="AR133" s="45">
        <f t="shared" ref="AR133:AR134" si="74">AQ133/AP133*1000</f>
        <v>11299.999999999998</v>
      </c>
      <c r="AS133" s="12">
        <f t="shared" si="42"/>
        <v>1.3109999999999999</v>
      </c>
      <c r="AT133" s="17">
        <f t="shared" si="43"/>
        <v>28.14</v>
      </c>
    </row>
    <row r="134" spans="1:46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0.31</v>
      </c>
      <c r="M134" s="14">
        <v>6.93</v>
      </c>
      <c r="N134" s="45">
        <f t="shared" si="67"/>
        <v>22354.83870967742</v>
      </c>
      <c r="O134" s="44">
        <v>0</v>
      </c>
      <c r="P134" s="14">
        <v>0</v>
      </c>
      <c r="Q134" s="45">
        <v>0</v>
      </c>
      <c r="R134" s="44">
        <v>0</v>
      </c>
      <c r="S134" s="14">
        <v>0</v>
      </c>
      <c r="T134" s="45"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0.4</v>
      </c>
      <c r="AH134" s="14">
        <v>11.91</v>
      </c>
      <c r="AI134" s="45">
        <f t="shared" si="68"/>
        <v>29775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v>0</v>
      </c>
      <c r="AP134" s="44">
        <v>34</v>
      </c>
      <c r="AQ134" s="14">
        <v>503.31</v>
      </c>
      <c r="AR134" s="45">
        <f t="shared" si="74"/>
        <v>14803.235294117647</v>
      </c>
      <c r="AS134" s="12">
        <f t="shared" si="42"/>
        <v>34.71</v>
      </c>
      <c r="AT134" s="17">
        <f t="shared" si="43"/>
        <v>522.15</v>
      </c>
    </row>
    <row r="135" spans="1:46" ht="15" thickBot="1" x14ac:dyDescent="0.35">
      <c r="A135" s="63"/>
      <c r="B135" s="64" t="s">
        <v>17</v>
      </c>
      <c r="C135" s="61">
        <f t="shared" ref="C135:D135" si="75">SUM(C123:C134)</f>
        <v>0</v>
      </c>
      <c r="D135" s="37">
        <f t="shared" si="75"/>
        <v>0</v>
      </c>
      <c r="E135" s="62"/>
      <c r="F135" s="61">
        <f t="shared" ref="F135:G135" si="76">SUM(F123:F134)</f>
        <v>4.0060000000000002</v>
      </c>
      <c r="G135" s="37">
        <f t="shared" si="76"/>
        <v>79.47</v>
      </c>
      <c r="H135" s="62"/>
      <c r="I135" s="61">
        <f t="shared" ref="I135:J135" si="77">SUM(I123:I134)</f>
        <v>0</v>
      </c>
      <c r="J135" s="37">
        <f t="shared" si="77"/>
        <v>0</v>
      </c>
      <c r="K135" s="62"/>
      <c r="L135" s="61">
        <f t="shared" ref="L135:M135" si="78">SUM(L123:L134)</f>
        <v>4.7290000000000001</v>
      </c>
      <c r="M135" s="37">
        <f t="shared" si="78"/>
        <v>65.5</v>
      </c>
      <c r="N135" s="62"/>
      <c r="O135" s="61">
        <f t="shared" ref="O135:P135" si="79">SUM(O123:O134)</f>
        <v>0</v>
      </c>
      <c r="P135" s="37">
        <f t="shared" si="79"/>
        <v>0</v>
      </c>
      <c r="Q135" s="62"/>
      <c r="R135" s="61">
        <f t="shared" ref="R135:S135" si="80">SUM(R123:R134)</f>
        <v>0</v>
      </c>
      <c r="S135" s="37">
        <f t="shared" si="80"/>
        <v>0</v>
      </c>
      <c r="T135" s="62"/>
      <c r="U135" s="61">
        <f t="shared" ref="U135:V135" si="81">SUM(U123:U134)</f>
        <v>0</v>
      </c>
      <c r="V135" s="37">
        <f t="shared" si="81"/>
        <v>0</v>
      </c>
      <c r="W135" s="62"/>
      <c r="X135" s="61">
        <f t="shared" ref="X135:Y135" si="82">SUM(X123:X134)</f>
        <v>0.5</v>
      </c>
      <c r="Y135" s="37">
        <f t="shared" si="82"/>
        <v>6.58</v>
      </c>
      <c r="Z135" s="62"/>
      <c r="AA135" s="61">
        <f t="shared" ref="AA135:AB135" si="83">SUM(AA123:AA134)</f>
        <v>32.981999999999999</v>
      </c>
      <c r="AB135" s="37">
        <f t="shared" si="83"/>
        <v>300.48</v>
      </c>
      <c r="AC135" s="62"/>
      <c r="AD135" s="61">
        <f t="shared" ref="AD135:AE135" si="84">SUM(AD123:AD134)</f>
        <v>1.07</v>
      </c>
      <c r="AE135" s="37">
        <f t="shared" si="84"/>
        <v>20.169999999999998</v>
      </c>
      <c r="AF135" s="62"/>
      <c r="AG135" s="61">
        <f t="shared" ref="AG135:AH135" si="85">SUM(AG123:AG134)</f>
        <v>2.6859999999999999</v>
      </c>
      <c r="AH135" s="37">
        <f t="shared" si="85"/>
        <v>42.69</v>
      </c>
      <c r="AI135" s="62"/>
      <c r="AJ135" s="61">
        <f t="shared" ref="AJ135:AK135" si="86">SUM(AJ123:AJ134)</f>
        <v>0</v>
      </c>
      <c r="AK135" s="37">
        <f t="shared" si="86"/>
        <v>0</v>
      </c>
      <c r="AL135" s="62"/>
      <c r="AM135" s="61">
        <f t="shared" ref="AM135:AN135" si="87">SUM(AM123:AM134)</f>
        <v>32.4</v>
      </c>
      <c r="AN135" s="37">
        <f t="shared" si="87"/>
        <v>372.04</v>
      </c>
      <c r="AO135" s="62"/>
      <c r="AP135" s="61">
        <f t="shared" ref="AP135:AQ135" si="88">SUM(AP123:AP134)</f>
        <v>34.1</v>
      </c>
      <c r="AQ135" s="37">
        <f t="shared" si="88"/>
        <v>504.44</v>
      </c>
      <c r="AR135" s="62"/>
      <c r="AS135" s="38">
        <f t="shared" si="42"/>
        <v>112.47299999999998</v>
      </c>
      <c r="AT135" s="39">
        <f t="shared" si="43"/>
        <v>1391.3700000000001</v>
      </c>
    </row>
    <row r="136" spans="1:46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1.073</v>
      </c>
      <c r="M136" s="14">
        <v>5.2</v>
      </c>
      <c r="N136" s="45">
        <f t="shared" ref="N136:N147" si="89">M136/L136*1000</f>
        <v>4846.2255358807079</v>
      </c>
      <c r="O136" s="44">
        <v>0</v>
      </c>
      <c r="P136" s="14">
        <v>0</v>
      </c>
      <c r="Q136" s="45">
        <v>0</v>
      </c>
      <c r="R136" s="44">
        <v>0</v>
      </c>
      <c r="S136" s="14">
        <v>0</v>
      </c>
      <c r="T136" s="45"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v>0</v>
      </c>
      <c r="AP136" s="44">
        <v>0</v>
      </c>
      <c r="AQ136" s="14">
        <v>0</v>
      </c>
      <c r="AR136" s="45">
        <v>0</v>
      </c>
      <c r="AS136" s="12">
        <f t="shared" si="42"/>
        <v>1.073</v>
      </c>
      <c r="AT136" s="17">
        <f t="shared" si="43"/>
        <v>5.2</v>
      </c>
    </row>
    <row r="137" spans="1:46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1.9670000000000001</v>
      </c>
      <c r="G137" s="14">
        <v>47.16</v>
      </c>
      <c r="H137" s="45">
        <f t="shared" ref="H137:H141" si="90">G137/F137*1000</f>
        <v>23975.597356380273</v>
      </c>
      <c r="I137" s="44">
        <v>0</v>
      </c>
      <c r="J137" s="14">
        <v>0</v>
      </c>
      <c r="K137" s="45">
        <v>0</v>
      </c>
      <c r="L137" s="44">
        <v>0.58099999999999996</v>
      </c>
      <c r="M137" s="14">
        <v>17.489999999999998</v>
      </c>
      <c r="N137" s="45">
        <f t="shared" si="89"/>
        <v>30103.270223752152</v>
      </c>
      <c r="O137" s="44">
        <v>0</v>
      </c>
      <c r="P137" s="14">
        <v>0</v>
      </c>
      <c r="Q137" s="45">
        <v>0</v>
      </c>
      <c r="R137" s="44">
        <v>0</v>
      </c>
      <c r="S137" s="14">
        <v>0</v>
      </c>
      <c r="T137" s="45"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v>0</v>
      </c>
      <c r="AP137" s="44">
        <v>0</v>
      </c>
      <c r="AQ137" s="14">
        <v>0</v>
      </c>
      <c r="AR137" s="45">
        <v>0</v>
      </c>
      <c r="AS137" s="12">
        <f t="shared" si="42"/>
        <v>2.548</v>
      </c>
      <c r="AT137" s="17">
        <f t="shared" si="43"/>
        <v>64.649999999999991</v>
      </c>
    </row>
    <row r="138" spans="1:46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0.40699999999999997</v>
      </c>
      <c r="M138" s="14">
        <v>88</v>
      </c>
      <c r="N138" s="45">
        <f t="shared" si="89"/>
        <v>216216.21621621621</v>
      </c>
      <c r="O138" s="44">
        <v>0</v>
      </c>
      <c r="P138" s="14">
        <v>0</v>
      </c>
      <c r="Q138" s="45">
        <v>0</v>
      </c>
      <c r="R138" s="44">
        <v>0</v>
      </c>
      <c r="S138" s="14">
        <v>0</v>
      </c>
      <c r="T138" s="45"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v>0</v>
      </c>
      <c r="AP138" s="44">
        <v>0</v>
      </c>
      <c r="AQ138" s="14">
        <v>0</v>
      </c>
      <c r="AR138" s="45">
        <v>0</v>
      </c>
      <c r="AS138" s="12">
        <f t="shared" si="42"/>
        <v>0.40699999999999997</v>
      </c>
      <c r="AT138" s="17">
        <f t="shared" si="43"/>
        <v>88</v>
      </c>
    </row>
    <row r="139" spans="1:46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0.315</v>
      </c>
      <c r="M139" s="14">
        <v>5.74</v>
      </c>
      <c r="N139" s="45">
        <f t="shared" si="89"/>
        <v>18222.222222222223</v>
      </c>
      <c r="O139" s="44">
        <v>0</v>
      </c>
      <c r="P139" s="14">
        <v>0</v>
      </c>
      <c r="Q139" s="45">
        <v>0</v>
      </c>
      <c r="R139" s="44">
        <v>0</v>
      </c>
      <c r="S139" s="14">
        <v>0</v>
      </c>
      <c r="T139" s="45"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1</v>
      </c>
      <c r="AH139" s="14">
        <v>22.6</v>
      </c>
      <c r="AI139" s="45">
        <f t="shared" ref="AI139:AI143" si="91">AH139/AG139*1000</f>
        <v>22600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v>0</v>
      </c>
      <c r="AP139" s="44">
        <v>0</v>
      </c>
      <c r="AQ139" s="14">
        <v>0</v>
      </c>
      <c r="AR139" s="45">
        <v>0</v>
      </c>
      <c r="AS139" s="12">
        <f t="shared" si="42"/>
        <v>1.3149999999999999</v>
      </c>
      <c r="AT139" s="17">
        <f t="shared" si="43"/>
        <v>28.340000000000003</v>
      </c>
    </row>
    <row r="140" spans="1:46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0.63200000000000001</v>
      </c>
      <c r="G140" s="14">
        <v>6.3</v>
      </c>
      <c r="H140" s="45">
        <f t="shared" si="90"/>
        <v>9968.3544303797462</v>
      </c>
      <c r="I140" s="44">
        <v>0</v>
      </c>
      <c r="J140" s="14">
        <v>0</v>
      </c>
      <c r="K140" s="45">
        <v>0</v>
      </c>
      <c r="L140" s="44">
        <v>0.45200000000000001</v>
      </c>
      <c r="M140" s="14">
        <v>9.84</v>
      </c>
      <c r="N140" s="45">
        <f t="shared" si="89"/>
        <v>21769.911504424777</v>
      </c>
      <c r="O140" s="44">
        <v>0</v>
      </c>
      <c r="P140" s="14">
        <v>0</v>
      </c>
      <c r="Q140" s="45">
        <v>0</v>
      </c>
      <c r="R140" s="44">
        <v>0</v>
      </c>
      <c r="S140" s="14">
        <v>0</v>
      </c>
      <c r="T140" s="45"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0</v>
      </c>
      <c r="AE140" s="14">
        <v>0</v>
      </c>
      <c r="AF140" s="45">
        <v>0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v>0</v>
      </c>
      <c r="AP140" s="44">
        <v>0</v>
      </c>
      <c r="AQ140" s="14">
        <v>0</v>
      </c>
      <c r="AR140" s="45">
        <v>0</v>
      </c>
      <c r="AS140" s="12">
        <f t="shared" si="42"/>
        <v>1.0840000000000001</v>
      </c>
      <c r="AT140" s="17">
        <f t="shared" si="43"/>
        <v>16.14</v>
      </c>
    </row>
    <row r="141" spans="1:46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1.546</v>
      </c>
      <c r="G141" s="14">
        <v>44.27</v>
      </c>
      <c r="H141" s="45">
        <f t="shared" si="90"/>
        <v>28635.187580853817</v>
      </c>
      <c r="I141" s="44">
        <v>0</v>
      </c>
      <c r="J141" s="14">
        <v>0</v>
      </c>
      <c r="K141" s="45">
        <v>0</v>
      </c>
      <c r="L141" s="44">
        <v>0.217</v>
      </c>
      <c r="M141" s="14">
        <v>4.76</v>
      </c>
      <c r="N141" s="45">
        <f t="shared" si="89"/>
        <v>21935.483870967739</v>
      </c>
      <c r="O141" s="44">
        <v>0</v>
      </c>
      <c r="P141" s="14">
        <v>0</v>
      </c>
      <c r="Q141" s="45">
        <v>0</v>
      </c>
      <c r="R141" s="44">
        <v>0</v>
      </c>
      <c r="S141" s="14">
        <v>0</v>
      </c>
      <c r="T141" s="45"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v>0</v>
      </c>
      <c r="AP141" s="44">
        <v>0</v>
      </c>
      <c r="AQ141" s="14">
        <v>0</v>
      </c>
      <c r="AR141" s="45">
        <v>0</v>
      </c>
      <c r="AS141" s="12">
        <f t="shared" si="42"/>
        <v>1.7630000000000001</v>
      </c>
      <c r="AT141" s="17">
        <f t="shared" si="43"/>
        <v>49.03</v>
      </c>
    </row>
    <row r="142" spans="1:46" x14ac:dyDescent="0.3">
      <c r="A142" s="54">
        <v>2016</v>
      </c>
      <c r="B142" s="55" t="s">
        <v>11</v>
      </c>
      <c r="C142" s="44">
        <v>0</v>
      </c>
      <c r="D142" s="14">
        <v>0</v>
      </c>
      <c r="E142" s="45">
        <v>0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0.16</v>
      </c>
      <c r="M142" s="14">
        <v>3.21</v>
      </c>
      <c r="N142" s="45">
        <f t="shared" si="89"/>
        <v>20062.5</v>
      </c>
      <c r="O142" s="44">
        <v>0</v>
      </c>
      <c r="P142" s="14">
        <v>0</v>
      </c>
      <c r="Q142" s="45">
        <v>0</v>
      </c>
      <c r="R142" s="44">
        <v>0</v>
      </c>
      <c r="S142" s="14">
        <v>0</v>
      </c>
      <c r="T142" s="45"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v>0</v>
      </c>
      <c r="AP142" s="44">
        <v>0</v>
      </c>
      <c r="AQ142" s="14">
        <v>0</v>
      </c>
      <c r="AR142" s="45">
        <v>0</v>
      </c>
      <c r="AS142" s="12">
        <f t="shared" ref="AS142:AS173" si="92">C142+I142+R142+U142+AD142+AM142+AP142+AA142+AJ142+O142+F142+L142+X142+AG142</f>
        <v>0.16</v>
      </c>
      <c r="AT142" s="17">
        <f t="shared" ref="AT142:AT173" si="93">D142+J142+S142+V142+AE142+AN142+AQ142+AB142+AK142+P142+G142+M142+Y142+AH142</f>
        <v>3.21</v>
      </c>
    </row>
    <row r="143" spans="1:46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0</v>
      </c>
      <c r="J143" s="14">
        <v>0</v>
      </c>
      <c r="K143" s="45">
        <v>0</v>
      </c>
      <c r="L143" s="44">
        <v>0.76800000000000002</v>
      </c>
      <c r="M143" s="14">
        <v>24.23</v>
      </c>
      <c r="N143" s="45">
        <f t="shared" si="89"/>
        <v>31549.479166666668</v>
      </c>
      <c r="O143" s="44">
        <v>0</v>
      </c>
      <c r="P143" s="14">
        <v>0</v>
      </c>
      <c r="Q143" s="45">
        <v>0</v>
      </c>
      <c r="R143" s="44">
        <v>0</v>
      </c>
      <c r="S143" s="14">
        <v>0</v>
      </c>
      <c r="T143" s="45"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1E-3</v>
      </c>
      <c r="AH143" s="14">
        <v>0.68</v>
      </c>
      <c r="AI143" s="45">
        <f t="shared" si="91"/>
        <v>680000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v>0</v>
      </c>
      <c r="AP143" s="44">
        <v>0</v>
      </c>
      <c r="AQ143" s="14">
        <v>0</v>
      </c>
      <c r="AR143" s="45">
        <v>0</v>
      </c>
      <c r="AS143" s="12">
        <f t="shared" si="92"/>
        <v>0.76900000000000002</v>
      </c>
      <c r="AT143" s="17">
        <f t="shared" si="93"/>
        <v>24.91</v>
      </c>
    </row>
    <row r="144" spans="1:46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1.1970000000000001</v>
      </c>
      <c r="M144" s="14">
        <v>18.57</v>
      </c>
      <c r="N144" s="45">
        <f t="shared" si="89"/>
        <v>15513.784461152882</v>
      </c>
      <c r="O144" s="44">
        <v>0</v>
      </c>
      <c r="P144" s="14">
        <v>0</v>
      </c>
      <c r="Q144" s="45">
        <v>0</v>
      </c>
      <c r="R144" s="44">
        <v>0</v>
      </c>
      <c r="S144" s="14">
        <v>0</v>
      </c>
      <c r="T144" s="45">
        <v>0</v>
      </c>
      <c r="U144" s="44">
        <v>0</v>
      </c>
      <c r="V144" s="14">
        <v>0</v>
      </c>
      <c r="W144" s="45">
        <v>0</v>
      </c>
      <c r="X144" s="44">
        <v>28.82</v>
      </c>
      <c r="Y144" s="14">
        <v>405.21</v>
      </c>
      <c r="Z144" s="45">
        <f t="shared" ref="Z144" si="94">Y144/X144*1000</f>
        <v>14060.027758501039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v>0</v>
      </c>
      <c r="AP144" s="44">
        <v>0</v>
      </c>
      <c r="AQ144" s="14">
        <v>0</v>
      </c>
      <c r="AR144" s="45">
        <v>0</v>
      </c>
      <c r="AS144" s="12">
        <f t="shared" si="92"/>
        <v>30.016999999999999</v>
      </c>
      <c r="AT144" s="17">
        <f t="shared" si="93"/>
        <v>423.78</v>
      </c>
    </row>
    <row r="145" spans="1:46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0.221</v>
      </c>
      <c r="M145" s="14">
        <v>5.45</v>
      </c>
      <c r="N145" s="45">
        <f t="shared" si="89"/>
        <v>24660.633484162896</v>
      </c>
      <c r="O145" s="44">
        <v>0</v>
      </c>
      <c r="P145" s="14">
        <v>0</v>
      </c>
      <c r="Q145" s="45">
        <v>0</v>
      </c>
      <c r="R145" s="44">
        <v>0</v>
      </c>
      <c r="S145" s="14">
        <v>0</v>
      </c>
      <c r="T145" s="45"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v>0</v>
      </c>
      <c r="AP145" s="44">
        <v>32</v>
      </c>
      <c r="AQ145" s="14">
        <v>445.64</v>
      </c>
      <c r="AR145" s="45">
        <f t="shared" ref="AR145" si="95">AQ145/AP145*1000</f>
        <v>13926.25</v>
      </c>
      <c r="AS145" s="12">
        <f t="shared" si="92"/>
        <v>32.220999999999997</v>
      </c>
      <c r="AT145" s="17">
        <f t="shared" si="93"/>
        <v>451.09</v>
      </c>
    </row>
    <row r="146" spans="1:46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v>0</v>
      </c>
      <c r="R146" s="44">
        <v>0</v>
      </c>
      <c r="S146" s="14">
        <v>0</v>
      </c>
      <c r="T146" s="45"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v>0</v>
      </c>
      <c r="AP146" s="44">
        <v>0</v>
      </c>
      <c r="AQ146" s="14">
        <v>0</v>
      </c>
      <c r="AR146" s="45">
        <v>0</v>
      </c>
      <c r="AS146" s="12">
        <f t="shared" si="92"/>
        <v>0</v>
      </c>
      <c r="AT146" s="17">
        <f t="shared" si="93"/>
        <v>0</v>
      </c>
    </row>
    <row r="147" spans="1:46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8.1000000000000003E-2</v>
      </c>
      <c r="M147" s="14">
        <v>1.65</v>
      </c>
      <c r="N147" s="45">
        <f t="shared" si="89"/>
        <v>20370.370370370369</v>
      </c>
      <c r="O147" s="44">
        <v>0</v>
      </c>
      <c r="P147" s="14">
        <v>0</v>
      </c>
      <c r="Q147" s="45">
        <v>0</v>
      </c>
      <c r="R147" s="44">
        <v>0</v>
      </c>
      <c r="S147" s="14">
        <v>0</v>
      </c>
      <c r="T147" s="45"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v>0</v>
      </c>
      <c r="AP147" s="44">
        <v>0</v>
      </c>
      <c r="AQ147" s="14">
        <v>0</v>
      </c>
      <c r="AR147" s="45">
        <v>0</v>
      </c>
      <c r="AS147" s="12">
        <f t="shared" si="92"/>
        <v>8.1000000000000003E-2</v>
      </c>
      <c r="AT147" s="17">
        <f t="shared" si="93"/>
        <v>1.65</v>
      </c>
    </row>
    <row r="148" spans="1:46" ht="15" thickBot="1" x14ac:dyDescent="0.35">
      <c r="A148" s="63"/>
      <c r="B148" s="64" t="s">
        <v>17</v>
      </c>
      <c r="C148" s="61">
        <f t="shared" ref="C148:D148" si="96">SUM(C136:C147)</f>
        <v>0</v>
      </c>
      <c r="D148" s="37">
        <f t="shared" si="96"/>
        <v>0</v>
      </c>
      <c r="E148" s="62"/>
      <c r="F148" s="61">
        <f t="shared" ref="F148:G148" si="97">SUM(F136:F147)</f>
        <v>4.1450000000000005</v>
      </c>
      <c r="G148" s="37">
        <f t="shared" si="97"/>
        <v>97.72999999999999</v>
      </c>
      <c r="H148" s="62"/>
      <c r="I148" s="61">
        <f t="shared" ref="I148:J148" si="98">SUM(I136:I147)</f>
        <v>0</v>
      </c>
      <c r="J148" s="37">
        <f t="shared" si="98"/>
        <v>0</v>
      </c>
      <c r="K148" s="62"/>
      <c r="L148" s="61">
        <f t="shared" ref="L148:M148" si="99">SUM(L136:L147)</f>
        <v>5.4720000000000004</v>
      </c>
      <c r="M148" s="37">
        <f t="shared" si="99"/>
        <v>184.14</v>
      </c>
      <c r="N148" s="62"/>
      <c r="O148" s="61">
        <f t="shared" ref="O148:P148" si="100">SUM(O136:O147)</f>
        <v>0</v>
      </c>
      <c r="P148" s="37">
        <f t="shared" si="100"/>
        <v>0</v>
      </c>
      <c r="Q148" s="62"/>
      <c r="R148" s="61">
        <f t="shared" ref="R148:S148" si="101">SUM(R136:R147)</f>
        <v>0</v>
      </c>
      <c r="S148" s="37">
        <f t="shared" si="101"/>
        <v>0</v>
      </c>
      <c r="T148" s="62"/>
      <c r="U148" s="61">
        <f t="shared" ref="U148:V148" si="102">SUM(U136:U147)</f>
        <v>0</v>
      </c>
      <c r="V148" s="37">
        <f t="shared" si="102"/>
        <v>0</v>
      </c>
      <c r="W148" s="62"/>
      <c r="X148" s="61">
        <f t="shared" ref="X148:Y148" si="103">SUM(X136:X147)</f>
        <v>28.82</v>
      </c>
      <c r="Y148" s="37">
        <f t="shared" si="103"/>
        <v>405.21</v>
      </c>
      <c r="Z148" s="62"/>
      <c r="AA148" s="61">
        <f t="shared" ref="AA148:AB148" si="104">SUM(AA136:AA147)</f>
        <v>0</v>
      </c>
      <c r="AB148" s="37">
        <f t="shared" si="104"/>
        <v>0</v>
      </c>
      <c r="AC148" s="62"/>
      <c r="AD148" s="61">
        <f t="shared" ref="AD148:AE148" si="105">SUM(AD136:AD147)</f>
        <v>0</v>
      </c>
      <c r="AE148" s="37">
        <f t="shared" si="105"/>
        <v>0</v>
      </c>
      <c r="AF148" s="62"/>
      <c r="AG148" s="61">
        <f t="shared" ref="AG148:AH148" si="106">SUM(AG136:AG147)</f>
        <v>1.0009999999999999</v>
      </c>
      <c r="AH148" s="37">
        <f t="shared" si="106"/>
        <v>23.28</v>
      </c>
      <c r="AI148" s="62"/>
      <c r="AJ148" s="61">
        <f t="shared" ref="AJ148:AK148" si="107">SUM(AJ136:AJ147)</f>
        <v>0</v>
      </c>
      <c r="AK148" s="37">
        <f t="shared" si="107"/>
        <v>0</v>
      </c>
      <c r="AL148" s="62"/>
      <c r="AM148" s="61">
        <f t="shared" ref="AM148:AN148" si="108">SUM(AM136:AM147)</f>
        <v>0</v>
      </c>
      <c r="AN148" s="37">
        <f t="shared" si="108"/>
        <v>0</v>
      </c>
      <c r="AO148" s="62"/>
      <c r="AP148" s="61">
        <f t="shared" ref="AP148:AQ148" si="109">SUM(AP136:AP147)</f>
        <v>32</v>
      </c>
      <c r="AQ148" s="37">
        <f t="shared" si="109"/>
        <v>445.64</v>
      </c>
      <c r="AR148" s="62"/>
      <c r="AS148" s="38">
        <f t="shared" si="92"/>
        <v>71.438000000000017</v>
      </c>
      <c r="AT148" s="39">
        <f t="shared" si="93"/>
        <v>1156</v>
      </c>
    </row>
    <row r="149" spans="1:46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0.19500000000000001</v>
      </c>
      <c r="G149" s="14">
        <v>5.23</v>
      </c>
      <c r="H149" s="45">
        <f t="shared" ref="H149" si="110">G149/F149*1000</f>
        <v>26820.51282051282</v>
      </c>
      <c r="I149" s="44">
        <v>0</v>
      </c>
      <c r="J149" s="14">
        <v>0</v>
      </c>
      <c r="K149" s="45">
        <v>0</v>
      </c>
      <c r="L149" s="44">
        <v>0.55600000000000005</v>
      </c>
      <c r="M149" s="14">
        <v>12.71</v>
      </c>
      <c r="N149" s="45">
        <f t="shared" ref="N149:N153" si="111">M149/L149*1000</f>
        <v>22859.712230215828</v>
      </c>
      <c r="O149" s="44">
        <v>0</v>
      </c>
      <c r="P149" s="14">
        <v>0</v>
      </c>
      <c r="Q149" s="45">
        <v>0</v>
      </c>
      <c r="R149" s="44">
        <v>0</v>
      </c>
      <c r="S149" s="14">
        <v>0</v>
      </c>
      <c r="T149" s="45"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3.4430000000000001</v>
      </c>
      <c r="AH149" s="14">
        <v>49.39</v>
      </c>
      <c r="AI149" s="45">
        <f t="shared" ref="AI149" si="112">AH149/AG149*1000</f>
        <v>14345.047923322683</v>
      </c>
      <c r="AJ149" s="44">
        <v>0</v>
      </c>
      <c r="AK149" s="14">
        <v>0</v>
      </c>
      <c r="AL149" s="45">
        <v>0</v>
      </c>
      <c r="AM149" s="44">
        <v>65.28</v>
      </c>
      <c r="AN149" s="14">
        <v>816</v>
      </c>
      <c r="AO149" s="45">
        <f t="shared" ref="AO149:AO155" si="113">AN149/AM149*1000</f>
        <v>12500</v>
      </c>
      <c r="AP149" s="44">
        <v>65.28</v>
      </c>
      <c r="AQ149" s="14">
        <v>816</v>
      </c>
      <c r="AR149" s="45">
        <f t="shared" ref="AR149:AR150" si="114">AQ149/AP149*1000</f>
        <v>12500</v>
      </c>
      <c r="AS149" s="12">
        <f t="shared" si="92"/>
        <v>134.75400000000002</v>
      </c>
      <c r="AT149" s="17">
        <f t="shared" si="93"/>
        <v>1699.3300000000002</v>
      </c>
    </row>
    <row r="150" spans="1:46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0.05</v>
      </c>
      <c r="M150" s="14">
        <v>35.380000000000003</v>
      </c>
      <c r="N150" s="45">
        <f t="shared" si="111"/>
        <v>707600</v>
      </c>
      <c r="O150" s="44">
        <v>0</v>
      </c>
      <c r="P150" s="14">
        <v>0</v>
      </c>
      <c r="Q150" s="45">
        <v>0</v>
      </c>
      <c r="R150" s="44">
        <v>0</v>
      </c>
      <c r="S150" s="14">
        <v>0</v>
      </c>
      <c r="T150" s="45"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94.08</v>
      </c>
      <c r="AN150" s="14">
        <v>1206.72</v>
      </c>
      <c r="AO150" s="45">
        <f t="shared" si="113"/>
        <v>12826.530612244898</v>
      </c>
      <c r="AP150" s="44">
        <v>32.64</v>
      </c>
      <c r="AQ150" s="14">
        <v>408</v>
      </c>
      <c r="AR150" s="45">
        <f t="shared" si="114"/>
        <v>12500</v>
      </c>
      <c r="AS150" s="12">
        <f t="shared" si="92"/>
        <v>126.77</v>
      </c>
      <c r="AT150" s="17">
        <f t="shared" si="93"/>
        <v>1650.1000000000001</v>
      </c>
    </row>
    <row r="151" spans="1:46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31.786999999999999</v>
      </c>
      <c r="M151" s="14">
        <v>445.2</v>
      </c>
      <c r="N151" s="45">
        <f t="shared" si="111"/>
        <v>14005.725611098876</v>
      </c>
      <c r="O151" s="44">
        <v>0</v>
      </c>
      <c r="P151" s="14">
        <v>0</v>
      </c>
      <c r="Q151" s="45">
        <v>0</v>
      </c>
      <c r="R151" s="44">
        <v>0</v>
      </c>
      <c r="S151" s="14">
        <v>0</v>
      </c>
      <c r="T151" s="45"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3.22</v>
      </c>
      <c r="AB151" s="14">
        <v>59.66</v>
      </c>
      <c r="AC151" s="45">
        <f t="shared" ref="AC151" si="115">AB151/AA151*1000</f>
        <v>18527.950310559005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245.76</v>
      </c>
      <c r="AN151" s="14">
        <v>3194.88</v>
      </c>
      <c r="AO151" s="45">
        <f t="shared" si="113"/>
        <v>13000.000000000002</v>
      </c>
      <c r="AP151" s="44">
        <v>0</v>
      </c>
      <c r="AQ151" s="14">
        <v>0</v>
      </c>
      <c r="AR151" s="45">
        <v>0</v>
      </c>
      <c r="AS151" s="12">
        <f t="shared" si="92"/>
        <v>280.767</v>
      </c>
      <c r="AT151" s="17">
        <f t="shared" si="93"/>
        <v>3699.74</v>
      </c>
    </row>
    <row r="152" spans="1:46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3.6</v>
      </c>
      <c r="M152" s="14">
        <v>67.55</v>
      </c>
      <c r="N152" s="45">
        <f t="shared" si="111"/>
        <v>18763.888888888891</v>
      </c>
      <c r="O152" s="44">
        <v>0</v>
      </c>
      <c r="P152" s="14">
        <v>0</v>
      </c>
      <c r="Q152" s="45">
        <v>0</v>
      </c>
      <c r="R152" s="44">
        <v>0</v>
      </c>
      <c r="S152" s="14">
        <v>0</v>
      </c>
      <c r="T152" s="45"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0.03</v>
      </c>
      <c r="AH152" s="14">
        <v>2.4500000000000002</v>
      </c>
      <c r="AI152" s="45">
        <f t="shared" ref="AI152:AI155" si="116">AH152/AG152*1000</f>
        <v>81666.666666666672</v>
      </c>
      <c r="AJ152" s="44">
        <v>0</v>
      </c>
      <c r="AK152" s="14">
        <v>0</v>
      </c>
      <c r="AL152" s="45">
        <v>0</v>
      </c>
      <c r="AM152" s="44">
        <v>184.32</v>
      </c>
      <c r="AN152" s="14">
        <v>2396.16</v>
      </c>
      <c r="AO152" s="45">
        <f t="shared" si="113"/>
        <v>13000</v>
      </c>
      <c r="AP152" s="44">
        <v>0</v>
      </c>
      <c r="AQ152" s="14">
        <v>0</v>
      </c>
      <c r="AR152" s="45">
        <v>0</v>
      </c>
      <c r="AS152" s="12">
        <f t="shared" si="92"/>
        <v>187.95</v>
      </c>
      <c r="AT152" s="17">
        <f t="shared" si="93"/>
        <v>2466.16</v>
      </c>
    </row>
    <row r="153" spans="1:46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2.1059999999999999</v>
      </c>
      <c r="G153" s="14">
        <v>29.65</v>
      </c>
      <c r="H153" s="45">
        <f t="shared" ref="H153:H156" si="117">G153/F153*1000</f>
        <v>14078.822412155745</v>
      </c>
      <c r="I153" s="44">
        <v>0</v>
      </c>
      <c r="J153" s="14">
        <v>0</v>
      </c>
      <c r="K153" s="45">
        <v>0</v>
      </c>
      <c r="L153" s="44">
        <v>0.24</v>
      </c>
      <c r="M153" s="14">
        <v>9.07</v>
      </c>
      <c r="N153" s="45">
        <f t="shared" si="111"/>
        <v>37791.666666666672</v>
      </c>
      <c r="O153" s="44">
        <v>0</v>
      </c>
      <c r="P153" s="14">
        <v>0</v>
      </c>
      <c r="Q153" s="45">
        <v>0</v>
      </c>
      <c r="R153" s="44">
        <v>0</v>
      </c>
      <c r="S153" s="14">
        <v>0</v>
      </c>
      <c r="T153" s="45"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3.7</v>
      </c>
      <c r="AH153" s="14">
        <v>45.36</v>
      </c>
      <c r="AI153" s="45">
        <f t="shared" si="116"/>
        <v>12259.459459459458</v>
      </c>
      <c r="AJ153" s="44">
        <v>0</v>
      </c>
      <c r="AK153" s="14">
        <v>0</v>
      </c>
      <c r="AL153" s="45">
        <v>0</v>
      </c>
      <c r="AM153" s="44">
        <v>215.04</v>
      </c>
      <c r="AN153" s="14">
        <v>2734.08</v>
      </c>
      <c r="AO153" s="45">
        <f t="shared" si="113"/>
        <v>12714.285714285716</v>
      </c>
      <c r="AP153" s="44">
        <v>20</v>
      </c>
      <c r="AQ153" s="14">
        <v>342.22</v>
      </c>
      <c r="AR153" s="45">
        <v>0</v>
      </c>
      <c r="AS153" s="12">
        <f t="shared" si="92"/>
        <v>241.08599999999998</v>
      </c>
      <c r="AT153" s="17">
        <f t="shared" si="93"/>
        <v>3160.3800000000006</v>
      </c>
    </row>
    <row r="154" spans="1:46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0.54</v>
      </c>
      <c r="G154" s="14">
        <v>8.56</v>
      </c>
      <c r="H154" s="45">
        <f t="shared" si="117"/>
        <v>15851.85185185185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v>0</v>
      </c>
      <c r="R154" s="44">
        <v>0</v>
      </c>
      <c r="S154" s="14">
        <v>0</v>
      </c>
      <c r="T154" s="45"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0.99399999999999999</v>
      </c>
      <c r="AH154" s="14">
        <v>14.18</v>
      </c>
      <c r="AI154" s="45">
        <f t="shared" si="116"/>
        <v>14265.59356136821</v>
      </c>
      <c r="AJ154" s="44">
        <v>0</v>
      </c>
      <c r="AK154" s="14">
        <v>0</v>
      </c>
      <c r="AL154" s="45">
        <v>0</v>
      </c>
      <c r="AM154" s="44">
        <v>152.56</v>
      </c>
      <c r="AN154" s="14">
        <v>1915.2</v>
      </c>
      <c r="AO154" s="45">
        <f t="shared" si="113"/>
        <v>12553.749344520189</v>
      </c>
      <c r="AP154" s="44">
        <v>0</v>
      </c>
      <c r="AQ154" s="14">
        <v>0</v>
      </c>
      <c r="AR154" s="45">
        <v>0</v>
      </c>
      <c r="AS154" s="12">
        <f t="shared" si="92"/>
        <v>154.09399999999999</v>
      </c>
      <c r="AT154" s="17">
        <f t="shared" si="93"/>
        <v>1937.94</v>
      </c>
    </row>
    <row r="155" spans="1:46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0.4</v>
      </c>
      <c r="G155" s="14">
        <v>6.36</v>
      </c>
      <c r="H155" s="45">
        <f t="shared" si="117"/>
        <v>15900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v>0</v>
      </c>
      <c r="R155" s="44">
        <v>0</v>
      </c>
      <c r="S155" s="14">
        <v>0</v>
      </c>
      <c r="T155" s="45"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2.5999999999999999E-2</v>
      </c>
      <c r="AH155" s="14">
        <v>1.43</v>
      </c>
      <c r="AI155" s="45">
        <f t="shared" si="116"/>
        <v>55000</v>
      </c>
      <c r="AJ155" s="44">
        <v>0</v>
      </c>
      <c r="AK155" s="14">
        <v>0</v>
      </c>
      <c r="AL155" s="45">
        <v>0</v>
      </c>
      <c r="AM155" s="44">
        <v>15</v>
      </c>
      <c r="AN155" s="14">
        <v>324</v>
      </c>
      <c r="AO155" s="45">
        <f t="shared" si="113"/>
        <v>21600</v>
      </c>
      <c r="AP155" s="44">
        <v>0</v>
      </c>
      <c r="AQ155" s="14">
        <v>0</v>
      </c>
      <c r="AR155" s="45">
        <v>0</v>
      </c>
      <c r="AS155" s="12">
        <f t="shared" si="92"/>
        <v>15.426</v>
      </c>
      <c r="AT155" s="17">
        <f t="shared" si="93"/>
        <v>331.79</v>
      </c>
    </row>
    <row r="156" spans="1:46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0.28000000000000003</v>
      </c>
      <c r="G156" s="14">
        <v>4</v>
      </c>
      <c r="H156" s="45">
        <f t="shared" si="117"/>
        <v>14285.714285714284</v>
      </c>
      <c r="I156" s="44">
        <v>0</v>
      </c>
      <c r="J156" s="14">
        <v>0</v>
      </c>
      <c r="K156" s="45">
        <v>0</v>
      </c>
      <c r="L156" s="44">
        <v>0.06</v>
      </c>
      <c r="M156" s="14">
        <v>2.13</v>
      </c>
      <c r="N156" s="45">
        <f t="shared" ref="N156:N160" si="118">M156/L156*1000</f>
        <v>35500</v>
      </c>
      <c r="O156" s="44">
        <v>0</v>
      </c>
      <c r="P156" s="14">
        <v>0</v>
      </c>
      <c r="Q156" s="45">
        <v>0</v>
      </c>
      <c r="R156" s="44">
        <v>0</v>
      </c>
      <c r="S156" s="14">
        <v>0</v>
      </c>
      <c r="T156" s="45"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v>0</v>
      </c>
      <c r="AP156" s="44">
        <v>0</v>
      </c>
      <c r="AQ156" s="14">
        <v>0</v>
      </c>
      <c r="AR156" s="45">
        <v>0</v>
      </c>
      <c r="AS156" s="12">
        <f t="shared" si="92"/>
        <v>0.34</v>
      </c>
      <c r="AT156" s="17">
        <f t="shared" si="93"/>
        <v>6.13</v>
      </c>
    </row>
    <row r="157" spans="1:46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2.52</v>
      </c>
      <c r="G157" s="14">
        <v>35.75</v>
      </c>
      <c r="H157" s="45">
        <f t="shared" ref="H157:H159" si="119">G157/F157*1000</f>
        <v>14186.507936507936</v>
      </c>
      <c r="I157" s="44">
        <v>2.2269999999999999</v>
      </c>
      <c r="J157" s="14">
        <v>48.51</v>
      </c>
      <c r="K157" s="45">
        <f t="shared" ref="K157" si="120">J157/I157*1000</f>
        <v>21782.667265379434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v>0</v>
      </c>
      <c r="R157" s="44">
        <v>0</v>
      </c>
      <c r="S157" s="14">
        <v>0</v>
      </c>
      <c r="T157" s="45"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59.72</v>
      </c>
      <c r="AN157" s="14">
        <v>785.58</v>
      </c>
      <c r="AO157" s="45">
        <f t="shared" ref="AO157:AO160" si="121">AN157/AM157*1000</f>
        <v>13154.387139986606</v>
      </c>
      <c r="AP157" s="44">
        <v>0.2</v>
      </c>
      <c r="AQ157" s="14">
        <v>3.59</v>
      </c>
      <c r="AR157" s="45">
        <f t="shared" ref="AR157:AR159" si="122">AQ157/AP157*1000</f>
        <v>17950</v>
      </c>
      <c r="AS157" s="12">
        <f t="shared" si="92"/>
        <v>64.667000000000002</v>
      </c>
      <c r="AT157" s="17">
        <f t="shared" si="93"/>
        <v>873.43000000000006</v>
      </c>
    </row>
    <row r="158" spans="1:46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3.8450000000000002</v>
      </c>
      <c r="G158" s="14">
        <v>55.72</v>
      </c>
      <c r="H158" s="45">
        <f t="shared" si="119"/>
        <v>14491.547464239269</v>
      </c>
      <c r="I158" s="44">
        <v>0</v>
      </c>
      <c r="J158" s="14">
        <v>0</v>
      </c>
      <c r="K158" s="45">
        <v>0</v>
      </c>
      <c r="L158" s="44">
        <v>3.6</v>
      </c>
      <c r="M158" s="14">
        <v>55.8</v>
      </c>
      <c r="N158" s="45">
        <f t="shared" si="118"/>
        <v>15499.999999999998</v>
      </c>
      <c r="O158" s="44">
        <v>0</v>
      </c>
      <c r="P158" s="14">
        <v>0</v>
      </c>
      <c r="Q158" s="45">
        <v>0</v>
      </c>
      <c r="R158" s="44">
        <v>0</v>
      </c>
      <c r="S158" s="14">
        <v>0</v>
      </c>
      <c r="T158" s="45"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30.72</v>
      </c>
      <c r="AN158" s="14">
        <v>376.32</v>
      </c>
      <c r="AO158" s="45">
        <f t="shared" si="121"/>
        <v>12250</v>
      </c>
      <c r="AP158" s="44">
        <v>20</v>
      </c>
      <c r="AQ158" s="14">
        <v>400</v>
      </c>
      <c r="AR158" s="45">
        <f t="shared" si="122"/>
        <v>20000</v>
      </c>
      <c r="AS158" s="12">
        <f t="shared" si="92"/>
        <v>58.164999999999999</v>
      </c>
      <c r="AT158" s="17">
        <f t="shared" si="93"/>
        <v>887.83999999999992</v>
      </c>
    </row>
    <row r="159" spans="1:46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2.12</v>
      </c>
      <c r="G159" s="14">
        <v>29.71</v>
      </c>
      <c r="H159" s="45">
        <f t="shared" si="119"/>
        <v>14014.150943396226</v>
      </c>
      <c r="I159" s="44">
        <v>0</v>
      </c>
      <c r="J159" s="14">
        <v>0</v>
      </c>
      <c r="K159" s="45">
        <v>0</v>
      </c>
      <c r="L159" s="44">
        <v>0.309</v>
      </c>
      <c r="M159" s="14">
        <v>5.91</v>
      </c>
      <c r="N159" s="45">
        <f t="shared" si="118"/>
        <v>19126.213592233013</v>
      </c>
      <c r="O159" s="44">
        <v>0</v>
      </c>
      <c r="P159" s="14">
        <v>0</v>
      </c>
      <c r="Q159" s="45">
        <v>0</v>
      </c>
      <c r="R159" s="44">
        <v>0</v>
      </c>
      <c r="S159" s="14">
        <v>0</v>
      </c>
      <c r="T159" s="45"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2.1280000000000001</v>
      </c>
      <c r="AH159" s="14">
        <v>23.52</v>
      </c>
      <c r="AI159" s="45">
        <f t="shared" ref="AI159" si="123">AH159/AG159*1000</f>
        <v>11052.631578947368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v>0</v>
      </c>
      <c r="AP159" s="44">
        <v>14.72</v>
      </c>
      <c r="AQ159" s="14">
        <v>267.14</v>
      </c>
      <c r="AR159" s="45">
        <f t="shared" si="122"/>
        <v>18148.097826086952</v>
      </c>
      <c r="AS159" s="12">
        <f t="shared" si="92"/>
        <v>19.277000000000001</v>
      </c>
      <c r="AT159" s="17">
        <f t="shared" si="93"/>
        <v>326.27999999999997</v>
      </c>
    </row>
    <row r="160" spans="1:46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0.05</v>
      </c>
      <c r="M160" s="14">
        <v>1.48</v>
      </c>
      <c r="N160" s="45">
        <f t="shared" si="118"/>
        <v>29599.999999999996</v>
      </c>
      <c r="O160" s="44">
        <v>0</v>
      </c>
      <c r="P160" s="14">
        <v>0</v>
      </c>
      <c r="Q160" s="45">
        <v>0</v>
      </c>
      <c r="R160" s="44">
        <v>0</v>
      </c>
      <c r="S160" s="14">
        <v>0</v>
      </c>
      <c r="T160" s="45"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125.64400000000001</v>
      </c>
      <c r="AN160" s="14">
        <v>1629.89</v>
      </c>
      <c r="AO160" s="45">
        <f t="shared" si="121"/>
        <v>12972.28677851708</v>
      </c>
      <c r="AP160" s="44">
        <v>0</v>
      </c>
      <c r="AQ160" s="14">
        <v>0</v>
      </c>
      <c r="AR160" s="45">
        <v>0</v>
      </c>
      <c r="AS160" s="12">
        <f t="shared" si="92"/>
        <v>125.694</v>
      </c>
      <c r="AT160" s="17">
        <f t="shared" si="93"/>
        <v>1631.3700000000001</v>
      </c>
    </row>
    <row r="161" spans="1:46" ht="15" thickBot="1" x14ac:dyDescent="0.35">
      <c r="A161" s="63"/>
      <c r="B161" s="64" t="s">
        <v>17</v>
      </c>
      <c r="C161" s="61">
        <f t="shared" ref="C161:D161" si="124">SUM(C149:C160)</f>
        <v>0</v>
      </c>
      <c r="D161" s="37">
        <f t="shared" si="124"/>
        <v>0</v>
      </c>
      <c r="E161" s="62"/>
      <c r="F161" s="61">
        <f>SUM(F149:F160)</f>
        <v>12.006</v>
      </c>
      <c r="G161" s="37">
        <f t="shared" ref="G161" si="125">SUM(G149:G160)</f>
        <v>174.98</v>
      </c>
      <c r="H161" s="62"/>
      <c r="I161" s="61">
        <f t="shared" ref="I161:J161" si="126">SUM(I149:I160)</f>
        <v>2.2269999999999999</v>
      </c>
      <c r="J161" s="37">
        <f t="shared" si="126"/>
        <v>48.51</v>
      </c>
      <c r="K161" s="62"/>
      <c r="L161" s="61">
        <f t="shared" ref="L161:M161" si="127">SUM(L149:L160)</f>
        <v>40.252000000000002</v>
      </c>
      <c r="M161" s="37">
        <f t="shared" si="127"/>
        <v>635.2299999999999</v>
      </c>
      <c r="N161" s="62"/>
      <c r="O161" s="61">
        <f t="shared" ref="O161:P161" si="128">SUM(O149:O160)</f>
        <v>0</v>
      </c>
      <c r="P161" s="37">
        <f t="shared" si="128"/>
        <v>0</v>
      </c>
      <c r="Q161" s="62"/>
      <c r="R161" s="61">
        <f t="shared" ref="R161:S161" si="129">SUM(R149:R160)</f>
        <v>0</v>
      </c>
      <c r="S161" s="37">
        <f t="shared" si="129"/>
        <v>0</v>
      </c>
      <c r="T161" s="62"/>
      <c r="U161" s="61">
        <f t="shared" ref="U161:V161" si="130">SUM(U149:U160)</f>
        <v>0</v>
      </c>
      <c r="V161" s="37">
        <f t="shared" si="130"/>
        <v>0</v>
      </c>
      <c r="W161" s="62"/>
      <c r="X161" s="61">
        <f t="shared" ref="X161:Y161" si="131">SUM(X149:X160)</f>
        <v>0</v>
      </c>
      <c r="Y161" s="37">
        <f t="shared" si="131"/>
        <v>0</v>
      </c>
      <c r="Z161" s="62"/>
      <c r="AA161" s="61">
        <f t="shared" ref="AA161:AB161" si="132">SUM(AA149:AA160)</f>
        <v>3.22</v>
      </c>
      <c r="AB161" s="37">
        <f t="shared" si="132"/>
        <v>59.66</v>
      </c>
      <c r="AC161" s="62"/>
      <c r="AD161" s="61">
        <f t="shared" ref="AD161:AE161" si="133">SUM(AD149:AD160)</f>
        <v>0</v>
      </c>
      <c r="AE161" s="37">
        <f t="shared" si="133"/>
        <v>0</v>
      </c>
      <c r="AF161" s="62"/>
      <c r="AG161" s="61">
        <f t="shared" ref="AG161:AH161" si="134">SUM(AG149:AG160)</f>
        <v>10.321</v>
      </c>
      <c r="AH161" s="37">
        <f t="shared" si="134"/>
        <v>136.33000000000001</v>
      </c>
      <c r="AI161" s="62"/>
      <c r="AJ161" s="61">
        <f t="shared" ref="AJ161:AK161" si="135">SUM(AJ149:AJ160)</f>
        <v>0</v>
      </c>
      <c r="AK161" s="37">
        <f t="shared" si="135"/>
        <v>0</v>
      </c>
      <c r="AL161" s="62"/>
      <c r="AM161" s="61">
        <f t="shared" ref="AM161:AN161" si="136">SUM(AM149:AM160)</f>
        <v>1188.124</v>
      </c>
      <c r="AN161" s="37">
        <f t="shared" si="136"/>
        <v>15378.83</v>
      </c>
      <c r="AO161" s="62"/>
      <c r="AP161" s="61">
        <f t="shared" ref="AP161:AQ161" si="137">SUM(AP149:AP160)</f>
        <v>152.84</v>
      </c>
      <c r="AQ161" s="37">
        <f t="shared" si="137"/>
        <v>2236.9499999999998</v>
      </c>
      <c r="AR161" s="62"/>
      <c r="AS161" s="38">
        <f t="shared" si="92"/>
        <v>1408.99</v>
      </c>
      <c r="AT161" s="39">
        <f t="shared" si="93"/>
        <v>18670.490000000002</v>
      </c>
    </row>
    <row r="162" spans="1:46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1.02</v>
      </c>
      <c r="G162" s="14">
        <v>13.82</v>
      </c>
      <c r="H162" s="45">
        <f t="shared" ref="H162:H172" si="138">G162/F162*1000</f>
        <v>13549.019607843136</v>
      </c>
      <c r="I162" s="44">
        <v>0</v>
      </c>
      <c r="J162" s="14">
        <v>0</v>
      </c>
      <c r="K162" s="45">
        <v>0</v>
      </c>
      <c r="L162" s="44">
        <v>0.41699999999999998</v>
      </c>
      <c r="M162" s="14">
        <v>7.82</v>
      </c>
      <c r="N162" s="45">
        <f t="shared" ref="N162:N173" si="139">M162/L162*1000</f>
        <v>18752.997601918465</v>
      </c>
      <c r="O162" s="44">
        <v>0</v>
      </c>
      <c r="P162" s="14">
        <v>0</v>
      </c>
      <c r="Q162" s="45">
        <v>0</v>
      </c>
      <c r="R162" s="44">
        <v>0</v>
      </c>
      <c r="S162" s="14">
        <v>0</v>
      </c>
      <c r="T162" s="45"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29.260999999999999</v>
      </c>
      <c r="AN162" s="14">
        <v>398.32</v>
      </c>
      <c r="AO162" s="45">
        <f t="shared" ref="AO162:AO173" si="140">AN162/AM162*1000</f>
        <v>13612.658487406445</v>
      </c>
      <c r="AP162" s="44">
        <v>0</v>
      </c>
      <c r="AQ162" s="14">
        <v>0</v>
      </c>
      <c r="AR162" s="45">
        <v>0</v>
      </c>
      <c r="AS162" s="12">
        <f t="shared" si="92"/>
        <v>30.698</v>
      </c>
      <c r="AT162" s="17">
        <f t="shared" si="93"/>
        <v>419.96</v>
      </c>
    </row>
    <row r="163" spans="1:46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1.64</v>
      </c>
      <c r="G163" s="14">
        <v>21.61</v>
      </c>
      <c r="H163" s="45">
        <f t="shared" si="138"/>
        <v>13176.829268292684</v>
      </c>
      <c r="I163" s="44">
        <v>0</v>
      </c>
      <c r="J163" s="14">
        <v>0</v>
      </c>
      <c r="K163" s="45">
        <v>0</v>
      </c>
      <c r="L163" s="44">
        <v>0.30399999999999999</v>
      </c>
      <c r="M163" s="14">
        <v>10.27</v>
      </c>
      <c r="N163" s="45">
        <f t="shared" si="139"/>
        <v>33782.8947368421</v>
      </c>
      <c r="O163" s="44">
        <v>0</v>
      </c>
      <c r="P163" s="14">
        <v>0</v>
      </c>
      <c r="Q163" s="45">
        <v>0</v>
      </c>
      <c r="R163" s="44">
        <v>0</v>
      </c>
      <c r="S163" s="14">
        <v>0</v>
      </c>
      <c r="T163" s="45"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7.2270000000000003</v>
      </c>
      <c r="AH163" s="14">
        <v>79.5</v>
      </c>
      <c r="AI163" s="45">
        <f t="shared" ref="AI163:AI173" si="141">AH163/AG163*1000</f>
        <v>11000.415110004151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v>0</v>
      </c>
      <c r="AP163" s="44">
        <v>0</v>
      </c>
      <c r="AQ163" s="14">
        <v>0</v>
      </c>
      <c r="AR163" s="45">
        <v>0</v>
      </c>
      <c r="AS163" s="12">
        <f t="shared" si="92"/>
        <v>9.1709999999999994</v>
      </c>
      <c r="AT163" s="17">
        <f t="shared" si="93"/>
        <v>111.38</v>
      </c>
    </row>
    <row r="164" spans="1:46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1.67</v>
      </c>
      <c r="G164" s="14">
        <v>24.56</v>
      </c>
      <c r="H164" s="45">
        <f t="shared" si="138"/>
        <v>14706.586826347306</v>
      </c>
      <c r="I164" s="44">
        <v>0</v>
      </c>
      <c r="J164" s="14">
        <v>0</v>
      </c>
      <c r="K164" s="45">
        <v>0</v>
      </c>
      <c r="L164" s="44">
        <v>5.5670000000000002</v>
      </c>
      <c r="M164" s="14">
        <v>91.96</v>
      </c>
      <c r="N164" s="45">
        <f t="shared" si="139"/>
        <v>16518.771331058018</v>
      </c>
      <c r="O164" s="44">
        <v>0</v>
      </c>
      <c r="P164" s="14">
        <v>0</v>
      </c>
      <c r="Q164" s="45">
        <v>0</v>
      </c>
      <c r="R164" s="44">
        <v>0</v>
      </c>
      <c r="S164" s="14">
        <v>0</v>
      </c>
      <c r="T164" s="45"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98.4</v>
      </c>
      <c r="AN164" s="14">
        <v>1129.92</v>
      </c>
      <c r="AO164" s="45">
        <f t="shared" si="140"/>
        <v>11482.926829268292</v>
      </c>
      <c r="AP164" s="44">
        <v>0</v>
      </c>
      <c r="AQ164" s="14">
        <v>0</v>
      </c>
      <c r="AR164" s="45">
        <v>0</v>
      </c>
      <c r="AS164" s="12">
        <f t="shared" si="92"/>
        <v>105.637</v>
      </c>
      <c r="AT164" s="17">
        <f t="shared" si="93"/>
        <v>1246.44</v>
      </c>
    </row>
    <row r="165" spans="1:46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0.2</v>
      </c>
      <c r="G165" s="14">
        <v>2.4500000000000002</v>
      </c>
      <c r="H165" s="45">
        <f t="shared" si="138"/>
        <v>12250</v>
      </c>
      <c r="I165" s="44">
        <v>0</v>
      </c>
      <c r="J165" s="14">
        <v>0</v>
      </c>
      <c r="K165" s="45">
        <v>0</v>
      </c>
      <c r="L165" s="44">
        <v>3.8340000000000001</v>
      </c>
      <c r="M165" s="14">
        <v>67.14</v>
      </c>
      <c r="N165" s="45">
        <f t="shared" si="139"/>
        <v>17511.737089201877</v>
      </c>
      <c r="O165" s="44">
        <v>0</v>
      </c>
      <c r="P165" s="14">
        <v>0</v>
      </c>
      <c r="Q165" s="45">
        <v>0</v>
      </c>
      <c r="R165" s="44">
        <v>0</v>
      </c>
      <c r="S165" s="14">
        <v>0</v>
      </c>
      <c r="T165" s="45"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2.1000000000000001E-2</v>
      </c>
      <c r="AH165" s="14">
        <v>2.02</v>
      </c>
      <c r="AI165" s="45">
        <f t="shared" si="141"/>
        <v>96190.476190476184</v>
      </c>
      <c r="AJ165" s="44">
        <v>0</v>
      </c>
      <c r="AK165" s="14">
        <v>0</v>
      </c>
      <c r="AL165" s="45">
        <v>0</v>
      </c>
      <c r="AM165" s="44">
        <v>30.238</v>
      </c>
      <c r="AN165" s="14">
        <v>367.26</v>
      </c>
      <c r="AO165" s="45">
        <f t="shared" si="140"/>
        <v>12145.644553211192</v>
      </c>
      <c r="AP165" s="44">
        <v>0</v>
      </c>
      <c r="AQ165" s="14">
        <v>0</v>
      </c>
      <c r="AR165" s="45">
        <v>0</v>
      </c>
      <c r="AS165" s="12">
        <f t="shared" si="92"/>
        <v>34.292999999999999</v>
      </c>
      <c r="AT165" s="17">
        <f t="shared" si="93"/>
        <v>438.86999999999995</v>
      </c>
    </row>
    <row r="166" spans="1:46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4.8899999999999997</v>
      </c>
      <c r="G166" s="14">
        <v>126.41</v>
      </c>
      <c r="H166" s="45">
        <f t="shared" si="138"/>
        <v>25850.715746421269</v>
      </c>
      <c r="I166" s="44">
        <v>0</v>
      </c>
      <c r="J166" s="14">
        <v>0</v>
      </c>
      <c r="K166" s="45">
        <v>0</v>
      </c>
      <c r="L166" s="44">
        <v>2.2639999999999998</v>
      </c>
      <c r="M166" s="14">
        <v>36.76</v>
      </c>
      <c r="N166" s="45">
        <f t="shared" si="139"/>
        <v>16236.749116607776</v>
      </c>
      <c r="O166" s="44">
        <v>0</v>
      </c>
      <c r="P166" s="14">
        <v>0</v>
      </c>
      <c r="Q166" s="45">
        <v>0</v>
      </c>
      <c r="R166" s="44">
        <v>0</v>
      </c>
      <c r="S166" s="14">
        <v>0</v>
      </c>
      <c r="T166" s="45">
        <v>0</v>
      </c>
      <c r="U166" s="44">
        <v>0</v>
      </c>
      <c r="V166" s="14">
        <v>0</v>
      </c>
      <c r="W166" s="45">
        <v>0</v>
      </c>
      <c r="X166" s="44">
        <v>11.446</v>
      </c>
      <c r="Y166" s="14">
        <v>238.08</v>
      </c>
      <c r="Z166" s="45">
        <f t="shared" ref="Z166:Z172" si="142">Y166/X166*1000</f>
        <v>20800.279573650187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219.33799999999999</v>
      </c>
      <c r="AN166" s="14">
        <v>2496</v>
      </c>
      <c r="AO166" s="45">
        <f t="shared" si="140"/>
        <v>11379.697088511795</v>
      </c>
      <c r="AP166" s="44">
        <v>0</v>
      </c>
      <c r="AQ166" s="14">
        <v>0</v>
      </c>
      <c r="AR166" s="45">
        <v>0</v>
      </c>
      <c r="AS166" s="12">
        <f t="shared" si="92"/>
        <v>237.93799999999999</v>
      </c>
      <c r="AT166" s="17">
        <f t="shared" si="93"/>
        <v>2897.25</v>
      </c>
    </row>
    <row r="167" spans="1:46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0.51280999999999999</v>
      </c>
      <c r="M167" s="14">
        <v>8.3770000000000007</v>
      </c>
      <c r="N167" s="45">
        <f t="shared" si="139"/>
        <v>16335.484877439989</v>
      </c>
      <c r="O167" s="44">
        <v>0</v>
      </c>
      <c r="P167" s="14">
        <v>0</v>
      </c>
      <c r="Q167" s="45">
        <v>0</v>
      </c>
      <c r="R167" s="44">
        <v>0</v>
      </c>
      <c r="S167" s="14">
        <v>0</v>
      </c>
      <c r="T167" s="45"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4.4160000000000004</v>
      </c>
      <c r="AB167" s="14">
        <v>80.838999999999999</v>
      </c>
      <c r="AC167" s="45">
        <f t="shared" ref="AC167:AC171" si="143">AB167/AA167*1000</f>
        <v>18305.932971014492</v>
      </c>
      <c r="AD167" s="44">
        <v>0</v>
      </c>
      <c r="AE167" s="14">
        <v>0</v>
      </c>
      <c r="AF167" s="45">
        <v>0</v>
      </c>
      <c r="AG167" s="44">
        <v>4.6478599999999997</v>
      </c>
      <c r="AH167" s="14">
        <v>42.680999999999997</v>
      </c>
      <c r="AI167" s="45">
        <f t="shared" si="141"/>
        <v>9182.9358027135077</v>
      </c>
      <c r="AJ167" s="44">
        <v>0</v>
      </c>
      <c r="AK167" s="14">
        <v>0</v>
      </c>
      <c r="AL167" s="45">
        <v>0</v>
      </c>
      <c r="AM167" s="44">
        <v>56.825000000000003</v>
      </c>
      <c r="AN167" s="14">
        <v>821.57899999999995</v>
      </c>
      <c r="AO167" s="45">
        <f t="shared" si="140"/>
        <v>14458.055433347998</v>
      </c>
      <c r="AP167" s="44">
        <v>0</v>
      </c>
      <c r="AQ167" s="14">
        <v>0</v>
      </c>
      <c r="AR167" s="45">
        <v>0</v>
      </c>
      <c r="AS167" s="12">
        <f t="shared" si="92"/>
        <v>66.401669999999996</v>
      </c>
      <c r="AT167" s="17">
        <f t="shared" si="93"/>
        <v>953.47599999999989</v>
      </c>
    </row>
    <row r="168" spans="1:46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3.26</v>
      </c>
      <c r="G168" s="14">
        <v>42.406999999999996</v>
      </c>
      <c r="H168" s="45">
        <f t="shared" si="138"/>
        <v>13008.282208588957</v>
      </c>
      <c r="I168" s="44">
        <v>0</v>
      </c>
      <c r="J168" s="14">
        <v>0</v>
      </c>
      <c r="K168" s="45">
        <v>0</v>
      </c>
      <c r="L168" s="44">
        <v>4.4362200000000005</v>
      </c>
      <c r="M168" s="14">
        <v>66.361000000000004</v>
      </c>
      <c r="N168" s="45">
        <f t="shared" si="139"/>
        <v>14958.906456397563</v>
      </c>
      <c r="O168" s="44">
        <v>0</v>
      </c>
      <c r="P168" s="14">
        <v>0</v>
      </c>
      <c r="Q168" s="45">
        <v>0</v>
      </c>
      <c r="R168" s="44">
        <v>0</v>
      </c>
      <c r="S168" s="14">
        <v>0</v>
      </c>
      <c r="T168" s="45"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2.024</v>
      </c>
      <c r="AB168" s="14">
        <v>37.051000000000002</v>
      </c>
      <c r="AC168" s="45">
        <f t="shared" si="143"/>
        <v>18305.830039525692</v>
      </c>
      <c r="AD168" s="44">
        <v>0</v>
      </c>
      <c r="AE168" s="14">
        <v>0</v>
      </c>
      <c r="AF168" s="45">
        <v>0</v>
      </c>
      <c r="AG168" s="44">
        <v>2.88</v>
      </c>
      <c r="AH168" s="14">
        <v>40.32</v>
      </c>
      <c r="AI168" s="45">
        <f t="shared" si="141"/>
        <v>14000</v>
      </c>
      <c r="AJ168" s="44">
        <v>0</v>
      </c>
      <c r="AK168" s="14">
        <v>0</v>
      </c>
      <c r="AL168" s="45">
        <v>0</v>
      </c>
      <c r="AM168" s="44">
        <v>5</v>
      </c>
      <c r="AN168" s="14">
        <v>203.33500000000001</v>
      </c>
      <c r="AO168" s="45">
        <f t="shared" si="140"/>
        <v>40667</v>
      </c>
      <c r="AP168" s="44">
        <v>1.1040000000000001</v>
      </c>
      <c r="AQ168" s="14">
        <v>20.21</v>
      </c>
      <c r="AR168" s="45">
        <f t="shared" ref="AR168:AR173" si="144">AQ168/AP168*1000</f>
        <v>18306.159420289856</v>
      </c>
      <c r="AS168" s="12">
        <f t="shared" si="92"/>
        <v>18.704219999999999</v>
      </c>
      <c r="AT168" s="17">
        <f t="shared" si="93"/>
        <v>409.68399999999997</v>
      </c>
    </row>
    <row r="169" spans="1:46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0.69799999999999995</v>
      </c>
      <c r="M169" s="14">
        <v>10.782</v>
      </c>
      <c r="N169" s="45">
        <f t="shared" si="139"/>
        <v>15446.991404011464</v>
      </c>
      <c r="O169" s="44">
        <v>0</v>
      </c>
      <c r="P169" s="14">
        <v>0</v>
      </c>
      <c r="Q169" s="45">
        <v>0</v>
      </c>
      <c r="R169" s="44">
        <v>0</v>
      </c>
      <c r="S169" s="14">
        <v>0</v>
      </c>
      <c r="T169" s="45"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33</v>
      </c>
      <c r="AN169" s="14">
        <v>380.77100000000002</v>
      </c>
      <c r="AO169" s="45">
        <f t="shared" si="140"/>
        <v>11538.515151515152</v>
      </c>
      <c r="AP169" s="44">
        <v>0</v>
      </c>
      <c r="AQ169" s="14">
        <v>0</v>
      </c>
      <c r="AR169" s="45">
        <v>0</v>
      </c>
      <c r="AS169" s="12">
        <f t="shared" si="92"/>
        <v>33.698</v>
      </c>
      <c r="AT169" s="17">
        <f t="shared" si="93"/>
        <v>391.553</v>
      </c>
    </row>
    <row r="170" spans="1:46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1.44</v>
      </c>
      <c r="G170" s="14">
        <v>21.202000000000002</v>
      </c>
      <c r="H170" s="45">
        <f t="shared" si="138"/>
        <v>14723.611111111113</v>
      </c>
      <c r="I170" s="44">
        <v>0</v>
      </c>
      <c r="J170" s="14">
        <v>0</v>
      </c>
      <c r="K170" s="45">
        <v>0</v>
      </c>
      <c r="L170" s="44">
        <v>6.6278000000000006</v>
      </c>
      <c r="M170" s="14">
        <v>99.793000000000006</v>
      </c>
      <c r="N170" s="45">
        <f t="shared" si="139"/>
        <v>15056.730740215455</v>
      </c>
      <c r="O170" s="44">
        <v>0</v>
      </c>
      <c r="P170" s="14">
        <v>0</v>
      </c>
      <c r="Q170" s="45">
        <v>0</v>
      </c>
      <c r="R170" s="44">
        <v>0</v>
      </c>
      <c r="S170" s="14">
        <v>0</v>
      </c>
      <c r="T170" s="45"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2.2080000000000002</v>
      </c>
      <c r="AB170" s="14">
        <v>40.42</v>
      </c>
      <c r="AC170" s="45">
        <f t="shared" si="143"/>
        <v>18306.159420289856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98.028000000000006</v>
      </c>
      <c r="AN170" s="14">
        <v>1006.3630000000001</v>
      </c>
      <c r="AO170" s="45">
        <f t="shared" si="140"/>
        <v>10266.077039213285</v>
      </c>
      <c r="AP170" s="44">
        <v>0</v>
      </c>
      <c r="AQ170" s="14">
        <v>0</v>
      </c>
      <c r="AR170" s="45">
        <v>0</v>
      </c>
      <c r="AS170" s="12">
        <f t="shared" si="92"/>
        <v>108.3038</v>
      </c>
      <c r="AT170" s="17">
        <f t="shared" si="93"/>
        <v>1167.7780000000002</v>
      </c>
    </row>
    <row r="171" spans="1:46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0.15</v>
      </c>
      <c r="G171" s="14">
        <v>30.5</v>
      </c>
      <c r="H171" s="45">
        <f t="shared" si="138"/>
        <v>203333.33333333334</v>
      </c>
      <c r="I171" s="44">
        <v>17.361999999999998</v>
      </c>
      <c r="J171" s="14">
        <v>255.6</v>
      </c>
      <c r="K171" s="45">
        <f t="shared" ref="K171" si="145">J171/I171*1000</f>
        <v>14721.806243520334</v>
      </c>
      <c r="L171" s="44">
        <v>4.7833399999999999</v>
      </c>
      <c r="M171" s="14">
        <v>62.762</v>
      </c>
      <c r="N171" s="45">
        <f t="shared" si="139"/>
        <v>13120.957322707565</v>
      </c>
      <c r="O171" s="44">
        <v>0</v>
      </c>
      <c r="P171" s="14">
        <v>0</v>
      </c>
      <c r="Q171" s="45">
        <v>0</v>
      </c>
      <c r="R171" s="44">
        <v>0</v>
      </c>
      <c r="S171" s="14">
        <v>0</v>
      </c>
      <c r="T171" s="45"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3.3039999999999998</v>
      </c>
      <c r="AB171" s="14">
        <v>60.63</v>
      </c>
      <c r="AC171" s="45">
        <f t="shared" si="143"/>
        <v>18350.484261501213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96</v>
      </c>
      <c r="AN171" s="14">
        <v>1094.4000000000001</v>
      </c>
      <c r="AO171" s="45">
        <f t="shared" si="140"/>
        <v>11400</v>
      </c>
      <c r="AP171" s="44">
        <v>0</v>
      </c>
      <c r="AQ171" s="14">
        <v>0</v>
      </c>
      <c r="AR171" s="45">
        <v>0</v>
      </c>
      <c r="AS171" s="12">
        <f t="shared" si="92"/>
        <v>121.59934</v>
      </c>
      <c r="AT171" s="17">
        <f t="shared" si="93"/>
        <v>1503.8920000000001</v>
      </c>
    </row>
    <row r="172" spans="1:46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0.5</v>
      </c>
      <c r="G172" s="14">
        <v>10.446999999999999</v>
      </c>
      <c r="H172" s="45">
        <f t="shared" si="138"/>
        <v>20894</v>
      </c>
      <c r="I172" s="44">
        <v>0</v>
      </c>
      <c r="J172" s="14">
        <v>0</v>
      </c>
      <c r="K172" s="45">
        <v>0</v>
      </c>
      <c r="L172" s="44">
        <v>8.7020499999999998</v>
      </c>
      <c r="M172" s="14">
        <v>140.4</v>
      </c>
      <c r="N172" s="45">
        <f t="shared" si="139"/>
        <v>16134.129314356962</v>
      </c>
      <c r="O172" s="44">
        <v>0</v>
      </c>
      <c r="P172" s="14">
        <v>0</v>
      </c>
      <c r="Q172" s="45">
        <v>0</v>
      </c>
      <c r="R172" s="44">
        <v>0</v>
      </c>
      <c r="S172" s="14">
        <v>0</v>
      </c>
      <c r="T172" s="45">
        <v>0</v>
      </c>
      <c r="U172" s="44">
        <v>0</v>
      </c>
      <c r="V172" s="14">
        <v>0</v>
      </c>
      <c r="W172" s="45">
        <v>0</v>
      </c>
      <c r="X172" s="44">
        <v>1.52</v>
      </c>
      <c r="Y172" s="14">
        <v>70.058000000000007</v>
      </c>
      <c r="Z172" s="45">
        <f t="shared" si="142"/>
        <v>46090.789473684221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7.64</v>
      </c>
      <c r="AN172" s="14">
        <v>202.09800000000001</v>
      </c>
      <c r="AO172" s="45">
        <f t="shared" si="140"/>
        <v>26452.617801047123</v>
      </c>
      <c r="AP172" s="44">
        <v>0</v>
      </c>
      <c r="AQ172" s="14">
        <v>0</v>
      </c>
      <c r="AR172" s="45">
        <v>0</v>
      </c>
      <c r="AS172" s="12">
        <f t="shared" si="92"/>
        <v>18.36205</v>
      </c>
      <c r="AT172" s="17">
        <f t="shared" si="93"/>
        <v>423.00300000000004</v>
      </c>
    </row>
    <row r="173" spans="1:46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4.9433400000000001</v>
      </c>
      <c r="M173" s="14">
        <v>80.825000000000003</v>
      </c>
      <c r="N173" s="45">
        <f t="shared" si="139"/>
        <v>16350.281388696711</v>
      </c>
      <c r="O173" s="44">
        <v>0</v>
      </c>
      <c r="P173" s="14">
        <v>0</v>
      </c>
      <c r="Q173" s="45">
        <v>0</v>
      </c>
      <c r="R173" s="44">
        <v>0</v>
      </c>
      <c r="S173" s="14">
        <v>0</v>
      </c>
      <c r="T173" s="45"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0.90960000000000008</v>
      </c>
      <c r="AH173" s="14">
        <v>11.76</v>
      </c>
      <c r="AI173" s="45">
        <f t="shared" si="141"/>
        <v>12928.759894459101</v>
      </c>
      <c r="AJ173" s="44">
        <v>0</v>
      </c>
      <c r="AK173" s="14">
        <v>0</v>
      </c>
      <c r="AL173" s="45">
        <v>0</v>
      </c>
      <c r="AM173" s="44">
        <v>9</v>
      </c>
      <c r="AN173" s="14">
        <v>46.44</v>
      </c>
      <c r="AO173" s="45">
        <f t="shared" si="140"/>
        <v>5160</v>
      </c>
      <c r="AP173" s="44">
        <v>3.16</v>
      </c>
      <c r="AQ173" s="14">
        <v>37.86</v>
      </c>
      <c r="AR173" s="45">
        <f t="shared" si="144"/>
        <v>11981.012658227846</v>
      </c>
      <c r="AS173" s="12">
        <f t="shared" si="92"/>
        <v>18.01294</v>
      </c>
      <c r="AT173" s="17">
        <f t="shared" si="93"/>
        <v>176.88499999999999</v>
      </c>
    </row>
    <row r="174" spans="1:46" ht="15" thickBot="1" x14ac:dyDescent="0.35">
      <c r="A174" s="63"/>
      <c r="B174" s="64" t="s">
        <v>17</v>
      </c>
      <c r="C174" s="61">
        <f t="shared" ref="C174:D174" si="146">SUM(C162:C173)</f>
        <v>0</v>
      </c>
      <c r="D174" s="37">
        <f t="shared" si="146"/>
        <v>0</v>
      </c>
      <c r="E174" s="62"/>
      <c r="F174" s="61">
        <f>SUM(F162:F173)</f>
        <v>14.77</v>
      </c>
      <c r="G174" s="37">
        <f t="shared" ref="G174" si="147">SUM(G162:G173)</f>
        <v>293.40600000000001</v>
      </c>
      <c r="H174" s="62"/>
      <c r="I174" s="61">
        <f t="shared" ref="I174:J174" si="148">SUM(I162:I173)</f>
        <v>17.361999999999998</v>
      </c>
      <c r="J174" s="37">
        <f t="shared" si="148"/>
        <v>255.6</v>
      </c>
      <c r="K174" s="62"/>
      <c r="L174" s="61">
        <f t="shared" ref="L174:M174" si="149">SUM(L162:L173)</f>
        <v>43.089559999999999</v>
      </c>
      <c r="M174" s="37">
        <f t="shared" si="149"/>
        <v>683.25</v>
      </c>
      <c r="N174" s="62"/>
      <c r="O174" s="61">
        <f t="shared" ref="O174:P174" si="150">SUM(O162:O173)</f>
        <v>0</v>
      </c>
      <c r="P174" s="37">
        <f t="shared" si="150"/>
        <v>0</v>
      </c>
      <c r="Q174" s="62"/>
      <c r="R174" s="61">
        <f t="shared" ref="R174:S174" si="151">SUM(R162:R173)</f>
        <v>0</v>
      </c>
      <c r="S174" s="37">
        <f t="shared" si="151"/>
        <v>0</v>
      </c>
      <c r="T174" s="62"/>
      <c r="U174" s="61">
        <f t="shared" ref="U174:V174" si="152">SUM(U162:U173)</f>
        <v>0</v>
      </c>
      <c r="V174" s="37">
        <f t="shared" si="152"/>
        <v>0</v>
      </c>
      <c r="W174" s="62"/>
      <c r="X174" s="61">
        <f t="shared" ref="X174:Y174" si="153">SUM(X162:X173)</f>
        <v>12.965999999999999</v>
      </c>
      <c r="Y174" s="37">
        <f t="shared" si="153"/>
        <v>308.13800000000003</v>
      </c>
      <c r="Z174" s="62"/>
      <c r="AA174" s="61">
        <f t="shared" ref="AA174:AB174" si="154">SUM(AA162:AA173)</f>
        <v>11.952</v>
      </c>
      <c r="AB174" s="37">
        <f t="shared" si="154"/>
        <v>218.94</v>
      </c>
      <c r="AC174" s="62"/>
      <c r="AD174" s="61">
        <f t="shared" ref="AD174:AE174" si="155">SUM(AD162:AD173)</f>
        <v>0</v>
      </c>
      <c r="AE174" s="37">
        <f t="shared" si="155"/>
        <v>0</v>
      </c>
      <c r="AF174" s="62"/>
      <c r="AG174" s="61">
        <f t="shared" ref="AG174:AH174" si="156">SUM(AG162:AG173)</f>
        <v>15.685459999999997</v>
      </c>
      <c r="AH174" s="37">
        <f t="shared" si="156"/>
        <v>176.28099999999998</v>
      </c>
      <c r="AI174" s="62"/>
      <c r="AJ174" s="61">
        <f t="shared" ref="AJ174:AK174" si="157">SUM(AJ162:AJ173)</f>
        <v>0</v>
      </c>
      <c r="AK174" s="37">
        <f t="shared" si="157"/>
        <v>0</v>
      </c>
      <c r="AL174" s="62"/>
      <c r="AM174" s="61">
        <f t="shared" ref="AM174:AN174" si="158">SUM(AM162:AM173)</f>
        <v>682.7299999999999</v>
      </c>
      <c r="AN174" s="37">
        <f t="shared" si="158"/>
        <v>8146.4859999999999</v>
      </c>
      <c r="AO174" s="62"/>
      <c r="AP174" s="61">
        <f t="shared" ref="AP174:AQ174" si="159">SUM(AP162:AP173)</f>
        <v>4.2640000000000002</v>
      </c>
      <c r="AQ174" s="37">
        <f t="shared" si="159"/>
        <v>58.07</v>
      </c>
      <c r="AR174" s="62"/>
      <c r="AS174" s="38">
        <f t="shared" ref="AS174:AS187" si="160">C174+I174+R174+U174+AD174+AM174+AP174+AA174+AJ174+O174+F174+L174+X174+AG174</f>
        <v>802.81901999999991</v>
      </c>
      <c r="AT174" s="39">
        <f t="shared" ref="AT174:AT187" si="161">D174+J174+S174+V174+AE174+AN174+AQ174+AB174+AK174+P174+G174+M174+Y174+AH174</f>
        <v>10140.171000000002</v>
      </c>
    </row>
    <row r="175" spans="1:46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5.0007399999999995</v>
      </c>
      <c r="M175" s="14">
        <v>86.212000000000003</v>
      </c>
      <c r="N175" s="45">
        <f t="shared" ref="N175:N186" si="162">M175/L175*1000</f>
        <v>17239.848502421642</v>
      </c>
      <c r="O175" s="44">
        <v>0</v>
      </c>
      <c r="P175" s="14">
        <v>0</v>
      </c>
      <c r="Q175" s="45">
        <v>0</v>
      </c>
      <c r="R175" s="44">
        <v>0</v>
      </c>
      <c r="S175" s="14">
        <v>0</v>
      </c>
      <c r="T175" s="45"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0.73599999999999999</v>
      </c>
      <c r="AB175" s="14">
        <v>13.393000000000001</v>
      </c>
      <c r="AC175" s="45">
        <f t="shared" ref="AC175:AC183" si="163">AB175/AA175*1000</f>
        <v>18197.01086956522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67.680000000000007</v>
      </c>
      <c r="AN175" s="14">
        <v>725.33399999999995</v>
      </c>
      <c r="AO175" s="45">
        <f t="shared" ref="AO175:AO186" si="164">AN175/AM175*1000</f>
        <v>10717.109929078011</v>
      </c>
      <c r="AP175" s="44">
        <v>33</v>
      </c>
      <c r="AQ175" s="14">
        <v>429.49099999999999</v>
      </c>
      <c r="AR175" s="45">
        <f t="shared" ref="AR175:AR186" si="165">AQ175/AP175*1000</f>
        <v>13014.878787878788</v>
      </c>
      <c r="AS175" s="12">
        <f t="shared" si="160"/>
        <v>106.41674</v>
      </c>
      <c r="AT175" s="17">
        <f t="shared" si="161"/>
        <v>1254.4299999999998</v>
      </c>
    </row>
    <row r="176" spans="1:46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2.94</v>
      </c>
      <c r="G176" s="14">
        <v>40.652999999999999</v>
      </c>
      <c r="H176" s="45">
        <f t="shared" ref="H176:H186" si="166">G176/F176*1000</f>
        <v>13827.551020408164</v>
      </c>
      <c r="I176" s="44">
        <v>0</v>
      </c>
      <c r="J176" s="14">
        <v>0</v>
      </c>
      <c r="K176" s="45">
        <v>0</v>
      </c>
      <c r="L176" s="44">
        <v>5.6239499999999998</v>
      </c>
      <c r="M176" s="14">
        <v>83.537999999999997</v>
      </c>
      <c r="N176" s="45">
        <f t="shared" si="162"/>
        <v>14853.972741578427</v>
      </c>
      <c r="O176" s="44">
        <v>0</v>
      </c>
      <c r="P176" s="14">
        <v>0</v>
      </c>
      <c r="Q176" s="45">
        <v>0</v>
      </c>
      <c r="R176" s="44">
        <v>0</v>
      </c>
      <c r="S176" s="14">
        <v>0</v>
      </c>
      <c r="T176" s="45">
        <v>0</v>
      </c>
      <c r="U176" s="44">
        <v>0</v>
      </c>
      <c r="V176" s="14">
        <v>0</v>
      </c>
      <c r="W176" s="45">
        <v>0</v>
      </c>
      <c r="X176" s="44">
        <v>32.64</v>
      </c>
      <c r="Y176" s="14">
        <v>416.16</v>
      </c>
      <c r="Z176" s="45">
        <f t="shared" ref="Z176:Z186" si="167">Y176/X176*1000</f>
        <v>12750</v>
      </c>
      <c r="AA176" s="44">
        <v>2.2080000000000002</v>
      </c>
      <c r="AB176" s="14">
        <v>38.912999999999997</v>
      </c>
      <c r="AC176" s="45">
        <f t="shared" si="163"/>
        <v>17623.641304347824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96.5</v>
      </c>
      <c r="AN176" s="14">
        <v>1029.2460000000001</v>
      </c>
      <c r="AO176" s="45">
        <f t="shared" si="164"/>
        <v>10665.76165803109</v>
      </c>
      <c r="AP176" s="44">
        <v>0</v>
      </c>
      <c r="AQ176" s="14">
        <v>0</v>
      </c>
      <c r="AR176" s="45">
        <v>0</v>
      </c>
      <c r="AS176" s="12">
        <f t="shared" si="160"/>
        <v>139.91194999999999</v>
      </c>
      <c r="AT176" s="17">
        <f t="shared" si="161"/>
        <v>1608.5100000000002</v>
      </c>
    </row>
    <row r="177" spans="1:46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3.28</v>
      </c>
      <c r="G177" s="14">
        <v>40.664999999999999</v>
      </c>
      <c r="H177" s="45">
        <f t="shared" si="166"/>
        <v>12397.865853658537</v>
      </c>
      <c r="I177" s="44">
        <v>0</v>
      </c>
      <c r="J177" s="14">
        <v>0</v>
      </c>
      <c r="K177" s="45">
        <v>0</v>
      </c>
      <c r="L177" s="44">
        <v>4.1358100000000002</v>
      </c>
      <c r="M177" s="14">
        <v>68.900000000000006</v>
      </c>
      <c r="N177" s="45">
        <f t="shared" si="162"/>
        <v>16659.372650097564</v>
      </c>
      <c r="O177" s="44">
        <v>0</v>
      </c>
      <c r="P177" s="14">
        <v>0</v>
      </c>
      <c r="Q177" s="45">
        <v>0</v>
      </c>
      <c r="R177" s="44">
        <v>0</v>
      </c>
      <c r="S177" s="14">
        <v>0</v>
      </c>
      <c r="T177" s="45"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0.10862000000000001</v>
      </c>
      <c r="AH177" s="14">
        <v>3.3260000000000001</v>
      </c>
      <c r="AI177" s="45">
        <f t="shared" ref="AI177:AI186" si="168">AH177/AG177*1000</f>
        <v>30620.511876265879</v>
      </c>
      <c r="AJ177" s="44">
        <v>0.05</v>
      </c>
      <c r="AK177" s="14">
        <v>5.0999999999999996</v>
      </c>
      <c r="AL177" s="65">
        <f t="shared" ref="AL177" si="169">AK177/AJ177*1000</f>
        <v>101999.99999999999</v>
      </c>
      <c r="AM177" s="44">
        <v>365.56200000000001</v>
      </c>
      <c r="AN177" s="14">
        <v>4207.84</v>
      </c>
      <c r="AO177" s="45">
        <f t="shared" si="164"/>
        <v>11510.605588108174</v>
      </c>
      <c r="AP177" s="44">
        <v>3.1280000000000001</v>
      </c>
      <c r="AQ177" s="14">
        <v>55.125999999999998</v>
      </c>
      <c r="AR177" s="45">
        <f t="shared" si="165"/>
        <v>17623.401534526853</v>
      </c>
      <c r="AS177" s="12">
        <f t="shared" si="160"/>
        <v>376.26442999999995</v>
      </c>
      <c r="AT177" s="17">
        <f t="shared" si="161"/>
        <v>4380.9570000000003</v>
      </c>
    </row>
    <row r="178" spans="1:46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0.01</v>
      </c>
      <c r="G178" s="14">
        <v>0.77</v>
      </c>
      <c r="H178" s="45">
        <f t="shared" si="166"/>
        <v>77000</v>
      </c>
      <c r="I178" s="44">
        <v>0</v>
      </c>
      <c r="J178" s="14">
        <v>0</v>
      </c>
      <c r="K178" s="45">
        <v>0</v>
      </c>
      <c r="L178" s="44">
        <v>6.94414</v>
      </c>
      <c r="M178" s="14">
        <v>111.96299999999999</v>
      </c>
      <c r="N178" s="45">
        <f t="shared" si="162"/>
        <v>16123.378848928738</v>
      </c>
      <c r="O178" s="44">
        <v>0</v>
      </c>
      <c r="P178" s="14">
        <v>0</v>
      </c>
      <c r="Q178" s="45">
        <v>0</v>
      </c>
      <c r="R178" s="44">
        <v>0</v>
      </c>
      <c r="S178" s="14">
        <v>0</v>
      </c>
      <c r="T178" s="45"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2.2080000000000002</v>
      </c>
      <c r="AB178" s="14">
        <v>38.912999999999997</v>
      </c>
      <c r="AC178" s="45">
        <f t="shared" si="163"/>
        <v>17623.641304347824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115.321</v>
      </c>
      <c r="AN178" s="14">
        <v>1539.414</v>
      </c>
      <c r="AO178" s="45">
        <f t="shared" si="164"/>
        <v>13348.947719842874</v>
      </c>
      <c r="AP178" s="44">
        <v>3.42</v>
      </c>
      <c r="AQ178" s="14">
        <v>14.365</v>
      </c>
      <c r="AR178" s="45">
        <f t="shared" si="165"/>
        <v>4200.292397660819</v>
      </c>
      <c r="AS178" s="12">
        <f t="shared" si="160"/>
        <v>127.90314000000001</v>
      </c>
      <c r="AT178" s="17">
        <f t="shared" si="161"/>
        <v>1705.425</v>
      </c>
    </row>
    <row r="179" spans="1:46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0.98</v>
      </c>
      <c r="G179" s="14">
        <v>11.613</v>
      </c>
      <c r="H179" s="45">
        <f t="shared" si="166"/>
        <v>11850</v>
      </c>
      <c r="I179" s="44">
        <v>0.04</v>
      </c>
      <c r="J179" s="14">
        <v>0.53</v>
      </c>
      <c r="K179" s="45">
        <f t="shared" ref="K179" si="170">J179/I179*1000</f>
        <v>13250</v>
      </c>
      <c r="L179" s="44">
        <v>5.6497999999999999</v>
      </c>
      <c r="M179" s="14">
        <v>86.16</v>
      </c>
      <c r="N179" s="45">
        <f t="shared" si="162"/>
        <v>15250.097348578711</v>
      </c>
      <c r="O179" s="44">
        <v>0</v>
      </c>
      <c r="P179" s="14">
        <v>0</v>
      </c>
      <c r="Q179" s="45">
        <v>0</v>
      </c>
      <c r="R179" s="44">
        <v>0</v>
      </c>
      <c r="S179" s="14">
        <v>0</v>
      </c>
      <c r="T179" s="45">
        <v>0</v>
      </c>
      <c r="U179" s="44">
        <v>0</v>
      </c>
      <c r="V179" s="14">
        <v>0</v>
      </c>
      <c r="W179" s="45">
        <v>0</v>
      </c>
      <c r="X179" s="44">
        <v>1.42</v>
      </c>
      <c r="Y179" s="14">
        <v>18.177</v>
      </c>
      <c r="Z179" s="45">
        <f t="shared" si="167"/>
        <v>12800.704225352114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33.854999999999997</v>
      </c>
      <c r="AH179" s="14">
        <v>565.40599999999995</v>
      </c>
      <c r="AI179" s="45">
        <f t="shared" si="168"/>
        <v>16700.812287697536</v>
      </c>
      <c r="AJ179" s="44">
        <v>0</v>
      </c>
      <c r="AK179" s="14">
        <v>0</v>
      </c>
      <c r="AL179" s="45">
        <v>0</v>
      </c>
      <c r="AM179" s="44">
        <v>350.67700000000002</v>
      </c>
      <c r="AN179" s="14">
        <v>4491.92</v>
      </c>
      <c r="AO179" s="45">
        <f t="shared" si="164"/>
        <v>12809.280334895075</v>
      </c>
      <c r="AP179" s="44">
        <v>0.92</v>
      </c>
      <c r="AQ179" s="14">
        <v>16.975999999999999</v>
      </c>
      <c r="AR179" s="45">
        <f t="shared" si="165"/>
        <v>18452.173913043476</v>
      </c>
      <c r="AS179" s="12">
        <f t="shared" si="160"/>
        <v>393.54180000000014</v>
      </c>
      <c r="AT179" s="17">
        <f t="shared" si="161"/>
        <v>5190.7819999999992</v>
      </c>
    </row>
    <row r="180" spans="1:46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2.7840799999999999</v>
      </c>
      <c r="M180" s="14">
        <v>46.484000000000002</v>
      </c>
      <c r="N180" s="45">
        <f t="shared" si="162"/>
        <v>16696.359300020118</v>
      </c>
      <c r="O180" s="44">
        <v>0</v>
      </c>
      <c r="P180" s="14">
        <v>0</v>
      </c>
      <c r="Q180" s="45">
        <v>0</v>
      </c>
      <c r="R180" s="44">
        <v>0</v>
      </c>
      <c r="S180" s="14">
        <v>0</v>
      </c>
      <c r="T180" s="45">
        <v>0</v>
      </c>
      <c r="U180" s="44">
        <v>0</v>
      </c>
      <c r="V180" s="14">
        <v>0</v>
      </c>
      <c r="W180" s="45">
        <v>0</v>
      </c>
      <c r="X180" s="44">
        <v>48.994999999999997</v>
      </c>
      <c r="Y180" s="14">
        <v>571.06200000000001</v>
      </c>
      <c r="Z180" s="45">
        <f t="shared" si="167"/>
        <v>11655.51586896622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5.20784</v>
      </c>
      <c r="AH180" s="14">
        <v>107.625</v>
      </c>
      <c r="AI180" s="45">
        <f t="shared" si="168"/>
        <v>20665.957479492459</v>
      </c>
      <c r="AJ180" s="44">
        <v>0</v>
      </c>
      <c r="AK180" s="14">
        <v>0</v>
      </c>
      <c r="AL180" s="45">
        <v>0</v>
      </c>
      <c r="AM180" s="44">
        <v>63.156999999999996</v>
      </c>
      <c r="AN180" s="14">
        <v>801.22299999999996</v>
      </c>
      <c r="AO180" s="45">
        <f t="shared" si="164"/>
        <v>12686.210554649524</v>
      </c>
      <c r="AP180" s="44">
        <v>0</v>
      </c>
      <c r="AQ180" s="14">
        <v>0</v>
      </c>
      <c r="AR180" s="45">
        <v>0</v>
      </c>
      <c r="AS180" s="12">
        <f t="shared" si="160"/>
        <v>120.14392000000001</v>
      </c>
      <c r="AT180" s="17">
        <f t="shared" si="161"/>
        <v>1526.394</v>
      </c>
    </row>
    <row r="181" spans="1:46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0.23699999999999999</v>
      </c>
      <c r="G181" s="14">
        <v>11.375999999999999</v>
      </c>
      <c r="H181" s="45">
        <f t="shared" si="166"/>
        <v>48000</v>
      </c>
      <c r="I181" s="44">
        <v>0</v>
      </c>
      <c r="J181" s="14">
        <v>0</v>
      </c>
      <c r="K181" s="45">
        <v>0</v>
      </c>
      <c r="L181" s="44">
        <v>5.1142599999999998</v>
      </c>
      <c r="M181" s="14">
        <v>81.504000000000005</v>
      </c>
      <c r="N181" s="45">
        <f t="shared" si="162"/>
        <v>15936.616441088252</v>
      </c>
      <c r="O181" s="44">
        <v>0</v>
      </c>
      <c r="P181" s="14">
        <v>0</v>
      </c>
      <c r="Q181" s="45">
        <v>0</v>
      </c>
      <c r="R181" s="44">
        <v>0</v>
      </c>
      <c r="S181" s="14">
        <v>0</v>
      </c>
      <c r="T181" s="45">
        <v>0</v>
      </c>
      <c r="U181" s="44">
        <v>0</v>
      </c>
      <c r="V181" s="14">
        <v>0</v>
      </c>
      <c r="W181" s="45">
        <v>0</v>
      </c>
      <c r="X181" s="44">
        <v>1.2847</v>
      </c>
      <c r="Y181" s="14">
        <v>20.8</v>
      </c>
      <c r="Z181" s="45">
        <f t="shared" si="167"/>
        <v>16190.550323032614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12.11</v>
      </c>
      <c r="AH181" s="14">
        <v>386.20800000000003</v>
      </c>
      <c r="AI181" s="45">
        <f t="shared" si="168"/>
        <v>31891.659785301406</v>
      </c>
      <c r="AJ181" s="44">
        <v>0</v>
      </c>
      <c r="AK181" s="14">
        <v>0</v>
      </c>
      <c r="AL181" s="45">
        <v>0</v>
      </c>
      <c r="AM181" s="44">
        <v>296.98200000000003</v>
      </c>
      <c r="AN181" s="14">
        <v>3597.7</v>
      </c>
      <c r="AO181" s="45">
        <f t="shared" si="164"/>
        <v>12114.202207541195</v>
      </c>
      <c r="AP181" s="44">
        <v>0</v>
      </c>
      <c r="AQ181" s="14">
        <v>0</v>
      </c>
      <c r="AR181" s="45">
        <v>0</v>
      </c>
      <c r="AS181" s="12">
        <f t="shared" si="160"/>
        <v>315.72796000000005</v>
      </c>
      <c r="AT181" s="17">
        <f t="shared" si="161"/>
        <v>4097.5879999999997</v>
      </c>
    </row>
    <row r="182" spans="1:46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5.14</v>
      </c>
      <c r="G182" s="14">
        <v>49.826000000000001</v>
      </c>
      <c r="H182" s="45">
        <f t="shared" si="166"/>
        <v>9693.7743190661495</v>
      </c>
      <c r="I182" s="44">
        <v>0</v>
      </c>
      <c r="J182" s="14">
        <v>0</v>
      </c>
      <c r="K182" s="45">
        <v>0</v>
      </c>
      <c r="L182" s="44">
        <v>6.1206400000000007</v>
      </c>
      <c r="M182" s="14">
        <v>97.650999999999996</v>
      </c>
      <c r="N182" s="45">
        <f t="shared" si="162"/>
        <v>15954.377320018819</v>
      </c>
      <c r="O182" s="44">
        <v>0</v>
      </c>
      <c r="P182" s="14">
        <v>0</v>
      </c>
      <c r="Q182" s="45">
        <v>0</v>
      </c>
      <c r="R182" s="44">
        <v>0</v>
      </c>
      <c r="S182" s="14">
        <v>0</v>
      </c>
      <c r="T182" s="45">
        <v>0</v>
      </c>
      <c r="U182" s="44">
        <v>0</v>
      </c>
      <c r="V182" s="14">
        <v>0</v>
      </c>
      <c r="W182" s="45">
        <v>0</v>
      </c>
      <c r="X182" s="44">
        <v>0.85899999999999999</v>
      </c>
      <c r="Y182" s="14">
        <v>17.123000000000001</v>
      </c>
      <c r="Z182" s="45">
        <f t="shared" si="167"/>
        <v>19933.643771827708</v>
      </c>
      <c r="AA182" s="44">
        <v>1.472</v>
      </c>
      <c r="AB182" s="14">
        <v>25.468</v>
      </c>
      <c r="AC182" s="45">
        <f t="shared" si="163"/>
        <v>17301.630434782608</v>
      </c>
      <c r="AD182" s="44">
        <v>0</v>
      </c>
      <c r="AE182" s="14">
        <v>0</v>
      </c>
      <c r="AF182" s="45">
        <v>0</v>
      </c>
      <c r="AG182" s="44">
        <v>8.8680000000000003</v>
      </c>
      <c r="AH182" s="14">
        <v>284.62200000000001</v>
      </c>
      <c r="AI182" s="45">
        <f t="shared" si="168"/>
        <v>32095.399188092018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v>0</v>
      </c>
      <c r="AP182" s="44">
        <v>0</v>
      </c>
      <c r="AQ182" s="14">
        <v>0</v>
      </c>
      <c r="AR182" s="45">
        <v>0</v>
      </c>
      <c r="AS182" s="12">
        <f t="shared" si="160"/>
        <v>22.45964</v>
      </c>
      <c r="AT182" s="17">
        <f t="shared" si="161"/>
        <v>474.69</v>
      </c>
    </row>
    <row r="183" spans="1:46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0.15</v>
      </c>
      <c r="G183" s="14">
        <v>6.26</v>
      </c>
      <c r="H183" s="45">
        <f t="shared" si="166"/>
        <v>41733.333333333336</v>
      </c>
      <c r="I183" s="44">
        <v>0</v>
      </c>
      <c r="J183" s="14">
        <v>0</v>
      </c>
      <c r="K183" s="45">
        <v>0</v>
      </c>
      <c r="L183" s="44">
        <v>3.9443999999999999</v>
      </c>
      <c r="M183" s="14">
        <v>64.412000000000006</v>
      </c>
      <c r="N183" s="45">
        <f t="shared" si="162"/>
        <v>16329.986816752868</v>
      </c>
      <c r="O183" s="44">
        <v>0</v>
      </c>
      <c r="P183" s="14">
        <v>0</v>
      </c>
      <c r="Q183" s="45">
        <v>0</v>
      </c>
      <c r="R183" s="44">
        <v>0</v>
      </c>
      <c r="S183" s="14">
        <v>0</v>
      </c>
      <c r="T183" s="45">
        <v>0</v>
      </c>
      <c r="U183" s="44">
        <v>0</v>
      </c>
      <c r="V183" s="14">
        <v>0</v>
      </c>
      <c r="W183" s="45">
        <v>0</v>
      </c>
      <c r="X183" s="44">
        <v>14.016999999999999</v>
      </c>
      <c r="Y183" s="14">
        <v>268.56</v>
      </c>
      <c r="Z183" s="45">
        <f t="shared" si="167"/>
        <v>19159.591924092176</v>
      </c>
      <c r="AA183" s="44">
        <v>2.024</v>
      </c>
      <c r="AB183" s="14">
        <v>35.020000000000003</v>
      </c>
      <c r="AC183" s="45">
        <f t="shared" si="163"/>
        <v>17302.371541501976</v>
      </c>
      <c r="AD183" s="44">
        <v>0.05</v>
      </c>
      <c r="AE183" s="14">
        <v>0.75</v>
      </c>
      <c r="AF183" s="45">
        <f t="shared" ref="AF183" si="171">AE183/AD183*1000</f>
        <v>15000</v>
      </c>
      <c r="AG183" s="44">
        <v>8.94</v>
      </c>
      <c r="AH183" s="14">
        <v>284.62099999999998</v>
      </c>
      <c r="AI183" s="45">
        <f t="shared" si="168"/>
        <v>31836.800894854587</v>
      </c>
      <c r="AJ183" s="44">
        <v>0</v>
      </c>
      <c r="AK183" s="14">
        <v>0</v>
      </c>
      <c r="AL183" s="45">
        <v>0</v>
      </c>
      <c r="AM183" s="44">
        <v>30.603999999999999</v>
      </c>
      <c r="AN183" s="14">
        <v>427.15100000000001</v>
      </c>
      <c r="AO183" s="45">
        <f t="shared" si="164"/>
        <v>13957.35851522677</v>
      </c>
      <c r="AP183" s="44">
        <v>1.3</v>
      </c>
      <c r="AQ183" s="14">
        <v>15.925000000000001</v>
      </c>
      <c r="AR183" s="45">
        <f t="shared" si="165"/>
        <v>12250</v>
      </c>
      <c r="AS183" s="12">
        <f t="shared" si="160"/>
        <v>61.029399999999995</v>
      </c>
      <c r="AT183" s="17">
        <f t="shared" si="161"/>
        <v>1102.6990000000001</v>
      </c>
    </row>
    <row r="184" spans="1:46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5.32</v>
      </c>
      <c r="G184" s="14">
        <v>19.933</v>
      </c>
      <c r="H184" s="45">
        <f t="shared" si="166"/>
        <v>3746.8045112781952</v>
      </c>
      <c r="I184" s="44">
        <v>0</v>
      </c>
      <c r="J184" s="14">
        <v>0</v>
      </c>
      <c r="K184" s="45">
        <v>0</v>
      </c>
      <c r="L184" s="44">
        <v>5.3313999999999995</v>
      </c>
      <c r="M184" s="14">
        <v>83.474000000000004</v>
      </c>
      <c r="N184" s="45">
        <f t="shared" si="162"/>
        <v>15657.050680871818</v>
      </c>
      <c r="O184" s="44">
        <v>0</v>
      </c>
      <c r="P184" s="14">
        <v>0</v>
      </c>
      <c r="Q184" s="45">
        <v>0</v>
      </c>
      <c r="R184" s="44">
        <v>0</v>
      </c>
      <c r="S184" s="14">
        <v>0</v>
      </c>
      <c r="T184" s="45">
        <v>0</v>
      </c>
      <c r="U184" s="44">
        <v>0</v>
      </c>
      <c r="V184" s="14">
        <v>0</v>
      </c>
      <c r="W184" s="45">
        <v>0</v>
      </c>
      <c r="X184" s="44">
        <v>1.1599999999999999</v>
      </c>
      <c r="Y184" s="14">
        <v>20.16</v>
      </c>
      <c r="Z184" s="45">
        <f t="shared" si="167"/>
        <v>17379.310344827587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9.7750000000000004</v>
      </c>
      <c r="AH184" s="14">
        <v>318.363</v>
      </c>
      <c r="AI184" s="45">
        <f t="shared" si="168"/>
        <v>32569.104859335035</v>
      </c>
      <c r="AJ184" s="44">
        <v>0</v>
      </c>
      <c r="AK184" s="14">
        <v>0</v>
      </c>
      <c r="AL184" s="45">
        <v>0</v>
      </c>
      <c r="AM184" s="44">
        <v>0.63800000000000001</v>
      </c>
      <c r="AN184" s="14">
        <v>11.43</v>
      </c>
      <c r="AO184" s="45">
        <f t="shared" si="164"/>
        <v>17915.3605015674</v>
      </c>
      <c r="AP184" s="44">
        <v>3.4395799999999999</v>
      </c>
      <c r="AQ184" s="14">
        <v>34.619</v>
      </c>
      <c r="AR184" s="45">
        <f t="shared" si="165"/>
        <v>10064.891643747202</v>
      </c>
      <c r="AS184" s="12">
        <f t="shared" si="160"/>
        <v>25.663980000000002</v>
      </c>
      <c r="AT184" s="17">
        <f t="shared" si="161"/>
        <v>487.97900000000004</v>
      </c>
    </row>
    <row r="185" spans="1:46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5.64</v>
      </c>
      <c r="G185" s="14">
        <v>22.309000000000001</v>
      </c>
      <c r="H185" s="45">
        <f t="shared" si="166"/>
        <v>3955.4964539007096</v>
      </c>
      <c r="I185" s="44">
        <v>0</v>
      </c>
      <c r="J185" s="14">
        <v>0</v>
      </c>
      <c r="K185" s="45">
        <v>0</v>
      </c>
      <c r="L185" s="44">
        <v>36.887</v>
      </c>
      <c r="M185" s="14">
        <v>486.81900000000002</v>
      </c>
      <c r="N185" s="45">
        <f t="shared" si="162"/>
        <v>13197.576381923171</v>
      </c>
      <c r="O185" s="44">
        <v>0</v>
      </c>
      <c r="P185" s="14">
        <v>0</v>
      </c>
      <c r="Q185" s="45">
        <v>0</v>
      </c>
      <c r="R185" s="44">
        <v>0</v>
      </c>
      <c r="S185" s="14">
        <v>0</v>
      </c>
      <c r="T185" s="45">
        <v>0</v>
      </c>
      <c r="U185" s="44">
        <v>0</v>
      </c>
      <c r="V185" s="14">
        <v>0</v>
      </c>
      <c r="W185" s="45">
        <v>0</v>
      </c>
      <c r="X185" s="44">
        <v>1.214</v>
      </c>
      <c r="Y185" s="14">
        <v>20.7</v>
      </c>
      <c r="Z185" s="45">
        <f t="shared" si="167"/>
        <v>17051.070840197692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18.353999999999999</v>
      </c>
      <c r="AH185" s="14">
        <v>370.49700000000001</v>
      </c>
      <c r="AI185" s="45">
        <f t="shared" si="168"/>
        <v>20186.171951618177</v>
      </c>
      <c r="AJ185" s="44">
        <v>0</v>
      </c>
      <c r="AK185" s="14">
        <v>0</v>
      </c>
      <c r="AL185" s="45">
        <v>0</v>
      </c>
      <c r="AM185" s="44">
        <v>3.222</v>
      </c>
      <c r="AN185" s="14">
        <v>40.799999999999997</v>
      </c>
      <c r="AO185" s="45">
        <f t="shared" si="164"/>
        <v>12662.94227188082</v>
      </c>
      <c r="AP185" s="44">
        <v>4</v>
      </c>
      <c r="AQ185" s="14">
        <v>9</v>
      </c>
      <c r="AR185" s="45">
        <f t="shared" si="165"/>
        <v>2250</v>
      </c>
      <c r="AS185" s="12">
        <f t="shared" si="160"/>
        <v>69.316999999999993</v>
      </c>
      <c r="AT185" s="17">
        <f t="shared" si="161"/>
        <v>950.125</v>
      </c>
    </row>
    <row r="186" spans="1:46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1.2250000000000001</v>
      </c>
      <c r="G186" s="14">
        <v>18.16</v>
      </c>
      <c r="H186" s="45">
        <f t="shared" si="166"/>
        <v>14824.489795918365</v>
      </c>
      <c r="I186" s="44">
        <v>0</v>
      </c>
      <c r="J186" s="14">
        <v>0</v>
      </c>
      <c r="K186" s="45">
        <v>0</v>
      </c>
      <c r="L186" s="44">
        <v>4.4809999999999999</v>
      </c>
      <c r="M186" s="14">
        <v>71.658000000000001</v>
      </c>
      <c r="N186" s="45">
        <f t="shared" si="162"/>
        <v>15991.519750055792</v>
      </c>
      <c r="O186" s="44">
        <v>0</v>
      </c>
      <c r="P186" s="14">
        <v>0</v>
      </c>
      <c r="Q186" s="45">
        <v>0</v>
      </c>
      <c r="R186" s="44">
        <v>0</v>
      </c>
      <c r="S186" s="14">
        <v>0</v>
      </c>
      <c r="T186" s="45">
        <v>0</v>
      </c>
      <c r="U186" s="44">
        <v>0</v>
      </c>
      <c r="V186" s="14">
        <v>0</v>
      </c>
      <c r="W186" s="45">
        <v>0</v>
      </c>
      <c r="X186" s="44">
        <v>1.85</v>
      </c>
      <c r="Y186" s="14">
        <v>32.174999999999997</v>
      </c>
      <c r="Z186" s="45">
        <f t="shared" si="167"/>
        <v>17391.89189189189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12.173110000000001</v>
      </c>
      <c r="AH186" s="14">
        <v>359.529</v>
      </c>
      <c r="AI186" s="45">
        <f t="shared" si="168"/>
        <v>29534.687520280353</v>
      </c>
      <c r="AJ186" s="44">
        <v>0</v>
      </c>
      <c r="AK186" s="14">
        <v>0</v>
      </c>
      <c r="AL186" s="45">
        <v>0</v>
      </c>
      <c r="AM186" s="44">
        <v>4.4720000000000004</v>
      </c>
      <c r="AN186" s="14">
        <v>40.799999999999997</v>
      </c>
      <c r="AO186" s="45">
        <f t="shared" si="164"/>
        <v>9123.4347048300515</v>
      </c>
      <c r="AP186" s="44">
        <v>9</v>
      </c>
      <c r="AQ186" s="14">
        <v>41.85</v>
      </c>
      <c r="AR186" s="45">
        <f t="shared" si="165"/>
        <v>4650</v>
      </c>
      <c r="AS186" s="12">
        <f t="shared" si="160"/>
        <v>33.20111</v>
      </c>
      <c r="AT186" s="17">
        <f t="shared" si="161"/>
        <v>564.17200000000003</v>
      </c>
    </row>
    <row r="187" spans="1:46" ht="15" thickBot="1" x14ac:dyDescent="0.35">
      <c r="A187" s="63"/>
      <c r="B187" s="64" t="s">
        <v>17</v>
      </c>
      <c r="C187" s="61">
        <f t="shared" ref="C187:D187" si="172">SUM(C175:C186)</f>
        <v>0</v>
      </c>
      <c r="D187" s="37">
        <f t="shared" si="172"/>
        <v>0</v>
      </c>
      <c r="E187" s="62"/>
      <c r="F187" s="61">
        <f>SUM(F175:F186)</f>
        <v>24.922000000000004</v>
      </c>
      <c r="G187" s="37">
        <f t="shared" ref="G187" si="173">SUM(G175:G186)</f>
        <v>221.56499999999997</v>
      </c>
      <c r="H187" s="62"/>
      <c r="I187" s="61">
        <f t="shared" ref="I187:J187" si="174">SUM(I175:I186)</f>
        <v>0.04</v>
      </c>
      <c r="J187" s="37">
        <f t="shared" si="174"/>
        <v>0.53</v>
      </c>
      <c r="K187" s="62"/>
      <c r="L187" s="61">
        <f t="shared" ref="L187:M187" si="175">SUM(L175:L186)</f>
        <v>92.017220000000009</v>
      </c>
      <c r="M187" s="37">
        <f t="shared" si="175"/>
        <v>1368.7749999999999</v>
      </c>
      <c r="N187" s="62"/>
      <c r="O187" s="61">
        <f t="shared" ref="O187:P187" si="176">SUM(O175:O186)</f>
        <v>0</v>
      </c>
      <c r="P187" s="37">
        <f t="shared" si="176"/>
        <v>0</v>
      </c>
      <c r="Q187" s="62"/>
      <c r="R187" s="61">
        <f t="shared" ref="R187:S187" si="177">SUM(R175:R186)</f>
        <v>0</v>
      </c>
      <c r="S187" s="37">
        <f t="shared" si="177"/>
        <v>0</v>
      </c>
      <c r="T187" s="62"/>
      <c r="U187" s="61">
        <f t="shared" ref="U187:V187" si="178">SUM(U175:U186)</f>
        <v>0</v>
      </c>
      <c r="V187" s="37">
        <f t="shared" si="178"/>
        <v>0</v>
      </c>
      <c r="W187" s="62"/>
      <c r="X187" s="61">
        <f t="shared" ref="X187:Y187" si="179">SUM(X175:X186)</f>
        <v>103.43969999999999</v>
      </c>
      <c r="Y187" s="37">
        <f t="shared" si="179"/>
        <v>1384.9170000000001</v>
      </c>
      <c r="Z187" s="62"/>
      <c r="AA187" s="61">
        <f t="shared" ref="AA187:AB187" si="180">SUM(AA175:AA186)</f>
        <v>8.6479999999999997</v>
      </c>
      <c r="AB187" s="37">
        <f t="shared" si="180"/>
        <v>151.70699999999999</v>
      </c>
      <c r="AC187" s="62"/>
      <c r="AD187" s="61">
        <f t="shared" ref="AD187:AE187" si="181">SUM(AD175:AD186)</f>
        <v>0.05</v>
      </c>
      <c r="AE187" s="37">
        <f t="shared" si="181"/>
        <v>0.75</v>
      </c>
      <c r="AF187" s="62"/>
      <c r="AG187" s="61">
        <f t="shared" ref="AG187:AH187" si="182">SUM(AG175:AG186)</f>
        <v>109.39157</v>
      </c>
      <c r="AH187" s="37">
        <f t="shared" si="182"/>
        <v>2680.1970000000001</v>
      </c>
      <c r="AI187" s="62"/>
      <c r="AJ187" s="61">
        <f t="shared" ref="AJ187:AK187" si="183">SUM(AJ175:AJ186)</f>
        <v>0.05</v>
      </c>
      <c r="AK187" s="37">
        <f t="shared" si="183"/>
        <v>5.0999999999999996</v>
      </c>
      <c r="AL187" s="62"/>
      <c r="AM187" s="61">
        <f t="shared" ref="AM187:AN187" si="184">SUM(AM175:AM186)</f>
        <v>1394.8149999999998</v>
      </c>
      <c r="AN187" s="37">
        <f t="shared" si="184"/>
        <v>16912.858</v>
      </c>
      <c r="AO187" s="62"/>
      <c r="AP187" s="61">
        <f t="shared" ref="AP187:AQ187" si="185">SUM(AP175:AP186)</f>
        <v>58.20758</v>
      </c>
      <c r="AQ187" s="37">
        <f t="shared" si="185"/>
        <v>617.35199999999998</v>
      </c>
      <c r="AR187" s="62"/>
      <c r="AS187" s="38">
        <f t="shared" si="160"/>
        <v>1791.5810699999995</v>
      </c>
      <c r="AT187" s="39">
        <f t="shared" si="161"/>
        <v>23343.750999999997</v>
      </c>
    </row>
    <row r="188" spans="1:46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0</v>
      </c>
      <c r="G188" s="14">
        <v>0</v>
      </c>
      <c r="H188" s="45">
        <v>0</v>
      </c>
      <c r="I188" s="44">
        <v>0</v>
      </c>
      <c r="J188" s="14">
        <v>0</v>
      </c>
      <c r="K188" s="45">
        <v>0</v>
      </c>
      <c r="L188" s="44">
        <v>3.3788</v>
      </c>
      <c r="M188" s="14">
        <v>53.073</v>
      </c>
      <c r="N188" s="45">
        <f t="shared" ref="N188:N191" si="186">M188/L188*1000</f>
        <v>15707.64768556884</v>
      </c>
      <c r="O188" s="44">
        <v>0</v>
      </c>
      <c r="P188" s="14">
        <v>0</v>
      </c>
      <c r="Q188" s="45">
        <v>0</v>
      </c>
      <c r="R188" s="44">
        <v>0</v>
      </c>
      <c r="S188" s="14">
        <v>0</v>
      </c>
      <c r="T188" s="45">
        <v>0</v>
      </c>
      <c r="U188" s="44">
        <v>0</v>
      </c>
      <c r="V188" s="14">
        <v>0</v>
      </c>
      <c r="W188" s="45">
        <v>0</v>
      </c>
      <c r="X188" s="44">
        <v>1.1299999999999999</v>
      </c>
      <c r="Y188" s="14">
        <v>18.100000000000001</v>
      </c>
      <c r="Z188" s="45">
        <f t="shared" ref="Z188:Z190" si="187">Y188/X188*1000</f>
        <v>16017.699115044252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8.4700000000000006</v>
      </c>
      <c r="AH188" s="14">
        <v>263.30200000000002</v>
      </c>
      <c r="AI188" s="45">
        <f t="shared" ref="AI188:AI190" si="188">AH188/AG188*1000</f>
        <v>31086.422668240852</v>
      </c>
      <c r="AJ188" s="44">
        <v>0</v>
      </c>
      <c r="AK188" s="14">
        <v>0</v>
      </c>
      <c r="AL188" s="45">
        <v>0</v>
      </c>
      <c r="AM188" s="44">
        <v>9.1170000000000009</v>
      </c>
      <c r="AN188" s="14">
        <v>130.95099999999999</v>
      </c>
      <c r="AO188" s="45">
        <f t="shared" ref="AO188:AO191" si="189">AN188/AM188*1000</f>
        <v>14363.38707908303</v>
      </c>
      <c r="AP188" s="44">
        <v>0</v>
      </c>
      <c r="AQ188" s="14">
        <v>0</v>
      </c>
      <c r="AR188" s="45">
        <v>0</v>
      </c>
      <c r="AS188" s="12">
        <f t="shared" ref="AS188:AS200" si="190">C188+I188+R188+U188+AD188+AM188+AP188+AA188+AJ188+O188+F188+L188+X188+AG188</f>
        <v>22.095800000000004</v>
      </c>
      <c r="AT188" s="17">
        <f t="shared" ref="AT188:AT200" si="191">D188+J188+S188+V188+AE188+AN188+AQ188+AB188+AK188+P188+G188+M188+Y188+AH188</f>
        <v>465.42600000000004</v>
      </c>
    </row>
    <row r="189" spans="1:46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v>0</v>
      </c>
      <c r="R189" s="44">
        <v>0</v>
      </c>
      <c r="S189" s="14">
        <v>0</v>
      </c>
      <c r="T189" s="45"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0.04</v>
      </c>
      <c r="AE189" s="14">
        <v>15.96</v>
      </c>
      <c r="AF189" s="45">
        <f t="shared" ref="AF189" si="192">AE189/AD189*1000</f>
        <v>399000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3.2149999999999999</v>
      </c>
      <c r="AN189" s="14">
        <v>63.36</v>
      </c>
      <c r="AO189" s="45">
        <f t="shared" si="189"/>
        <v>19707.620528771386</v>
      </c>
      <c r="AP189" s="44">
        <v>0</v>
      </c>
      <c r="AQ189" s="14">
        <v>0</v>
      </c>
      <c r="AR189" s="45">
        <v>0</v>
      </c>
      <c r="AS189" s="12">
        <f t="shared" si="190"/>
        <v>3.2549999999999999</v>
      </c>
      <c r="AT189" s="17">
        <f t="shared" si="191"/>
        <v>79.319999999999993</v>
      </c>
    </row>
    <row r="190" spans="1:46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0.3</v>
      </c>
      <c r="G190" s="14">
        <v>9.4969999999999999</v>
      </c>
      <c r="H190" s="45">
        <f t="shared" ref="H190:H191" si="193">G190/F190*1000</f>
        <v>31656.666666666668</v>
      </c>
      <c r="I190" s="44">
        <v>0</v>
      </c>
      <c r="J190" s="14">
        <v>0</v>
      </c>
      <c r="K190" s="45">
        <v>0</v>
      </c>
      <c r="L190" s="44">
        <v>3.3882800000000004</v>
      </c>
      <c r="M190" s="14">
        <v>56.381</v>
      </c>
      <c r="N190" s="45">
        <f t="shared" si="186"/>
        <v>16640.006138807887</v>
      </c>
      <c r="O190" s="44">
        <v>0</v>
      </c>
      <c r="P190" s="14">
        <v>0</v>
      </c>
      <c r="Q190" s="45">
        <v>0</v>
      </c>
      <c r="R190" s="44">
        <v>0</v>
      </c>
      <c r="S190" s="14">
        <v>0</v>
      </c>
      <c r="T190" s="45">
        <v>0</v>
      </c>
      <c r="U190" s="44">
        <v>0</v>
      </c>
      <c r="V190" s="14">
        <v>0</v>
      </c>
      <c r="W190" s="45">
        <v>0</v>
      </c>
      <c r="X190" s="44">
        <v>2.81</v>
      </c>
      <c r="Y190" s="14">
        <v>46.841999999999999</v>
      </c>
      <c r="Z190" s="45">
        <f t="shared" si="187"/>
        <v>16669.750889679715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13.606</v>
      </c>
      <c r="AH190" s="14">
        <v>334.14800000000002</v>
      </c>
      <c r="AI190" s="45">
        <f t="shared" si="188"/>
        <v>24558.871086285464</v>
      </c>
      <c r="AJ190" s="44">
        <v>0</v>
      </c>
      <c r="AK190" s="14">
        <v>0</v>
      </c>
      <c r="AL190" s="45">
        <v>0</v>
      </c>
      <c r="AM190" s="44">
        <v>12.629</v>
      </c>
      <c r="AN190" s="14">
        <v>192</v>
      </c>
      <c r="AO190" s="45">
        <f t="shared" si="189"/>
        <v>15203.103967059942</v>
      </c>
      <c r="AP190" s="44">
        <v>0</v>
      </c>
      <c r="AQ190" s="14">
        <v>0</v>
      </c>
      <c r="AR190" s="45">
        <v>0</v>
      </c>
      <c r="AS190" s="12">
        <f t="shared" si="190"/>
        <v>32.733280000000001</v>
      </c>
      <c r="AT190" s="17">
        <f t="shared" si="191"/>
        <v>638.86800000000005</v>
      </c>
    </row>
    <row r="191" spans="1:46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7</v>
      </c>
      <c r="G191" s="14">
        <v>117.25</v>
      </c>
      <c r="H191" s="45">
        <f t="shared" si="193"/>
        <v>16750</v>
      </c>
      <c r="I191" s="44">
        <v>0</v>
      </c>
      <c r="J191" s="14">
        <v>0</v>
      </c>
      <c r="K191" s="45">
        <v>0</v>
      </c>
      <c r="L191" s="44">
        <v>3.8123</v>
      </c>
      <c r="M191" s="14">
        <v>60.9</v>
      </c>
      <c r="N191" s="45">
        <f t="shared" si="186"/>
        <v>15974.608504052672</v>
      </c>
      <c r="O191" s="44">
        <v>0</v>
      </c>
      <c r="P191" s="14">
        <v>0</v>
      </c>
      <c r="Q191" s="45">
        <v>0</v>
      </c>
      <c r="R191" s="44">
        <v>0</v>
      </c>
      <c r="S191" s="14">
        <v>0</v>
      </c>
      <c r="T191" s="45"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7.4470000000000001</v>
      </c>
      <c r="AN191" s="14">
        <v>100.44</v>
      </c>
      <c r="AO191" s="45">
        <f t="shared" si="189"/>
        <v>13487.310326305895</v>
      </c>
      <c r="AP191" s="44">
        <v>0</v>
      </c>
      <c r="AQ191" s="14">
        <v>0</v>
      </c>
      <c r="AR191" s="45">
        <v>0</v>
      </c>
      <c r="AS191" s="12">
        <f t="shared" si="190"/>
        <v>18.2593</v>
      </c>
      <c r="AT191" s="17">
        <f t="shared" si="191"/>
        <v>278.58999999999997</v>
      </c>
    </row>
    <row r="192" spans="1:46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AR199" si="194">IF(C192=0,0,D192/C192*1000)</f>
        <v>0</v>
      </c>
      <c r="F192" s="44">
        <v>7.68</v>
      </c>
      <c r="G192" s="14">
        <v>135.16800000000001</v>
      </c>
      <c r="H192" s="45">
        <f t="shared" si="194"/>
        <v>17600</v>
      </c>
      <c r="I192" s="44">
        <v>0</v>
      </c>
      <c r="J192" s="14">
        <v>0</v>
      </c>
      <c r="K192" s="45">
        <f t="shared" si="194"/>
        <v>0</v>
      </c>
      <c r="L192" s="44">
        <v>2.8608899999999999</v>
      </c>
      <c r="M192" s="14">
        <v>48.911000000000001</v>
      </c>
      <c r="N192" s="45">
        <f t="shared" si="194"/>
        <v>17096.42803463258</v>
      </c>
      <c r="O192" s="44">
        <v>0</v>
      </c>
      <c r="P192" s="14">
        <v>0</v>
      </c>
      <c r="Q192" s="45">
        <f t="shared" si="194"/>
        <v>0</v>
      </c>
      <c r="R192" s="44">
        <v>0</v>
      </c>
      <c r="S192" s="14">
        <v>0</v>
      </c>
      <c r="T192" s="45">
        <f t="shared" si="194"/>
        <v>0</v>
      </c>
      <c r="U192" s="44">
        <v>0</v>
      </c>
      <c r="V192" s="14">
        <v>0</v>
      </c>
      <c r="W192" s="45">
        <f t="shared" si="194"/>
        <v>0</v>
      </c>
      <c r="X192" s="44">
        <v>0.42</v>
      </c>
      <c r="Y192" s="14">
        <v>6.8250000000000002</v>
      </c>
      <c r="Z192" s="45">
        <f t="shared" si="194"/>
        <v>16250</v>
      </c>
      <c r="AA192" s="44">
        <v>2.5760000000000001</v>
      </c>
      <c r="AB192" s="14">
        <v>43.52</v>
      </c>
      <c r="AC192" s="45">
        <f t="shared" si="194"/>
        <v>16894.409937888198</v>
      </c>
      <c r="AD192" s="44">
        <v>0</v>
      </c>
      <c r="AE192" s="14">
        <v>0</v>
      </c>
      <c r="AF192" s="45">
        <f t="shared" si="194"/>
        <v>0</v>
      </c>
      <c r="AG192" s="44">
        <v>4.8</v>
      </c>
      <c r="AH192" s="14">
        <v>149.21299999999999</v>
      </c>
      <c r="AI192" s="45">
        <f t="shared" si="194"/>
        <v>31086.041666666668</v>
      </c>
      <c r="AJ192" s="44">
        <v>0</v>
      </c>
      <c r="AK192" s="14">
        <v>0</v>
      </c>
      <c r="AL192" s="45">
        <f t="shared" si="194"/>
        <v>0</v>
      </c>
      <c r="AM192" s="44">
        <v>0</v>
      </c>
      <c r="AN192" s="14">
        <v>0</v>
      </c>
      <c r="AO192" s="45">
        <f t="shared" si="194"/>
        <v>0</v>
      </c>
      <c r="AP192" s="44">
        <v>0.72</v>
      </c>
      <c r="AQ192" s="14">
        <v>10.95</v>
      </c>
      <c r="AR192" s="45">
        <f t="shared" si="194"/>
        <v>15208.333333333332</v>
      </c>
      <c r="AS192" s="12">
        <f t="shared" si="190"/>
        <v>19.056889999999999</v>
      </c>
      <c r="AT192" s="17">
        <f t="shared" si="191"/>
        <v>394.58699999999999</v>
      </c>
    </row>
    <row r="193" spans="1:46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194"/>
        <v>0</v>
      </c>
      <c r="F193" s="44">
        <v>0</v>
      </c>
      <c r="G193" s="14">
        <v>0</v>
      </c>
      <c r="H193" s="45">
        <f t="shared" si="194"/>
        <v>0</v>
      </c>
      <c r="I193" s="44">
        <v>0</v>
      </c>
      <c r="J193" s="14">
        <v>0</v>
      </c>
      <c r="K193" s="45">
        <f t="shared" si="194"/>
        <v>0</v>
      </c>
      <c r="L193" s="44">
        <v>17.3642</v>
      </c>
      <c r="M193" s="14">
        <v>248.31200000000001</v>
      </c>
      <c r="N193" s="45">
        <f t="shared" si="194"/>
        <v>14300.226903629307</v>
      </c>
      <c r="O193" s="44">
        <v>0</v>
      </c>
      <c r="P193" s="14">
        <v>0</v>
      </c>
      <c r="Q193" s="45">
        <f t="shared" si="194"/>
        <v>0</v>
      </c>
      <c r="R193" s="44">
        <v>0</v>
      </c>
      <c r="S193" s="14">
        <v>0</v>
      </c>
      <c r="T193" s="45">
        <f t="shared" si="194"/>
        <v>0</v>
      </c>
      <c r="U193" s="44">
        <v>0</v>
      </c>
      <c r="V193" s="14">
        <v>0</v>
      </c>
      <c r="W193" s="45">
        <f t="shared" si="194"/>
        <v>0</v>
      </c>
      <c r="X193" s="44">
        <v>0.6</v>
      </c>
      <c r="Y193" s="14">
        <v>9.6050000000000004</v>
      </c>
      <c r="Z193" s="45">
        <f t="shared" si="194"/>
        <v>16008.333333333332</v>
      </c>
      <c r="AA193" s="44">
        <v>2.5760000000000001</v>
      </c>
      <c r="AB193" s="14">
        <v>43.518999999999998</v>
      </c>
      <c r="AC193" s="45">
        <f t="shared" si="194"/>
        <v>16894.021739130432</v>
      </c>
      <c r="AD193" s="44">
        <v>1.4999999999999999E-2</v>
      </c>
      <c r="AE193" s="14">
        <v>0.15</v>
      </c>
      <c r="AF193" s="45">
        <f t="shared" si="194"/>
        <v>10000</v>
      </c>
      <c r="AG193" s="44">
        <v>45.274190000000004</v>
      </c>
      <c r="AH193" s="14">
        <v>959.34199999999998</v>
      </c>
      <c r="AI193" s="45">
        <f t="shared" si="194"/>
        <v>21189.600520738193</v>
      </c>
      <c r="AJ193" s="44">
        <v>0</v>
      </c>
      <c r="AK193" s="14">
        <v>0</v>
      </c>
      <c r="AL193" s="45">
        <f t="shared" si="194"/>
        <v>0</v>
      </c>
      <c r="AM193" s="44">
        <v>7.3920000000000003</v>
      </c>
      <c r="AN193" s="14">
        <v>109.2</v>
      </c>
      <c r="AO193" s="45">
        <f t="shared" si="194"/>
        <v>14772.727272727272</v>
      </c>
      <c r="AP193" s="44">
        <v>2E-3</v>
      </c>
      <c r="AQ193" s="14">
        <v>0.36</v>
      </c>
      <c r="AR193" s="45">
        <f t="shared" si="194"/>
        <v>180000</v>
      </c>
      <c r="AS193" s="12">
        <f t="shared" si="190"/>
        <v>73.223390000000009</v>
      </c>
      <c r="AT193" s="17">
        <f t="shared" si="191"/>
        <v>1370.4880000000001</v>
      </c>
    </row>
    <row r="194" spans="1:46" x14ac:dyDescent="0.3">
      <c r="A194" s="54">
        <v>2020</v>
      </c>
      <c r="B194" s="55" t="s">
        <v>11</v>
      </c>
      <c r="C194" s="44">
        <v>0.56000000000000005</v>
      </c>
      <c r="D194" s="14">
        <v>46.86</v>
      </c>
      <c r="E194" s="45">
        <f t="shared" si="194"/>
        <v>83678.57142857142</v>
      </c>
      <c r="F194" s="44">
        <v>7.7001599999999994</v>
      </c>
      <c r="G194" s="14">
        <v>140.54300000000001</v>
      </c>
      <c r="H194" s="45">
        <f t="shared" si="194"/>
        <v>18251.958400864398</v>
      </c>
      <c r="I194" s="44">
        <v>0</v>
      </c>
      <c r="J194" s="14">
        <v>0</v>
      </c>
      <c r="K194" s="45">
        <f t="shared" si="194"/>
        <v>0</v>
      </c>
      <c r="L194" s="44">
        <v>7.593</v>
      </c>
      <c r="M194" s="14">
        <v>132.81800000000001</v>
      </c>
      <c r="N194" s="45">
        <f t="shared" si="194"/>
        <v>17492.163835111289</v>
      </c>
      <c r="O194" s="44">
        <v>0</v>
      </c>
      <c r="P194" s="14">
        <v>0</v>
      </c>
      <c r="Q194" s="45">
        <f t="shared" si="194"/>
        <v>0</v>
      </c>
      <c r="R194" s="44">
        <v>0</v>
      </c>
      <c r="S194" s="14">
        <v>0</v>
      </c>
      <c r="T194" s="45">
        <f t="shared" si="194"/>
        <v>0</v>
      </c>
      <c r="U194" s="44">
        <v>0</v>
      </c>
      <c r="V194" s="14">
        <v>0</v>
      </c>
      <c r="W194" s="45">
        <f t="shared" si="194"/>
        <v>0</v>
      </c>
      <c r="X194" s="44">
        <v>40.884</v>
      </c>
      <c r="Y194" s="14">
        <v>773.55100000000004</v>
      </c>
      <c r="Z194" s="45">
        <f t="shared" si="194"/>
        <v>18920.629096957247</v>
      </c>
      <c r="AA194" s="44">
        <v>1.84</v>
      </c>
      <c r="AB194" s="14">
        <v>34.024000000000001</v>
      </c>
      <c r="AC194" s="45">
        <f t="shared" si="194"/>
        <v>18491.304347826088</v>
      </c>
      <c r="AD194" s="44">
        <v>0</v>
      </c>
      <c r="AE194" s="14">
        <v>0</v>
      </c>
      <c r="AF194" s="45">
        <f t="shared" si="194"/>
        <v>0</v>
      </c>
      <c r="AG194" s="44">
        <v>8.8000000000000007</v>
      </c>
      <c r="AH194" s="14">
        <v>272.858</v>
      </c>
      <c r="AI194" s="45">
        <f t="shared" si="194"/>
        <v>31006.590909090908</v>
      </c>
      <c r="AJ194" s="44">
        <v>0</v>
      </c>
      <c r="AK194" s="14">
        <v>0</v>
      </c>
      <c r="AL194" s="45">
        <f t="shared" si="194"/>
        <v>0</v>
      </c>
      <c r="AM194" s="44">
        <v>6.0060000000000002</v>
      </c>
      <c r="AN194" s="14">
        <v>190.696</v>
      </c>
      <c r="AO194" s="45">
        <f t="shared" si="194"/>
        <v>31750.915750915749</v>
      </c>
      <c r="AP194" s="44">
        <v>10.65</v>
      </c>
      <c r="AQ194" s="14">
        <v>58.44</v>
      </c>
      <c r="AR194" s="45">
        <f t="shared" si="194"/>
        <v>5487.3239436619715</v>
      </c>
      <c r="AS194" s="12">
        <f t="shared" si="190"/>
        <v>84.033159999999995</v>
      </c>
      <c r="AT194" s="17">
        <f t="shared" si="191"/>
        <v>1649.79</v>
      </c>
    </row>
    <row r="195" spans="1:46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194"/>
        <v>0</v>
      </c>
      <c r="F195" s="72">
        <v>7.6970299999999998</v>
      </c>
      <c r="G195" s="73">
        <v>130.9</v>
      </c>
      <c r="H195" s="45">
        <f t="shared" si="194"/>
        <v>17006.559673016734</v>
      </c>
      <c r="I195" s="44">
        <v>0</v>
      </c>
      <c r="J195" s="14">
        <v>0</v>
      </c>
      <c r="K195" s="45">
        <f t="shared" si="194"/>
        <v>0</v>
      </c>
      <c r="L195" s="72">
        <v>3.714</v>
      </c>
      <c r="M195" s="73">
        <v>74.983000000000004</v>
      </c>
      <c r="N195" s="45">
        <f t="shared" si="194"/>
        <v>20189.28379106085</v>
      </c>
      <c r="O195" s="44">
        <v>0</v>
      </c>
      <c r="P195" s="14">
        <v>0</v>
      </c>
      <c r="Q195" s="45">
        <f t="shared" si="194"/>
        <v>0</v>
      </c>
      <c r="R195" s="44">
        <v>0</v>
      </c>
      <c r="S195" s="14">
        <v>0</v>
      </c>
      <c r="T195" s="45">
        <f t="shared" si="194"/>
        <v>0</v>
      </c>
      <c r="U195" s="44">
        <v>0</v>
      </c>
      <c r="V195" s="14">
        <v>0</v>
      </c>
      <c r="W195" s="45">
        <f t="shared" si="194"/>
        <v>0</v>
      </c>
      <c r="X195" s="72">
        <v>109.16500000000001</v>
      </c>
      <c r="Y195" s="73">
        <v>1963.4760000000001</v>
      </c>
      <c r="Z195" s="45">
        <f t="shared" si="194"/>
        <v>17986.31429487473</v>
      </c>
      <c r="AA195" s="72">
        <v>1.472</v>
      </c>
      <c r="AB195" s="73">
        <v>25.010999999999999</v>
      </c>
      <c r="AC195" s="45">
        <f t="shared" si="194"/>
        <v>16991.168478260872</v>
      </c>
      <c r="AD195" s="44">
        <v>0</v>
      </c>
      <c r="AE195" s="14">
        <v>0</v>
      </c>
      <c r="AF195" s="45">
        <f t="shared" si="194"/>
        <v>0</v>
      </c>
      <c r="AG195" s="72">
        <v>4</v>
      </c>
      <c r="AH195" s="73">
        <v>125.05500000000001</v>
      </c>
      <c r="AI195" s="45">
        <f t="shared" si="194"/>
        <v>31263.75</v>
      </c>
      <c r="AJ195" s="44">
        <v>0</v>
      </c>
      <c r="AK195" s="14">
        <v>0</v>
      </c>
      <c r="AL195" s="45">
        <f t="shared" si="194"/>
        <v>0</v>
      </c>
      <c r="AM195" s="72">
        <v>20.5</v>
      </c>
      <c r="AN195" s="73">
        <v>365.6</v>
      </c>
      <c r="AO195" s="45">
        <f t="shared" si="194"/>
        <v>17834.146341463416</v>
      </c>
      <c r="AP195" s="72">
        <v>4.7E-2</v>
      </c>
      <c r="AQ195" s="73">
        <v>3.3140000000000001</v>
      </c>
      <c r="AR195" s="45">
        <f t="shared" si="194"/>
        <v>70510.638297872341</v>
      </c>
      <c r="AS195" s="12">
        <f t="shared" si="190"/>
        <v>146.59503000000001</v>
      </c>
      <c r="AT195" s="17">
        <f t="shared" si="191"/>
        <v>2688.3389999999999</v>
      </c>
    </row>
    <row r="196" spans="1:46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194"/>
        <v>0</v>
      </c>
      <c r="F196" s="74">
        <v>3.0608200000000001</v>
      </c>
      <c r="G196" s="75">
        <v>43.378999999999998</v>
      </c>
      <c r="H196" s="45">
        <f t="shared" si="194"/>
        <v>14172.345972647852</v>
      </c>
      <c r="I196" s="44">
        <v>0</v>
      </c>
      <c r="J196" s="14">
        <v>0</v>
      </c>
      <c r="K196" s="45">
        <f t="shared" si="194"/>
        <v>0</v>
      </c>
      <c r="L196" s="74">
        <v>18.797669999999997</v>
      </c>
      <c r="M196" s="75">
        <v>279.41300000000001</v>
      </c>
      <c r="N196" s="45">
        <f t="shared" si="194"/>
        <v>14864.235833483621</v>
      </c>
      <c r="O196" s="44">
        <v>0</v>
      </c>
      <c r="P196" s="14">
        <v>0</v>
      </c>
      <c r="Q196" s="45">
        <f t="shared" si="194"/>
        <v>0</v>
      </c>
      <c r="R196" s="44">
        <v>0</v>
      </c>
      <c r="S196" s="14">
        <v>0</v>
      </c>
      <c r="T196" s="45">
        <f t="shared" si="194"/>
        <v>0</v>
      </c>
      <c r="U196" s="44">
        <v>0</v>
      </c>
      <c r="V196" s="14">
        <v>0</v>
      </c>
      <c r="W196" s="45">
        <f t="shared" si="194"/>
        <v>0</v>
      </c>
      <c r="X196" s="74">
        <v>3.19</v>
      </c>
      <c r="Y196" s="75">
        <v>119.663</v>
      </c>
      <c r="Z196" s="45">
        <f t="shared" si="194"/>
        <v>37511.912225705331</v>
      </c>
      <c r="AA196" s="44">
        <v>0</v>
      </c>
      <c r="AB196" s="14">
        <v>0</v>
      </c>
      <c r="AC196" s="45">
        <f t="shared" si="194"/>
        <v>0</v>
      </c>
      <c r="AD196" s="44">
        <v>0</v>
      </c>
      <c r="AE196" s="14">
        <v>0</v>
      </c>
      <c r="AF196" s="45">
        <f t="shared" si="194"/>
        <v>0</v>
      </c>
      <c r="AG196" s="74">
        <v>8.7145200000000003</v>
      </c>
      <c r="AH196" s="75">
        <v>273.96800000000002</v>
      </c>
      <c r="AI196" s="45">
        <f t="shared" si="194"/>
        <v>31438.105598472437</v>
      </c>
      <c r="AJ196" s="44">
        <v>0</v>
      </c>
      <c r="AK196" s="14">
        <v>0</v>
      </c>
      <c r="AL196" s="45">
        <f t="shared" si="194"/>
        <v>0</v>
      </c>
      <c r="AM196" s="74">
        <v>7.5</v>
      </c>
      <c r="AN196" s="75">
        <v>197.93</v>
      </c>
      <c r="AO196" s="45">
        <f t="shared" si="194"/>
        <v>26390.666666666668</v>
      </c>
      <c r="AP196" s="74">
        <v>0.17</v>
      </c>
      <c r="AQ196" s="75">
        <v>11.069000000000001</v>
      </c>
      <c r="AR196" s="45">
        <f t="shared" si="194"/>
        <v>65111.76470588235</v>
      </c>
      <c r="AS196" s="12">
        <f t="shared" si="190"/>
        <v>41.433009999999996</v>
      </c>
      <c r="AT196" s="17">
        <f t="shared" si="191"/>
        <v>925.42200000000003</v>
      </c>
    </row>
    <row r="197" spans="1:46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194"/>
        <v>0</v>
      </c>
      <c r="F197" s="11">
        <v>0.02</v>
      </c>
      <c r="G197" s="76">
        <v>0.76</v>
      </c>
      <c r="H197" s="45">
        <f t="shared" si="194"/>
        <v>38000</v>
      </c>
      <c r="I197" s="44">
        <v>0</v>
      </c>
      <c r="J197" s="14">
        <v>0</v>
      </c>
      <c r="K197" s="45">
        <f t="shared" si="194"/>
        <v>0</v>
      </c>
      <c r="L197" s="11">
        <v>4.9743599999999999</v>
      </c>
      <c r="M197" s="76">
        <v>113.636</v>
      </c>
      <c r="N197" s="45">
        <f t="shared" si="194"/>
        <v>22844.345805289526</v>
      </c>
      <c r="O197" s="44">
        <v>0</v>
      </c>
      <c r="P197" s="14">
        <v>0</v>
      </c>
      <c r="Q197" s="45">
        <f t="shared" si="194"/>
        <v>0</v>
      </c>
      <c r="R197" s="44">
        <v>0</v>
      </c>
      <c r="S197" s="14">
        <v>0</v>
      </c>
      <c r="T197" s="45">
        <f t="shared" si="194"/>
        <v>0</v>
      </c>
      <c r="U197" s="44">
        <v>0</v>
      </c>
      <c r="V197" s="14">
        <v>0</v>
      </c>
      <c r="W197" s="45">
        <f t="shared" si="194"/>
        <v>0</v>
      </c>
      <c r="X197" s="11">
        <v>35.28</v>
      </c>
      <c r="Y197" s="76">
        <v>611.37699999999995</v>
      </c>
      <c r="Z197" s="45">
        <f t="shared" si="194"/>
        <v>17329.280045351472</v>
      </c>
      <c r="AA197" s="44">
        <v>0</v>
      </c>
      <c r="AB197" s="14">
        <v>0</v>
      </c>
      <c r="AC197" s="45">
        <f t="shared" si="194"/>
        <v>0</v>
      </c>
      <c r="AD197" s="44">
        <v>0</v>
      </c>
      <c r="AE197" s="14">
        <v>0</v>
      </c>
      <c r="AF197" s="45">
        <f t="shared" si="194"/>
        <v>0</v>
      </c>
      <c r="AG197" s="11">
        <v>74.013999999999996</v>
      </c>
      <c r="AH197" s="76">
        <v>1648.74</v>
      </c>
      <c r="AI197" s="45">
        <f t="shared" si="194"/>
        <v>22276.055881319753</v>
      </c>
      <c r="AJ197" s="44">
        <v>0</v>
      </c>
      <c r="AK197" s="14">
        <v>0</v>
      </c>
      <c r="AL197" s="45">
        <f t="shared" si="194"/>
        <v>0</v>
      </c>
      <c r="AM197" s="11">
        <v>12.5</v>
      </c>
      <c r="AN197" s="76">
        <v>300.77100000000002</v>
      </c>
      <c r="AO197" s="45">
        <f t="shared" si="194"/>
        <v>24061.680000000004</v>
      </c>
      <c r="AP197" s="11">
        <v>0.3</v>
      </c>
      <c r="AQ197" s="76">
        <v>4.173</v>
      </c>
      <c r="AR197" s="45">
        <f t="shared" si="194"/>
        <v>13910</v>
      </c>
      <c r="AS197" s="12">
        <f t="shared" si="190"/>
        <v>127.08835999999999</v>
      </c>
      <c r="AT197" s="17">
        <f t="shared" si="191"/>
        <v>2679.4570000000003</v>
      </c>
    </row>
    <row r="198" spans="1:46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194"/>
        <v>0</v>
      </c>
      <c r="F198" s="77">
        <v>7.1719999999999997</v>
      </c>
      <c r="G198" s="14">
        <v>258.93700000000001</v>
      </c>
      <c r="H198" s="45">
        <f t="shared" si="194"/>
        <v>36103.876185164532</v>
      </c>
      <c r="I198" s="44">
        <v>0</v>
      </c>
      <c r="J198" s="14">
        <v>0</v>
      </c>
      <c r="K198" s="45">
        <f t="shared" si="194"/>
        <v>0</v>
      </c>
      <c r="L198" s="77">
        <v>41.6387</v>
      </c>
      <c r="M198" s="14">
        <v>783.654</v>
      </c>
      <c r="N198" s="45">
        <f t="shared" si="194"/>
        <v>18820.328204290719</v>
      </c>
      <c r="O198" s="44">
        <v>0</v>
      </c>
      <c r="P198" s="14">
        <v>0</v>
      </c>
      <c r="Q198" s="45">
        <f t="shared" si="194"/>
        <v>0</v>
      </c>
      <c r="R198" s="44">
        <v>0</v>
      </c>
      <c r="S198" s="14">
        <v>0</v>
      </c>
      <c r="T198" s="45">
        <f t="shared" si="194"/>
        <v>0</v>
      </c>
      <c r="U198" s="44">
        <v>0</v>
      </c>
      <c r="V198" s="14">
        <v>0</v>
      </c>
      <c r="W198" s="45">
        <f t="shared" si="194"/>
        <v>0</v>
      </c>
      <c r="X198" s="77">
        <v>65.180000000000007</v>
      </c>
      <c r="Y198" s="14">
        <v>1162.088</v>
      </c>
      <c r="Z198" s="45">
        <f t="shared" si="194"/>
        <v>17828.904571954583</v>
      </c>
      <c r="AA198" s="44">
        <v>0</v>
      </c>
      <c r="AB198" s="14">
        <v>0</v>
      </c>
      <c r="AC198" s="45">
        <f t="shared" si="194"/>
        <v>0</v>
      </c>
      <c r="AD198" s="44">
        <v>0</v>
      </c>
      <c r="AE198" s="14">
        <v>0</v>
      </c>
      <c r="AF198" s="45">
        <f t="shared" si="194"/>
        <v>0</v>
      </c>
      <c r="AG198" s="77">
        <v>50.010860000000001</v>
      </c>
      <c r="AH198" s="14">
        <v>1190.0429999999999</v>
      </c>
      <c r="AI198" s="45">
        <f t="shared" si="194"/>
        <v>23795.691575789737</v>
      </c>
      <c r="AJ198" s="77">
        <v>0.03</v>
      </c>
      <c r="AK198" s="14">
        <v>0.17899999999999999</v>
      </c>
      <c r="AL198" s="45">
        <f t="shared" si="194"/>
        <v>5966.666666666667</v>
      </c>
      <c r="AM198" s="44">
        <v>0</v>
      </c>
      <c r="AN198" s="14">
        <v>0</v>
      </c>
      <c r="AO198" s="45">
        <f t="shared" si="194"/>
        <v>0</v>
      </c>
      <c r="AP198" s="77">
        <v>1.05</v>
      </c>
      <c r="AQ198" s="14">
        <v>22.28</v>
      </c>
      <c r="AR198" s="45">
        <f t="shared" si="194"/>
        <v>21219.047619047618</v>
      </c>
      <c r="AS198" s="12">
        <f t="shared" si="190"/>
        <v>165.08156</v>
      </c>
      <c r="AT198" s="17">
        <f t="shared" si="191"/>
        <v>3417.1809999999996</v>
      </c>
    </row>
    <row r="199" spans="1:46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194"/>
        <v>0</v>
      </c>
      <c r="F199" s="77">
        <v>22.05</v>
      </c>
      <c r="G199" s="14">
        <v>777.41300000000001</v>
      </c>
      <c r="H199" s="45">
        <f t="shared" si="194"/>
        <v>35256.825396825399</v>
      </c>
      <c r="I199" s="44">
        <v>0</v>
      </c>
      <c r="J199" s="14">
        <v>0</v>
      </c>
      <c r="K199" s="45">
        <f t="shared" si="194"/>
        <v>0</v>
      </c>
      <c r="L199" s="77">
        <v>23.405000000000001</v>
      </c>
      <c r="M199" s="14">
        <v>445.27300000000002</v>
      </c>
      <c r="N199" s="45">
        <f t="shared" si="194"/>
        <v>19024.695577867977</v>
      </c>
      <c r="O199" s="44">
        <v>0</v>
      </c>
      <c r="P199" s="14">
        <v>0</v>
      </c>
      <c r="Q199" s="45">
        <f t="shared" si="194"/>
        <v>0</v>
      </c>
      <c r="R199" s="44">
        <v>0</v>
      </c>
      <c r="S199" s="14">
        <v>0</v>
      </c>
      <c r="T199" s="45">
        <f t="shared" si="194"/>
        <v>0</v>
      </c>
      <c r="U199" s="44">
        <v>0</v>
      </c>
      <c r="V199" s="14">
        <v>0</v>
      </c>
      <c r="W199" s="45">
        <f t="shared" si="194"/>
        <v>0</v>
      </c>
      <c r="X199" s="77">
        <v>2.6629999999999998</v>
      </c>
      <c r="Y199" s="14">
        <v>79.591999999999999</v>
      </c>
      <c r="Z199" s="45">
        <f t="shared" si="194"/>
        <v>29888.096132181752</v>
      </c>
      <c r="AA199" s="44">
        <v>0</v>
      </c>
      <c r="AB199" s="14">
        <v>0</v>
      </c>
      <c r="AC199" s="45">
        <f t="shared" si="194"/>
        <v>0</v>
      </c>
      <c r="AD199" s="44">
        <v>0</v>
      </c>
      <c r="AE199" s="14">
        <v>0</v>
      </c>
      <c r="AF199" s="45">
        <f t="shared" si="194"/>
        <v>0</v>
      </c>
      <c r="AG199" s="77">
        <v>13.01248</v>
      </c>
      <c r="AH199" s="14">
        <v>484.923</v>
      </c>
      <c r="AI199" s="45">
        <f t="shared" si="194"/>
        <v>37265.993876647648</v>
      </c>
      <c r="AJ199" s="44">
        <v>0</v>
      </c>
      <c r="AK199" s="14">
        <v>0</v>
      </c>
      <c r="AL199" s="45">
        <f t="shared" si="194"/>
        <v>0</v>
      </c>
      <c r="AM199" s="44">
        <v>0</v>
      </c>
      <c r="AN199" s="14">
        <v>0</v>
      </c>
      <c r="AO199" s="45">
        <f t="shared" si="194"/>
        <v>0</v>
      </c>
      <c r="AP199" s="77">
        <v>1.6</v>
      </c>
      <c r="AQ199" s="14">
        <v>34</v>
      </c>
      <c r="AR199" s="45">
        <f t="shared" si="194"/>
        <v>21250</v>
      </c>
      <c r="AS199" s="12">
        <f t="shared" si="190"/>
        <v>62.73048</v>
      </c>
      <c r="AT199" s="17">
        <f t="shared" si="191"/>
        <v>1821.2010000000002</v>
      </c>
    </row>
    <row r="200" spans="1:46" ht="15" thickBot="1" x14ac:dyDescent="0.35">
      <c r="A200" s="67"/>
      <c r="B200" s="68" t="s">
        <v>17</v>
      </c>
      <c r="C200" s="69">
        <f t="shared" ref="C200:D200" si="195">SUM(C188:C199)</f>
        <v>0.56000000000000005</v>
      </c>
      <c r="D200" s="70">
        <f t="shared" si="195"/>
        <v>46.86</v>
      </c>
      <c r="E200" s="71"/>
      <c r="F200" s="69">
        <f t="shared" ref="F200:G200" si="196">SUM(F188:F199)</f>
        <v>62.680009999999996</v>
      </c>
      <c r="G200" s="70">
        <f t="shared" si="196"/>
        <v>1613.8470000000002</v>
      </c>
      <c r="H200" s="71"/>
      <c r="I200" s="69">
        <f t="shared" ref="I200:J200" si="197">SUM(I188:I199)</f>
        <v>0</v>
      </c>
      <c r="J200" s="70">
        <f t="shared" si="197"/>
        <v>0</v>
      </c>
      <c r="K200" s="71"/>
      <c r="L200" s="69">
        <f t="shared" ref="L200:M200" si="198">SUM(L188:L199)</f>
        <v>130.9272</v>
      </c>
      <c r="M200" s="70">
        <f t="shared" si="198"/>
        <v>2297.3539999999998</v>
      </c>
      <c r="N200" s="71"/>
      <c r="O200" s="69">
        <f t="shared" ref="O200:P200" si="199">SUM(O188:O199)</f>
        <v>0</v>
      </c>
      <c r="P200" s="70">
        <f t="shared" si="199"/>
        <v>0</v>
      </c>
      <c r="Q200" s="71"/>
      <c r="R200" s="69">
        <f t="shared" ref="R200:S200" si="200">SUM(R188:R199)</f>
        <v>0</v>
      </c>
      <c r="S200" s="70">
        <f t="shared" si="200"/>
        <v>0</v>
      </c>
      <c r="T200" s="71"/>
      <c r="U200" s="69">
        <f t="shared" ref="U200:V200" si="201">SUM(U188:U199)</f>
        <v>0</v>
      </c>
      <c r="V200" s="70">
        <f t="shared" si="201"/>
        <v>0</v>
      </c>
      <c r="W200" s="71"/>
      <c r="X200" s="69">
        <f t="shared" ref="X200:Y200" si="202">SUM(X188:X199)</f>
        <v>261.322</v>
      </c>
      <c r="Y200" s="70">
        <f t="shared" si="202"/>
        <v>4791.1189999999997</v>
      </c>
      <c r="Z200" s="71"/>
      <c r="AA200" s="69">
        <f t="shared" ref="AA200:AB200" si="203">SUM(AA188:AA199)</f>
        <v>8.4640000000000004</v>
      </c>
      <c r="AB200" s="70">
        <f t="shared" si="203"/>
        <v>146.07400000000001</v>
      </c>
      <c r="AC200" s="71"/>
      <c r="AD200" s="69">
        <f t="shared" ref="AD200:AE200" si="204">SUM(AD188:AD199)</f>
        <v>5.5E-2</v>
      </c>
      <c r="AE200" s="70">
        <f t="shared" si="204"/>
        <v>16.11</v>
      </c>
      <c r="AF200" s="71"/>
      <c r="AG200" s="69">
        <f t="shared" ref="AG200:AH200" si="205">SUM(AG188:AG199)</f>
        <v>230.70205000000004</v>
      </c>
      <c r="AH200" s="70">
        <f t="shared" si="205"/>
        <v>5701.5919999999996</v>
      </c>
      <c r="AI200" s="71"/>
      <c r="AJ200" s="69">
        <f t="shared" ref="AJ200:AK200" si="206">SUM(AJ188:AJ199)</f>
        <v>0.03</v>
      </c>
      <c r="AK200" s="70">
        <f t="shared" si="206"/>
        <v>0.17899999999999999</v>
      </c>
      <c r="AL200" s="71"/>
      <c r="AM200" s="69">
        <f t="shared" ref="AM200:AN200" si="207">SUM(AM188:AM199)</f>
        <v>86.306000000000012</v>
      </c>
      <c r="AN200" s="70">
        <f t="shared" si="207"/>
        <v>1650.9480000000001</v>
      </c>
      <c r="AO200" s="71"/>
      <c r="AP200" s="69">
        <f t="shared" ref="AP200:AQ200" si="208">SUM(AP188:AP199)</f>
        <v>14.539000000000001</v>
      </c>
      <c r="AQ200" s="70">
        <f t="shared" si="208"/>
        <v>144.58600000000001</v>
      </c>
      <c r="AR200" s="71"/>
      <c r="AS200" s="38">
        <f t="shared" si="190"/>
        <v>795.58526000000006</v>
      </c>
      <c r="AT200" s="39">
        <f t="shared" si="191"/>
        <v>16408.669000000002</v>
      </c>
    </row>
    <row r="201" spans="1:46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77">
        <v>2.65</v>
      </c>
      <c r="G201" s="14">
        <v>97.245999999999995</v>
      </c>
      <c r="H201" s="45">
        <f t="shared" ref="H201:H212" si="209">IF(F201=0,0,G201/F201*1000)</f>
        <v>36696.603773584902</v>
      </c>
      <c r="I201" s="44">
        <v>0</v>
      </c>
      <c r="J201" s="14">
        <v>0</v>
      </c>
      <c r="K201" s="45">
        <f t="shared" ref="K201:K212" si="210">IF(I201=0,0,J201/I201*1000)</f>
        <v>0</v>
      </c>
      <c r="L201" s="77">
        <v>9.6140000000000008</v>
      </c>
      <c r="M201" s="14">
        <v>304.46100000000001</v>
      </c>
      <c r="N201" s="45">
        <f t="shared" ref="N201:N212" si="211">IF(L201=0,0,M201/L201*1000)</f>
        <v>31668.504264614105</v>
      </c>
      <c r="O201" s="44">
        <v>0</v>
      </c>
      <c r="P201" s="14">
        <v>0</v>
      </c>
      <c r="Q201" s="45">
        <f t="shared" ref="Q201:Q212" si="212">IF(O201=0,0,P201/O201*1000)</f>
        <v>0</v>
      </c>
      <c r="R201" s="44">
        <v>0</v>
      </c>
      <c r="S201" s="14">
        <v>0</v>
      </c>
      <c r="T201" s="45">
        <f t="shared" ref="T201:T212" si="213">IF(R201=0,0,S201/R201*1000)</f>
        <v>0</v>
      </c>
      <c r="U201" s="44">
        <v>0</v>
      </c>
      <c r="V201" s="14">
        <v>0</v>
      </c>
      <c r="W201" s="45">
        <f t="shared" ref="W201:W212" si="214">IF(U201=0,0,V201/U201*1000)</f>
        <v>0</v>
      </c>
      <c r="X201" s="77">
        <v>49.234400000000001</v>
      </c>
      <c r="Y201" s="14">
        <v>321.30799999999999</v>
      </c>
      <c r="Z201" s="45">
        <f t="shared" ref="Z201:Z212" si="215">IF(X201=0,0,Y201/X201*1000)</f>
        <v>6526.0874510504846</v>
      </c>
      <c r="AA201" s="44">
        <v>0</v>
      </c>
      <c r="AB201" s="14">
        <v>0</v>
      </c>
      <c r="AC201" s="45">
        <f t="shared" ref="AC201:AC212" si="216">IF(AA201=0,0,AB201/AA201*1000)</f>
        <v>0</v>
      </c>
      <c r="AD201" s="44">
        <v>0</v>
      </c>
      <c r="AE201" s="14">
        <v>0</v>
      </c>
      <c r="AF201" s="45">
        <f t="shared" ref="AF201:AF212" si="217">IF(AD201=0,0,AE201/AD201*1000)</f>
        <v>0</v>
      </c>
      <c r="AG201" s="77">
        <v>2</v>
      </c>
      <c r="AH201" s="14">
        <v>71.817999999999998</v>
      </c>
      <c r="AI201" s="45">
        <f t="shared" ref="AI201:AI212" si="218">IF(AG201=0,0,AH201/AG201*1000)</f>
        <v>35909</v>
      </c>
      <c r="AJ201" s="44">
        <v>0</v>
      </c>
      <c r="AK201" s="14">
        <v>0</v>
      </c>
      <c r="AL201" s="45">
        <f t="shared" ref="AL201:AL212" si="219">IF(AJ201=0,0,AK201/AJ201*1000)</f>
        <v>0</v>
      </c>
      <c r="AM201" s="77">
        <v>3</v>
      </c>
      <c r="AN201" s="14">
        <v>64.8</v>
      </c>
      <c r="AO201" s="45">
        <f t="shared" ref="AO201:AO212" si="220">IF(AM201=0,0,AN201/AM201*1000)</f>
        <v>21599.999999999996</v>
      </c>
      <c r="AP201" s="77">
        <v>0.03</v>
      </c>
      <c r="AQ201" s="14">
        <v>1.47</v>
      </c>
      <c r="AR201" s="45">
        <f t="shared" ref="AR201:AR212" si="221">IF(AP201=0,0,AQ201/AP201*1000)</f>
        <v>49000</v>
      </c>
      <c r="AS201" s="12">
        <f t="shared" ref="AS201:AS213" si="222">C201+I201+R201+U201+AD201+AM201+AP201+AA201+AJ201+O201+F201+L201+X201+AG201</f>
        <v>66.528400000000005</v>
      </c>
      <c r="AT201" s="17">
        <f t="shared" ref="AT201:AT213" si="223">D201+J201+S201+V201+AE201+AN201+AQ201+AB201+AK201+P201+G201+M201+Y201+AH201</f>
        <v>861.10299999999995</v>
      </c>
    </row>
    <row r="202" spans="1:46" x14ac:dyDescent="0.3">
      <c r="A202" s="54">
        <v>2021</v>
      </c>
      <c r="B202" s="55" t="s">
        <v>6</v>
      </c>
      <c r="C202" s="77">
        <v>11.90338833121803</v>
      </c>
      <c r="D202" s="14">
        <v>52.002000000000002</v>
      </c>
      <c r="E202" s="45">
        <f t="shared" ref="E202:E203" si="224">IF(C202=0,0,D202/C202*1000)</f>
        <v>4368.6720581583204</v>
      </c>
      <c r="F202" s="77">
        <v>27.848090743211507</v>
      </c>
      <c r="G202" s="14">
        <v>240.59100000000001</v>
      </c>
      <c r="H202" s="45">
        <f t="shared" si="209"/>
        <v>8639.4073553731359</v>
      </c>
      <c r="I202" s="44">
        <v>0</v>
      </c>
      <c r="J202" s="14">
        <v>0</v>
      </c>
      <c r="K202" s="45">
        <f t="shared" si="210"/>
        <v>0</v>
      </c>
      <c r="L202" s="77">
        <v>33.418063094467414</v>
      </c>
      <c r="M202" s="14">
        <v>321.29599999999999</v>
      </c>
      <c r="N202" s="45">
        <f t="shared" si="211"/>
        <v>9614.4411210113703</v>
      </c>
      <c r="O202" s="44">
        <v>0</v>
      </c>
      <c r="P202" s="14">
        <v>0</v>
      </c>
      <c r="Q202" s="45">
        <f t="shared" si="212"/>
        <v>0</v>
      </c>
      <c r="R202" s="44">
        <v>0</v>
      </c>
      <c r="S202" s="14">
        <v>0</v>
      </c>
      <c r="T202" s="45">
        <f t="shared" si="213"/>
        <v>0</v>
      </c>
      <c r="U202" s="44">
        <v>0</v>
      </c>
      <c r="V202" s="14">
        <v>0</v>
      </c>
      <c r="W202" s="45">
        <f t="shared" si="214"/>
        <v>0</v>
      </c>
      <c r="X202" s="77">
        <v>70.736145864319582</v>
      </c>
      <c r="Y202" s="14">
        <v>914.38400000000001</v>
      </c>
      <c r="Z202" s="45">
        <f t="shared" si="215"/>
        <v>12926.686757204701</v>
      </c>
      <c r="AA202" s="44">
        <v>0</v>
      </c>
      <c r="AB202" s="14">
        <v>0</v>
      </c>
      <c r="AC202" s="45">
        <f t="shared" si="216"/>
        <v>0</v>
      </c>
      <c r="AD202" s="44">
        <v>0</v>
      </c>
      <c r="AE202" s="14">
        <v>0</v>
      </c>
      <c r="AF202" s="45">
        <f t="shared" si="217"/>
        <v>0</v>
      </c>
      <c r="AG202" s="77">
        <v>27.848094215672351</v>
      </c>
      <c r="AH202" s="14">
        <v>359.09100000000001</v>
      </c>
      <c r="AI202" s="45">
        <f t="shared" si="218"/>
        <v>12894.634628100001</v>
      </c>
      <c r="AJ202" s="44">
        <v>0</v>
      </c>
      <c r="AK202" s="14">
        <v>0</v>
      </c>
      <c r="AL202" s="45">
        <f t="shared" si="219"/>
        <v>0</v>
      </c>
      <c r="AM202" s="77">
        <v>5.6116722783389443</v>
      </c>
      <c r="AN202" s="14">
        <v>89.1</v>
      </c>
      <c r="AO202" s="45">
        <f t="shared" si="220"/>
        <v>15877.62</v>
      </c>
      <c r="AP202" s="77">
        <v>50.812990601494029</v>
      </c>
      <c r="AQ202" s="14">
        <v>579.77300000000002</v>
      </c>
      <c r="AR202" s="45">
        <f t="shared" si="221"/>
        <v>11409.936576001359</v>
      </c>
      <c r="AS202" s="12">
        <f t="shared" si="222"/>
        <v>228.17844512872185</v>
      </c>
      <c r="AT202" s="17">
        <f t="shared" si="223"/>
        <v>2556.2369999999996</v>
      </c>
    </row>
    <row r="203" spans="1:46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224"/>
        <v>0</v>
      </c>
      <c r="F203" s="77">
        <v>7.8049999999999997</v>
      </c>
      <c r="G203" s="14">
        <v>280.16899999999998</v>
      </c>
      <c r="H203" s="45">
        <f t="shared" si="209"/>
        <v>35896.09224855862</v>
      </c>
      <c r="I203" s="44">
        <v>0</v>
      </c>
      <c r="J203" s="14">
        <v>0</v>
      </c>
      <c r="K203" s="45">
        <f t="shared" si="210"/>
        <v>0</v>
      </c>
      <c r="L203" s="77">
        <v>12.442</v>
      </c>
      <c r="M203" s="14">
        <v>399.113</v>
      </c>
      <c r="N203" s="45">
        <f t="shared" si="211"/>
        <v>32077.881369554732</v>
      </c>
      <c r="O203" s="44">
        <v>0</v>
      </c>
      <c r="P203" s="14">
        <v>0</v>
      </c>
      <c r="Q203" s="45">
        <f t="shared" si="212"/>
        <v>0</v>
      </c>
      <c r="R203" s="44">
        <v>0</v>
      </c>
      <c r="S203" s="14">
        <v>0</v>
      </c>
      <c r="T203" s="45">
        <f t="shared" si="213"/>
        <v>0</v>
      </c>
      <c r="U203" s="44">
        <v>0</v>
      </c>
      <c r="V203" s="14">
        <v>0</v>
      </c>
      <c r="W203" s="45">
        <f t="shared" si="214"/>
        <v>0</v>
      </c>
      <c r="X203" s="77">
        <v>35.837400000000002</v>
      </c>
      <c r="Y203" s="14">
        <v>660.38400000000001</v>
      </c>
      <c r="Z203" s="45">
        <f t="shared" si="215"/>
        <v>18427.229653936949</v>
      </c>
      <c r="AA203" s="77">
        <v>1.472</v>
      </c>
      <c r="AB203" s="14">
        <v>28.727</v>
      </c>
      <c r="AC203" s="45">
        <f t="shared" si="216"/>
        <v>19515.625</v>
      </c>
      <c r="AD203" s="77">
        <v>6</v>
      </c>
      <c r="AE203" s="14">
        <v>216.566</v>
      </c>
      <c r="AF203" s="45">
        <f t="shared" si="217"/>
        <v>36094.333333333328</v>
      </c>
      <c r="AG203" s="77">
        <v>3.5</v>
      </c>
      <c r="AH203" s="14">
        <v>125.682</v>
      </c>
      <c r="AI203" s="45">
        <f t="shared" si="218"/>
        <v>35909.142857142862</v>
      </c>
      <c r="AJ203" s="44">
        <v>0</v>
      </c>
      <c r="AK203" s="14">
        <v>0</v>
      </c>
      <c r="AL203" s="45">
        <f t="shared" si="219"/>
        <v>0</v>
      </c>
      <c r="AM203" s="44">
        <v>0</v>
      </c>
      <c r="AN203" s="14">
        <v>0</v>
      </c>
      <c r="AO203" s="45">
        <f t="shared" si="220"/>
        <v>0</v>
      </c>
      <c r="AP203" s="44">
        <v>0</v>
      </c>
      <c r="AQ203" s="14">
        <v>0</v>
      </c>
      <c r="AR203" s="45">
        <f t="shared" si="221"/>
        <v>0</v>
      </c>
      <c r="AS203" s="12">
        <f t="shared" si="222"/>
        <v>67.056399999999996</v>
      </c>
      <c r="AT203" s="17">
        <f t="shared" si="223"/>
        <v>1710.6410000000001</v>
      </c>
    </row>
    <row r="204" spans="1:46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74">
        <v>5.9759200000000003</v>
      </c>
      <c r="G204" s="75">
        <v>124.5</v>
      </c>
      <c r="H204" s="45">
        <f t="shared" si="209"/>
        <v>20833.612230418075</v>
      </c>
      <c r="I204" s="44">
        <v>0</v>
      </c>
      <c r="J204" s="14">
        <v>0</v>
      </c>
      <c r="K204" s="45">
        <f t="shared" si="210"/>
        <v>0</v>
      </c>
      <c r="L204" s="74">
        <v>10.534000000000001</v>
      </c>
      <c r="M204" s="75">
        <v>312.74299999999999</v>
      </c>
      <c r="N204" s="45">
        <f t="shared" si="211"/>
        <v>29688.912094171254</v>
      </c>
      <c r="O204" s="44">
        <v>0</v>
      </c>
      <c r="P204" s="14">
        <v>0</v>
      </c>
      <c r="Q204" s="45">
        <f t="shared" si="212"/>
        <v>0</v>
      </c>
      <c r="R204" s="44">
        <v>0</v>
      </c>
      <c r="S204" s="14">
        <v>0</v>
      </c>
      <c r="T204" s="45">
        <f t="shared" si="213"/>
        <v>0</v>
      </c>
      <c r="U204" s="44">
        <v>0</v>
      </c>
      <c r="V204" s="14">
        <v>0</v>
      </c>
      <c r="W204" s="45">
        <f t="shared" si="214"/>
        <v>0</v>
      </c>
      <c r="X204" s="74">
        <v>31.852</v>
      </c>
      <c r="Y204" s="75">
        <v>664.52700000000004</v>
      </c>
      <c r="Z204" s="45">
        <f t="shared" si="215"/>
        <v>20862.959939721211</v>
      </c>
      <c r="AA204" s="44">
        <v>0</v>
      </c>
      <c r="AB204" s="14">
        <v>0</v>
      </c>
      <c r="AC204" s="45">
        <f t="shared" si="216"/>
        <v>0</v>
      </c>
      <c r="AD204" s="44">
        <v>0</v>
      </c>
      <c r="AE204" s="14">
        <v>0</v>
      </c>
      <c r="AF204" s="45">
        <f t="shared" si="217"/>
        <v>0</v>
      </c>
      <c r="AG204" s="74">
        <v>9.5488400000000002</v>
      </c>
      <c r="AH204" s="75">
        <v>242.566</v>
      </c>
      <c r="AI204" s="45">
        <f t="shared" si="218"/>
        <v>25402.666711349229</v>
      </c>
      <c r="AJ204" s="44">
        <v>0</v>
      </c>
      <c r="AK204" s="14">
        <v>0</v>
      </c>
      <c r="AL204" s="45">
        <f t="shared" si="219"/>
        <v>0</v>
      </c>
      <c r="AM204" s="44">
        <v>0</v>
      </c>
      <c r="AN204" s="14">
        <v>0</v>
      </c>
      <c r="AO204" s="45">
        <f t="shared" si="220"/>
        <v>0</v>
      </c>
      <c r="AP204" s="74">
        <v>0.38462000000000002</v>
      </c>
      <c r="AQ204" s="75">
        <v>2</v>
      </c>
      <c r="AR204" s="45">
        <f t="shared" si="221"/>
        <v>5199.9376007487908</v>
      </c>
      <c r="AS204" s="12">
        <f t="shared" si="222"/>
        <v>58.295379999999994</v>
      </c>
      <c r="AT204" s="17">
        <f t="shared" si="223"/>
        <v>1346.336</v>
      </c>
    </row>
    <row r="205" spans="1:46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225">IF(C205=0,0,D205/C205*1000)</f>
        <v>0</v>
      </c>
      <c r="F205" s="78">
        <v>12.683350000000001</v>
      </c>
      <c r="G205" s="79">
        <v>420.77199999999999</v>
      </c>
      <c r="H205" s="45">
        <f t="shared" si="209"/>
        <v>33175.146944616368</v>
      </c>
      <c r="I205" s="44">
        <v>0</v>
      </c>
      <c r="J205" s="14">
        <v>0</v>
      </c>
      <c r="K205" s="45">
        <f t="shared" si="210"/>
        <v>0</v>
      </c>
      <c r="L205" s="78">
        <v>25.824999999999999</v>
      </c>
      <c r="M205" s="79">
        <v>797.28899999999999</v>
      </c>
      <c r="N205" s="45">
        <f t="shared" si="211"/>
        <v>30872.758954501453</v>
      </c>
      <c r="O205" s="44">
        <v>0</v>
      </c>
      <c r="P205" s="14">
        <v>0</v>
      </c>
      <c r="Q205" s="45">
        <f t="shared" si="212"/>
        <v>0</v>
      </c>
      <c r="R205" s="44">
        <v>0</v>
      </c>
      <c r="S205" s="14">
        <v>0</v>
      </c>
      <c r="T205" s="45">
        <f t="shared" si="213"/>
        <v>0</v>
      </c>
      <c r="U205" s="44">
        <v>0</v>
      </c>
      <c r="V205" s="14">
        <v>0</v>
      </c>
      <c r="W205" s="45">
        <f t="shared" si="214"/>
        <v>0</v>
      </c>
      <c r="X205" s="78">
        <v>1.62</v>
      </c>
      <c r="Y205" s="79">
        <v>40.5</v>
      </c>
      <c r="Z205" s="45">
        <f t="shared" si="215"/>
        <v>25000</v>
      </c>
      <c r="AA205" s="44">
        <v>0</v>
      </c>
      <c r="AB205" s="14">
        <v>0</v>
      </c>
      <c r="AC205" s="45">
        <f t="shared" si="216"/>
        <v>0</v>
      </c>
      <c r="AD205" s="78">
        <v>1.4999999999999999E-2</v>
      </c>
      <c r="AE205" s="79">
        <v>1.9570000000000001</v>
      </c>
      <c r="AF205" s="45">
        <f t="shared" si="217"/>
        <v>130466.66666666667</v>
      </c>
      <c r="AG205" s="78">
        <v>3.03</v>
      </c>
      <c r="AH205" s="79">
        <v>124.384</v>
      </c>
      <c r="AI205" s="45">
        <f t="shared" si="218"/>
        <v>41050.82508250825</v>
      </c>
      <c r="AJ205" s="44">
        <v>0</v>
      </c>
      <c r="AK205" s="14">
        <v>0</v>
      </c>
      <c r="AL205" s="45">
        <f t="shared" si="219"/>
        <v>0</v>
      </c>
      <c r="AM205" s="44">
        <v>0</v>
      </c>
      <c r="AN205" s="14">
        <v>0</v>
      </c>
      <c r="AO205" s="45">
        <f t="shared" si="220"/>
        <v>0</v>
      </c>
      <c r="AP205" s="78">
        <v>0.3</v>
      </c>
      <c r="AQ205" s="79">
        <v>4.9039999999999999</v>
      </c>
      <c r="AR205" s="45">
        <f t="shared" si="221"/>
        <v>16346.666666666668</v>
      </c>
      <c r="AS205" s="12">
        <f t="shared" si="222"/>
        <v>43.473349999999996</v>
      </c>
      <c r="AT205" s="17">
        <f t="shared" si="223"/>
        <v>1389.806</v>
      </c>
    </row>
    <row r="206" spans="1:46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225"/>
        <v>0</v>
      </c>
      <c r="F206" s="77">
        <v>14.5</v>
      </c>
      <c r="G206" s="14">
        <v>502.90800000000002</v>
      </c>
      <c r="H206" s="45">
        <f t="shared" si="209"/>
        <v>34683.310344827587</v>
      </c>
      <c r="I206" s="44">
        <v>0</v>
      </c>
      <c r="J206" s="14">
        <v>0</v>
      </c>
      <c r="K206" s="45">
        <f t="shared" si="210"/>
        <v>0</v>
      </c>
      <c r="L206" s="77">
        <v>8.7729999999999997</v>
      </c>
      <c r="M206" s="14">
        <v>298.53199999999998</v>
      </c>
      <c r="N206" s="45">
        <f t="shared" si="211"/>
        <v>34028.496523424139</v>
      </c>
      <c r="O206" s="44">
        <v>0</v>
      </c>
      <c r="P206" s="14">
        <v>0</v>
      </c>
      <c r="Q206" s="45">
        <f t="shared" si="212"/>
        <v>0</v>
      </c>
      <c r="R206" s="44">
        <v>0</v>
      </c>
      <c r="S206" s="14">
        <v>0</v>
      </c>
      <c r="T206" s="45">
        <f t="shared" si="213"/>
        <v>0</v>
      </c>
      <c r="U206" s="44">
        <v>0</v>
      </c>
      <c r="V206" s="14">
        <v>0</v>
      </c>
      <c r="W206" s="45">
        <f t="shared" si="214"/>
        <v>0</v>
      </c>
      <c r="X206" s="77">
        <v>23.84</v>
      </c>
      <c r="Y206" s="14">
        <v>649.86699999999996</v>
      </c>
      <c r="Z206" s="45">
        <f t="shared" si="215"/>
        <v>27259.521812080537</v>
      </c>
      <c r="AA206" s="44">
        <v>0</v>
      </c>
      <c r="AB206" s="14">
        <v>0</v>
      </c>
      <c r="AC206" s="45">
        <f t="shared" si="216"/>
        <v>0</v>
      </c>
      <c r="AD206" s="44">
        <v>0</v>
      </c>
      <c r="AE206" s="14">
        <v>0</v>
      </c>
      <c r="AF206" s="45">
        <f t="shared" si="217"/>
        <v>0</v>
      </c>
      <c r="AG206" s="77">
        <v>6.1555</v>
      </c>
      <c r="AH206" s="14">
        <v>263.76600000000002</v>
      </c>
      <c r="AI206" s="45">
        <f t="shared" si="218"/>
        <v>42850.458939160104</v>
      </c>
      <c r="AJ206" s="44">
        <v>0</v>
      </c>
      <c r="AK206" s="14">
        <v>0</v>
      </c>
      <c r="AL206" s="45">
        <f t="shared" si="219"/>
        <v>0</v>
      </c>
      <c r="AM206" s="44">
        <v>0</v>
      </c>
      <c r="AN206" s="14">
        <v>0</v>
      </c>
      <c r="AO206" s="45">
        <f t="shared" si="220"/>
        <v>0</v>
      </c>
      <c r="AP206" s="77">
        <v>0.22500000000000001</v>
      </c>
      <c r="AQ206" s="14">
        <v>7.7</v>
      </c>
      <c r="AR206" s="45">
        <f t="shared" si="221"/>
        <v>34222.222222222219</v>
      </c>
      <c r="AS206" s="12">
        <f t="shared" si="222"/>
        <v>53.493499999999997</v>
      </c>
      <c r="AT206" s="17">
        <f t="shared" si="223"/>
        <v>1722.7730000000001</v>
      </c>
    </row>
    <row r="207" spans="1:46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225"/>
        <v>0</v>
      </c>
      <c r="F207" s="77">
        <v>6.5884300000000007</v>
      </c>
      <c r="G207" s="14">
        <v>267.19</v>
      </c>
      <c r="H207" s="45">
        <f t="shared" si="209"/>
        <v>40554.426471860519</v>
      </c>
      <c r="I207" s="44">
        <v>0</v>
      </c>
      <c r="J207" s="14">
        <v>0</v>
      </c>
      <c r="K207" s="45">
        <f t="shared" si="210"/>
        <v>0</v>
      </c>
      <c r="L207" s="77">
        <v>18.606000000000002</v>
      </c>
      <c r="M207" s="14">
        <v>580.75599999999997</v>
      </c>
      <c r="N207" s="45">
        <f t="shared" si="211"/>
        <v>31213.372030527782</v>
      </c>
      <c r="O207" s="44">
        <v>0</v>
      </c>
      <c r="P207" s="14">
        <v>0</v>
      </c>
      <c r="Q207" s="45">
        <f t="shared" si="212"/>
        <v>0</v>
      </c>
      <c r="R207" s="44">
        <v>0</v>
      </c>
      <c r="S207" s="14">
        <v>0</v>
      </c>
      <c r="T207" s="45">
        <f t="shared" si="213"/>
        <v>0</v>
      </c>
      <c r="U207" s="44">
        <v>0</v>
      </c>
      <c r="V207" s="14">
        <v>0</v>
      </c>
      <c r="W207" s="45">
        <f t="shared" si="214"/>
        <v>0</v>
      </c>
      <c r="X207" s="77">
        <v>1.92</v>
      </c>
      <c r="Y207" s="14">
        <v>46.5</v>
      </c>
      <c r="Z207" s="45">
        <f t="shared" si="215"/>
        <v>24218.75</v>
      </c>
      <c r="AA207" s="44">
        <v>0</v>
      </c>
      <c r="AB207" s="14">
        <v>0</v>
      </c>
      <c r="AC207" s="45">
        <f t="shared" si="216"/>
        <v>0</v>
      </c>
      <c r="AD207" s="44">
        <v>0</v>
      </c>
      <c r="AE207" s="14">
        <v>0</v>
      </c>
      <c r="AF207" s="45">
        <f t="shared" si="217"/>
        <v>0</v>
      </c>
      <c r="AG207" s="77">
        <v>10.5</v>
      </c>
      <c r="AH207" s="14">
        <v>431.036</v>
      </c>
      <c r="AI207" s="45">
        <f t="shared" si="218"/>
        <v>41051.047619047626</v>
      </c>
      <c r="AJ207" s="44">
        <v>0</v>
      </c>
      <c r="AK207" s="14">
        <v>0</v>
      </c>
      <c r="AL207" s="45">
        <f t="shared" si="219"/>
        <v>0</v>
      </c>
      <c r="AM207" s="77">
        <v>186.72</v>
      </c>
      <c r="AN207" s="14">
        <v>2886.4520000000002</v>
      </c>
      <c r="AO207" s="45">
        <f t="shared" si="220"/>
        <v>15458.718937446445</v>
      </c>
      <c r="AP207" s="77">
        <v>0.5</v>
      </c>
      <c r="AQ207" s="14">
        <v>4.8</v>
      </c>
      <c r="AR207" s="45">
        <f t="shared" si="221"/>
        <v>9600</v>
      </c>
      <c r="AS207" s="12">
        <f t="shared" si="222"/>
        <v>224.83442999999997</v>
      </c>
      <c r="AT207" s="17">
        <f t="shared" si="223"/>
        <v>4216.7340000000004</v>
      </c>
    </row>
    <row r="208" spans="1:46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225"/>
        <v>0</v>
      </c>
      <c r="F208" s="77">
        <v>16.600000000000001</v>
      </c>
      <c r="G208" s="14">
        <v>493.48599999999999</v>
      </c>
      <c r="H208" s="45">
        <f t="shared" si="209"/>
        <v>29728.072289156626</v>
      </c>
      <c r="I208" s="44">
        <v>0</v>
      </c>
      <c r="J208" s="14">
        <v>0</v>
      </c>
      <c r="K208" s="45">
        <f t="shared" si="210"/>
        <v>0</v>
      </c>
      <c r="L208" s="77">
        <v>174.89839999999998</v>
      </c>
      <c r="M208" s="14">
        <v>572.79100000000005</v>
      </c>
      <c r="N208" s="45">
        <f t="shared" si="211"/>
        <v>3274.9927958174585</v>
      </c>
      <c r="O208" s="44">
        <v>0</v>
      </c>
      <c r="P208" s="14">
        <v>0</v>
      </c>
      <c r="Q208" s="45">
        <f t="shared" si="212"/>
        <v>0</v>
      </c>
      <c r="R208" s="44">
        <v>0</v>
      </c>
      <c r="S208" s="14">
        <v>0</v>
      </c>
      <c r="T208" s="45">
        <f t="shared" si="213"/>
        <v>0</v>
      </c>
      <c r="U208" s="44">
        <v>0</v>
      </c>
      <c r="V208" s="14">
        <v>0</v>
      </c>
      <c r="W208" s="45">
        <f t="shared" si="214"/>
        <v>0</v>
      </c>
      <c r="X208" s="77">
        <v>32.723999999999997</v>
      </c>
      <c r="Y208" s="14">
        <v>724.26</v>
      </c>
      <c r="Z208" s="45">
        <f t="shared" si="215"/>
        <v>22132.379904657137</v>
      </c>
      <c r="AA208" s="44">
        <v>0</v>
      </c>
      <c r="AB208" s="14">
        <v>0</v>
      </c>
      <c r="AC208" s="45">
        <f t="shared" si="216"/>
        <v>0</v>
      </c>
      <c r="AD208" s="77">
        <v>0.12</v>
      </c>
      <c r="AE208" s="14">
        <v>3.9</v>
      </c>
      <c r="AF208" s="45">
        <f t="shared" si="217"/>
        <v>32500</v>
      </c>
      <c r="AG208" s="44">
        <v>0</v>
      </c>
      <c r="AH208" s="14">
        <v>0</v>
      </c>
      <c r="AI208" s="45">
        <f t="shared" si="218"/>
        <v>0</v>
      </c>
      <c r="AJ208" s="44">
        <v>0</v>
      </c>
      <c r="AK208" s="14">
        <v>0</v>
      </c>
      <c r="AL208" s="45">
        <f t="shared" si="219"/>
        <v>0</v>
      </c>
      <c r="AM208" s="77">
        <v>6.0940000000000003</v>
      </c>
      <c r="AN208" s="14">
        <v>253.28800000000001</v>
      </c>
      <c r="AO208" s="45">
        <f t="shared" si="220"/>
        <v>41563.505086970792</v>
      </c>
      <c r="AP208" s="77">
        <v>492.22</v>
      </c>
      <c r="AQ208" s="14">
        <v>8131.3159999999998</v>
      </c>
      <c r="AR208" s="45">
        <f t="shared" si="221"/>
        <v>16519.678192678068</v>
      </c>
      <c r="AS208" s="12">
        <f t="shared" si="222"/>
        <v>722.65639999999996</v>
      </c>
      <c r="AT208" s="17">
        <f t="shared" si="223"/>
        <v>10179.040999999999</v>
      </c>
    </row>
    <row r="209" spans="1:46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225"/>
        <v>0</v>
      </c>
      <c r="F209" s="77">
        <v>6.55</v>
      </c>
      <c r="G209" s="14">
        <v>268.88499999999999</v>
      </c>
      <c r="H209" s="45">
        <f t="shared" si="209"/>
        <v>41051.145038167939</v>
      </c>
      <c r="I209" s="44">
        <v>0</v>
      </c>
      <c r="J209" s="14">
        <v>0</v>
      </c>
      <c r="K209" s="45">
        <f t="shared" si="210"/>
        <v>0</v>
      </c>
      <c r="L209" s="77">
        <v>11.97</v>
      </c>
      <c r="M209" s="14">
        <v>401.47800000000001</v>
      </c>
      <c r="N209" s="45">
        <f t="shared" si="211"/>
        <v>33540.350877192977</v>
      </c>
      <c r="O209" s="44">
        <v>0</v>
      </c>
      <c r="P209" s="14">
        <v>0</v>
      </c>
      <c r="Q209" s="45">
        <f t="shared" si="212"/>
        <v>0</v>
      </c>
      <c r="R209" s="44">
        <v>0</v>
      </c>
      <c r="S209" s="14">
        <v>0</v>
      </c>
      <c r="T209" s="45">
        <f t="shared" si="213"/>
        <v>0</v>
      </c>
      <c r="U209" s="44">
        <v>0</v>
      </c>
      <c r="V209" s="14">
        <v>0</v>
      </c>
      <c r="W209" s="45">
        <f t="shared" si="214"/>
        <v>0</v>
      </c>
      <c r="X209" s="77">
        <v>21.18</v>
      </c>
      <c r="Y209" s="14">
        <v>480.67399999999998</v>
      </c>
      <c r="Z209" s="45">
        <f t="shared" si="215"/>
        <v>22694.711992445704</v>
      </c>
      <c r="AA209" s="44">
        <v>0</v>
      </c>
      <c r="AB209" s="14">
        <v>0</v>
      </c>
      <c r="AC209" s="45">
        <f t="shared" si="216"/>
        <v>0</v>
      </c>
      <c r="AD209" s="44">
        <v>0</v>
      </c>
      <c r="AE209" s="14">
        <v>0</v>
      </c>
      <c r="AF209" s="45">
        <f t="shared" si="217"/>
        <v>0</v>
      </c>
      <c r="AG209" s="77">
        <v>15</v>
      </c>
      <c r="AH209" s="14">
        <v>615.76599999999996</v>
      </c>
      <c r="AI209" s="45">
        <f t="shared" si="218"/>
        <v>41051.066666666666</v>
      </c>
      <c r="AJ209" s="44">
        <v>0</v>
      </c>
      <c r="AK209" s="14">
        <v>0</v>
      </c>
      <c r="AL209" s="45">
        <f t="shared" si="219"/>
        <v>0</v>
      </c>
      <c r="AM209" s="77">
        <v>414.7</v>
      </c>
      <c r="AN209" s="14">
        <v>7802.13</v>
      </c>
      <c r="AO209" s="45">
        <f t="shared" si="220"/>
        <v>18813.913672534363</v>
      </c>
      <c r="AP209" s="44">
        <v>0</v>
      </c>
      <c r="AQ209" s="14">
        <v>0</v>
      </c>
      <c r="AR209" s="45">
        <f t="shared" si="221"/>
        <v>0</v>
      </c>
      <c r="AS209" s="12">
        <f t="shared" si="222"/>
        <v>469.40000000000003</v>
      </c>
      <c r="AT209" s="17">
        <f t="shared" si="223"/>
        <v>9568.9330000000009</v>
      </c>
    </row>
    <row r="210" spans="1:46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225"/>
        <v>0</v>
      </c>
      <c r="F210" s="77">
        <v>10.35</v>
      </c>
      <c r="G210" s="14">
        <v>424.87799999999999</v>
      </c>
      <c r="H210" s="45">
        <f t="shared" si="209"/>
        <v>41051.014492753624</v>
      </c>
      <c r="I210" s="44">
        <v>0</v>
      </c>
      <c r="J210" s="14">
        <v>0</v>
      </c>
      <c r="K210" s="45">
        <f t="shared" si="210"/>
        <v>0</v>
      </c>
      <c r="L210" s="77">
        <v>13.151999999999999</v>
      </c>
      <c r="M210" s="14">
        <v>412.964</v>
      </c>
      <c r="N210" s="45">
        <f t="shared" si="211"/>
        <v>31399.330900243309</v>
      </c>
      <c r="O210" s="44">
        <v>0</v>
      </c>
      <c r="P210" s="14">
        <v>0</v>
      </c>
      <c r="Q210" s="45">
        <f t="shared" si="212"/>
        <v>0</v>
      </c>
      <c r="R210" s="44">
        <v>0</v>
      </c>
      <c r="S210" s="14">
        <v>0</v>
      </c>
      <c r="T210" s="45">
        <f t="shared" si="213"/>
        <v>0</v>
      </c>
      <c r="U210" s="44">
        <v>0</v>
      </c>
      <c r="V210" s="14">
        <v>0</v>
      </c>
      <c r="W210" s="45">
        <f t="shared" si="214"/>
        <v>0</v>
      </c>
      <c r="X210" s="77">
        <v>1.7</v>
      </c>
      <c r="Y210" s="14">
        <v>42.5</v>
      </c>
      <c r="Z210" s="45">
        <f t="shared" si="215"/>
        <v>25000</v>
      </c>
      <c r="AA210" s="44">
        <v>0</v>
      </c>
      <c r="AB210" s="14">
        <v>0</v>
      </c>
      <c r="AC210" s="45">
        <f t="shared" si="216"/>
        <v>0</v>
      </c>
      <c r="AD210" s="44">
        <v>0</v>
      </c>
      <c r="AE210" s="14">
        <v>0</v>
      </c>
      <c r="AF210" s="45">
        <f t="shared" si="217"/>
        <v>0</v>
      </c>
      <c r="AG210" s="77">
        <v>9.9700000000000006</v>
      </c>
      <c r="AH210" s="14">
        <v>409.279</v>
      </c>
      <c r="AI210" s="45">
        <f t="shared" si="218"/>
        <v>41051.053159478433</v>
      </c>
      <c r="AJ210" s="44">
        <v>0</v>
      </c>
      <c r="AK210" s="14">
        <v>0</v>
      </c>
      <c r="AL210" s="45">
        <f t="shared" si="219"/>
        <v>0</v>
      </c>
      <c r="AM210" s="77">
        <v>0.4</v>
      </c>
      <c r="AN210" s="14">
        <v>10.5</v>
      </c>
      <c r="AO210" s="45">
        <f t="shared" si="220"/>
        <v>26250</v>
      </c>
      <c r="AP210" s="77">
        <v>0.35</v>
      </c>
      <c r="AQ210" s="14">
        <v>10.8</v>
      </c>
      <c r="AR210" s="45">
        <f t="shared" si="221"/>
        <v>30857.142857142862</v>
      </c>
      <c r="AS210" s="12">
        <f t="shared" si="222"/>
        <v>35.921999999999997</v>
      </c>
      <c r="AT210" s="17">
        <f t="shared" si="223"/>
        <v>1310.921</v>
      </c>
    </row>
    <row r="211" spans="1:46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225"/>
        <v>0</v>
      </c>
      <c r="F211" s="77">
        <v>2.64</v>
      </c>
      <c r="G211" s="14">
        <v>100.232</v>
      </c>
      <c r="H211" s="45">
        <f t="shared" si="209"/>
        <v>37966.666666666664</v>
      </c>
      <c r="I211" s="44">
        <v>0</v>
      </c>
      <c r="J211" s="14">
        <v>0</v>
      </c>
      <c r="K211" s="45">
        <f t="shared" si="210"/>
        <v>0</v>
      </c>
      <c r="L211" s="77">
        <v>13.336</v>
      </c>
      <c r="M211" s="14">
        <v>441.44099999999997</v>
      </c>
      <c r="N211" s="45">
        <f t="shared" si="211"/>
        <v>33101.454709058191</v>
      </c>
      <c r="O211" s="44">
        <v>0</v>
      </c>
      <c r="P211" s="14">
        <v>0</v>
      </c>
      <c r="Q211" s="45">
        <f t="shared" si="212"/>
        <v>0</v>
      </c>
      <c r="R211" s="44">
        <v>0</v>
      </c>
      <c r="S211" s="14">
        <v>0</v>
      </c>
      <c r="T211" s="45">
        <f t="shared" si="213"/>
        <v>0</v>
      </c>
      <c r="U211" s="44">
        <v>0</v>
      </c>
      <c r="V211" s="14">
        <v>0</v>
      </c>
      <c r="W211" s="45">
        <f t="shared" si="214"/>
        <v>0</v>
      </c>
      <c r="X211" s="77">
        <v>1.42</v>
      </c>
      <c r="Y211" s="14">
        <v>40.47</v>
      </c>
      <c r="Z211" s="45">
        <f t="shared" si="215"/>
        <v>28500</v>
      </c>
      <c r="AA211" s="44">
        <v>0</v>
      </c>
      <c r="AB211" s="14">
        <v>0</v>
      </c>
      <c r="AC211" s="45">
        <f t="shared" si="216"/>
        <v>0</v>
      </c>
      <c r="AD211" s="44">
        <v>0</v>
      </c>
      <c r="AE211" s="14">
        <v>0</v>
      </c>
      <c r="AF211" s="45">
        <f t="shared" si="217"/>
        <v>0</v>
      </c>
      <c r="AG211" s="77">
        <v>37.167490000000001</v>
      </c>
      <c r="AH211" s="14">
        <v>1151.0899999999999</v>
      </c>
      <c r="AI211" s="45">
        <f t="shared" si="218"/>
        <v>30970.345320601413</v>
      </c>
      <c r="AJ211" s="44">
        <v>0</v>
      </c>
      <c r="AK211" s="14">
        <v>0</v>
      </c>
      <c r="AL211" s="45">
        <f t="shared" si="219"/>
        <v>0</v>
      </c>
      <c r="AM211" s="44">
        <v>0</v>
      </c>
      <c r="AN211" s="14">
        <v>0</v>
      </c>
      <c r="AO211" s="45">
        <f t="shared" si="220"/>
        <v>0</v>
      </c>
      <c r="AP211" s="44">
        <v>0</v>
      </c>
      <c r="AQ211" s="14">
        <v>0</v>
      </c>
      <c r="AR211" s="45">
        <f t="shared" si="221"/>
        <v>0</v>
      </c>
      <c r="AS211" s="12">
        <f t="shared" si="222"/>
        <v>54.563490000000002</v>
      </c>
      <c r="AT211" s="17">
        <f t="shared" si="223"/>
        <v>1733.2329999999999</v>
      </c>
    </row>
    <row r="212" spans="1:46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225"/>
        <v>0</v>
      </c>
      <c r="F212" s="44">
        <v>72.614999999999995</v>
      </c>
      <c r="G212" s="14">
        <v>183.399</v>
      </c>
      <c r="H212" s="45">
        <f t="shared" si="209"/>
        <v>2525.6351993389799</v>
      </c>
      <c r="I212" s="44">
        <v>0</v>
      </c>
      <c r="J212" s="14">
        <v>0</v>
      </c>
      <c r="K212" s="45">
        <f t="shared" si="210"/>
        <v>0</v>
      </c>
      <c r="L212" s="77">
        <v>32.684350000000002</v>
      </c>
      <c r="M212" s="14">
        <v>957.47500000000002</v>
      </c>
      <c r="N212" s="45">
        <f t="shared" si="211"/>
        <v>29294.601238819192</v>
      </c>
      <c r="O212" s="44">
        <v>0</v>
      </c>
      <c r="P212" s="14">
        <v>0</v>
      </c>
      <c r="Q212" s="45">
        <f t="shared" si="212"/>
        <v>0</v>
      </c>
      <c r="R212" s="44">
        <v>0</v>
      </c>
      <c r="S212" s="14">
        <v>0</v>
      </c>
      <c r="T212" s="45">
        <f t="shared" si="213"/>
        <v>0</v>
      </c>
      <c r="U212" s="44">
        <v>0</v>
      </c>
      <c r="V212" s="14">
        <v>0</v>
      </c>
      <c r="W212" s="45">
        <f t="shared" si="214"/>
        <v>0</v>
      </c>
      <c r="X212" s="77">
        <v>80.123999999999995</v>
      </c>
      <c r="Y212" s="14">
        <v>2477.0390000000002</v>
      </c>
      <c r="Z212" s="45">
        <f t="shared" si="215"/>
        <v>30915.069142828619</v>
      </c>
      <c r="AA212" s="77">
        <v>3.7120000000000002</v>
      </c>
      <c r="AB212" s="14">
        <v>87.209000000000003</v>
      </c>
      <c r="AC212" s="45">
        <f t="shared" si="216"/>
        <v>23493.803879310344</v>
      </c>
      <c r="AD212" s="77">
        <v>0.1</v>
      </c>
      <c r="AE212" s="14">
        <v>1.07</v>
      </c>
      <c r="AF212" s="45">
        <f t="shared" si="217"/>
        <v>10700</v>
      </c>
      <c r="AG212" s="77">
        <v>27.94</v>
      </c>
      <c r="AH212" s="14">
        <v>1174.586</v>
      </c>
      <c r="AI212" s="45">
        <f t="shared" si="218"/>
        <v>42039.584824624195</v>
      </c>
      <c r="AJ212" s="44">
        <v>0</v>
      </c>
      <c r="AK212" s="14">
        <v>0</v>
      </c>
      <c r="AL212" s="45">
        <f t="shared" si="219"/>
        <v>0</v>
      </c>
      <c r="AM212" s="77">
        <v>67.86</v>
      </c>
      <c r="AN212" s="14">
        <v>1614.4670000000001</v>
      </c>
      <c r="AO212" s="45">
        <f t="shared" si="220"/>
        <v>23791.143530798705</v>
      </c>
      <c r="AP212" s="44">
        <v>0</v>
      </c>
      <c r="AQ212" s="14">
        <v>0</v>
      </c>
      <c r="AR212" s="45">
        <f t="shared" si="221"/>
        <v>0</v>
      </c>
      <c r="AS212" s="12">
        <f t="shared" si="222"/>
        <v>285.03534999999994</v>
      </c>
      <c r="AT212" s="17">
        <f t="shared" si="223"/>
        <v>6495.2449999999999</v>
      </c>
    </row>
    <row r="213" spans="1:46" ht="15" thickBot="1" x14ac:dyDescent="0.35">
      <c r="A213" s="56"/>
      <c r="B213" s="68" t="s">
        <v>17</v>
      </c>
      <c r="C213" s="69">
        <f t="shared" ref="C213:D213" si="226">SUM(C201:C212)</f>
        <v>11.90338833121803</v>
      </c>
      <c r="D213" s="70">
        <f t="shared" si="226"/>
        <v>52.002000000000002</v>
      </c>
      <c r="E213" s="47"/>
      <c r="F213" s="69">
        <f t="shared" ref="F213:G213" si="227">SUM(F201:F212)</f>
        <v>186.8057907432115</v>
      </c>
      <c r="G213" s="70">
        <f t="shared" si="227"/>
        <v>3404.2560000000003</v>
      </c>
      <c r="H213" s="47"/>
      <c r="I213" s="69">
        <f t="shared" ref="I213:J213" si="228">SUM(I201:I212)</f>
        <v>0</v>
      </c>
      <c r="J213" s="70">
        <f t="shared" si="228"/>
        <v>0</v>
      </c>
      <c r="K213" s="47"/>
      <c r="L213" s="69">
        <f t="shared" ref="L213:M213" si="229">SUM(L201:L212)</f>
        <v>365.2528130944674</v>
      </c>
      <c r="M213" s="70">
        <f t="shared" si="229"/>
        <v>5800.3390000000009</v>
      </c>
      <c r="N213" s="47"/>
      <c r="O213" s="69">
        <f t="shared" ref="O213:P213" si="230">SUM(O201:O212)</f>
        <v>0</v>
      </c>
      <c r="P213" s="70">
        <f t="shared" si="230"/>
        <v>0</v>
      </c>
      <c r="Q213" s="47"/>
      <c r="R213" s="69">
        <f t="shared" ref="R213:S213" si="231">SUM(R201:R212)</f>
        <v>0</v>
      </c>
      <c r="S213" s="70">
        <f t="shared" si="231"/>
        <v>0</v>
      </c>
      <c r="T213" s="47"/>
      <c r="U213" s="69">
        <f t="shared" ref="U213:V213" si="232">SUM(U201:U212)</f>
        <v>0</v>
      </c>
      <c r="V213" s="70">
        <f t="shared" si="232"/>
        <v>0</v>
      </c>
      <c r="W213" s="47"/>
      <c r="X213" s="69">
        <f t="shared" ref="X213:Y213" si="233">SUM(X201:X212)</f>
        <v>352.18794586431954</v>
      </c>
      <c r="Y213" s="70">
        <f t="shared" si="233"/>
        <v>7062.4130000000005</v>
      </c>
      <c r="Z213" s="47"/>
      <c r="AA213" s="69">
        <f t="shared" ref="AA213:AB213" si="234">SUM(AA201:AA212)</f>
        <v>5.1840000000000002</v>
      </c>
      <c r="AB213" s="70">
        <f t="shared" si="234"/>
        <v>115.93600000000001</v>
      </c>
      <c r="AC213" s="47"/>
      <c r="AD213" s="69">
        <f t="shared" ref="AD213:AE213" si="235">SUM(AD201:AD212)</f>
        <v>6.2349999999999994</v>
      </c>
      <c r="AE213" s="70">
        <f t="shared" si="235"/>
        <v>223.49299999999999</v>
      </c>
      <c r="AF213" s="47"/>
      <c r="AG213" s="69">
        <f t="shared" ref="AG213:AH213" si="236">SUM(AG201:AG212)</f>
        <v>152.65992421567236</v>
      </c>
      <c r="AH213" s="70">
        <f t="shared" si="236"/>
        <v>4969.0640000000003</v>
      </c>
      <c r="AI213" s="47"/>
      <c r="AJ213" s="69">
        <f t="shared" ref="AJ213:AK213" si="237">SUM(AJ201:AJ212)</f>
        <v>0</v>
      </c>
      <c r="AK213" s="70">
        <f t="shared" si="237"/>
        <v>0</v>
      </c>
      <c r="AL213" s="47"/>
      <c r="AM213" s="69">
        <f t="shared" ref="AM213:AN213" si="238">SUM(AM201:AM212)</f>
        <v>684.38567227833892</v>
      </c>
      <c r="AN213" s="70">
        <f t="shared" si="238"/>
        <v>12720.737000000001</v>
      </c>
      <c r="AO213" s="47"/>
      <c r="AP213" s="69">
        <f t="shared" ref="AP213:AQ213" si="239">SUM(AP201:AP212)</f>
        <v>544.82261060149403</v>
      </c>
      <c r="AQ213" s="70">
        <f t="shared" si="239"/>
        <v>8742.762999999999</v>
      </c>
      <c r="AR213" s="47"/>
      <c r="AS213" s="38">
        <f t="shared" si="222"/>
        <v>2309.4371451287216</v>
      </c>
      <c r="AT213" s="39">
        <f t="shared" si="223"/>
        <v>43091.003000000004</v>
      </c>
    </row>
    <row r="214" spans="1:46" ht="16.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77">
        <v>0.1</v>
      </c>
      <c r="G214" s="14">
        <v>0.69899999999999995</v>
      </c>
      <c r="H214" s="45">
        <f t="shared" ref="H214:H225" si="240">IF(F214=0,0,G214/F214*1000)</f>
        <v>6989.9999999999991</v>
      </c>
      <c r="I214" s="44">
        <v>0</v>
      </c>
      <c r="J214" s="14">
        <v>0</v>
      </c>
      <c r="K214" s="45">
        <f t="shared" ref="K214:K225" si="241">IF(I214=0,0,J214/I214*1000)</f>
        <v>0</v>
      </c>
      <c r="L214" s="77">
        <v>8.5</v>
      </c>
      <c r="M214" s="14">
        <v>342.57299999999998</v>
      </c>
      <c r="N214" s="45">
        <f t="shared" ref="N214:N225" si="242">IF(L214=0,0,M214/L214*1000)</f>
        <v>40302.705882352937</v>
      </c>
      <c r="O214" s="44">
        <v>0</v>
      </c>
      <c r="P214" s="14">
        <v>0</v>
      </c>
      <c r="Q214" s="45">
        <f t="shared" ref="Q214:Q225" si="243">IF(O214=0,0,P214/O214*1000)</f>
        <v>0</v>
      </c>
      <c r="R214" s="44">
        <v>0</v>
      </c>
      <c r="S214" s="14">
        <v>0</v>
      </c>
      <c r="T214" s="45">
        <f t="shared" ref="T214:T225" si="244">IF(R214=0,0,S214/R214*1000)</f>
        <v>0</v>
      </c>
      <c r="U214" s="44">
        <v>0</v>
      </c>
      <c r="V214" s="14">
        <v>0</v>
      </c>
      <c r="W214" s="45">
        <f t="shared" ref="W214:W225" si="245">IF(U214=0,0,V214/U214*1000)</f>
        <v>0</v>
      </c>
      <c r="X214" s="77">
        <v>31.16</v>
      </c>
      <c r="Y214" s="14">
        <v>913.31200000000001</v>
      </c>
      <c r="Z214" s="45">
        <f t="shared" ref="Z214:Z225" si="246">IF(X214=0,0,Y214/X214*1000)</f>
        <v>29310.397946084722</v>
      </c>
      <c r="AA214" s="77">
        <v>2.2080000000000002</v>
      </c>
      <c r="AB214" s="14">
        <v>51.393000000000001</v>
      </c>
      <c r="AC214" s="45">
        <f t="shared" ref="AC214:AC225" si="247">IF(AA214=0,0,AB214/AA214*1000)</f>
        <v>23275.8152173913</v>
      </c>
      <c r="AD214" s="44">
        <v>0</v>
      </c>
      <c r="AE214" s="14">
        <v>0</v>
      </c>
      <c r="AF214" s="45">
        <f t="shared" ref="AF214:AF225" si="248">IF(AD214=0,0,AE214/AD214*1000)</f>
        <v>0</v>
      </c>
      <c r="AG214" s="77">
        <v>3.96</v>
      </c>
      <c r="AH214" s="14">
        <v>160.72499999999999</v>
      </c>
      <c r="AI214" s="45">
        <f t="shared" ref="AI214:AI225" si="249">IF(AG214=0,0,AH214/AG214*1000)</f>
        <v>40587.121212121208</v>
      </c>
      <c r="AJ214" s="44">
        <v>0</v>
      </c>
      <c r="AK214" s="14">
        <v>0</v>
      </c>
      <c r="AL214" s="45">
        <f t="shared" ref="AL214:AL225" si="250">IF(AJ214=0,0,AK214/AJ214*1000)</f>
        <v>0</v>
      </c>
      <c r="AM214" s="44">
        <v>0</v>
      </c>
      <c r="AN214" s="14">
        <v>0</v>
      </c>
      <c r="AO214" s="45">
        <f t="shared" ref="AO214:AO225" si="251">IF(AM214=0,0,AN214/AM214*1000)</f>
        <v>0</v>
      </c>
      <c r="AP214" s="44">
        <v>0</v>
      </c>
      <c r="AQ214" s="14">
        <v>0</v>
      </c>
      <c r="AR214" s="45">
        <f t="shared" ref="AR214:AR225" si="252">IF(AP214=0,0,AQ214/AP214*1000)</f>
        <v>0</v>
      </c>
      <c r="AS214" s="12">
        <f>SUMIF($C$5:$AR$5,"Ton",C214:AR214)</f>
        <v>45.927999999999997</v>
      </c>
      <c r="AT214" s="17">
        <f>SUMIF($C$5:$AR$5,"F*",C214:AR214)</f>
        <v>1468.702</v>
      </c>
    </row>
    <row r="215" spans="1:46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253">IF(C215=0,0,D215/C215*1000)</f>
        <v>0</v>
      </c>
      <c r="F215" s="44">
        <v>0</v>
      </c>
      <c r="G215" s="14">
        <v>0</v>
      </c>
      <c r="H215" s="45">
        <f t="shared" si="240"/>
        <v>0</v>
      </c>
      <c r="I215" s="44">
        <v>0</v>
      </c>
      <c r="J215" s="14">
        <v>0</v>
      </c>
      <c r="K215" s="45">
        <f t="shared" si="241"/>
        <v>0</v>
      </c>
      <c r="L215" s="77">
        <v>7.03</v>
      </c>
      <c r="M215" s="14">
        <v>284.46100000000001</v>
      </c>
      <c r="N215" s="45">
        <f t="shared" si="242"/>
        <v>40463.869132290187</v>
      </c>
      <c r="O215" s="44">
        <v>0</v>
      </c>
      <c r="P215" s="14">
        <v>0</v>
      </c>
      <c r="Q215" s="45">
        <f t="shared" si="243"/>
        <v>0</v>
      </c>
      <c r="R215" s="44">
        <v>0</v>
      </c>
      <c r="S215" s="14">
        <v>0</v>
      </c>
      <c r="T215" s="45">
        <f t="shared" si="244"/>
        <v>0</v>
      </c>
      <c r="U215" s="44">
        <v>0</v>
      </c>
      <c r="V215" s="14">
        <v>0</v>
      </c>
      <c r="W215" s="45">
        <f t="shared" si="245"/>
        <v>0</v>
      </c>
      <c r="X215" s="77">
        <v>2.12</v>
      </c>
      <c r="Y215" s="14">
        <v>65.912999999999997</v>
      </c>
      <c r="Z215" s="45">
        <f t="shared" si="246"/>
        <v>31091.037735849051</v>
      </c>
      <c r="AA215" s="44">
        <v>0</v>
      </c>
      <c r="AB215" s="14">
        <v>0</v>
      </c>
      <c r="AC215" s="45">
        <f t="shared" si="247"/>
        <v>0</v>
      </c>
      <c r="AD215" s="44">
        <v>0</v>
      </c>
      <c r="AE215" s="14">
        <v>0</v>
      </c>
      <c r="AF215" s="45">
        <f t="shared" si="248"/>
        <v>0</v>
      </c>
      <c r="AG215" s="77">
        <v>9.42</v>
      </c>
      <c r="AH215" s="14">
        <v>382.33</v>
      </c>
      <c r="AI215" s="45">
        <f t="shared" si="249"/>
        <v>40587.048832271765</v>
      </c>
      <c r="AJ215" s="44">
        <v>0</v>
      </c>
      <c r="AK215" s="14">
        <v>0</v>
      </c>
      <c r="AL215" s="45">
        <f t="shared" si="250"/>
        <v>0</v>
      </c>
      <c r="AM215" s="77">
        <v>2.5</v>
      </c>
      <c r="AN215" s="14">
        <v>94.7</v>
      </c>
      <c r="AO215" s="45">
        <f t="shared" si="251"/>
        <v>37880</v>
      </c>
      <c r="AP215" s="44">
        <v>0</v>
      </c>
      <c r="AQ215" s="14">
        <v>0</v>
      </c>
      <c r="AR215" s="45">
        <f t="shared" si="252"/>
        <v>0</v>
      </c>
      <c r="AS215" s="12">
        <f t="shared" ref="AS215:AS226" si="254">SUMIF($C$5:$AR$5,"Ton",C215:AR215)</f>
        <v>21.07</v>
      </c>
      <c r="AT215" s="17">
        <f t="shared" ref="AT215:AT226" si="255">SUMIF($C$5:$AR$5,"F*",C215:AR215)</f>
        <v>827.404</v>
      </c>
    </row>
    <row r="216" spans="1:46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253"/>
        <v>0</v>
      </c>
      <c r="F216" s="77">
        <v>2.12</v>
      </c>
      <c r="G216" s="14">
        <v>63.475000000000001</v>
      </c>
      <c r="H216" s="45">
        <f t="shared" si="240"/>
        <v>29941.037735849055</v>
      </c>
      <c r="I216" s="44">
        <v>0</v>
      </c>
      <c r="J216" s="14">
        <v>0</v>
      </c>
      <c r="K216" s="45">
        <f t="shared" si="241"/>
        <v>0</v>
      </c>
      <c r="L216" s="77">
        <v>11.364379999999999</v>
      </c>
      <c r="M216" s="14">
        <v>454.39299999999997</v>
      </c>
      <c r="N216" s="45">
        <f t="shared" si="242"/>
        <v>39983.96744917013</v>
      </c>
      <c r="O216" s="44">
        <v>0</v>
      </c>
      <c r="P216" s="14">
        <v>0</v>
      </c>
      <c r="Q216" s="45">
        <f t="shared" si="243"/>
        <v>0</v>
      </c>
      <c r="R216" s="44">
        <v>0</v>
      </c>
      <c r="S216" s="14">
        <v>0</v>
      </c>
      <c r="T216" s="45">
        <f t="shared" si="244"/>
        <v>0</v>
      </c>
      <c r="U216" s="44">
        <v>0</v>
      </c>
      <c r="V216" s="14">
        <v>0</v>
      </c>
      <c r="W216" s="45">
        <f t="shared" si="245"/>
        <v>0</v>
      </c>
      <c r="X216" s="77">
        <v>58.963999999999999</v>
      </c>
      <c r="Y216" s="14">
        <v>1697.7539999999999</v>
      </c>
      <c r="Z216" s="45">
        <f t="shared" si="246"/>
        <v>28793.060172308524</v>
      </c>
      <c r="AA216" s="44">
        <v>0</v>
      </c>
      <c r="AB216" s="14">
        <v>0</v>
      </c>
      <c r="AC216" s="45">
        <f t="shared" si="247"/>
        <v>0</v>
      </c>
      <c r="AD216" s="44">
        <v>0</v>
      </c>
      <c r="AE216" s="14">
        <v>0</v>
      </c>
      <c r="AF216" s="45">
        <f t="shared" si="248"/>
        <v>0</v>
      </c>
      <c r="AG216" s="77">
        <v>14.93</v>
      </c>
      <c r="AH216" s="14">
        <v>605.96400000000006</v>
      </c>
      <c r="AI216" s="45">
        <f t="shared" si="249"/>
        <v>40587.006028131284</v>
      </c>
      <c r="AJ216" s="44">
        <v>0</v>
      </c>
      <c r="AK216" s="14">
        <v>0</v>
      </c>
      <c r="AL216" s="45">
        <f t="shared" si="250"/>
        <v>0</v>
      </c>
      <c r="AM216" s="77">
        <v>1.1499999999999999</v>
      </c>
      <c r="AN216" s="14">
        <v>96.2</v>
      </c>
      <c r="AO216" s="45">
        <f t="shared" si="251"/>
        <v>83652.173913043487</v>
      </c>
      <c r="AP216" s="77">
        <v>0.2</v>
      </c>
      <c r="AQ216" s="14">
        <v>29.771000000000001</v>
      </c>
      <c r="AR216" s="45">
        <f t="shared" si="252"/>
        <v>148855</v>
      </c>
      <c r="AS216" s="12">
        <f t="shared" si="254"/>
        <v>88.728380000000001</v>
      </c>
      <c r="AT216" s="17">
        <f t="shared" si="255"/>
        <v>2947.5569999999998</v>
      </c>
    </row>
    <row r="217" spans="1:46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77">
        <v>5.0000000000000001E-3</v>
      </c>
      <c r="G217" s="14">
        <v>4.048</v>
      </c>
      <c r="H217" s="45">
        <f t="shared" si="240"/>
        <v>809600</v>
      </c>
      <c r="I217" s="44">
        <v>0</v>
      </c>
      <c r="J217" s="14">
        <v>0</v>
      </c>
      <c r="K217" s="45">
        <f t="shared" si="241"/>
        <v>0</v>
      </c>
      <c r="L217" s="77">
        <v>12.53</v>
      </c>
      <c r="M217" s="14">
        <v>519.51400000000001</v>
      </c>
      <c r="N217" s="45">
        <f t="shared" si="242"/>
        <v>41461.612130885878</v>
      </c>
      <c r="O217" s="44">
        <v>0</v>
      </c>
      <c r="P217" s="14">
        <v>0</v>
      </c>
      <c r="Q217" s="45">
        <f t="shared" si="243"/>
        <v>0</v>
      </c>
      <c r="R217" s="44">
        <v>0</v>
      </c>
      <c r="S217" s="14">
        <v>0</v>
      </c>
      <c r="T217" s="45">
        <f t="shared" si="244"/>
        <v>0</v>
      </c>
      <c r="U217" s="44">
        <v>0</v>
      </c>
      <c r="V217" s="14">
        <v>0</v>
      </c>
      <c r="W217" s="45">
        <f t="shared" si="245"/>
        <v>0</v>
      </c>
      <c r="X217" s="77">
        <v>2</v>
      </c>
      <c r="Y217" s="14">
        <v>58.5</v>
      </c>
      <c r="Z217" s="45">
        <f t="shared" si="246"/>
        <v>29250</v>
      </c>
      <c r="AA217" s="44">
        <v>0</v>
      </c>
      <c r="AB217" s="14">
        <v>0</v>
      </c>
      <c r="AC217" s="45">
        <f t="shared" si="247"/>
        <v>0</v>
      </c>
      <c r="AD217" s="44">
        <v>0</v>
      </c>
      <c r="AE217" s="14">
        <v>0</v>
      </c>
      <c r="AF217" s="45">
        <f t="shared" si="248"/>
        <v>0</v>
      </c>
      <c r="AG217" s="77">
        <v>33.593000000000004</v>
      </c>
      <c r="AH217" s="14">
        <v>1343.019</v>
      </c>
      <c r="AI217" s="45">
        <f t="shared" si="249"/>
        <v>39979.13255737802</v>
      </c>
      <c r="AJ217" s="44">
        <v>0</v>
      </c>
      <c r="AK217" s="14">
        <v>0</v>
      </c>
      <c r="AL217" s="45">
        <f t="shared" si="250"/>
        <v>0</v>
      </c>
      <c r="AM217" s="77">
        <v>2.9</v>
      </c>
      <c r="AN217" s="14">
        <v>142.1</v>
      </c>
      <c r="AO217" s="45">
        <f t="shared" si="251"/>
        <v>49000</v>
      </c>
      <c r="AP217" s="44">
        <v>0</v>
      </c>
      <c r="AQ217" s="14">
        <v>0</v>
      </c>
      <c r="AR217" s="45">
        <f t="shared" si="252"/>
        <v>0</v>
      </c>
      <c r="AS217" s="12">
        <f t="shared" si="254"/>
        <v>51.027999999999999</v>
      </c>
      <c r="AT217" s="17">
        <f t="shared" si="255"/>
        <v>2067.181</v>
      </c>
    </row>
    <row r="218" spans="1:46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256">IF(C218=0,0,D218/C218*1000)</f>
        <v>0</v>
      </c>
      <c r="F218" s="77">
        <v>0.13400000000000001</v>
      </c>
      <c r="G218" s="14">
        <v>35.000999999999998</v>
      </c>
      <c r="H218" s="45">
        <f t="shared" si="240"/>
        <v>261201.4925373134</v>
      </c>
      <c r="I218" s="44">
        <v>0</v>
      </c>
      <c r="J218" s="14">
        <v>0</v>
      </c>
      <c r="K218" s="45">
        <f t="shared" si="241"/>
        <v>0</v>
      </c>
      <c r="L218" s="77">
        <v>4.4400000000000004</v>
      </c>
      <c r="M218" s="14">
        <v>184.31399999999999</v>
      </c>
      <c r="N218" s="45">
        <f t="shared" si="242"/>
        <v>41512.162162162153</v>
      </c>
      <c r="O218" s="44">
        <v>0</v>
      </c>
      <c r="P218" s="14">
        <v>0</v>
      </c>
      <c r="Q218" s="45">
        <f t="shared" si="243"/>
        <v>0</v>
      </c>
      <c r="R218" s="44">
        <v>0</v>
      </c>
      <c r="S218" s="14">
        <v>0</v>
      </c>
      <c r="T218" s="45">
        <f t="shared" si="244"/>
        <v>0</v>
      </c>
      <c r="U218" s="44">
        <v>0</v>
      </c>
      <c r="V218" s="14">
        <v>0</v>
      </c>
      <c r="W218" s="45">
        <f t="shared" si="245"/>
        <v>0</v>
      </c>
      <c r="X218" s="77">
        <v>31.936</v>
      </c>
      <c r="Y218" s="14">
        <v>624.55200000000002</v>
      </c>
      <c r="Z218" s="45">
        <f t="shared" si="246"/>
        <v>19556.362725450905</v>
      </c>
      <c r="AA218" s="44">
        <v>0</v>
      </c>
      <c r="AB218" s="14">
        <v>0</v>
      </c>
      <c r="AC218" s="45">
        <f t="shared" si="247"/>
        <v>0</v>
      </c>
      <c r="AD218" s="44">
        <v>0</v>
      </c>
      <c r="AE218" s="14">
        <v>0</v>
      </c>
      <c r="AF218" s="45">
        <f t="shared" si="248"/>
        <v>0</v>
      </c>
      <c r="AG218" s="44">
        <v>0</v>
      </c>
      <c r="AH218" s="14">
        <v>0</v>
      </c>
      <c r="AI218" s="45">
        <f t="shared" si="249"/>
        <v>0</v>
      </c>
      <c r="AJ218" s="44">
        <v>0</v>
      </c>
      <c r="AK218" s="14">
        <v>0</v>
      </c>
      <c r="AL218" s="45">
        <f t="shared" si="250"/>
        <v>0</v>
      </c>
      <c r="AM218" s="77">
        <v>0.76</v>
      </c>
      <c r="AN218" s="14">
        <v>32.299999999999997</v>
      </c>
      <c r="AO218" s="45">
        <f t="shared" si="251"/>
        <v>42499.999999999993</v>
      </c>
      <c r="AP218" s="77">
        <v>1.8</v>
      </c>
      <c r="AQ218" s="14">
        <v>14.706</v>
      </c>
      <c r="AR218" s="45">
        <f t="shared" si="252"/>
        <v>8170</v>
      </c>
      <c r="AS218" s="12">
        <f t="shared" si="254"/>
        <v>39.069999999999993</v>
      </c>
      <c r="AT218" s="17">
        <f t="shared" si="255"/>
        <v>890.87299999999993</v>
      </c>
    </row>
    <row r="219" spans="1:46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256"/>
        <v>0</v>
      </c>
      <c r="F219" s="77">
        <v>49.25</v>
      </c>
      <c r="G219" s="14">
        <v>1813.5119999999999</v>
      </c>
      <c r="H219" s="45">
        <f t="shared" si="240"/>
        <v>36822.578680203042</v>
      </c>
      <c r="I219" s="44">
        <v>0</v>
      </c>
      <c r="J219" s="14">
        <v>0</v>
      </c>
      <c r="K219" s="45">
        <f t="shared" si="241"/>
        <v>0</v>
      </c>
      <c r="L219" s="77">
        <v>11.1</v>
      </c>
      <c r="M219" s="14">
        <v>576.36400000000003</v>
      </c>
      <c r="N219" s="45">
        <f t="shared" si="242"/>
        <v>51924.684684684689</v>
      </c>
      <c r="O219" s="44">
        <v>0</v>
      </c>
      <c r="P219" s="14">
        <v>0</v>
      </c>
      <c r="Q219" s="45">
        <f t="shared" si="243"/>
        <v>0</v>
      </c>
      <c r="R219" s="44">
        <v>0</v>
      </c>
      <c r="S219" s="14">
        <v>0</v>
      </c>
      <c r="T219" s="45">
        <f t="shared" si="244"/>
        <v>0</v>
      </c>
      <c r="U219" s="44">
        <v>0</v>
      </c>
      <c r="V219" s="14">
        <v>0</v>
      </c>
      <c r="W219" s="45">
        <f t="shared" si="245"/>
        <v>0</v>
      </c>
      <c r="X219" s="77">
        <v>2.94</v>
      </c>
      <c r="Y219" s="14">
        <v>92.195999999999998</v>
      </c>
      <c r="Z219" s="45">
        <f t="shared" si="246"/>
        <v>31359.18367346939</v>
      </c>
      <c r="AA219" s="44">
        <v>0</v>
      </c>
      <c r="AB219" s="14">
        <v>0</v>
      </c>
      <c r="AC219" s="45">
        <f t="shared" si="247"/>
        <v>0</v>
      </c>
      <c r="AD219" s="44">
        <v>0</v>
      </c>
      <c r="AE219" s="14">
        <v>0</v>
      </c>
      <c r="AF219" s="45">
        <f t="shared" si="248"/>
        <v>0</v>
      </c>
      <c r="AG219" s="77">
        <v>20.562000000000001</v>
      </c>
      <c r="AH219" s="14">
        <v>1005.058</v>
      </c>
      <c r="AI219" s="45">
        <f t="shared" si="249"/>
        <v>48879.389164478162</v>
      </c>
      <c r="AJ219" s="44">
        <v>0</v>
      </c>
      <c r="AK219" s="14">
        <v>0</v>
      </c>
      <c r="AL219" s="45">
        <f t="shared" si="250"/>
        <v>0</v>
      </c>
      <c r="AM219" s="77">
        <v>2.4648000000000003</v>
      </c>
      <c r="AN219" s="14">
        <v>211.452</v>
      </c>
      <c r="AO219" s="45">
        <f t="shared" si="251"/>
        <v>85788.704965920144</v>
      </c>
      <c r="AP219" s="44">
        <v>0</v>
      </c>
      <c r="AQ219" s="14">
        <v>0</v>
      </c>
      <c r="AR219" s="45">
        <f t="shared" si="252"/>
        <v>0</v>
      </c>
      <c r="AS219" s="12">
        <f t="shared" si="254"/>
        <v>86.316800000000001</v>
      </c>
      <c r="AT219" s="17">
        <f t="shared" si="255"/>
        <v>3698.5820000000003</v>
      </c>
    </row>
    <row r="220" spans="1:46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256"/>
        <v>0</v>
      </c>
      <c r="F220" s="44">
        <v>0</v>
      </c>
      <c r="G220" s="14">
        <v>0</v>
      </c>
      <c r="H220" s="45">
        <f t="shared" si="240"/>
        <v>0</v>
      </c>
      <c r="I220" s="77">
        <v>33.073999999999998</v>
      </c>
      <c r="J220" s="14">
        <v>1499.423</v>
      </c>
      <c r="K220" s="45">
        <f t="shared" si="241"/>
        <v>45335.399407389494</v>
      </c>
      <c r="L220" s="77">
        <v>5.9029999999999996</v>
      </c>
      <c r="M220" s="14">
        <v>284.61799999999999</v>
      </c>
      <c r="N220" s="45">
        <f t="shared" si="242"/>
        <v>48215.822463154334</v>
      </c>
      <c r="O220" s="44">
        <v>0</v>
      </c>
      <c r="P220" s="14">
        <v>0</v>
      </c>
      <c r="Q220" s="45">
        <f t="shared" si="243"/>
        <v>0</v>
      </c>
      <c r="R220" s="44">
        <v>0</v>
      </c>
      <c r="S220" s="14">
        <v>0</v>
      </c>
      <c r="T220" s="45">
        <f t="shared" si="244"/>
        <v>0</v>
      </c>
      <c r="U220" s="44">
        <v>0</v>
      </c>
      <c r="V220" s="14">
        <v>0</v>
      </c>
      <c r="W220" s="45">
        <f t="shared" si="245"/>
        <v>0</v>
      </c>
      <c r="X220" s="77">
        <v>1.2</v>
      </c>
      <c r="Y220" s="14">
        <v>46.8</v>
      </c>
      <c r="Z220" s="45">
        <f t="shared" si="246"/>
        <v>39000</v>
      </c>
      <c r="AA220" s="44">
        <v>0</v>
      </c>
      <c r="AB220" s="14">
        <v>0</v>
      </c>
      <c r="AC220" s="45">
        <f t="shared" si="247"/>
        <v>0</v>
      </c>
      <c r="AD220" s="44">
        <v>0</v>
      </c>
      <c r="AE220" s="14">
        <v>0</v>
      </c>
      <c r="AF220" s="45">
        <f t="shared" si="248"/>
        <v>0</v>
      </c>
      <c r="AG220" s="77">
        <v>2</v>
      </c>
      <c r="AH220" s="14">
        <v>106.864</v>
      </c>
      <c r="AI220" s="45">
        <f t="shared" si="249"/>
        <v>53432</v>
      </c>
      <c r="AJ220" s="44">
        <v>0</v>
      </c>
      <c r="AK220" s="14">
        <v>0</v>
      </c>
      <c r="AL220" s="45">
        <f t="shared" si="250"/>
        <v>0</v>
      </c>
      <c r="AM220" s="77">
        <v>6.3064</v>
      </c>
      <c r="AN220" s="14">
        <v>262.375</v>
      </c>
      <c r="AO220" s="45">
        <f t="shared" si="251"/>
        <v>41604.560446530508</v>
      </c>
      <c r="AP220" s="77">
        <v>72.11</v>
      </c>
      <c r="AQ220" s="14">
        <v>1990.4849999999999</v>
      </c>
      <c r="AR220" s="45">
        <f t="shared" si="252"/>
        <v>27603.453057828319</v>
      </c>
      <c r="AS220" s="12">
        <f t="shared" si="254"/>
        <v>120.5934</v>
      </c>
      <c r="AT220" s="17">
        <f t="shared" si="255"/>
        <v>4190.5649999999996</v>
      </c>
    </row>
    <row r="221" spans="1:46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256"/>
        <v>0</v>
      </c>
      <c r="F221" s="77">
        <v>1.72</v>
      </c>
      <c r="G221" s="14">
        <v>56.32</v>
      </c>
      <c r="H221" s="45">
        <f t="shared" si="240"/>
        <v>32744.18604651163</v>
      </c>
      <c r="I221" s="44">
        <v>0</v>
      </c>
      <c r="J221" s="14">
        <v>0</v>
      </c>
      <c r="K221" s="45">
        <f t="shared" si="241"/>
        <v>0</v>
      </c>
      <c r="L221" s="77">
        <v>11.5098</v>
      </c>
      <c r="M221" s="14">
        <v>598.40099999999995</v>
      </c>
      <c r="N221" s="45">
        <f t="shared" si="242"/>
        <v>51990.564562372929</v>
      </c>
      <c r="O221" s="44">
        <v>0</v>
      </c>
      <c r="P221" s="14">
        <v>0</v>
      </c>
      <c r="Q221" s="45">
        <f t="shared" si="243"/>
        <v>0</v>
      </c>
      <c r="R221" s="44">
        <v>0</v>
      </c>
      <c r="S221" s="14">
        <v>0</v>
      </c>
      <c r="T221" s="45">
        <f t="shared" si="244"/>
        <v>0</v>
      </c>
      <c r="U221" s="44">
        <v>0</v>
      </c>
      <c r="V221" s="14">
        <v>0</v>
      </c>
      <c r="W221" s="45">
        <f t="shared" si="245"/>
        <v>0</v>
      </c>
      <c r="X221" s="77">
        <v>38.28</v>
      </c>
      <c r="Y221" s="14">
        <v>649.48199999999997</v>
      </c>
      <c r="Z221" s="45">
        <f t="shared" si="246"/>
        <v>16966.614420062695</v>
      </c>
      <c r="AA221" s="77">
        <v>1.89344</v>
      </c>
      <c r="AB221" s="14">
        <v>43.686</v>
      </c>
      <c r="AC221" s="45">
        <f t="shared" si="247"/>
        <v>23072.291701875951</v>
      </c>
      <c r="AD221" s="77">
        <v>0.25</v>
      </c>
      <c r="AE221" s="14">
        <v>29.747</v>
      </c>
      <c r="AF221" s="45">
        <f t="shared" si="248"/>
        <v>118988</v>
      </c>
      <c r="AG221" s="44">
        <v>0</v>
      </c>
      <c r="AH221" s="14">
        <v>0</v>
      </c>
      <c r="AI221" s="45">
        <f t="shared" si="249"/>
        <v>0</v>
      </c>
      <c r="AJ221" s="44">
        <v>0</v>
      </c>
      <c r="AK221" s="14">
        <v>0</v>
      </c>
      <c r="AL221" s="45">
        <f t="shared" si="250"/>
        <v>0</v>
      </c>
      <c r="AM221" s="77">
        <v>34.3416</v>
      </c>
      <c r="AN221" s="14">
        <v>1829.7840000000001</v>
      </c>
      <c r="AO221" s="45">
        <f t="shared" si="251"/>
        <v>53281.850583548818</v>
      </c>
      <c r="AP221" s="77">
        <v>31.56</v>
      </c>
      <c r="AQ221" s="14">
        <v>975.54200000000003</v>
      </c>
      <c r="AR221" s="45">
        <f t="shared" si="252"/>
        <v>30910.709759188849</v>
      </c>
      <c r="AS221" s="12">
        <f t="shared" si="254"/>
        <v>119.55484</v>
      </c>
      <c r="AT221" s="17">
        <f t="shared" si="255"/>
        <v>4182.9620000000004</v>
      </c>
    </row>
    <row r="222" spans="1:46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256"/>
        <v>0</v>
      </c>
      <c r="F222" s="77">
        <v>3.16</v>
      </c>
      <c r="G222" s="14">
        <v>119.76</v>
      </c>
      <c r="H222" s="45">
        <f t="shared" si="240"/>
        <v>37898.734177215192</v>
      </c>
      <c r="I222" s="44">
        <v>0</v>
      </c>
      <c r="J222" s="14">
        <v>0</v>
      </c>
      <c r="K222" s="45">
        <f t="shared" si="241"/>
        <v>0</v>
      </c>
      <c r="L222" s="77">
        <v>7.92</v>
      </c>
      <c r="M222" s="14">
        <v>428.58800000000002</v>
      </c>
      <c r="N222" s="45">
        <f t="shared" si="242"/>
        <v>54114.646464646466</v>
      </c>
      <c r="O222" s="44">
        <v>0</v>
      </c>
      <c r="P222" s="14">
        <v>0</v>
      </c>
      <c r="Q222" s="45">
        <f t="shared" si="243"/>
        <v>0</v>
      </c>
      <c r="R222" s="44">
        <v>0</v>
      </c>
      <c r="S222" s="14">
        <v>0</v>
      </c>
      <c r="T222" s="45">
        <f t="shared" si="244"/>
        <v>0</v>
      </c>
      <c r="U222" s="44">
        <v>0</v>
      </c>
      <c r="V222" s="14">
        <v>0</v>
      </c>
      <c r="W222" s="45">
        <f t="shared" si="245"/>
        <v>0</v>
      </c>
      <c r="X222" s="77">
        <v>1.3</v>
      </c>
      <c r="Y222" s="14">
        <v>50.6</v>
      </c>
      <c r="Z222" s="45">
        <f t="shared" si="246"/>
        <v>38923.076923076922</v>
      </c>
      <c r="AA222" s="77">
        <v>3.4080700000000004</v>
      </c>
      <c r="AB222" s="14">
        <v>92.834000000000003</v>
      </c>
      <c r="AC222" s="45">
        <f t="shared" si="247"/>
        <v>27239.463978145988</v>
      </c>
      <c r="AD222" s="44">
        <v>0</v>
      </c>
      <c r="AE222" s="14">
        <v>0</v>
      </c>
      <c r="AF222" s="45">
        <f t="shared" si="248"/>
        <v>0</v>
      </c>
      <c r="AG222" s="77">
        <v>0.05</v>
      </c>
      <c r="AH222" s="14">
        <v>7.665</v>
      </c>
      <c r="AI222" s="45">
        <f t="shared" si="249"/>
        <v>153299.99999999997</v>
      </c>
      <c r="AJ222" s="44">
        <v>0</v>
      </c>
      <c r="AK222" s="14">
        <v>0</v>
      </c>
      <c r="AL222" s="45">
        <f t="shared" si="250"/>
        <v>0</v>
      </c>
      <c r="AM222" s="77">
        <v>0.4</v>
      </c>
      <c r="AN222" s="14">
        <v>19.263999999999999</v>
      </c>
      <c r="AO222" s="45">
        <f t="shared" si="251"/>
        <v>48160</v>
      </c>
      <c r="AP222" s="77">
        <v>32.64</v>
      </c>
      <c r="AQ222" s="14">
        <v>701.76</v>
      </c>
      <c r="AR222" s="45">
        <f t="shared" si="252"/>
        <v>21500</v>
      </c>
      <c r="AS222" s="12">
        <f t="shared" si="254"/>
        <v>48.878070000000001</v>
      </c>
      <c r="AT222" s="17">
        <f t="shared" si="255"/>
        <v>1420.471</v>
      </c>
    </row>
    <row r="223" spans="1:46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256"/>
        <v>0</v>
      </c>
      <c r="F223" s="77">
        <v>31.694400000000002</v>
      </c>
      <c r="G223" s="14">
        <v>950.4</v>
      </c>
      <c r="H223" s="45">
        <f t="shared" si="240"/>
        <v>29986.369831894594</v>
      </c>
      <c r="I223" s="44">
        <v>0</v>
      </c>
      <c r="J223" s="14">
        <v>0</v>
      </c>
      <c r="K223" s="45">
        <f t="shared" si="241"/>
        <v>0</v>
      </c>
      <c r="L223" s="77">
        <v>15.269200000000001</v>
      </c>
      <c r="M223" s="14">
        <v>643.971</v>
      </c>
      <c r="N223" s="45">
        <f t="shared" si="242"/>
        <v>42174.508160217956</v>
      </c>
      <c r="O223" s="44">
        <v>0</v>
      </c>
      <c r="P223" s="14">
        <v>0</v>
      </c>
      <c r="Q223" s="45">
        <f t="shared" si="243"/>
        <v>0</v>
      </c>
      <c r="R223" s="44">
        <v>0</v>
      </c>
      <c r="S223" s="14">
        <v>0</v>
      </c>
      <c r="T223" s="45">
        <f t="shared" si="244"/>
        <v>0</v>
      </c>
      <c r="U223" s="44">
        <v>0</v>
      </c>
      <c r="V223" s="14">
        <v>0</v>
      </c>
      <c r="W223" s="45">
        <f t="shared" si="245"/>
        <v>0</v>
      </c>
      <c r="X223" s="77">
        <v>12.22</v>
      </c>
      <c r="Y223" s="14">
        <v>247.70400000000001</v>
      </c>
      <c r="Z223" s="45">
        <f t="shared" si="246"/>
        <v>20270.376432078559</v>
      </c>
      <c r="AA223" s="44">
        <v>0</v>
      </c>
      <c r="AB223" s="14">
        <v>0</v>
      </c>
      <c r="AC223" s="45">
        <f t="shared" si="247"/>
        <v>0</v>
      </c>
      <c r="AD223" s="44">
        <v>0</v>
      </c>
      <c r="AE223" s="14">
        <v>0</v>
      </c>
      <c r="AF223" s="45">
        <f t="shared" si="248"/>
        <v>0</v>
      </c>
      <c r="AG223" s="77">
        <v>5.1909999999999998</v>
      </c>
      <c r="AH223" s="14">
        <v>171.29</v>
      </c>
      <c r="AI223" s="45">
        <f t="shared" si="249"/>
        <v>32997.495665575028</v>
      </c>
      <c r="AJ223" s="77">
        <v>0.4</v>
      </c>
      <c r="AK223" s="14">
        <v>9</v>
      </c>
      <c r="AL223" s="45">
        <f t="shared" si="250"/>
        <v>22500</v>
      </c>
      <c r="AM223" s="77">
        <v>6</v>
      </c>
      <c r="AN223" s="14">
        <v>129.08000000000001</v>
      </c>
      <c r="AO223" s="45">
        <f t="shared" si="251"/>
        <v>21513.333333333336</v>
      </c>
      <c r="AP223" s="77">
        <v>69.489999999999995</v>
      </c>
      <c r="AQ223" s="14">
        <v>1526.7260000000001</v>
      </c>
      <c r="AR223" s="45">
        <f t="shared" si="252"/>
        <v>21970.441790185643</v>
      </c>
      <c r="AS223" s="12">
        <f t="shared" si="254"/>
        <v>140.2646</v>
      </c>
      <c r="AT223" s="17">
        <f t="shared" si="255"/>
        <v>3678.1710000000003</v>
      </c>
    </row>
    <row r="224" spans="1:46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256"/>
        <v>0</v>
      </c>
      <c r="F224" s="77">
        <v>1.5</v>
      </c>
      <c r="G224" s="14">
        <v>25.75</v>
      </c>
      <c r="H224" s="45">
        <f t="shared" si="240"/>
        <v>17166.666666666668</v>
      </c>
      <c r="I224" s="44">
        <v>0</v>
      </c>
      <c r="J224" s="14">
        <v>0</v>
      </c>
      <c r="K224" s="45">
        <f t="shared" si="241"/>
        <v>0</v>
      </c>
      <c r="L224" s="77">
        <v>8.5850000000000009</v>
      </c>
      <c r="M224" s="14">
        <v>414.03899999999999</v>
      </c>
      <c r="N224" s="45">
        <f t="shared" si="242"/>
        <v>48228.188701223051</v>
      </c>
      <c r="O224" s="44">
        <v>0</v>
      </c>
      <c r="P224" s="14">
        <v>0</v>
      </c>
      <c r="Q224" s="45">
        <f t="shared" si="243"/>
        <v>0</v>
      </c>
      <c r="R224" s="44">
        <v>0</v>
      </c>
      <c r="S224" s="14">
        <v>0</v>
      </c>
      <c r="T224" s="45">
        <f t="shared" si="244"/>
        <v>0</v>
      </c>
      <c r="U224" s="44">
        <v>0</v>
      </c>
      <c r="V224" s="14">
        <v>0</v>
      </c>
      <c r="W224" s="45">
        <f t="shared" si="245"/>
        <v>0</v>
      </c>
      <c r="X224" s="77">
        <v>8.2100000000000009</v>
      </c>
      <c r="Y224" s="14">
        <v>414.20699999999999</v>
      </c>
      <c r="Z224" s="45">
        <f t="shared" si="246"/>
        <v>50451.522533495736</v>
      </c>
      <c r="AA224" s="77">
        <v>1.4999999999999999E-2</v>
      </c>
      <c r="AB224" s="14">
        <v>0.65</v>
      </c>
      <c r="AC224" s="45">
        <f t="shared" si="247"/>
        <v>43333.333333333336</v>
      </c>
      <c r="AD224" s="44">
        <v>0</v>
      </c>
      <c r="AE224" s="14">
        <v>0</v>
      </c>
      <c r="AF224" s="45">
        <f t="shared" si="248"/>
        <v>0</v>
      </c>
      <c r="AG224" s="77">
        <v>1.7855999999999999</v>
      </c>
      <c r="AH224" s="14">
        <v>47.04</v>
      </c>
      <c r="AI224" s="45">
        <f t="shared" si="249"/>
        <v>26344.08602150538</v>
      </c>
      <c r="AJ224" s="44">
        <v>0</v>
      </c>
      <c r="AK224" s="14">
        <v>0</v>
      </c>
      <c r="AL224" s="45">
        <f t="shared" si="250"/>
        <v>0</v>
      </c>
      <c r="AM224" s="77">
        <v>9.32</v>
      </c>
      <c r="AN224" s="14">
        <v>263.536</v>
      </c>
      <c r="AO224" s="45">
        <f t="shared" si="251"/>
        <v>28276.394849785407</v>
      </c>
      <c r="AP224" s="77">
        <v>32.64</v>
      </c>
      <c r="AQ224" s="14">
        <v>718.08</v>
      </c>
      <c r="AR224" s="45">
        <f t="shared" si="252"/>
        <v>22000</v>
      </c>
      <c r="AS224" s="12">
        <f t="shared" si="254"/>
        <v>62.055599999999998</v>
      </c>
      <c r="AT224" s="17">
        <f t="shared" si="255"/>
        <v>1883.3020000000001</v>
      </c>
    </row>
    <row r="225" spans="1:46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256"/>
        <v>0</v>
      </c>
      <c r="F225" s="77">
        <v>8</v>
      </c>
      <c r="G225" s="14">
        <v>200</v>
      </c>
      <c r="H225" s="45">
        <f t="shared" si="240"/>
        <v>25000</v>
      </c>
      <c r="I225" s="77">
        <v>0.2</v>
      </c>
      <c r="J225" s="14">
        <v>18</v>
      </c>
      <c r="K225" s="45">
        <f t="shared" si="241"/>
        <v>90000</v>
      </c>
      <c r="L225" s="77">
        <v>14.12</v>
      </c>
      <c r="M225" s="14">
        <v>684.98</v>
      </c>
      <c r="N225" s="45">
        <f t="shared" si="242"/>
        <v>48511.331444759206</v>
      </c>
      <c r="O225" s="44">
        <v>0</v>
      </c>
      <c r="P225" s="14">
        <v>0</v>
      </c>
      <c r="Q225" s="45">
        <f t="shared" si="243"/>
        <v>0</v>
      </c>
      <c r="R225" s="44">
        <v>0</v>
      </c>
      <c r="S225" s="14">
        <v>0</v>
      </c>
      <c r="T225" s="45">
        <f t="shared" si="244"/>
        <v>0</v>
      </c>
      <c r="U225" s="44">
        <v>0</v>
      </c>
      <c r="V225" s="14">
        <v>0</v>
      </c>
      <c r="W225" s="45">
        <f t="shared" si="245"/>
        <v>0</v>
      </c>
      <c r="X225" s="77">
        <v>16.972000000000001</v>
      </c>
      <c r="Y225" s="14">
        <v>273.70999999999998</v>
      </c>
      <c r="Z225" s="45">
        <f t="shared" si="246"/>
        <v>16127.150600989864</v>
      </c>
      <c r="AA225" s="44">
        <v>0</v>
      </c>
      <c r="AB225" s="14">
        <v>0</v>
      </c>
      <c r="AC225" s="45">
        <f t="shared" si="247"/>
        <v>0</v>
      </c>
      <c r="AD225" s="44">
        <v>0</v>
      </c>
      <c r="AE225" s="14">
        <v>0</v>
      </c>
      <c r="AF225" s="45">
        <f t="shared" si="248"/>
        <v>0</v>
      </c>
      <c r="AG225" s="77">
        <v>5.3567999999999998</v>
      </c>
      <c r="AH225" s="14">
        <v>141.12</v>
      </c>
      <c r="AI225" s="45">
        <f t="shared" si="249"/>
        <v>26344.08602150538</v>
      </c>
      <c r="AJ225" s="44">
        <v>0</v>
      </c>
      <c r="AK225" s="14">
        <v>0</v>
      </c>
      <c r="AL225" s="45">
        <f t="shared" si="250"/>
        <v>0</v>
      </c>
      <c r="AM225" s="44">
        <v>0</v>
      </c>
      <c r="AN225" s="14">
        <v>0</v>
      </c>
      <c r="AO225" s="45">
        <f t="shared" si="251"/>
        <v>0</v>
      </c>
      <c r="AP225" s="77">
        <v>74.2</v>
      </c>
      <c r="AQ225" s="14">
        <v>1861.5830000000001</v>
      </c>
      <c r="AR225" s="45">
        <f t="shared" si="252"/>
        <v>25088.719676549863</v>
      </c>
      <c r="AS225" s="12">
        <f t="shared" si="254"/>
        <v>118.84880000000001</v>
      </c>
      <c r="AT225" s="17">
        <f t="shared" si="255"/>
        <v>3179.393</v>
      </c>
    </row>
    <row r="226" spans="1:46" ht="15" thickBot="1" x14ac:dyDescent="0.35">
      <c r="A226" s="56"/>
      <c r="B226" s="68" t="s">
        <v>17</v>
      </c>
      <c r="C226" s="69">
        <f t="shared" ref="C226:D226" si="257">SUM(C214:C225)</f>
        <v>0</v>
      </c>
      <c r="D226" s="70">
        <f t="shared" si="257"/>
        <v>0</v>
      </c>
      <c r="E226" s="47"/>
      <c r="F226" s="69">
        <f t="shared" ref="F226:G226" si="258">SUM(F214:F225)</f>
        <v>97.683400000000006</v>
      </c>
      <c r="G226" s="70">
        <f t="shared" si="258"/>
        <v>3268.9650000000001</v>
      </c>
      <c r="H226" s="47"/>
      <c r="I226" s="69">
        <f t="shared" ref="I226:J226" si="259">SUM(I214:I225)</f>
        <v>33.274000000000001</v>
      </c>
      <c r="J226" s="70">
        <f t="shared" si="259"/>
        <v>1517.423</v>
      </c>
      <c r="K226" s="47"/>
      <c r="L226" s="69">
        <f t="shared" ref="L226:M226" si="260">SUM(L214:L225)</f>
        <v>118.27137999999999</v>
      </c>
      <c r="M226" s="70">
        <f t="shared" si="260"/>
        <v>5416.2160000000003</v>
      </c>
      <c r="N226" s="47"/>
      <c r="O226" s="69">
        <f t="shared" ref="O226:P226" si="261">SUM(O214:O225)</f>
        <v>0</v>
      </c>
      <c r="P226" s="70">
        <f t="shared" si="261"/>
        <v>0</v>
      </c>
      <c r="Q226" s="47"/>
      <c r="R226" s="69">
        <f t="shared" ref="R226:S226" si="262">SUM(R214:R225)</f>
        <v>0</v>
      </c>
      <c r="S226" s="70">
        <f t="shared" si="262"/>
        <v>0</v>
      </c>
      <c r="T226" s="47"/>
      <c r="U226" s="69">
        <f t="shared" ref="U226:V226" si="263">SUM(U214:U225)</f>
        <v>0</v>
      </c>
      <c r="V226" s="70">
        <f t="shared" si="263"/>
        <v>0</v>
      </c>
      <c r="W226" s="47"/>
      <c r="X226" s="69">
        <f t="shared" ref="X226:Y226" si="264">SUM(X214:X225)</f>
        <v>207.30200000000002</v>
      </c>
      <c r="Y226" s="70">
        <f t="shared" si="264"/>
        <v>5134.7300000000005</v>
      </c>
      <c r="Z226" s="47"/>
      <c r="AA226" s="69">
        <f t="shared" ref="AA226:AB226" si="265">SUM(AA214:AA225)</f>
        <v>7.5245100000000003</v>
      </c>
      <c r="AB226" s="70">
        <f t="shared" si="265"/>
        <v>188.56300000000002</v>
      </c>
      <c r="AC226" s="47"/>
      <c r="AD226" s="69">
        <f t="shared" ref="AD226:AE226" si="266">SUM(AD214:AD225)</f>
        <v>0.25</v>
      </c>
      <c r="AE226" s="70">
        <f t="shared" si="266"/>
        <v>29.747</v>
      </c>
      <c r="AF226" s="47"/>
      <c r="AG226" s="69">
        <f t="shared" ref="AG226:AH226" si="267">SUM(AG214:AG225)</f>
        <v>96.848399999999998</v>
      </c>
      <c r="AH226" s="70">
        <f t="shared" si="267"/>
        <v>3971.0749999999998</v>
      </c>
      <c r="AI226" s="47"/>
      <c r="AJ226" s="69">
        <f t="shared" ref="AJ226:AK226" si="268">SUM(AJ214:AJ225)</f>
        <v>0.4</v>
      </c>
      <c r="AK226" s="70">
        <f t="shared" si="268"/>
        <v>9</v>
      </c>
      <c r="AL226" s="47"/>
      <c r="AM226" s="69">
        <f t="shared" ref="AM226:AN226" si="269">SUM(AM214:AM225)</f>
        <v>66.142799999999994</v>
      </c>
      <c r="AN226" s="70">
        <f t="shared" si="269"/>
        <v>3080.7910000000002</v>
      </c>
      <c r="AO226" s="47"/>
      <c r="AP226" s="69">
        <f t="shared" ref="AP226:AQ226" si="270">SUM(AP214:AP225)</f>
        <v>314.64</v>
      </c>
      <c r="AQ226" s="70">
        <f t="shared" si="270"/>
        <v>7818.6530000000002</v>
      </c>
      <c r="AR226" s="47"/>
      <c r="AS226" s="38">
        <f t="shared" si="254"/>
        <v>942.33649000000003</v>
      </c>
      <c r="AT226" s="39">
        <f t="shared" si="255"/>
        <v>30435.163</v>
      </c>
    </row>
    <row r="227" spans="1:46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77">
        <v>5.3</v>
      </c>
      <c r="G227" s="14">
        <v>163.22300000000001</v>
      </c>
      <c r="H227" s="45">
        <f t="shared" ref="H227:H238" si="271">IF(F227=0,0,G227/F227*1000)</f>
        <v>30796.792452830192</v>
      </c>
      <c r="I227" s="44">
        <v>0</v>
      </c>
      <c r="J227" s="14">
        <v>0</v>
      </c>
      <c r="K227" s="45">
        <f t="shared" ref="K227:K238" si="272">IF(I227=0,0,J227/I227*1000)</f>
        <v>0</v>
      </c>
      <c r="L227" s="77">
        <v>8.7100000000000009</v>
      </c>
      <c r="M227" s="14">
        <v>475.8</v>
      </c>
      <c r="N227" s="45">
        <f t="shared" ref="N227:N238" si="273">IF(L227=0,0,M227/L227*1000)</f>
        <v>54626.86567164179</v>
      </c>
      <c r="O227" s="44">
        <v>0</v>
      </c>
      <c r="P227" s="14">
        <v>0</v>
      </c>
      <c r="Q227" s="45">
        <f t="shared" ref="Q227:Q238" si="274">IF(O227=0,0,P227/O227*1000)</f>
        <v>0</v>
      </c>
      <c r="R227" s="44">
        <v>0</v>
      </c>
      <c r="S227" s="14">
        <v>0</v>
      </c>
      <c r="T227" s="45">
        <f t="shared" ref="T227:T238" si="275">IF(R227=0,0,S227/R227*1000)</f>
        <v>0</v>
      </c>
      <c r="U227" s="44">
        <v>0</v>
      </c>
      <c r="V227" s="14">
        <v>0</v>
      </c>
      <c r="W227" s="45">
        <f t="shared" ref="W227:W238" si="276">IF(U227=0,0,V227/U227*1000)</f>
        <v>0</v>
      </c>
      <c r="X227" s="77">
        <v>0.64</v>
      </c>
      <c r="Y227" s="14">
        <v>23.805</v>
      </c>
      <c r="Z227" s="45">
        <f t="shared" ref="Z227:Z238" si="277">IF(X227=0,0,Y227/X227*1000)</f>
        <v>37195.3125</v>
      </c>
      <c r="AA227" s="44">
        <v>0</v>
      </c>
      <c r="AB227" s="14">
        <v>0</v>
      </c>
      <c r="AC227" s="45">
        <f t="shared" ref="AC227:AC238" si="278">IF(AA227=0,0,AB227/AA227*1000)</f>
        <v>0</v>
      </c>
      <c r="AD227" s="44">
        <v>0</v>
      </c>
      <c r="AE227" s="14">
        <v>0</v>
      </c>
      <c r="AF227" s="45">
        <f t="shared" ref="AF227:AF238" si="279">IF(AD227=0,0,AE227/AD227*1000)</f>
        <v>0</v>
      </c>
      <c r="AG227" s="77">
        <v>7.4640000000000004</v>
      </c>
      <c r="AH227" s="14">
        <v>205.596</v>
      </c>
      <c r="AI227" s="45">
        <f t="shared" ref="AI227:AI238" si="280">IF(AG227=0,0,AH227/AG227*1000)</f>
        <v>27545.016077170418</v>
      </c>
      <c r="AJ227" s="44">
        <v>0</v>
      </c>
      <c r="AK227" s="14">
        <v>0</v>
      </c>
      <c r="AL227" s="45">
        <f t="shared" ref="AL227:AL238" si="281">IF(AJ227=0,0,AK227/AJ227*1000)</f>
        <v>0</v>
      </c>
      <c r="AM227" s="77">
        <v>0.54</v>
      </c>
      <c r="AN227" s="14">
        <v>14.433</v>
      </c>
      <c r="AO227" s="45">
        <f t="shared" ref="AO227:AO238" si="282">IF(AM227=0,0,AN227/AM227*1000)</f>
        <v>26727.777777777774</v>
      </c>
      <c r="AP227" s="77">
        <v>72.319000000000003</v>
      </c>
      <c r="AQ227" s="14">
        <v>1852.104</v>
      </c>
      <c r="AR227" s="45">
        <f t="shared" ref="AR227:AR238" si="283">IF(AP227=0,0,AQ227/AP227*1000)</f>
        <v>25610.199256073785</v>
      </c>
      <c r="AS227" s="12">
        <f>SUMIF($C$5:$AR$5,"Ton",C227:AR227)</f>
        <v>94.973000000000013</v>
      </c>
      <c r="AT227" s="17">
        <f>SUMIF($C$5:$AR$5,"F*",C227:AR227)</f>
        <v>2734.9610000000002</v>
      </c>
    </row>
    <row r="228" spans="1:46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284">IF(C228=0,0,D228/C228*1000)</f>
        <v>0</v>
      </c>
      <c r="F228" s="44">
        <v>0</v>
      </c>
      <c r="G228" s="14">
        <v>0</v>
      </c>
      <c r="H228" s="45">
        <f t="shared" si="271"/>
        <v>0</v>
      </c>
      <c r="I228" s="44">
        <v>0</v>
      </c>
      <c r="J228" s="14">
        <v>0</v>
      </c>
      <c r="K228" s="45">
        <f t="shared" si="272"/>
        <v>0</v>
      </c>
      <c r="L228" s="77">
        <v>6.35</v>
      </c>
      <c r="M228" s="14">
        <v>334.98399999999998</v>
      </c>
      <c r="N228" s="45">
        <f t="shared" si="273"/>
        <v>52753.385826771657</v>
      </c>
      <c r="O228" s="44">
        <v>0</v>
      </c>
      <c r="P228" s="14">
        <v>0</v>
      </c>
      <c r="Q228" s="45">
        <f t="shared" si="274"/>
        <v>0</v>
      </c>
      <c r="R228" s="44">
        <v>0</v>
      </c>
      <c r="S228" s="14">
        <v>0</v>
      </c>
      <c r="T228" s="45">
        <f t="shared" si="275"/>
        <v>0</v>
      </c>
      <c r="U228" s="44">
        <v>0</v>
      </c>
      <c r="V228" s="14">
        <v>0</v>
      </c>
      <c r="W228" s="45">
        <f t="shared" si="276"/>
        <v>0</v>
      </c>
      <c r="X228" s="77">
        <v>0.5</v>
      </c>
      <c r="Y228" s="14">
        <v>18.75</v>
      </c>
      <c r="Z228" s="45">
        <f t="shared" si="277"/>
        <v>37500</v>
      </c>
      <c r="AA228" s="44">
        <v>0</v>
      </c>
      <c r="AB228" s="14">
        <v>0</v>
      </c>
      <c r="AC228" s="45">
        <f t="shared" si="278"/>
        <v>0</v>
      </c>
      <c r="AD228" s="44">
        <v>0</v>
      </c>
      <c r="AE228" s="14">
        <v>0</v>
      </c>
      <c r="AF228" s="45">
        <f t="shared" si="279"/>
        <v>0</v>
      </c>
      <c r="AG228" s="77">
        <v>3.24</v>
      </c>
      <c r="AH228" s="14">
        <v>81.977999999999994</v>
      </c>
      <c r="AI228" s="45">
        <f t="shared" si="280"/>
        <v>25301.851851851847</v>
      </c>
      <c r="AJ228" s="44">
        <v>0</v>
      </c>
      <c r="AK228" s="14">
        <v>0</v>
      </c>
      <c r="AL228" s="45">
        <f t="shared" si="281"/>
        <v>0</v>
      </c>
      <c r="AM228" s="44">
        <v>0</v>
      </c>
      <c r="AN228" s="14">
        <v>0</v>
      </c>
      <c r="AO228" s="45">
        <f t="shared" si="282"/>
        <v>0</v>
      </c>
      <c r="AP228" s="77">
        <v>0.01</v>
      </c>
      <c r="AQ228" s="14">
        <v>0.65800000000000003</v>
      </c>
      <c r="AR228" s="45">
        <f t="shared" si="283"/>
        <v>65800</v>
      </c>
      <c r="AS228" s="12">
        <f t="shared" ref="AS228:AS239" si="285">SUMIF($C$5:$AR$5,"Ton",C228:AR228)</f>
        <v>10.1</v>
      </c>
      <c r="AT228" s="17">
        <f t="shared" ref="AT228:AT239" si="286">SUMIF($C$5:$AR$5,"F*",C228:AR228)</f>
        <v>436.37</v>
      </c>
    </row>
    <row r="229" spans="1:46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284"/>
        <v>0</v>
      </c>
      <c r="F229" s="44">
        <v>0</v>
      </c>
      <c r="G229" s="14">
        <v>0</v>
      </c>
      <c r="H229" s="45">
        <f t="shared" si="271"/>
        <v>0</v>
      </c>
      <c r="I229" s="44">
        <v>0</v>
      </c>
      <c r="J229" s="14">
        <v>0</v>
      </c>
      <c r="K229" s="45">
        <f t="shared" si="272"/>
        <v>0</v>
      </c>
      <c r="L229" s="77">
        <v>8.5500000000000007</v>
      </c>
      <c r="M229" s="14">
        <v>448.928</v>
      </c>
      <c r="N229" s="45">
        <f t="shared" si="273"/>
        <v>52506.198830409354</v>
      </c>
      <c r="O229" s="44">
        <v>0</v>
      </c>
      <c r="P229" s="14">
        <v>0</v>
      </c>
      <c r="Q229" s="45">
        <f t="shared" si="274"/>
        <v>0</v>
      </c>
      <c r="R229" s="44">
        <v>0</v>
      </c>
      <c r="S229" s="14">
        <v>0</v>
      </c>
      <c r="T229" s="45">
        <f t="shared" si="275"/>
        <v>0</v>
      </c>
      <c r="U229" s="44">
        <v>0</v>
      </c>
      <c r="V229" s="14">
        <v>0</v>
      </c>
      <c r="W229" s="45">
        <f t="shared" si="276"/>
        <v>0</v>
      </c>
      <c r="X229" s="77">
        <v>6.42</v>
      </c>
      <c r="Y229" s="14">
        <v>183.15</v>
      </c>
      <c r="Z229" s="45">
        <f t="shared" si="277"/>
        <v>28528.037383177572</v>
      </c>
      <c r="AA229" s="44">
        <v>0</v>
      </c>
      <c r="AB229" s="14">
        <v>0</v>
      </c>
      <c r="AC229" s="45">
        <f t="shared" si="278"/>
        <v>0</v>
      </c>
      <c r="AD229" s="44">
        <v>0</v>
      </c>
      <c r="AE229" s="14">
        <v>0</v>
      </c>
      <c r="AF229" s="45">
        <f t="shared" si="279"/>
        <v>0</v>
      </c>
      <c r="AG229" s="44">
        <v>0</v>
      </c>
      <c r="AH229" s="14">
        <v>0</v>
      </c>
      <c r="AI229" s="45">
        <f t="shared" si="280"/>
        <v>0</v>
      </c>
      <c r="AJ229" s="44">
        <v>0</v>
      </c>
      <c r="AK229" s="14">
        <v>0</v>
      </c>
      <c r="AL229" s="45">
        <f t="shared" si="281"/>
        <v>0</v>
      </c>
      <c r="AM229" s="77">
        <v>0.65</v>
      </c>
      <c r="AN229" s="14">
        <v>24.055</v>
      </c>
      <c r="AO229" s="45">
        <f t="shared" si="282"/>
        <v>37007.692307692312</v>
      </c>
      <c r="AP229" s="77">
        <v>4.2000000000000003E-2</v>
      </c>
      <c r="AQ229" s="14">
        <v>2.4860000000000002</v>
      </c>
      <c r="AR229" s="45">
        <f t="shared" si="283"/>
        <v>59190.476190476191</v>
      </c>
      <c r="AS229" s="12">
        <f t="shared" si="285"/>
        <v>15.662000000000001</v>
      </c>
      <c r="AT229" s="17">
        <f t="shared" si="286"/>
        <v>658.61899999999991</v>
      </c>
    </row>
    <row r="230" spans="1:46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44">
        <v>0</v>
      </c>
      <c r="G230" s="14">
        <v>0</v>
      </c>
      <c r="H230" s="45">
        <f t="shared" si="271"/>
        <v>0</v>
      </c>
      <c r="I230" s="44">
        <v>0</v>
      </c>
      <c r="J230" s="14">
        <v>0</v>
      </c>
      <c r="K230" s="45">
        <f t="shared" si="272"/>
        <v>0</v>
      </c>
      <c r="L230" s="44">
        <v>0</v>
      </c>
      <c r="M230" s="14">
        <v>0</v>
      </c>
      <c r="N230" s="45">
        <f t="shared" si="273"/>
        <v>0</v>
      </c>
      <c r="O230" s="44">
        <v>0</v>
      </c>
      <c r="P230" s="14">
        <v>0</v>
      </c>
      <c r="Q230" s="45">
        <f t="shared" si="274"/>
        <v>0</v>
      </c>
      <c r="R230" s="44">
        <v>0</v>
      </c>
      <c r="S230" s="14">
        <v>0</v>
      </c>
      <c r="T230" s="45">
        <f t="shared" si="275"/>
        <v>0</v>
      </c>
      <c r="U230" s="44">
        <v>0</v>
      </c>
      <c r="V230" s="14">
        <v>0</v>
      </c>
      <c r="W230" s="45">
        <f t="shared" si="276"/>
        <v>0</v>
      </c>
      <c r="X230" s="44">
        <v>0</v>
      </c>
      <c r="Y230" s="14">
        <v>0</v>
      </c>
      <c r="Z230" s="45">
        <f t="shared" si="277"/>
        <v>0</v>
      </c>
      <c r="AA230" s="44">
        <v>0</v>
      </c>
      <c r="AB230" s="14">
        <v>0</v>
      </c>
      <c r="AC230" s="45">
        <f t="shared" si="278"/>
        <v>0</v>
      </c>
      <c r="AD230" s="44">
        <v>0</v>
      </c>
      <c r="AE230" s="14">
        <v>0</v>
      </c>
      <c r="AF230" s="45">
        <f t="shared" si="279"/>
        <v>0</v>
      </c>
      <c r="AG230" s="44">
        <v>0</v>
      </c>
      <c r="AH230" s="14">
        <v>0</v>
      </c>
      <c r="AI230" s="45">
        <f t="shared" si="280"/>
        <v>0</v>
      </c>
      <c r="AJ230" s="44">
        <v>0</v>
      </c>
      <c r="AK230" s="14">
        <v>0</v>
      </c>
      <c r="AL230" s="45">
        <f t="shared" si="281"/>
        <v>0</v>
      </c>
      <c r="AM230" s="44">
        <v>0</v>
      </c>
      <c r="AN230" s="14">
        <v>0</v>
      </c>
      <c r="AO230" s="45">
        <f t="shared" si="282"/>
        <v>0</v>
      </c>
      <c r="AP230" s="44">
        <v>0</v>
      </c>
      <c r="AQ230" s="14">
        <v>0</v>
      </c>
      <c r="AR230" s="45">
        <f t="shared" si="283"/>
        <v>0</v>
      </c>
      <c r="AS230" s="12">
        <f t="shared" si="285"/>
        <v>0</v>
      </c>
      <c r="AT230" s="17">
        <f t="shared" si="286"/>
        <v>0</v>
      </c>
    </row>
    <row r="231" spans="1:46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287">IF(C231=0,0,D231/C231*1000)</f>
        <v>0</v>
      </c>
      <c r="F231" s="44">
        <v>0</v>
      </c>
      <c r="G231" s="14">
        <v>0</v>
      </c>
      <c r="H231" s="45">
        <f t="shared" si="271"/>
        <v>0</v>
      </c>
      <c r="I231" s="44">
        <v>0</v>
      </c>
      <c r="J231" s="14">
        <v>0</v>
      </c>
      <c r="K231" s="45">
        <f t="shared" si="272"/>
        <v>0</v>
      </c>
      <c r="L231" s="44">
        <v>0</v>
      </c>
      <c r="M231" s="14">
        <v>0</v>
      </c>
      <c r="N231" s="45">
        <f t="shared" si="273"/>
        <v>0</v>
      </c>
      <c r="O231" s="44">
        <v>0</v>
      </c>
      <c r="P231" s="14">
        <v>0</v>
      </c>
      <c r="Q231" s="45">
        <f t="shared" si="274"/>
        <v>0</v>
      </c>
      <c r="R231" s="44">
        <v>0</v>
      </c>
      <c r="S231" s="14">
        <v>0</v>
      </c>
      <c r="T231" s="45">
        <f t="shared" si="275"/>
        <v>0</v>
      </c>
      <c r="U231" s="44">
        <v>0</v>
      </c>
      <c r="V231" s="14">
        <v>0</v>
      </c>
      <c r="W231" s="45">
        <f t="shared" si="276"/>
        <v>0</v>
      </c>
      <c r="X231" s="44">
        <v>0</v>
      </c>
      <c r="Y231" s="14">
        <v>0</v>
      </c>
      <c r="Z231" s="45">
        <f t="shared" si="277"/>
        <v>0</v>
      </c>
      <c r="AA231" s="44">
        <v>0</v>
      </c>
      <c r="AB231" s="14">
        <v>0</v>
      </c>
      <c r="AC231" s="45">
        <f t="shared" si="278"/>
        <v>0</v>
      </c>
      <c r="AD231" s="44">
        <v>0</v>
      </c>
      <c r="AE231" s="14">
        <v>0</v>
      </c>
      <c r="AF231" s="45">
        <f t="shared" si="279"/>
        <v>0</v>
      </c>
      <c r="AG231" s="44">
        <v>0</v>
      </c>
      <c r="AH231" s="14">
        <v>0</v>
      </c>
      <c r="AI231" s="45">
        <f t="shared" si="280"/>
        <v>0</v>
      </c>
      <c r="AJ231" s="44">
        <v>0</v>
      </c>
      <c r="AK231" s="14">
        <v>0</v>
      </c>
      <c r="AL231" s="45">
        <f t="shared" si="281"/>
        <v>0</v>
      </c>
      <c r="AM231" s="44">
        <v>0</v>
      </c>
      <c r="AN231" s="14">
        <v>0</v>
      </c>
      <c r="AO231" s="45">
        <f t="shared" si="282"/>
        <v>0</v>
      </c>
      <c r="AP231" s="44">
        <v>0</v>
      </c>
      <c r="AQ231" s="14">
        <v>0</v>
      </c>
      <c r="AR231" s="45">
        <f t="shared" si="283"/>
        <v>0</v>
      </c>
      <c r="AS231" s="12">
        <f t="shared" si="285"/>
        <v>0</v>
      </c>
      <c r="AT231" s="17">
        <f t="shared" si="286"/>
        <v>0</v>
      </c>
    </row>
    <row r="232" spans="1:46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287"/>
        <v>0</v>
      </c>
      <c r="F232" s="44">
        <v>0</v>
      </c>
      <c r="G232" s="14">
        <v>0</v>
      </c>
      <c r="H232" s="45">
        <f t="shared" si="271"/>
        <v>0</v>
      </c>
      <c r="I232" s="44">
        <v>0</v>
      </c>
      <c r="J232" s="14">
        <v>0</v>
      </c>
      <c r="K232" s="45">
        <f t="shared" si="272"/>
        <v>0</v>
      </c>
      <c r="L232" s="44">
        <v>0</v>
      </c>
      <c r="M232" s="14">
        <v>0</v>
      </c>
      <c r="N232" s="45">
        <f t="shared" si="273"/>
        <v>0</v>
      </c>
      <c r="O232" s="44">
        <v>0</v>
      </c>
      <c r="P232" s="14">
        <v>0</v>
      </c>
      <c r="Q232" s="45">
        <f t="shared" si="274"/>
        <v>0</v>
      </c>
      <c r="R232" s="44">
        <v>0</v>
      </c>
      <c r="S232" s="14">
        <v>0</v>
      </c>
      <c r="T232" s="45">
        <f t="shared" si="275"/>
        <v>0</v>
      </c>
      <c r="U232" s="44">
        <v>0</v>
      </c>
      <c r="V232" s="14">
        <v>0</v>
      </c>
      <c r="W232" s="45">
        <f t="shared" si="276"/>
        <v>0</v>
      </c>
      <c r="X232" s="44">
        <v>0</v>
      </c>
      <c r="Y232" s="14">
        <v>0</v>
      </c>
      <c r="Z232" s="45">
        <f t="shared" si="277"/>
        <v>0</v>
      </c>
      <c r="AA232" s="44">
        <v>0</v>
      </c>
      <c r="AB232" s="14">
        <v>0</v>
      </c>
      <c r="AC232" s="45">
        <f t="shared" si="278"/>
        <v>0</v>
      </c>
      <c r="AD232" s="44">
        <v>0</v>
      </c>
      <c r="AE232" s="14">
        <v>0</v>
      </c>
      <c r="AF232" s="45">
        <f t="shared" si="279"/>
        <v>0</v>
      </c>
      <c r="AG232" s="44">
        <v>0</v>
      </c>
      <c r="AH232" s="14">
        <v>0</v>
      </c>
      <c r="AI232" s="45">
        <f t="shared" si="280"/>
        <v>0</v>
      </c>
      <c r="AJ232" s="44">
        <v>0</v>
      </c>
      <c r="AK232" s="14">
        <v>0</v>
      </c>
      <c r="AL232" s="45">
        <f t="shared" si="281"/>
        <v>0</v>
      </c>
      <c r="AM232" s="44">
        <v>0</v>
      </c>
      <c r="AN232" s="14">
        <v>0</v>
      </c>
      <c r="AO232" s="45">
        <f t="shared" si="282"/>
        <v>0</v>
      </c>
      <c r="AP232" s="44">
        <v>0</v>
      </c>
      <c r="AQ232" s="14">
        <v>0</v>
      </c>
      <c r="AR232" s="45">
        <f t="shared" si="283"/>
        <v>0</v>
      </c>
      <c r="AS232" s="12">
        <f t="shared" si="285"/>
        <v>0</v>
      </c>
      <c r="AT232" s="17">
        <f t="shared" si="286"/>
        <v>0</v>
      </c>
    </row>
    <row r="233" spans="1:46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287"/>
        <v>0</v>
      </c>
      <c r="F233" s="44">
        <v>0</v>
      </c>
      <c r="G233" s="14">
        <v>0</v>
      </c>
      <c r="H233" s="45">
        <f t="shared" si="271"/>
        <v>0</v>
      </c>
      <c r="I233" s="44">
        <v>0</v>
      </c>
      <c r="J233" s="14">
        <v>0</v>
      </c>
      <c r="K233" s="45">
        <f t="shared" si="272"/>
        <v>0</v>
      </c>
      <c r="L233" s="44">
        <v>0</v>
      </c>
      <c r="M233" s="14">
        <v>0</v>
      </c>
      <c r="N233" s="45">
        <f t="shared" si="273"/>
        <v>0</v>
      </c>
      <c r="O233" s="44">
        <v>0</v>
      </c>
      <c r="P233" s="14">
        <v>0</v>
      </c>
      <c r="Q233" s="45">
        <f t="shared" si="274"/>
        <v>0</v>
      </c>
      <c r="R233" s="44">
        <v>0</v>
      </c>
      <c r="S233" s="14">
        <v>0</v>
      </c>
      <c r="T233" s="45">
        <f t="shared" si="275"/>
        <v>0</v>
      </c>
      <c r="U233" s="44">
        <v>0</v>
      </c>
      <c r="V233" s="14">
        <v>0</v>
      </c>
      <c r="W233" s="45">
        <f t="shared" si="276"/>
        <v>0</v>
      </c>
      <c r="X233" s="44">
        <v>0</v>
      </c>
      <c r="Y233" s="14">
        <v>0</v>
      </c>
      <c r="Z233" s="45">
        <f t="shared" si="277"/>
        <v>0</v>
      </c>
      <c r="AA233" s="44">
        <v>0</v>
      </c>
      <c r="AB233" s="14">
        <v>0</v>
      </c>
      <c r="AC233" s="45">
        <f t="shared" si="278"/>
        <v>0</v>
      </c>
      <c r="AD233" s="44">
        <v>0</v>
      </c>
      <c r="AE233" s="14">
        <v>0</v>
      </c>
      <c r="AF233" s="45">
        <f t="shared" si="279"/>
        <v>0</v>
      </c>
      <c r="AG233" s="44">
        <v>0</v>
      </c>
      <c r="AH233" s="14">
        <v>0</v>
      </c>
      <c r="AI233" s="45">
        <f t="shared" si="280"/>
        <v>0</v>
      </c>
      <c r="AJ233" s="44">
        <v>0</v>
      </c>
      <c r="AK233" s="14">
        <v>0</v>
      </c>
      <c r="AL233" s="45">
        <f t="shared" si="281"/>
        <v>0</v>
      </c>
      <c r="AM233" s="44">
        <v>0</v>
      </c>
      <c r="AN233" s="14">
        <v>0</v>
      </c>
      <c r="AO233" s="45">
        <f t="shared" si="282"/>
        <v>0</v>
      </c>
      <c r="AP233" s="44">
        <v>0</v>
      </c>
      <c r="AQ233" s="14">
        <v>0</v>
      </c>
      <c r="AR233" s="45">
        <f t="shared" si="283"/>
        <v>0</v>
      </c>
      <c r="AS233" s="12">
        <f t="shared" si="285"/>
        <v>0</v>
      </c>
      <c r="AT233" s="17">
        <f t="shared" si="286"/>
        <v>0</v>
      </c>
    </row>
    <row r="234" spans="1:46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287"/>
        <v>0</v>
      </c>
      <c r="F234" s="44">
        <v>0</v>
      </c>
      <c r="G234" s="14">
        <v>0</v>
      </c>
      <c r="H234" s="45">
        <f t="shared" si="271"/>
        <v>0</v>
      </c>
      <c r="I234" s="44">
        <v>0</v>
      </c>
      <c r="J234" s="14">
        <v>0</v>
      </c>
      <c r="K234" s="45">
        <f t="shared" si="272"/>
        <v>0</v>
      </c>
      <c r="L234" s="44">
        <v>0</v>
      </c>
      <c r="M234" s="14">
        <v>0</v>
      </c>
      <c r="N234" s="45">
        <f t="shared" si="273"/>
        <v>0</v>
      </c>
      <c r="O234" s="44">
        <v>0</v>
      </c>
      <c r="P234" s="14">
        <v>0</v>
      </c>
      <c r="Q234" s="45">
        <f t="shared" si="274"/>
        <v>0</v>
      </c>
      <c r="R234" s="44">
        <v>0</v>
      </c>
      <c r="S234" s="14">
        <v>0</v>
      </c>
      <c r="T234" s="45">
        <f t="shared" si="275"/>
        <v>0</v>
      </c>
      <c r="U234" s="44">
        <v>0</v>
      </c>
      <c r="V234" s="14">
        <v>0</v>
      </c>
      <c r="W234" s="45">
        <f t="shared" si="276"/>
        <v>0</v>
      </c>
      <c r="X234" s="44">
        <v>0</v>
      </c>
      <c r="Y234" s="14">
        <v>0</v>
      </c>
      <c r="Z234" s="45">
        <f t="shared" si="277"/>
        <v>0</v>
      </c>
      <c r="AA234" s="44">
        <v>0</v>
      </c>
      <c r="AB234" s="14">
        <v>0</v>
      </c>
      <c r="AC234" s="45">
        <f t="shared" si="278"/>
        <v>0</v>
      </c>
      <c r="AD234" s="44">
        <v>0</v>
      </c>
      <c r="AE234" s="14">
        <v>0</v>
      </c>
      <c r="AF234" s="45">
        <f t="shared" si="279"/>
        <v>0</v>
      </c>
      <c r="AG234" s="44">
        <v>0</v>
      </c>
      <c r="AH234" s="14">
        <v>0</v>
      </c>
      <c r="AI234" s="45">
        <f t="shared" si="280"/>
        <v>0</v>
      </c>
      <c r="AJ234" s="44">
        <v>0</v>
      </c>
      <c r="AK234" s="14">
        <v>0</v>
      </c>
      <c r="AL234" s="45">
        <f t="shared" si="281"/>
        <v>0</v>
      </c>
      <c r="AM234" s="44">
        <v>0</v>
      </c>
      <c r="AN234" s="14">
        <v>0</v>
      </c>
      <c r="AO234" s="45">
        <f t="shared" si="282"/>
        <v>0</v>
      </c>
      <c r="AP234" s="44">
        <v>0</v>
      </c>
      <c r="AQ234" s="14">
        <v>0</v>
      </c>
      <c r="AR234" s="45">
        <f t="shared" si="283"/>
        <v>0</v>
      </c>
      <c r="AS234" s="12">
        <f t="shared" si="285"/>
        <v>0</v>
      </c>
      <c r="AT234" s="17">
        <f t="shared" si="286"/>
        <v>0</v>
      </c>
    </row>
    <row r="235" spans="1:46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287"/>
        <v>0</v>
      </c>
      <c r="F235" s="44">
        <v>0</v>
      </c>
      <c r="G235" s="14">
        <v>0</v>
      </c>
      <c r="H235" s="45">
        <f t="shared" si="271"/>
        <v>0</v>
      </c>
      <c r="I235" s="44">
        <v>0</v>
      </c>
      <c r="J235" s="14">
        <v>0</v>
      </c>
      <c r="K235" s="45">
        <f t="shared" si="272"/>
        <v>0</v>
      </c>
      <c r="L235" s="44">
        <v>0</v>
      </c>
      <c r="M235" s="14">
        <v>0</v>
      </c>
      <c r="N235" s="45">
        <f t="shared" si="273"/>
        <v>0</v>
      </c>
      <c r="O235" s="44">
        <v>0</v>
      </c>
      <c r="P235" s="14">
        <v>0</v>
      </c>
      <c r="Q235" s="45">
        <f t="shared" si="274"/>
        <v>0</v>
      </c>
      <c r="R235" s="44">
        <v>0</v>
      </c>
      <c r="S235" s="14">
        <v>0</v>
      </c>
      <c r="T235" s="45">
        <f t="shared" si="275"/>
        <v>0</v>
      </c>
      <c r="U235" s="44">
        <v>0</v>
      </c>
      <c r="V235" s="14">
        <v>0</v>
      </c>
      <c r="W235" s="45">
        <f t="shared" si="276"/>
        <v>0</v>
      </c>
      <c r="X235" s="44">
        <v>0</v>
      </c>
      <c r="Y235" s="14">
        <v>0</v>
      </c>
      <c r="Z235" s="45">
        <f t="shared" si="277"/>
        <v>0</v>
      </c>
      <c r="AA235" s="44">
        <v>0</v>
      </c>
      <c r="AB235" s="14">
        <v>0</v>
      </c>
      <c r="AC235" s="45">
        <f t="shared" si="278"/>
        <v>0</v>
      </c>
      <c r="AD235" s="44">
        <v>0</v>
      </c>
      <c r="AE235" s="14">
        <v>0</v>
      </c>
      <c r="AF235" s="45">
        <f t="shared" si="279"/>
        <v>0</v>
      </c>
      <c r="AG235" s="44">
        <v>0</v>
      </c>
      <c r="AH235" s="14">
        <v>0</v>
      </c>
      <c r="AI235" s="45">
        <f t="shared" si="280"/>
        <v>0</v>
      </c>
      <c r="AJ235" s="44">
        <v>0</v>
      </c>
      <c r="AK235" s="14">
        <v>0</v>
      </c>
      <c r="AL235" s="45">
        <f t="shared" si="281"/>
        <v>0</v>
      </c>
      <c r="AM235" s="44">
        <v>0</v>
      </c>
      <c r="AN235" s="14">
        <v>0</v>
      </c>
      <c r="AO235" s="45">
        <f t="shared" si="282"/>
        <v>0</v>
      </c>
      <c r="AP235" s="44">
        <v>0</v>
      </c>
      <c r="AQ235" s="14">
        <v>0</v>
      </c>
      <c r="AR235" s="45">
        <f t="shared" si="283"/>
        <v>0</v>
      </c>
      <c r="AS235" s="12">
        <f t="shared" si="285"/>
        <v>0</v>
      </c>
      <c r="AT235" s="17">
        <f t="shared" si="286"/>
        <v>0</v>
      </c>
    </row>
    <row r="236" spans="1:46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287"/>
        <v>0</v>
      </c>
      <c r="F236" s="44">
        <v>0</v>
      </c>
      <c r="G236" s="14">
        <v>0</v>
      </c>
      <c r="H236" s="45">
        <f t="shared" si="271"/>
        <v>0</v>
      </c>
      <c r="I236" s="44">
        <v>0</v>
      </c>
      <c r="J236" s="14">
        <v>0</v>
      </c>
      <c r="K236" s="45">
        <f t="shared" si="272"/>
        <v>0</v>
      </c>
      <c r="L236" s="44">
        <v>0</v>
      </c>
      <c r="M236" s="14">
        <v>0</v>
      </c>
      <c r="N236" s="45">
        <f t="shared" si="273"/>
        <v>0</v>
      </c>
      <c r="O236" s="44">
        <v>0</v>
      </c>
      <c r="P236" s="14">
        <v>0</v>
      </c>
      <c r="Q236" s="45">
        <f t="shared" si="274"/>
        <v>0</v>
      </c>
      <c r="R236" s="44">
        <v>0</v>
      </c>
      <c r="S236" s="14">
        <v>0</v>
      </c>
      <c r="T236" s="45">
        <f t="shared" si="275"/>
        <v>0</v>
      </c>
      <c r="U236" s="44">
        <v>0</v>
      </c>
      <c r="V236" s="14">
        <v>0</v>
      </c>
      <c r="W236" s="45">
        <f t="shared" si="276"/>
        <v>0</v>
      </c>
      <c r="X236" s="44">
        <v>0</v>
      </c>
      <c r="Y236" s="14">
        <v>0</v>
      </c>
      <c r="Z236" s="45">
        <f t="shared" si="277"/>
        <v>0</v>
      </c>
      <c r="AA236" s="44">
        <v>0</v>
      </c>
      <c r="AB236" s="14">
        <v>0</v>
      </c>
      <c r="AC236" s="45">
        <f t="shared" si="278"/>
        <v>0</v>
      </c>
      <c r="AD236" s="44">
        <v>0</v>
      </c>
      <c r="AE236" s="14">
        <v>0</v>
      </c>
      <c r="AF236" s="45">
        <f t="shared" si="279"/>
        <v>0</v>
      </c>
      <c r="AG236" s="44">
        <v>0</v>
      </c>
      <c r="AH236" s="14">
        <v>0</v>
      </c>
      <c r="AI236" s="45">
        <f t="shared" si="280"/>
        <v>0</v>
      </c>
      <c r="AJ236" s="44">
        <v>0</v>
      </c>
      <c r="AK236" s="14">
        <v>0</v>
      </c>
      <c r="AL236" s="45">
        <f t="shared" si="281"/>
        <v>0</v>
      </c>
      <c r="AM236" s="44">
        <v>0</v>
      </c>
      <c r="AN236" s="14">
        <v>0</v>
      </c>
      <c r="AO236" s="45">
        <f t="shared" si="282"/>
        <v>0</v>
      </c>
      <c r="AP236" s="44">
        <v>0</v>
      </c>
      <c r="AQ236" s="14">
        <v>0</v>
      </c>
      <c r="AR236" s="45">
        <f t="shared" si="283"/>
        <v>0</v>
      </c>
      <c r="AS236" s="12">
        <f t="shared" si="285"/>
        <v>0</v>
      </c>
      <c r="AT236" s="17">
        <f t="shared" si="286"/>
        <v>0</v>
      </c>
    </row>
    <row r="237" spans="1:46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287"/>
        <v>0</v>
      </c>
      <c r="F237" s="44">
        <v>0</v>
      </c>
      <c r="G237" s="14">
        <v>0</v>
      </c>
      <c r="H237" s="45">
        <f t="shared" si="271"/>
        <v>0</v>
      </c>
      <c r="I237" s="44">
        <v>0</v>
      </c>
      <c r="J237" s="14">
        <v>0</v>
      </c>
      <c r="K237" s="45">
        <f t="shared" si="272"/>
        <v>0</v>
      </c>
      <c r="L237" s="44">
        <v>0</v>
      </c>
      <c r="M237" s="14">
        <v>0</v>
      </c>
      <c r="N237" s="45">
        <f t="shared" si="273"/>
        <v>0</v>
      </c>
      <c r="O237" s="44">
        <v>0</v>
      </c>
      <c r="P237" s="14">
        <v>0</v>
      </c>
      <c r="Q237" s="45">
        <f t="shared" si="274"/>
        <v>0</v>
      </c>
      <c r="R237" s="44">
        <v>0</v>
      </c>
      <c r="S237" s="14">
        <v>0</v>
      </c>
      <c r="T237" s="45">
        <f t="shared" si="275"/>
        <v>0</v>
      </c>
      <c r="U237" s="44">
        <v>0</v>
      </c>
      <c r="V237" s="14">
        <v>0</v>
      </c>
      <c r="W237" s="45">
        <f t="shared" si="276"/>
        <v>0</v>
      </c>
      <c r="X237" s="44">
        <v>0</v>
      </c>
      <c r="Y237" s="14">
        <v>0</v>
      </c>
      <c r="Z237" s="45">
        <f t="shared" si="277"/>
        <v>0</v>
      </c>
      <c r="AA237" s="44">
        <v>0</v>
      </c>
      <c r="AB237" s="14">
        <v>0</v>
      </c>
      <c r="AC237" s="45">
        <f t="shared" si="278"/>
        <v>0</v>
      </c>
      <c r="AD237" s="44">
        <v>0</v>
      </c>
      <c r="AE237" s="14">
        <v>0</v>
      </c>
      <c r="AF237" s="45">
        <f t="shared" si="279"/>
        <v>0</v>
      </c>
      <c r="AG237" s="44">
        <v>0</v>
      </c>
      <c r="AH237" s="14">
        <v>0</v>
      </c>
      <c r="AI237" s="45">
        <f t="shared" si="280"/>
        <v>0</v>
      </c>
      <c r="AJ237" s="44">
        <v>0</v>
      </c>
      <c r="AK237" s="14">
        <v>0</v>
      </c>
      <c r="AL237" s="45">
        <f t="shared" si="281"/>
        <v>0</v>
      </c>
      <c r="AM237" s="44">
        <v>0</v>
      </c>
      <c r="AN237" s="14">
        <v>0</v>
      </c>
      <c r="AO237" s="45">
        <f t="shared" si="282"/>
        <v>0</v>
      </c>
      <c r="AP237" s="44">
        <v>0</v>
      </c>
      <c r="AQ237" s="14">
        <v>0</v>
      </c>
      <c r="AR237" s="45">
        <f t="shared" si="283"/>
        <v>0</v>
      </c>
      <c r="AS237" s="12">
        <f t="shared" si="285"/>
        <v>0</v>
      </c>
      <c r="AT237" s="17">
        <f t="shared" si="286"/>
        <v>0</v>
      </c>
    </row>
    <row r="238" spans="1:46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287"/>
        <v>0</v>
      </c>
      <c r="F238" s="44">
        <v>0</v>
      </c>
      <c r="G238" s="14">
        <v>0</v>
      </c>
      <c r="H238" s="45">
        <f t="shared" si="271"/>
        <v>0</v>
      </c>
      <c r="I238" s="44">
        <v>0</v>
      </c>
      <c r="J238" s="14">
        <v>0</v>
      </c>
      <c r="K238" s="45">
        <f t="shared" si="272"/>
        <v>0</v>
      </c>
      <c r="L238" s="44">
        <v>0</v>
      </c>
      <c r="M238" s="14">
        <v>0</v>
      </c>
      <c r="N238" s="45">
        <f t="shared" si="273"/>
        <v>0</v>
      </c>
      <c r="O238" s="44">
        <v>0</v>
      </c>
      <c r="P238" s="14">
        <v>0</v>
      </c>
      <c r="Q238" s="45">
        <f t="shared" si="274"/>
        <v>0</v>
      </c>
      <c r="R238" s="44">
        <v>0</v>
      </c>
      <c r="S238" s="14">
        <v>0</v>
      </c>
      <c r="T238" s="45">
        <f t="shared" si="275"/>
        <v>0</v>
      </c>
      <c r="U238" s="44">
        <v>0</v>
      </c>
      <c r="V238" s="14">
        <v>0</v>
      </c>
      <c r="W238" s="45">
        <f t="shared" si="276"/>
        <v>0</v>
      </c>
      <c r="X238" s="44">
        <v>0</v>
      </c>
      <c r="Y238" s="14">
        <v>0</v>
      </c>
      <c r="Z238" s="45">
        <f t="shared" si="277"/>
        <v>0</v>
      </c>
      <c r="AA238" s="44">
        <v>0</v>
      </c>
      <c r="AB238" s="14">
        <v>0</v>
      </c>
      <c r="AC238" s="45">
        <f t="shared" si="278"/>
        <v>0</v>
      </c>
      <c r="AD238" s="44">
        <v>0</v>
      </c>
      <c r="AE238" s="14">
        <v>0</v>
      </c>
      <c r="AF238" s="45">
        <f t="shared" si="279"/>
        <v>0</v>
      </c>
      <c r="AG238" s="44">
        <v>0</v>
      </c>
      <c r="AH238" s="14">
        <v>0</v>
      </c>
      <c r="AI238" s="45">
        <f t="shared" si="280"/>
        <v>0</v>
      </c>
      <c r="AJ238" s="44">
        <v>0</v>
      </c>
      <c r="AK238" s="14">
        <v>0</v>
      </c>
      <c r="AL238" s="45">
        <f t="shared" si="281"/>
        <v>0</v>
      </c>
      <c r="AM238" s="44">
        <v>0</v>
      </c>
      <c r="AN238" s="14">
        <v>0</v>
      </c>
      <c r="AO238" s="45">
        <f t="shared" si="282"/>
        <v>0</v>
      </c>
      <c r="AP238" s="44">
        <v>0</v>
      </c>
      <c r="AQ238" s="14">
        <v>0</v>
      </c>
      <c r="AR238" s="45">
        <f t="shared" si="283"/>
        <v>0</v>
      </c>
      <c r="AS238" s="12">
        <f t="shared" si="285"/>
        <v>0</v>
      </c>
      <c r="AT238" s="17">
        <f t="shared" si="286"/>
        <v>0</v>
      </c>
    </row>
    <row r="239" spans="1:46" ht="15" thickBot="1" x14ac:dyDescent="0.35">
      <c r="A239" s="56"/>
      <c r="B239" s="68" t="s">
        <v>17</v>
      </c>
      <c r="C239" s="69">
        <f t="shared" ref="C239:D239" si="288">SUM(C227:C238)</f>
        <v>0</v>
      </c>
      <c r="D239" s="70">
        <f t="shared" si="288"/>
        <v>0</v>
      </c>
      <c r="E239" s="47"/>
      <c r="F239" s="69">
        <f t="shared" ref="F239:G239" si="289">SUM(F227:F238)</f>
        <v>5.3</v>
      </c>
      <c r="G239" s="70">
        <f t="shared" si="289"/>
        <v>163.22300000000001</v>
      </c>
      <c r="H239" s="47"/>
      <c r="I239" s="69">
        <f t="shared" ref="I239:J239" si="290">SUM(I227:I238)</f>
        <v>0</v>
      </c>
      <c r="J239" s="70">
        <f t="shared" si="290"/>
        <v>0</v>
      </c>
      <c r="K239" s="47"/>
      <c r="L239" s="69">
        <f t="shared" ref="L239:M239" si="291">SUM(L227:L238)</f>
        <v>23.61</v>
      </c>
      <c r="M239" s="70">
        <f t="shared" si="291"/>
        <v>1259.712</v>
      </c>
      <c r="N239" s="47"/>
      <c r="O239" s="69">
        <f t="shared" ref="O239:P239" si="292">SUM(O227:O238)</f>
        <v>0</v>
      </c>
      <c r="P239" s="70">
        <f t="shared" si="292"/>
        <v>0</v>
      </c>
      <c r="Q239" s="47"/>
      <c r="R239" s="69">
        <f t="shared" ref="R239:S239" si="293">SUM(R227:R238)</f>
        <v>0</v>
      </c>
      <c r="S239" s="70">
        <f t="shared" si="293"/>
        <v>0</v>
      </c>
      <c r="T239" s="47"/>
      <c r="U239" s="69">
        <f t="shared" ref="U239:V239" si="294">SUM(U227:U238)</f>
        <v>0</v>
      </c>
      <c r="V239" s="70">
        <f t="shared" si="294"/>
        <v>0</v>
      </c>
      <c r="W239" s="47"/>
      <c r="X239" s="69">
        <f t="shared" ref="X239:Y239" si="295">SUM(X227:X238)</f>
        <v>7.5600000000000005</v>
      </c>
      <c r="Y239" s="70">
        <f t="shared" si="295"/>
        <v>225.70500000000001</v>
      </c>
      <c r="Z239" s="47"/>
      <c r="AA239" s="69">
        <f t="shared" ref="AA239:AB239" si="296">SUM(AA227:AA238)</f>
        <v>0</v>
      </c>
      <c r="AB239" s="70">
        <f t="shared" si="296"/>
        <v>0</v>
      </c>
      <c r="AC239" s="47"/>
      <c r="AD239" s="69">
        <f t="shared" ref="AD239:AE239" si="297">SUM(AD227:AD238)</f>
        <v>0</v>
      </c>
      <c r="AE239" s="70">
        <f t="shared" si="297"/>
        <v>0</v>
      </c>
      <c r="AF239" s="47"/>
      <c r="AG239" s="69">
        <f t="shared" ref="AG239:AH239" si="298">SUM(AG227:AG238)</f>
        <v>10.704000000000001</v>
      </c>
      <c r="AH239" s="70">
        <f t="shared" si="298"/>
        <v>287.57400000000001</v>
      </c>
      <c r="AI239" s="47"/>
      <c r="AJ239" s="69">
        <f t="shared" ref="AJ239:AK239" si="299">SUM(AJ227:AJ238)</f>
        <v>0</v>
      </c>
      <c r="AK239" s="70">
        <f t="shared" si="299"/>
        <v>0</v>
      </c>
      <c r="AL239" s="47"/>
      <c r="AM239" s="69">
        <f t="shared" ref="AM239:AN239" si="300">SUM(AM227:AM238)</f>
        <v>1.19</v>
      </c>
      <c r="AN239" s="70">
        <f t="shared" si="300"/>
        <v>38.488</v>
      </c>
      <c r="AO239" s="47"/>
      <c r="AP239" s="69">
        <f t="shared" ref="AP239:AQ239" si="301">SUM(AP227:AP238)</f>
        <v>72.371000000000009</v>
      </c>
      <c r="AQ239" s="70">
        <f t="shared" si="301"/>
        <v>1855.248</v>
      </c>
      <c r="AR239" s="47"/>
      <c r="AS239" s="38">
        <f t="shared" si="285"/>
        <v>120.73500000000001</v>
      </c>
      <c r="AT239" s="39">
        <f t="shared" si="286"/>
        <v>3829.95</v>
      </c>
    </row>
  </sheetData>
  <mergeCells count="17">
    <mergeCell ref="C3:H3"/>
    <mergeCell ref="A4:B4"/>
    <mergeCell ref="C2:K2"/>
    <mergeCell ref="AP4:AR4"/>
    <mergeCell ref="C4:E4"/>
    <mergeCell ref="U4:W4"/>
    <mergeCell ref="AD4:AF4"/>
    <mergeCell ref="AM4:AO4"/>
    <mergeCell ref="I4:K4"/>
    <mergeCell ref="AJ4:AL4"/>
    <mergeCell ref="R4:T4"/>
    <mergeCell ref="AA4:AC4"/>
    <mergeCell ref="F4:H4"/>
    <mergeCell ref="O4:Q4"/>
    <mergeCell ref="X4:Z4"/>
    <mergeCell ref="L4:N4"/>
    <mergeCell ref="AG4:AI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1511.10.10 Imports</vt:lpstr>
      <vt:lpstr>1511.10.10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2023-05-05T12:16:35Z</dcterms:modified>
</cp:coreProperties>
</file>