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CC4592B4-B1EE-4F9D-A2FD-6D817E81C151}" xr6:coauthVersionLast="47" xr6:coauthVersionMax="47" xr10:uidLastSave="{00000000-0000-0000-0000-000000000000}"/>
  <bookViews>
    <workbookView xWindow="6456" yWindow="252" windowWidth="9876" windowHeight="11844" xr2:uid="{00000000-000D-0000-FFFF-FFFF00000000}"/>
  </bookViews>
  <sheets>
    <sheet name="1507.90.90 Imports" sheetId="1" r:id="rId1"/>
    <sheet name="1507.90.9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C122" i="1" l="1"/>
  <c r="BB122" i="1"/>
  <c r="BD121" i="1"/>
  <c r="BD120" i="1"/>
  <c r="BD119" i="1"/>
  <c r="BD118" i="1"/>
  <c r="BD117" i="1"/>
  <c r="BD116" i="1"/>
  <c r="BD115" i="1"/>
  <c r="BD114" i="1"/>
  <c r="BD113" i="1"/>
  <c r="BD112" i="1"/>
  <c r="BD111" i="1"/>
  <c r="BD110" i="1"/>
  <c r="CG122" i="2"/>
  <c r="CF122" i="2"/>
  <c r="CD122" i="2"/>
  <c r="CC122" i="2"/>
  <c r="CA122" i="2"/>
  <c r="BZ122" i="2"/>
  <c r="BX122" i="2"/>
  <c r="BW122" i="2"/>
  <c r="BU122" i="2"/>
  <c r="BT122" i="2"/>
  <c r="BR122" i="2"/>
  <c r="BQ122" i="2"/>
  <c r="BO122" i="2"/>
  <c r="BN122" i="2"/>
  <c r="BL122" i="2"/>
  <c r="BK122" i="2"/>
  <c r="BI122" i="2"/>
  <c r="BH122" i="2"/>
  <c r="BF122" i="2"/>
  <c r="BE122" i="2"/>
  <c r="BC122" i="2"/>
  <c r="BB122" i="2"/>
  <c r="AZ122" i="2"/>
  <c r="AY122" i="2"/>
  <c r="AW122" i="2"/>
  <c r="AV122" i="2"/>
  <c r="AT122" i="2"/>
  <c r="AS122" i="2"/>
  <c r="AQ122" i="2"/>
  <c r="AP122" i="2"/>
  <c r="AN122" i="2"/>
  <c r="AM122" i="2"/>
  <c r="AK122" i="2"/>
  <c r="AJ122" i="2"/>
  <c r="AH122" i="2"/>
  <c r="AG122" i="2"/>
  <c r="AE122" i="2"/>
  <c r="AD122" i="2"/>
  <c r="AB122" i="2"/>
  <c r="AA122" i="2"/>
  <c r="Y122" i="2"/>
  <c r="X122" i="2"/>
  <c r="V122" i="2"/>
  <c r="U122" i="2"/>
  <c r="S122" i="2"/>
  <c r="R122" i="2"/>
  <c r="P122" i="2"/>
  <c r="O122" i="2"/>
  <c r="M122" i="2"/>
  <c r="L122" i="2"/>
  <c r="J122" i="2"/>
  <c r="I122" i="2"/>
  <c r="G122" i="2"/>
  <c r="F122" i="2"/>
  <c r="CH121" i="2"/>
  <c r="CE121" i="2"/>
  <c r="CB121" i="2"/>
  <c r="BY121" i="2"/>
  <c r="BV121" i="2"/>
  <c r="BS121" i="2"/>
  <c r="BP121" i="2"/>
  <c r="BM121" i="2"/>
  <c r="BJ121" i="2"/>
  <c r="BG121" i="2"/>
  <c r="BD121" i="2"/>
  <c r="BA121" i="2"/>
  <c r="AX121" i="2"/>
  <c r="AU121" i="2"/>
  <c r="AR121" i="2"/>
  <c r="AO121" i="2"/>
  <c r="AL121" i="2"/>
  <c r="AI121" i="2"/>
  <c r="AF121" i="2"/>
  <c r="AC121" i="2"/>
  <c r="Z121" i="2"/>
  <c r="W121" i="2"/>
  <c r="T121" i="2"/>
  <c r="Q121" i="2"/>
  <c r="N121" i="2"/>
  <c r="K121" i="2"/>
  <c r="H121" i="2"/>
  <c r="CH120" i="2"/>
  <c r="CE120" i="2"/>
  <c r="CB120" i="2"/>
  <c r="BY120" i="2"/>
  <c r="BV120" i="2"/>
  <c r="BS120" i="2"/>
  <c r="BP120" i="2"/>
  <c r="BM120" i="2"/>
  <c r="BJ120" i="2"/>
  <c r="BG120" i="2"/>
  <c r="BD120" i="2"/>
  <c r="BA120" i="2"/>
  <c r="AX120" i="2"/>
  <c r="AU120" i="2"/>
  <c r="AR120" i="2"/>
  <c r="AO120" i="2"/>
  <c r="AL120" i="2"/>
  <c r="AI120" i="2"/>
  <c r="AF120" i="2"/>
  <c r="AC120" i="2"/>
  <c r="Z120" i="2"/>
  <c r="W120" i="2"/>
  <c r="T120" i="2"/>
  <c r="Q120" i="2"/>
  <c r="N120" i="2"/>
  <c r="K120" i="2"/>
  <c r="H120" i="2"/>
  <c r="CH119" i="2"/>
  <c r="CE119" i="2"/>
  <c r="CB119" i="2"/>
  <c r="BY119" i="2"/>
  <c r="BV119" i="2"/>
  <c r="BS119" i="2"/>
  <c r="BP119" i="2"/>
  <c r="BM119" i="2"/>
  <c r="BJ119" i="2"/>
  <c r="BG119" i="2"/>
  <c r="BD119" i="2"/>
  <c r="BA119" i="2"/>
  <c r="AX119" i="2"/>
  <c r="AU119" i="2"/>
  <c r="AR119" i="2"/>
  <c r="AO119" i="2"/>
  <c r="AL119" i="2"/>
  <c r="AI119" i="2"/>
  <c r="AF119" i="2"/>
  <c r="AC119" i="2"/>
  <c r="Z119" i="2"/>
  <c r="W119" i="2"/>
  <c r="T119" i="2"/>
  <c r="Q119" i="2"/>
  <c r="N119" i="2"/>
  <c r="K119" i="2"/>
  <c r="H119" i="2"/>
  <c r="CH118" i="2"/>
  <c r="CE118" i="2"/>
  <c r="CB118" i="2"/>
  <c r="BY118" i="2"/>
  <c r="BV118" i="2"/>
  <c r="BS118" i="2"/>
  <c r="BP118" i="2"/>
  <c r="BM118" i="2"/>
  <c r="BJ118" i="2"/>
  <c r="BG118" i="2"/>
  <c r="BD118" i="2"/>
  <c r="BA118" i="2"/>
  <c r="AX118" i="2"/>
  <c r="AU118" i="2"/>
  <c r="AR118" i="2"/>
  <c r="AO118" i="2"/>
  <c r="AL118" i="2"/>
  <c r="AI118" i="2"/>
  <c r="AF118" i="2"/>
  <c r="AC118" i="2"/>
  <c r="Z118" i="2"/>
  <c r="W118" i="2"/>
  <c r="T118" i="2"/>
  <c r="Q118" i="2"/>
  <c r="N118" i="2"/>
  <c r="K118" i="2"/>
  <c r="H118" i="2"/>
  <c r="CH117" i="2"/>
  <c r="CE117" i="2"/>
  <c r="CB117" i="2"/>
  <c r="BY117" i="2"/>
  <c r="BV117" i="2"/>
  <c r="BS117" i="2"/>
  <c r="BP117" i="2"/>
  <c r="BM117" i="2"/>
  <c r="BJ117" i="2"/>
  <c r="BG117" i="2"/>
  <c r="BD117" i="2"/>
  <c r="BA117" i="2"/>
  <c r="AX117" i="2"/>
  <c r="AU117" i="2"/>
  <c r="AR117" i="2"/>
  <c r="AO117" i="2"/>
  <c r="AL117" i="2"/>
  <c r="AI117" i="2"/>
  <c r="AF117" i="2"/>
  <c r="AC117" i="2"/>
  <c r="Z117" i="2"/>
  <c r="W117" i="2"/>
  <c r="T117" i="2"/>
  <c r="Q117" i="2"/>
  <c r="N117" i="2"/>
  <c r="K117" i="2"/>
  <c r="H117" i="2"/>
  <c r="CH116" i="2"/>
  <c r="CE116" i="2"/>
  <c r="CB116" i="2"/>
  <c r="BY116" i="2"/>
  <c r="BV116" i="2"/>
  <c r="BS116" i="2"/>
  <c r="BP116" i="2"/>
  <c r="BM116" i="2"/>
  <c r="BJ116" i="2"/>
  <c r="BG116" i="2"/>
  <c r="BD116" i="2"/>
  <c r="BA116" i="2"/>
  <c r="AX116" i="2"/>
  <c r="AU116" i="2"/>
  <c r="AR116" i="2"/>
  <c r="AO116" i="2"/>
  <c r="AL116" i="2"/>
  <c r="AI116" i="2"/>
  <c r="AF116" i="2"/>
  <c r="AC116" i="2"/>
  <c r="Z116" i="2"/>
  <c r="W116" i="2"/>
  <c r="T116" i="2"/>
  <c r="Q116" i="2"/>
  <c r="N116" i="2"/>
  <c r="K116" i="2"/>
  <c r="H116" i="2"/>
  <c r="CH115" i="2"/>
  <c r="CE115" i="2"/>
  <c r="CB115" i="2"/>
  <c r="BY115" i="2"/>
  <c r="BV115" i="2"/>
  <c r="BS115" i="2"/>
  <c r="BP115" i="2"/>
  <c r="BM115" i="2"/>
  <c r="BJ115" i="2"/>
  <c r="BG115" i="2"/>
  <c r="BD115" i="2"/>
  <c r="BA115" i="2"/>
  <c r="AX115" i="2"/>
  <c r="AU115" i="2"/>
  <c r="AR115" i="2"/>
  <c r="AO115" i="2"/>
  <c r="AL115" i="2"/>
  <c r="AI115" i="2"/>
  <c r="AF115" i="2"/>
  <c r="AC115" i="2"/>
  <c r="Z115" i="2"/>
  <c r="W115" i="2"/>
  <c r="T115" i="2"/>
  <c r="Q115" i="2"/>
  <c r="N115" i="2"/>
  <c r="K115" i="2"/>
  <c r="H115" i="2"/>
  <c r="CH114" i="2"/>
  <c r="CE114" i="2"/>
  <c r="CB114" i="2"/>
  <c r="BY114" i="2"/>
  <c r="BV114" i="2"/>
  <c r="BS114" i="2"/>
  <c r="BP114" i="2"/>
  <c r="BM114" i="2"/>
  <c r="BJ114" i="2"/>
  <c r="BG114" i="2"/>
  <c r="BD114" i="2"/>
  <c r="BA114" i="2"/>
  <c r="AX114" i="2"/>
  <c r="AU114" i="2"/>
  <c r="AR114" i="2"/>
  <c r="AO114" i="2"/>
  <c r="AL114" i="2"/>
  <c r="AI114" i="2"/>
  <c r="AF114" i="2"/>
  <c r="AC114" i="2"/>
  <c r="Z114" i="2"/>
  <c r="W114" i="2"/>
  <c r="T114" i="2"/>
  <c r="Q114" i="2"/>
  <c r="N114" i="2"/>
  <c r="K114" i="2"/>
  <c r="H114" i="2"/>
  <c r="CH113" i="2"/>
  <c r="CE113" i="2"/>
  <c r="CB113" i="2"/>
  <c r="BY113" i="2"/>
  <c r="BV113" i="2"/>
  <c r="BS113" i="2"/>
  <c r="BP113" i="2"/>
  <c r="BM113" i="2"/>
  <c r="BJ113" i="2"/>
  <c r="BG113" i="2"/>
  <c r="BD113" i="2"/>
  <c r="BA113" i="2"/>
  <c r="AX113" i="2"/>
  <c r="AU113" i="2"/>
  <c r="AR113" i="2"/>
  <c r="AO113" i="2"/>
  <c r="AL113" i="2"/>
  <c r="AI113" i="2"/>
  <c r="AF113" i="2"/>
  <c r="AC113" i="2"/>
  <c r="Z113" i="2"/>
  <c r="W113" i="2"/>
  <c r="T113" i="2"/>
  <c r="Q113" i="2"/>
  <c r="N113" i="2"/>
  <c r="K113" i="2"/>
  <c r="H113" i="2"/>
  <c r="CH112" i="2"/>
  <c r="CE112" i="2"/>
  <c r="CB112" i="2"/>
  <c r="BY112" i="2"/>
  <c r="BV112" i="2"/>
  <c r="BS112" i="2"/>
  <c r="BP112" i="2"/>
  <c r="BM112" i="2"/>
  <c r="BJ112" i="2"/>
  <c r="BG112" i="2"/>
  <c r="BD112" i="2"/>
  <c r="BA112" i="2"/>
  <c r="AX112" i="2"/>
  <c r="AU112" i="2"/>
  <c r="AR112" i="2"/>
  <c r="AO112" i="2"/>
  <c r="AL112" i="2"/>
  <c r="AI112" i="2"/>
  <c r="AF112" i="2"/>
  <c r="AC112" i="2"/>
  <c r="Z112" i="2"/>
  <c r="W112" i="2"/>
  <c r="T112" i="2"/>
  <c r="Q112" i="2"/>
  <c r="N112" i="2"/>
  <c r="K112" i="2"/>
  <c r="H112" i="2"/>
  <c r="CH111" i="2"/>
  <c r="CE111" i="2"/>
  <c r="CB111" i="2"/>
  <c r="BY111" i="2"/>
  <c r="BV111" i="2"/>
  <c r="BS111" i="2"/>
  <c r="BP111" i="2"/>
  <c r="BM111" i="2"/>
  <c r="BJ111" i="2"/>
  <c r="BG111" i="2"/>
  <c r="BD111" i="2"/>
  <c r="BA111" i="2"/>
  <c r="AX111" i="2"/>
  <c r="AU111" i="2"/>
  <c r="AR111" i="2"/>
  <c r="AO111" i="2"/>
  <c r="AL111" i="2"/>
  <c r="AI111" i="2"/>
  <c r="AF111" i="2"/>
  <c r="AC111" i="2"/>
  <c r="Z111" i="2"/>
  <c r="W111" i="2"/>
  <c r="T111" i="2"/>
  <c r="Q111" i="2"/>
  <c r="N111" i="2"/>
  <c r="K111" i="2"/>
  <c r="H111" i="2"/>
  <c r="CH110" i="2"/>
  <c r="CE110" i="2"/>
  <c r="CB110" i="2"/>
  <c r="BY110" i="2"/>
  <c r="BV110" i="2"/>
  <c r="BS110" i="2"/>
  <c r="BP110" i="2"/>
  <c r="BM110" i="2"/>
  <c r="BJ110" i="2"/>
  <c r="BG110" i="2"/>
  <c r="BD110" i="2"/>
  <c r="BA110" i="2"/>
  <c r="AX110" i="2"/>
  <c r="AU110" i="2"/>
  <c r="AR110" i="2"/>
  <c r="AO110" i="2"/>
  <c r="AL110" i="2"/>
  <c r="AI110" i="2"/>
  <c r="AF110" i="2"/>
  <c r="AC110" i="2"/>
  <c r="Z110" i="2"/>
  <c r="W110" i="2"/>
  <c r="T110" i="2"/>
  <c r="Q110" i="2"/>
  <c r="N110" i="2"/>
  <c r="K110" i="2"/>
  <c r="H110" i="2"/>
  <c r="D122" i="2"/>
  <c r="C122" i="2"/>
  <c r="CJ121" i="2"/>
  <c r="CI121" i="2"/>
  <c r="E121" i="2"/>
  <c r="CJ120" i="2"/>
  <c r="CI120" i="2"/>
  <c r="E120" i="2"/>
  <c r="CJ119" i="2"/>
  <c r="CI119" i="2"/>
  <c r="E119" i="2"/>
  <c r="CJ118" i="2"/>
  <c r="CI118" i="2"/>
  <c r="E118" i="2"/>
  <c r="CJ117" i="2"/>
  <c r="CI117" i="2"/>
  <c r="E117" i="2"/>
  <c r="CJ116" i="2"/>
  <c r="CI116" i="2"/>
  <c r="E116" i="2"/>
  <c r="CJ115" i="2"/>
  <c r="CI115" i="2"/>
  <c r="E115" i="2"/>
  <c r="CJ114" i="2"/>
  <c r="CI114" i="2"/>
  <c r="E114" i="2"/>
  <c r="CJ113" i="2"/>
  <c r="CI113" i="2"/>
  <c r="E113" i="2"/>
  <c r="CJ112" i="2"/>
  <c r="CI112" i="2"/>
  <c r="E112" i="2"/>
  <c r="CJ111" i="2"/>
  <c r="CI111" i="2"/>
  <c r="E111" i="2"/>
  <c r="CJ110" i="2"/>
  <c r="CI110" i="2"/>
  <c r="E110" i="2"/>
  <c r="BR122" i="1"/>
  <c r="BQ122" i="1"/>
  <c r="BO122" i="1"/>
  <c r="BN122" i="1"/>
  <c r="BL122" i="1"/>
  <c r="BK122" i="1"/>
  <c r="BI122" i="1"/>
  <c r="BH122" i="1"/>
  <c r="BF122" i="1"/>
  <c r="BE122" i="1"/>
  <c r="AZ122" i="1"/>
  <c r="AY122" i="1"/>
  <c r="AW122" i="1"/>
  <c r="AV122" i="1"/>
  <c r="AT122" i="1"/>
  <c r="AS122" i="1"/>
  <c r="AQ122" i="1"/>
  <c r="AP122" i="1"/>
  <c r="AN122" i="1"/>
  <c r="AM122" i="1"/>
  <c r="AK122" i="1"/>
  <c r="AJ122" i="1"/>
  <c r="AH122" i="1"/>
  <c r="AG122" i="1"/>
  <c r="AE122" i="1"/>
  <c r="AD122" i="1"/>
  <c r="AB122" i="1"/>
  <c r="AA122" i="1"/>
  <c r="Y122" i="1"/>
  <c r="X122" i="1"/>
  <c r="V122" i="1"/>
  <c r="U122" i="1"/>
  <c r="S122" i="1"/>
  <c r="R122" i="1"/>
  <c r="P122" i="1"/>
  <c r="O122" i="1"/>
  <c r="M122" i="1"/>
  <c r="L122" i="1"/>
  <c r="J122" i="1"/>
  <c r="I122" i="1"/>
  <c r="G122" i="1"/>
  <c r="F122" i="1"/>
  <c r="BS121" i="1"/>
  <c r="BP121" i="1"/>
  <c r="BM121" i="1"/>
  <c r="BJ121" i="1"/>
  <c r="BG121" i="1"/>
  <c r="BA121" i="1"/>
  <c r="AX121" i="1"/>
  <c r="AU121" i="1"/>
  <c r="AR121" i="1"/>
  <c r="AO121" i="1"/>
  <c r="AL121" i="1"/>
  <c r="AI121" i="1"/>
  <c r="AF121" i="1"/>
  <c r="AC121" i="1"/>
  <c r="Z121" i="1"/>
  <c r="W121" i="1"/>
  <c r="T121" i="1"/>
  <c r="Q121" i="1"/>
  <c r="N121" i="1"/>
  <c r="K121" i="1"/>
  <c r="H121" i="1"/>
  <c r="BS120" i="1"/>
  <c r="BP120" i="1"/>
  <c r="BM120" i="1"/>
  <c r="BJ120" i="1"/>
  <c r="BG120" i="1"/>
  <c r="BA120" i="1"/>
  <c r="AX120" i="1"/>
  <c r="AU120" i="1"/>
  <c r="AR120" i="1"/>
  <c r="AO120" i="1"/>
  <c r="AL120" i="1"/>
  <c r="AI120" i="1"/>
  <c r="AF120" i="1"/>
  <c r="AC120" i="1"/>
  <c r="Z120" i="1"/>
  <c r="W120" i="1"/>
  <c r="T120" i="1"/>
  <c r="Q120" i="1"/>
  <c r="N120" i="1"/>
  <c r="K120" i="1"/>
  <c r="H120" i="1"/>
  <c r="BS119" i="1"/>
  <c r="BP119" i="1"/>
  <c r="BM119" i="1"/>
  <c r="BJ119" i="1"/>
  <c r="BG119" i="1"/>
  <c r="BA119" i="1"/>
  <c r="AX119" i="1"/>
  <c r="AU119" i="1"/>
  <c r="AR119" i="1"/>
  <c r="AO119" i="1"/>
  <c r="AL119" i="1"/>
  <c r="AI119" i="1"/>
  <c r="AF119" i="1"/>
  <c r="AC119" i="1"/>
  <c r="Z119" i="1"/>
  <c r="W119" i="1"/>
  <c r="T119" i="1"/>
  <c r="Q119" i="1"/>
  <c r="N119" i="1"/>
  <c r="K119" i="1"/>
  <c r="H119" i="1"/>
  <c r="BS118" i="1"/>
  <c r="BP118" i="1"/>
  <c r="BM118" i="1"/>
  <c r="BJ118" i="1"/>
  <c r="BG118" i="1"/>
  <c r="BA118" i="1"/>
  <c r="AX118" i="1"/>
  <c r="AU118" i="1"/>
  <c r="AR118" i="1"/>
  <c r="AO118" i="1"/>
  <c r="AL118" i="1"/>
  <c r="AI118" i="1"/>
  <c r="AF118" i="1"/>
  <c r="AC118" i="1"/>
  <c r="Z118" i="1"/>
  <c r="W118" i="1"/>
  <c r="T118" i="1"/>
  <c r="Q118" i="1"/>
  <c r="N118" i="1"/>
  <c r="K118" i="1"/>
  <c r="H118" i="1"/>
  <c r="BS117" i="1"/>
  <c r="BP117" i="1"/>
  <c r="BM117" i="1"/>
  <c r="BJ117" i="1"/>
  <c r="BG117" i="1"/>
  <c r="BA117" i="1"/>
  <c r="AX117" i="1"/>
  <c r="AU117" i="1"/>
  <c r="AR117" i="1"/>
  <c r="AO117" i="1"/>
  <c r="AL117" i="1"/>
  <c r="AI117" i="1"/>
  <c r="AF117" i="1"/>
  <c r="AC117" i="1"/>
  <c r="Z117" i="1"/>
  <c r="W117" i="1"/>
  <c r="T117" i="1"/>
  <c r="Q117" i="1"/>
  <c r="N117" i="1"/>
  <c r="K117" i="1"/>
  <c r="H117" i="1"/>
  <c r="BS116" i="1"/>
  <c r="BP116" i="1"/>
  <c r="BM116" i="1"/>
  <c r="BJ116" i="1"/>
  <c r="BG116" i="1"/>
  <c r="BA116" i="1"/>
  <c r="AX116" i="1"/>
  <c r="AU116" i="1"/>
  <c r="AR116" i="1"/>
  <c r="AO116" i="1"/>
  <c r="AL116" i="1"/>
  <c r="AI116" i="1"/>
  <c r="AF116" i="1"/>
  <c r="AC116" i="1"/>
  <c r="Z116" i="1"/>
  <c r="W116" i="1"/>
  <c r="T116" i="1"/>
  <c r="Q116" i="1"/>
  <c r="N116" i="1"/>
  <c r="K116" i="1"/>
  <c r="H116" i="1"/>
  <c r="BS115" i="1"/>
  <c r="BP115" i="1"/>
  <c r="BM115" i="1"/>
  <c r="BJ115" i="1"/>
  <c r="BG115" i="1"/>
  <c r="BA115" i="1"/>
  <c r="AX115" i="1"/>
  <c r="AU115" i="1"/>
  <c r="AR115" i="1"/>
  <c r="AO115" i="1"/>
  <c r="AL115" i="1"/>
  <c r="AI115" i="1"/>
  <c r="AF115" i="1"/>
  <c r="AC115" i="1"/>
  <c r="Z115" i="1"/>
  <c r="W115" i="1"/>
  <c r="T115" i="1"/>
  <c r="Q115" i="1"/>
  <c r="N115" i="1"/>
  <c r="K115" i="1"/>
  <c r="H115" i="1"/>
  <c r="BS114" i="1"/>
  <c r="BP114" i="1"/>
  <c r="BM114" i="1"/>
  <c r="BJ114" i="1"/>
  <c r="BG114" i="1"/>
  <c r="BA114" i="1"/>
  <c r="AX114" i="1"/>
  <c r="AU114" i="1"/>
  <c r="AR114" i="1"/>
  <c r="AO114" i="1"/>
  <c r="AL114" i="1"/>
  <c r="AI114" i="1"/>
  <c r="AF114" i="1"/>
  <c r="AC114" i="1"/>
  <c r="Z114" i="1"/>
  <c r="W114" i="1"/>
  <c r="T114" i="1"/>
  <c r="Q114" i="1"/>
  <c r="N114" i="1"/>
  <c r="K114" i="1"/>
  <c r="H114" i="1"/>
  <c r="BS113" i="1"/>
  <c r="BP113" i="1"/>
  <c r="BM113" i="1"/>
  <c r="BJ113" i="1"/>
  <c r="BG113" i="1"/>
  <c r="BA113" i="1"/>
  <c r="AX113" i="1"/>
  <c r="AU113" i="1"/>
  <c r="AR113" i="1"/>
  <c r="AO113" i="1"/>
  <c r="AL113" i="1"/>
  <c r="AI113" i="1"/>
  <c r="AF113" i="1"/>
  <c r="AC113" i="1"/>
  <c r="Z113" i="1"/>
  <c r="W113" i="1"/>
  <c r="T113" i="1"/>
  <c r="Q113" i="1"/>
  <c r="N113" i="1"/>
  <c r="K113" i="1"/>
  <c r="H113" i="1"/>
  <c r="BS112" i="1"/>
  <c r="BP112" i="1"/>
  <c r="BM112" i="1"/>
  <c r="BJ112" i="1"/>
  <c r="BG112" i="1"/>
  <c r="BA112" i="1"/>
  <c r="AX112" i="1"/>
  <c r="AU112" i="1"/>
  <c r="AR112" i="1"/>
  <c r="AO112" i="1"/>
  <c r="AL112" i="1"/>
  <c r="AI112" i="1"/>
  <c r="AF112" i="1"/>
  <c r="AC112" i="1"/>
  <c r="Z112" i="1"/>
  <c r="W112" i="1"/>
  <c r="T112" i="1"/>
  <c r="Q112" i="1"/>
  <c r="N112" i="1"/>
  <c r="K112" i="1"/>
  <c r="H112" i="1"/>
  <c r="BS111" i="1"/>
  <c r="BP111" i="1"/>
  <c r="BM111" i="1"/>
  <c r="BJ111" i="1"/>
  <c r="BG111" i="1"/>
  <c r="BA111" i="1"/>
  <c r="AX111" i="1"/>
  <c r="AU111" i="1"/>
  <c r="AR111" i="1"/>
  <c r="AO111" i="1"/>
  <c r="AL111" i="1"/>
  <c r="AI111" i="1"/>
  <c r="AF111" i="1"/>
  <c r="AC111" i="1"/>
  <c r="Z111" i="1"/>
  <c r="W111" i="1"/>
  <c r="T111" i="1"/>
  <c r="Q111" i="1"/>
  <c r="N111" i="1"/>
  <c r="K111" i="1"/>
  <c r="H111" i="1"/>
  <c r="BS110" i="1"/>
  <c r="BP110" i="1"/>
  <c r="BM110" i="1"/>
  <c r="BJ110" i="1"/>
  <c r="BG110" i="1"/>
  <c r="BA110" i="1"/>
  <c r="AX110" i="1"/>
  <c r="AU110" i="1"/>
  <c r="AR110" i="1"/>
  <c r="AO110" i="1"/>
  <c r="AL110" i="1"/>
  <c r="AI110" i="1"/>
  <c r="AF110" i="1"/>
  <c r="AC110" i="1"/>
  <c r="Z110" i="1"/>
  <c r="W110" i="1"/>
  <c r="T110" i="1"/>
  <c r="Q110" i="1"/>
  <c r="N110" i="1"/>
  <c r="K110" i="1"/>
  <c r="H110" i="1"/>
  <c r="D122" i="1"/>
  <c r="C122" i="1"/>
  <c r="BT122" i="1" s="1"/>
  <c r="BU121" i="1"/>
  <c r="BT121" i="1"/>
  <c r="E121" i="1"/>
  <c r="BU120" i="1"/>
  <c r="BT120" i="1"/>
  <c r="E120" i="1"/>
  <c r="BU119" i="1"/>
  <c r="BT119" i="1"/>
  <c r="E119" i="1"/>
  <c r="BU118" i="1"/>
  <c r="BT118" i="1"/>
  <c r="E118" i="1"/>
  <c r="BU117" i="1"/>
  <c r="BT117" i="1"/>
  <c r="E117" i="1"/>
  <c r="BU116" i="1"/>
  <c r="BT116" i="1"/>
  <c r="E116" i="1"/>
  <c r="BU115" i="1"/>
  <c r="BT115" i="1"/>
  <c r="E115" i="1"/>
  <c r="BU114" i="1"/>
  <c r="BT114" i="1"/>
  <c r="E114" i="1"/>
  <c r="BU113" i="1"/>
  <c r="BT113" i="1"/>
  <c r="E113" i="1"/>
  <c r="BU112" i="1"/>
  <c r="BT112" i="1"/>
  <c r="E112" i="1"/>
  <c r="BU111" i="1"/>
  <c r="BT111" i="1"/>
  <c r="E111" i="1"/>
  <c r="BU110" i="1"/>
  <c r="BT110" i="1"/>
  <c r="E110" i="1"/>
  <c r="AE109" i="2"/>
  <c r="AD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H109" i="2"/>
  <c r="AG109" i="2"/>
  <c r="AI108" i="2"/>
  <c r="AI107" i="2"/>
  <c r="AI106" i="2"/>
  <c r="AI105" i="2"/>
  <c r="AI104" i="2"/>
  <c r="AI103" i="2"/>
  <c r="AI102" i="2"/>
  <c r="AI101" i="2"/>
  <c r="AI100" i="2"/>
  <c r="AI99" i="2"/>
  <c r="AI98" i="2"/>
  <c r="AI97" i="2"/>
  <c r="AH96" i="2"/>
  <c r="AG96" i="2"/>
  <c r="AI95" i="2"/>
  <c r="AI94" i="2"/>
  <c r="AI93" i="2"/>
  <c r="AI92" i="2"/>
  <c r="AI91" i="2"/>
  <c r="AI90" i="2"/>
  <c r="AI89" i="2"/>
  <c r="AI88" i="2"/>
  <c r="AI87" i="2"/>
  <c r="AI86" i="2"/>
  <c r="AI85" i="2"/>
  <c r="AI84" i="2"/>
  <c r="AH83" i="2"/>
  <c r="AG83" i="2"/>
  <c r="AI82" i="2"/>
  <c r="AI81" i="2"/>
  <c r="AI80" i="2"/>
  <c r="AI79" i="2"/>
  <c r="AI78" i="2"/>
  <c r="AI77" i="2"/>
  <c r="AI76" i="2"/>
  <c r="AI75" i="2"/>
  <c r="AI74" i="2"/>
  <c r="AI73" i="2"/>
  <c r="AI72" i="2"/>
  <c r="AI71" i="2"/>
  <c r="AH70" i="2"/>
  <c r="AG70" i="2"/>
  <c r="AI69" i="2"/>
  <c r="AI68" i="2"/>
  <c r="AI67" i="2"/>
  <c r="AI66" i="2"/>
  <c r="AI65" i="2"/>
  <c r="AI64" i="2"/>
  <c r="AI63" i="2"/>
  <c r="AI62" i="2"/>
  <c r="AI61" i="2"/>
  <c r="AI60" i="2"/>
  <c r="AI59" i="2"/>
  <c r="AI58" i="2"/>
  <c r="AH57" i="2"/>
  <c r="AG57" i="2"/>
  <c r="AI56" i="2"/>
  <c r="AI55" i="2"/>
  <c r="AI54" i="2"/>
  <c r="AI53" i="2"/>
  <c r="AI52" i="2"/>
  <c r="AI51" i="2"/>
  <c r="AI50" i="2"/>
  <c r="AI49" i="2"/>
  <c r="AI48" i="2"/>
  <c r="AI47" i="2"/>
  <c r="AI46" i="2"/>
  <c r="AI45" i="2"/>
  <c r="AH44" i="2"/>
  <c r="AG44" i="2"/>
  <c r="AI43" i="2"/>
  <c r="AI42" i="2"/>
  <c r="AI41" i="2"/>
  <c r="AI40" i="2"/>
  <c r="AI39" i="2"/>
  <c r="AI38" i="2"/>
  <c r="AI37" i="2"/>
  <c r="AI36" i="2"/>
  <c r="AI35" i="2"/>
  <c r="AI34" i="2"/>
  <c r="AI33" i="2"/>
  <c r="AI32" i="2"/>
  <c r="AH31" i="2"/>
  <c r="AG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H18" i="2"/>
  <c r="AG18" i="2"/>
  <c r="AI17" i="2"/>
  <c r="AI16" i="2"/>
  <c r="AI15" i="2"/>
  <c r="AI14" i="2"/>
  <c r="AI13" i="2"/>
  <c r="AI12" i="2"/>
  <c r="AI11" i="2"/>
  <c r="AI10" i="2"/>
  <c r="AI9" i="2"/>
  <c r="AI8" i="2"/>
  <c r="AI7" i="2"/>
  <c r="AI6" i="2"/>
  <c r="BO109" i="2"/>
  <c r="BN109" i="2"/>
  <c r="BP108" i="2"/>
  <c r="BP107" i="2"/>
  <c r="BP106" i="2"/>
  <c r="BP105" i="2"/>
  <c r="BP104" i="2"/>
  <c r="BP103" i="2"/>
  <c r="BP102" i="2"/>
  <c r="BP101" i="2"/>
  <c r="BP100" i="2"/>
  <c r="BP99" i="2"/>
  <c r="BP98" i="2"/>
  <c r="BP97" i="2"/>
  <c r="BU108" i="1"/>
  <c r="BT108" i="1"/>
  <c r="BU107" i="1"/>
  <c r="BT107" i="1"/>
  <c r="BU106" i="1"/>
  <c r="BT106" i="1"/>
  <c r="BU105" i="1"/>
  <c r="BT105" i="1"/>
  <c r="BU104" i="1"/>
  <c r="BT104" i="1"/>
  <c r="BU103" i="1"/>
  <c r="BT103" i="1"/>
  <c r="BU102" i="1"/>
  <c r="BT102" i="1"/>
  <c r="BU101" i="1"/>
  <c r="BT101" i="1"/>
  <c r="BU99" i="1"/>
  <c r="BT99" i="1"/>
  <c r="BU98" i="1"/>
  <c r="BT98" i="1"/>
  <c r="BU97" i="1"/>
  <c r="BT97" i="1"/>
  <c r="BU100" i="1"/>
  <c r="BT100" i="1"/>
  <c r="BO109" i="1"/>
  <c r="BN109" i="1"/>
  <c r="BP108" i="1"/>
  <c r="BP107" i="1"/>
  <c r="BP106" i="1"/>
  <c r="BP105" i="1"/>
  <c r="BP104" i="1"/>
  <c r="BP103" i="1"/>
  <c r="BP102" i="1"/>
  <c r="BP101" i="1"/>
  <c r="BP100" i="1"/>
  <c r="BP99" i="1"/>
  <c r="BP98" i="1"/>
  <c r="BP97" i="1"/>
  <c r="BO96" i="1"/>
  <c r="BN96" i="1"/>
  <c r="BP95" i="1"/>
  <c r="BP94" i="1"/>
  <c r="BP93" i="1"/>
  <c r="BP92" i="1"/>
  <c r="BP91" i="1"/>
  <c r="BP90" i="1"/>
  <c r="BP89" i="1"/>
  <c r="BP88" i="1"/>
  <c r="BP87" i="1"/>
  <c r="BP86" i="1"/>
  <c r="BP85" i="1"/>
  <c r="BP84" i="1"/>
  <c r="BO83" i="1"/>
  <c r="BN83" i="1"/>
  <c r="BP82" i="1"/>
  <c r="BP81" i="1"/>
  <c r="BP80" i="1"/>
  <c r="BP79" i="1"/>
  <c r="BP78" i="1"/>
  <c r="BP77" i="1"/>
  <c r="BP76" i="1"/>
  <c r="BP75" i="1"/>
  <c r="BP74" i="1"/>
  <c r="BP73" i="1"/>
  <c r="BP72" i="1"/>
  <c r="BP71" i="1"/>
  <c r="BO70" i="1"/>
  <c r="BN70" i="1"/>
  <c r="BP69" i="1"/>
  <c r="BP68" i="1"/>
  <c r="BP67" i="1"/>
  <c r="BP66" i="1"/>
  <c r="BP65" i="1"/>
  <c r="BP64" i="1"/>
  <c r="BP63" i="1"/>
  <c r="BP62" i="1"/>
  <c r="BP61" i="1"/>
  <c r="BP60" i="1"/>
  <c r="BP59" i="1"/>
  <c r="BP58" i="1"/>
  <c r="BO57" i="1"/>
  <c r="BN57" i="1"/>
  <c r="BP56" i="1"/>
  <c r="BP55" i="1"/>
  <c r="BP54" i="1"/>
  <c r="BP53" i="1"/>
  <c r="BP52" i="1"/>
  <c r="BP51" i="1"/>
  <c r="BP50" i="1"/>
  <c r="BP49" i="1"/>
  <c r="BP48" i="1"/>
  <c r="BP47" i="1"/>
  <c r="BP46" i="1"/>
  <c r="BP45" i="1"/>
  <c r="BO44" i="1"/>
  <c r="BN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O31" i="1"/>
  <c r="BN31" i="1"/>
  <c r="BP30" i="1"/>
  <c r="BP29" i="1"/>
  <c r="BP28" i="1"/>
  <c r="BP27" i="1"/>
  <c r="BP26" i="1"/>
  <c r="BP25" i="1"/>
  <c r="BP24" i="1"/>
  <c r="BP23" i="1"/>
  <c r="BP22" i="1"/>
  <c r="BP21" i="1"/>
  <c r="BP20" i="1"/>
  <c r="BP19" i="1"/>
  <c r="BO18" i="1"/>
  <c r="BN18" i="1"/>
  <c r="BP17" i="1"/>
  <c r="BP16" i="1"/>
  <c r="BP15" i="1"/>
  <c r="BP14" i="1"/>
  <c r="BP13" i="1"/>
  <c r="BP12" i="1"/>
  <c r="BP11" i="1"/>
  <c r="BP10" i="1"/>
  <c r="BP9" i="1"/>
  <c r="BP8" i="1"/>
  <c r="BP7" i="1"/>
  <c r="BP6" i="1"/>
  <c r="AT109" i="2"/>
  <c r="AS109" i="2"/>
  <c r="AU108" i="2"/>
  <c r="AU107" i="2"/>
  <c r="AU106" i="2"/>
  <c r="AU105" i="2"/>
  <c r="AU104" i="2"/>
  <c r="AU103" i="2"/>
  <c r="AU102" i="2"/>
  <c r="AU101" i="2"/>
  <c r="AU100" i="2"/>
  <c r="AU99" i="2"/>
  <c r="AU98" i="2"/>
  <c r="AU97" i="2"/>
  <c r="CJ108" i="2"/>
  <c r="CI108" i="2"/>
  <c r="CJ107" i="2"/>
  <c r="CI107" i="2"/>
  <c r="CJ106" i="2"/>
  <c r="CI106" i="2"/>
  <c r="CJ105" i="2"/>
  <c r="CI105" i="2"/>
  <c r="CJ104" i="2"/>
  <c r="CI104" i="2"/>
  <c r="CJ103" i="2"/>
  <c r="CI103" i="2"/>
  <c r="CJ102" i="2"/>
  <c r="CI102" i="2"/>
  <c r="CJ101" i="2"/>
  <c r="CI101" i="2"/>
  <c r="CJ100" i="2"/>
  <c r="CI100" i="2"/>
  <c r="CJ99" i="2"/>
  <c r="CI99" i="2"/>
  <c r="CJ98" i="2"/>
  <c r="CI98" i="2"/>
  <c r="CJ97" i="2"/>
  <c r="CI97" i="2"/>
  <c r="CG109" i="2"/>
  <c r="CF109" i="2"/>
  <c r="CD109" i="2"/>
  <c r="CC109" i="2"/>
  <c r="CA109" i="2"/>
  <c r="BZ109" i="2"/>
  <c r="BX109" i="2"/>
  <c r="BW109" i="2"/>
  <c r="BU109" i="2"/>
  <c r="BT109" i="2"/>
  <c r="BR109" i="2"/>
  <c r="BQ109" i="2"/>
  <c r="BL109" i="2"/>
  <c r="BK109" i="2"/>
  <c r="BI109" i="2"/>
  <c r="BH109" i="2"/>
  <c r="BF109" i="2"/>
  <c r="BE109" i="2"/>
  <c r="BC109" i="2"/>
  <c r="BB109" i="2"/>
  <c r="AZ109" i="2"/>
  <c r="AY109" i="2"/>
  <c r="AW109" i="2"/>
  <c r="AV109" i="2"/>
  <c r="AQ109" i="2"/>
  <c r="AP109" i="2"/>
  <c r="AN109" i="2"/>
  <c r="AM109" i="2"/>
  <c r="AK109" i="2"/>
  <c r="AJ109" i="2"/>
  <c r="AB109" i="2"/>
  <c r="AA109" i="2"/>
  <c r="Y109" i="2"/>
  <c r="X109" i="2"/>
  <c r="V109" i="2"/>
  <c r="U109" i="2"/>
  <c r="S109" i="2"/>
  <c r="R109" i="2"/>
  <c r="P109" i="2"/>
  <c r="O109" i="2"/>
  <c r="M109" i="2"/>
  <c r="L109" i="2"/>
  <c r="J109" i="2"/>
  <c r="I109" i="2"/>
  <c r="G109" i="2"/>
  <c r="F109" i="2"/>
  <c r="CH108" i="2"/>
  <c r="CE108" i="2"/>
  <c r="CB108" i="2"/>
  <c r="BY108" i="2"/>
  <c r="BV108" i="2"/>
  <c r="BS108" i="2"/>
  <c r="BM108" i="2"/>
  <c r="BJ108" i="2"/>
  <c r="BG108" i="2"/>
  <c r="BD108" i="2"/>
  <c r="BA108" i="2"/>
  <c r="AX108" i="2"/>
  <c r="AR108" i="2"/>
  <c r="AO108" i="2"/>
  <c r="AL108" i="2"/>
  <c r="AC108" i="2"/>
  <c r="Z108" i="2"/>
  <c r="W108" i="2"/>
  <c r="T108" i="2"/>
  <c r="Q108" i="2"/>
  <c r="N108" i="2"/>
  <c r="K108" i="2"/>
  <c r="H108" i="2"/>
  <c r="CH107" i="2"/>
  <c r="CE107" i="2"/>
  <c r="CB107" i="2"/>
  <c r="BY107" i="2"/>
  <c r="BV107" i="2"/>
  <c r="BS107" i="2"/>
  <c r="BM107" i="2"/>
  <c r="BJ107" i="2"/>
  <c r="BG107" i="2"/>
  <c r="BD107" i="2"/>
  <c r="BA107" i="2"/>
  <c r="AX107" i="2"/>
  <c r="AR107" i="2"/>
  <c r="AO107" i="2"/>
  <c r="AL107" i="2"/>
  <c r="AC107" i="2"/>
  <c r="Z107" i="2"/>
  <c r="W107" i="2"/>
  <c r="T107" i="2"/>
  <c r="Q107" i="2"/>
  <c r="N107" i="2"/>
  <c r="K107" i="2"/>
  <c r="H107" i="2"/>
  <c r="CH106" i="2"/>
  <c r="CE106" i="2"/>
  <c r="CB106" i="2"/>
  <c r="BY106" i="2"/>
  <c r="BV106" i="2"/>
  <c r="BS106" i="2"/>
  <c r="BM106" i="2"/>
  <c r="BJ106" i="2"/>
  <c r="BG106" i="2"/>
  <c r="BD106" i="2"/>
  <c r="BA106" i="2"/>
  <c r="AX106" i="2"/>
  <c r="AR106" i="2"/>
  <c r="AO106" i="2"/>
  <c r="AL106" i="2"/>
  <c r="AC106" i="2"/>
  <c r="Z106" i="2"/>
  <c r="W106" i="2"/>
  <c r="T106" i="2"/>
  <c r="Q106" i="2"/>
  <c r="N106" i="2"/>
  <c r="K106" i="2"/>
  <c r="H106" i="2"/>
  <c r="CH105" i="2"/>
  <c r="CE105" i="2"/>
  <c r="CB105" i="2"/>
  <c r="BY105" i="2"/>
  <c r="BV105" i="2"/>
  <c r="BS105" i="2"/>
  <c r="BM105" i="2"/>
  <c r="BJ105" i="2"/>
  <c r="BG105" i="2"/>
  <c r="BD105" i="2"/>
  <c r="BA105" i="2"/>
  <c r="AX105" i="2"/>
  <c r="AR105" i="2"/>
  <c r="AO105" i="2"/>
  <c r="AL105" i="2"/>
  <c r="AC105" i="2"/>
  <c r="Z105" i="2"/>
  <c r="W105" i="2"/>
  <c r="T105" i="2"/>
  <c r="Q105" i="2"/>
  <c r="N105" i="2"/>
  <c r="K105" i="2"/>
  <c r="H105" i="2"/>
  <c r="CH104" i="2"/>
  <c r="CE104" i="2"/>
  <c r="CB104" i="2"/>
  <c r="BY104" i="2"/>
  <c r="BV104" i="2"/>
  <c r="BS104" i="2"/>
  <c r="BM104" i="2"/>
  <c r="BJ104" i="2"/>
  <c r="BG104" i="2"/>
  <c r="BD104" i="2"/>
  <c r="BA104" i="2"/>
  <c r="AX104" i="2"/>
  <c r="AR104" i="2"/>
  <c r="AO104" i="2"/>
  <c r="AL104" i="2"/>
  <c r="AC104" i="2"/>
  <c r="Z104" i="2"/>
  <c r="W104" i="2"/>
  <c r="T104" i="2"/>
  <c r="Q104" i="2"/>
  <c r="N104" i="2"/>
  <c r="K104" i="2"/>
  <c r="H104" i="2"/>
  <c r="CH103" i="2"/>
  <c r="CE103" i="2"/>
  <c r="CB103" i="2"/>
  <c r="BY103" i="2"/>
  <c r="BV103" i="2"/>
  <c r="BS103" i="2"/>
  <c r="BM103" i="2"/>
  <c r="BJ103" i="2"/>
  <c r="BG103" i="2"/>
  <c r="BD103" i="2"/>
  <c r="BA103" i="2"/>
  <c r="AX103" i="2"/>
  <c r="AR103" i="2"/>
  <c r="AO103" i="2"/>
  <c r="AL103" i="2"/>
  <c r="AC103" i="2"/>
  <c r="Z103" i="2"/>
  <c r="W103" i="2"/>
  <c r="T103" i="2"/>
  <c r="Q103" i="2"/>
  <c r="N103" i="2"/>
  <c r="K103" i="2"/>
  <c r="H103" i="2"/>
  <c r="CH102" i="2"/>
  <c r="CE102" i="2"/>
  <c r="CB102" i="2"/>
  <c r="BY102" i="2"/>
  <c r="BV102" i="2"/>
  <c r="BS102" i="2"/>
  <c r="BM102" i="2"/>
  <c r="BJ102" i="2"/>
  <c r="BG102" i="2"/>
  <c r="BD102" i="2"/>
  <c r="BA102" i="2"/>
  <c r="AX102" i="2"/>
  <c r="AR102" i="2"/>
  <c r="AO102" i="2"/>
  <c r="AL102" i="2"/>
  <c r="AC102" i="2"/>
  <c r="Z102" i="2"/>
  <c r="W102" i="2"/>
  <c r="T102" i="2"/>
  <c r="Q102" i="2"/>
  <c r="N102" i="2"/>
  <c r="K102" i="2"/>
  <c r="H102" i="2"/>
  <c r="CH101" i="2"/>
  <c r="CE101" i="2"/>
  <c r="CB101" i="2"/>
  <c r="BY101" i="2"/>
  <c r="BV101" i="2"/>
  <c r="BS101" i="2"/>
  <c r="BM101" i="2"/>
  <c r="BJ101" i="2"/>
  <c r="BG101" i="2"/>
  <c r="BD101" i="2"/>
  <c r="BA101" i="2"/>
  <c r="AX101" i="2"/>
  <c r="AR101" i="2"/>
  <c r="AO101" i="2"/>
  <c r="AL101" i="2"/>
  <c r="AC101" i="2"/>
  <c r="Z101" i="2"/>
  <c r="W101" i="2"/>
  <c r="T101" i="2"/>
  <c r="Q101" i="2"/>
  <c r="N101" i="2"/>
  <c r="K101" i="2"/>
  <c r="H101" i="2"/>
  <c r="CH100" i="2"/>
  <c r="CE100" i="2"/>
  <c r="CB100" i="2"/>
  <c r="BY100" i="2"/>
  <c r="BV100" i="2"/>
  <c r="BS100" i="2"/>
  <c r="BM100" i="2"/>
  <c r="BJ100" i="2"/>
  <c r="BG100" i="2"/>
  <c r="BD100" i="2"/>
  <c r="BA100" i="2"/>
  <c r="AX100" i="2"/>
  <c r="AR100" i="2"/>
  <c r="AO100" i="2"/>
  <c r="AL100" i="2"/>
  <c r="AC100" i="2"/>
  <c r="Z100" i="2"/>
  <c r="W100" i="2"/>
  <c r="T100" i="2"/>
  <c r="Q100" i="2"/>
  <c r="N100" i="2"/>
  <c r="K100" i="2"/>
  <c r="H100" i="2"/>
  <c r="CH99" i="2"/>
  <c r="CE99" i="2"/>
  <c r="CB99" i="2"/>
  <c r="BY99" i="2"/>
  <c r="BV99" i="2"/>
  <c r="BS99" i="2"/>
  <c r="BM99" i="2"/>
  <c r="BJ99" i="2"/>
  <c r="BG99" i="2"/>
  <c r="BD99" i="2"/>
  <c r="BA99" i="2"/>
  <c r="AX99" i="2"/>
  <c r="AR99" i="2"/>
  <c r="AO99" i="2"/>
  <c r="AL99" i="2"/>
  <c r="AC99" i="2"/>
  <c r="Z99" i="2"/>
  <c r="W99" i="2"/>
  <c r="T99" i="2"/>
  <c r="Q99" i="2"/>
  <c r="N99" i="2"/>
  <c r="K99" i="2"/>
  <c r="H99" i="2"/>
  <c r="CH98" i="2"/>
  <c r="CE98" i="2"/>
  <c r="CB98" i="2"/>
  <c r="BY98" i="2"/>
  <c r="BV98" i="2"/>
  <c r="BS98" i="2"/>
  <c r="BM98" i="2"/>
  <c r="BJ98" i="2"/>
  <c r="BG98" i="2"/>
  <c r="BD98" i="2"/>
  <c r="BA98" i="2"/>
  <c r="AX98" i="2"/>
  <c r="AR98" i="2"/>
  <c r="AO98" i="2"/>
  <c r="AL98" i="2"/>
  <c r="AC98" i="2"/>
  <c r="Z98" i="2"/>
  <c r="W98" i="2"/>
  <c r="T98" i="2"/>
  <c r="Q98" i="2"/>
  <c r="N98" i="2"/>
  <c r="K98" i="2"/>
  <c r="H98" i="2"/>
  <c r="CH97" i="2"/>
  <c r="CE97" i="2"/>
  <c r="CB97" i="2"/>
  <c r="BY97" i="2"/>
  <c r="BV97" i="2"/>
  <c r="BS97" i="2"/>
  <c r="BM97" i="2"/>
  <c r="BJ97" i="2"/>
  <c r="BG97" i="2"/>
  <c r="BD97" i="2"/>
  <c r="BA97" i="2"/>
  <c r="AX97" i="2"/>
  <c r="AR97" i="2"/>
  <c r="AO97" i="2"/>
  <c r="AL97" i="2"/>
  <c r="AC97" i="2"/>
  <c r="Z97" i="2"/>
  <c r="W97" i="2"/>
  <c r="T97" i="2"/>
  <c r="Q97" i="2"/>
  <c r="N97" i="2"/>
  <c r="K97" i="2"/>
  <c r="H97" i="2"/>
  <c r="D109" i="2"/>
  <c r="C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BR109" i="1"/>
  <c r="BQ109" i="1"/>
  <c r="BL109" i="1"/>
  <c r="BK109" i="1"/>
  <c r="BI109" i="1"/>
  <c r="BH109" i="1"/>
  <c r="BF109" i="1"/>
  <c r="BE109" i="1"/>
  <c r="AZ109" i="1"/>
  <c r="AY109" i="1"/>
  <c r="AW109" i="1"/>
  <c r="AV109" i="1"/>
  <c r="AT109" i="1"/>
  <c r="AS109" i="1"/>
  <c r="AQ109" i="1"/>
  <c r="AP109" i="1"/>
  <c r="AN109" i="1"/>
  <c r="AM109" i="1"/>
  <c r="AK109" i="1"/>
  <c r="AJ109" i="1"/>
  <c r="AH109" i="1"/>
  <c r="AG109" i="1"/>
  <c r="AE109" i="1"/>
  <c r="AD109" i="1"/>
  <c r="AB109" i="1"/>
  <c r="AA109" i="1"/>
  <c r="Y109" i="1"/>
  <c r="X109" i="1"/>
  <c r="V109" i="1"/>
  <c r="U109" i="1"/>
  <c r="S109" i="1"/>
  <c r="R109" i="1"/>
  <c r="P109" i="1"/>
  <c r="O109" i="1"/>
  <c r="M109" i="1"/>
  <c r="L109" i="1"/>
  <c r="J109" i="1"/>
  <c r="I109" i="1"/>
  <c r="G109" i="1"/>
  <c r="F109" i="1"/>
  <c r="BS108" i="1"/>
  <c r="BM108" i="1"/>
  <c r="BJ108" i="1"/>
  <c r="BG108" i="1"/>
  <c r="BA108" i="1"/>
  <c r="AX108" i="1"/>
  <c r="AU108" i="1"/>
  <c r="AR108" i="1"/>
  <c r="AO108" i="1"/>
  <c r="AL108" i="1"/>
  <c r="AI108" i="1"/>
  <c r="AF108" i="1"/>
  <c r="AC108" i="1"/>
  <c r="Z108" i="1"/>
  <c r="W108" i="1"/>
  <c r="T108" i="1"/>
  <c r="Q108" i="1"/>
  <c r="N108" i="1"/>
  <c r="K108" i="1"/>
  <c r="H108" i="1"/>
  <c r="BS107" i="1"/>
  <c r="BM107" i="1"/>
  <c r="BJ107" i="1"/>
  <c r="BG107" i="1"/>
  <c r="BA107" i="1"/>
  <c r="AX107" i="1"/>
  <c r="AU107" i="1"/>
  <c r="AR107" i="1"/>
  <c r="AO107" i="1"/>
  <c r="AL107" i="1"/>
  <c r="AI107" i="1"/>
  <c r="AF107" i="1"/>
  <c r="AC107" i="1"/>
  <c r="Z107" i="1"/>
  <c r="W107" i="1"/>
  <c r="T107" i="1"/>
  <c r="Q107" i="1"/>
  <c r="N107" i="1"/>
  <c r="K107" i="1"/>
  <c r="H107" i="1"/>
  <c r="BS106" i="1"/>
  <c r="BM106" i="1"/>
  <c r="BJ106" i="1"/>
  <c r="BG106" i="1"/>
  <c r="BA106" i="1"/>
  <c r="AX106" i="1"/>
  <c r="AU106" i="1"/>
  <c r="AR106" i="1"/>
  <c r="AO106" i="1"/>
  <c r="AL106" i="1"/>
  <c r="AI106" i="1"/>
  <c r="AF106" i="1"/>
  <c r="AC106" i="1"/>
  <c r="Z106" i="1"/>
  <c r="W106" i="1"/>
  <c r="T106" i="1"/>
  <c r="Q106" i="1"/>
  <c r="N106" i="1"/>
  <c r="K106" i="1"/>
  <c r="H106" i="1"/>
  <c r="BS105" i="1"/>
  <c r="BM105" i="1"/>
  <c r="BJ105" i="1"/>
  <c r="BG105" i="1"/>
  <c r="BA105" i="1"/>
  <c r="AX105" i="1"/>
  <c r="AU105" i="1"/>
  <c r="AR105" i="1"/>
  <c r="AO105" i="1"/>
  <c r="AL105" i="1"/>
  <c r="AI105" i="1"/>
  <c r="AF105" i="1"/>
  <c r="AC105" i="1"/>
  <c r="Z105" i="1"/>
  <c r="W105" i="1"/>
  <c r="T105" i="1"/>
  <c r="Q105" i="1"/>
  <c r="N105" i="1"/>
  <c r="K105" i="1"/>
  <c r="H105" i="1"/>
  <c r="BS104" i="1"/>
  <c r="BM104" i="1"/>
  <c r="BJ104" i="1"/>
  <c r="BG104" i="1"/>
  <c r="BA104" i="1"/>
  <c r="AX104" i="1"/>
  <c r="AU104" i="1"/>
  <c r="AR104" i="1"/>
  <c r="AO104" i="1"/>
  <c r="AL104" i="1"/>
  <c r="AI104" i="1"/>
  <c r="AF104" i="1"/>
  <c r="AC104" i="1"/>
  <c r="Z104" i="1"/>
  <c r="W104" i="1"/>
  <c r="T104" i="1"/>
  <c r="Q104" i="1"/>
  <c r="N104" i="1"/>
  <c r="K104" i="1"/>
  <c r="H104" i="1"/>
  <c r="BS103" i="1"/>
  <c r="BM103" i="1"/>
  <c r="BJ103" i="1"/>
  <c r="BG103" i="1"/>
  <c r="BA103" i="1"/>
  <c r="AX103" i="1"/>
  <c r="AU103" i="1"/>
  <c r="AR103" i="1"/>
  <c r="AO103" i="1"/>
  <c r="AL103" i="1"/>
  <c r="AI103" i="1"/>
  <c r="AF103" i="1"/>
  <c r="AC103" i="1"/>
  <c r="Z103" i="1"/>
  <c r="W103" i="1"/>
  <c r="T103" i="1"/>
  <c r="Q103" i="1"/>
  <c r="N103" i="1"/>
  <c r="K103" i="1"/>
  <c r="H103" i="1"/>
  <c r="BS102" i="1"/>
  <c r="BM102" i="1"/>
  <c r="BJ102" i="1"/>
  <c r="BG102" i="1"/>
  <c r="BA102" i="1"/>
  <c r="AX102" i="1"/>
  <c r="AU102" i="1"/>
  <c r="AR102" i="1"/>
  <c r="AO102" i="1"/>
  <c r="AL102" i="1"/>
  <c r="AI102" i="1"/>
  <c r="AF102" i="1"/>
  <c r="AC102" i="1"/>
  <c r="Z102" i="1"/>
  <c r="W102" i="1"/>
  <c r="T102" i="1"/>
  <c r="Q102" i="1"/>
  <c r="N102" i="1"/>
  <c r="K102" i="1"/>
  <c r="H102" i="1"/>
  <c r="BS101" i="1"/>
  <c r="BM101" i="1"/>
  <c r="BJ101" i="1"/>
  <c r="BG101" i="1"/>
  <c r="BA101" i="1"/>
  <c r="AX101" i="1"/>
  <c r="AU101" i="1"/>
  <c r="AR101" i="1"/>
  <c r="AO101" i="1"/>
  <c r="AL101" i="1"/>
  <c r="AI101" i="1"/>
  <c r="AF101" i="1"/>
  <c r="AC101" i="1"/>
  <c r="Z101" i="1"/>
  <c r="W101" i="1"/>
  <c r="T101" i="1"/>
  <c r="Q101" i="1"/>
  <c r="N101" i="1"/>
  <c r="K101" i="1"/>
  <c r="H101" i="1"/>
  <c r="BS100" i="1"/>
  <c r="BM100" i="1"/>
  <c r="BJ100" i="1"/>
  <c r="BG100" i="1"/>
  <c r="BA100" i="1"/>
  <c r="AX100" i="1"/>
  <c r="AU100" i="1"/>
  <c r="AR100" i="1"/>
  <c r="AO100" i="1"/>
  <c r="AL100" i="1"/>
  <c r="AI100" i="1"/>
  <c r="AF100" i="1"/>
  <c r="AC100" i="1"/>
  <c r="Z100" i="1"/>
  <c r="W100" i="1"/>
  <c r="T100" i="1"/>
  <c r="Q100" i="1"/>
  <c r="N100" i="1"/>
  <c r="K100" i="1"/>
  <c r="H100" i="1"/>
  <c r="BS99" i="1"/>
  <c r="BM99" i="1"/>
  <c r="BJ99" i="1"/>
  <c r="BG99" i="1"/>
  <c r="BA99" i="1"/>
  <c r="AX99" i="1"/>
  <c r="AU99" i="1"/>
  <c r="AR99" i="1"/>
  <c r="AO99" i="1"/>
  <c r="AL99" i="1"/>
  <c r="AI99" i="1"/>
  <c r="AF99" i="1"/>
  <c r="AC99" i="1"/>
  <c r="Z99" i="1"/>
  <c r="W99" i="1"/>
  <c r="T99" i="1"/>
  <c r="Q99" i="1"/>
  <c r="N99" i="1"/>
  <c r="K99" i="1"/>
  <c r="H99" i="1"/>
  <c r="BS98" i="1"/>
  <c r="BM98" i="1"/>
  <c r="BJ98" i="1"/>
  <c r="BG98" i="1"/>
  <c r="BA98" i="1"/>
  <c r="AX98" i="1"/>
  <c r="AU98" i="1"/>
  <c r="AR98" i="1"/>
  <c r="AO98" i="1"/>
  <c r="AL98" i="1"/>
  <c r="AI98" i="1"/>
  <c r="AF98" i="1"/>
  <c r="AC98" i="1"/>
  <c r="Z98" i="1"/>
  <c r="W98" i="1"/>
  <c r="T98" i="1"/>
  <c r="Q98" i="1"/>
  <c r="N98" i="1"/>
  <c r="K98" i="1"/>
  <c r="H98" i="1"/>
  <c r="BS97" i="1"/>
  <c r="BM97" i="1"/>
  <c r="BJ97" i="1"/>
  <c r="BG97" i="1"/>
  <c r="BA97" i="1"/>
  <c r="AX97" i="1"/>
  <c r="AU97" i="1"/>
  <c r="AR97" i="1"/>
  <c r="AO97" i="1"/>
  <c r="AL97" i="1"/>
  <c r="AI97" i="1"/>
  <c r="AF97" i="1"/>
  <c r="AC97" i="1"/>
  <c r="Z97" i="1"/>
  <c r="W97" i="1"/>
  <c r="T97" i="1"/>
  <c r="Q97" i="1"/>
  <c r="N97" i="1"/>
  <c r="K97" i="1"/>
  <c r="H97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J96" i="2"/>
  <c r="I96" i="2"/>
  <c r="K95" i="2"/>
  <c r="K94" i="2"/>
  <c r="K93" i="2"/>
  <c r="K92" i="2"/>
  <c r="K91" i="2"/>
  <c r="K90" i="2"/>
  <c r="K89" i="2"/>
  <c r="K88" i="2"/>
  <c r="K87" i="2"/>
  <c r="K86" i="2"/>
  <c r="K85" i="2"/>
  <c r="K84" i="2"/>
  <c r="J96" i="1"/>
  <c r="I96" i="1"/>
  <c r="K95" i="1"/>
  <c r="K94" i="1"/>
  <c r="K93" i="1"/>
  <c r="K92" i="1"/>
  <c r="K91" i="1"/>
  <c r="K90" i="1"/>
  <c r="K89" i="1"/>
  <c r="K88" i="1"/>
  <c r="K87" i="1"/>
  <c r="K86" i="1"/>
  <c r="K85" i="1"/>
  <c r="K84" i="1"/>
  <c r="AK83" i="2"/>
  <c r="AJ83" i="2"/>
  <c r="AL82" i="2"/>
  <c r="AL81" i="2"/>
  <c r="AL80" i="2"/>
  <c r="AL79" i="2"/>
  <c r="AL78" i="2"/>
  <c r="AL77" i="2"/>
  <c r="AL76" i="2"/>
  <c r="AL75" i="2"/>
  <c r="AL74" i="2"/>
  <c r="AL73" i="2"/>
  <c r="AL72" i="2"/>
  <c r="AL71" i="2"/>
  <c r="AK70" i="2"/>
  <c r="AJ70" i="2"/>
  <c r="AL69" i="2"/>
  <c r="AL68" i="2"/>
  <c r="AL67" i="2"/>
  <c r="AL66" i="2"/>
  <c r="AL65" i="2"/>
  <c r="AL64" i="2"/>
  <c r="AL63" i="2"/>
  <c r="AL62" i="2"/>
  <c r="AL61" i="2"/>
  <c r="AL60" i="2"/>
  <c r="AL59" i="2"/>
  <c r="AL58" i="2"/>
  <c r="AK57" i="2"/>
  <c r="AJ57" i="2"/>
  <c r="AL56" i="2"/>
  <c r="AL55" i="2"/>
  <c r="AL54" i="2"/>
  <c r="AL53" i="2"/>
  <c r="AL52" i="2"/>
  <c r="AL51" i="2"/>
  <c r="AL50" i="2"/>
  <c r="AL49" i="2"/>
  <c r="AL48" i="2"/>
  <c r="AL47" i="2"/>
  <c r="AL46" i="2"/>
  <c r="AL45" i="2"/>
  <c r="AK44" i="2"/>
  <c r="AJ44" i="2"/>
  <c r="AL43" i="2"/>
  <c r="AL42" i="2"/>
  <c r="AL41" i="2"/>
  <c r="AL40" i="2"/>
  <c r="AL39" i="2"/>
  <c r="AL38" i="2"/>
  <c r="AL37" i="2"/>
  <c r="AL36" i="2"/>
  <c r="AL35" i="2"/>
  <c r="AL34" i="2"/>
  <c r="AL33" i="2"/>
  <c r="AL32" i="2"/>
  <c r="AK31" i="2"/>
  <c r="AJ31" i="2"/>
  <c r="AL30" i="2"/>
  <c r="AL29" i="2"/>
  <c r="AL28" i="2"/>
  <c r="AL27" i="2"/>
  <c r="AL26" i="2"/>
  <c r="AL25" i="2"/>
  <c r="AL24" i="2"/>
  <c r="AL23" i="2"/>
  <c r="AL22" i="2"/>
  <c r="AL21" i="2"/>
  <c r="AL20" i="2"/>
  <c r="AL19" i="2"/>
  <c r="AK18" i="2"/>
  <c r="AJ18" i="2"/>
  <c r="AL17" i="2"/>
  <c r="AL16" i="2"/>
  <c r="AL15" i="2"/>
  <c r="AL14" i="2"/>
  <c r="AL13" i="2"/>
  <c r="AL12" i="2"/>
  <c r="AL11" i="2"/>
  <c r="AL10" i="2"/>
  <c r="AL9" i="2"/>
  <c r="AL8" i="2"/>
  <c r="AL7" i="2"/>
  <c r="AL6" i="2"/>
  <c r="AK96" i="2"/>
  <c r="AJ96" i="2"/>
  <c r="AL95" i="2"/>
  <c r="AL94" i="2"/>
  <c r="AL93" i="2"/>
  <c r="AL92" i="2"/>
  <c r="AL91" i="2"/>
  <c r="AL90" i="2"/>
  <c r="AL89" i="2"/>
  <c r="AL88" i="2"/>
  <c r="AL87" i="2"/>
  <c r="AL86" i="2"/>
  <c r="AL85" i="2"/>
  <c r="AL84" i="2"/>
  <c r="CJ95" i="2"/>
  <c r="CI95" i="2"/>
  <c r="CJ94" i="2"/>
  <c r="CI94" i="2"/>
  <c r="CJ93" i="2"/>
  <c r="CI93" i="2"/>
  <c r="CJ92" i="2"/>
  <c r="CI92" i="2"/>
  <c r="CJ91" i="2"/>
  <c r="CI91" i="2"/>
  <c r="CJ90" i="2"/>
  <c r="CI90" i="2"/>
  <c r="CJ89" i="2"/>
  <c r="CI89" i="2"/>
  <c r="CJ88" i="2"/>
  <c r="CI88" i="2"/>
  <c r="CJ87" i="2"/>
  <c r="CI87" i="2"/>
  <c r="CJ86" i="2"/>
  <c r="CI86" i="2"/>
  <c r="CJ85" i="2"/>
  <c r="CI85" i="2"/>
  <c r="CJ84" i="2"/>
  <c r="CI84" i="2"/>
  <c r="CG96" i="2"/>
  <c r="CF96" i="2"/>
  <c r="CD96" i="2"/>
  <c r="CC96" i="2"/>
  <c r="CA96" i="2"/>
  <c r="BZ96" i="2"/>
  <c r="BX96" i="2"/>
  <c r="BW96" i="2"/>
  <c r="BU96" i="2"/>
  <c r="BT96" i="2"/>
  <c r="BR96" i="2"/>
  <c r="BQ96" i="2"/>
  <c r="BL96" i="2"/>
  <c r="BK96" i="2"/>
  <c r="BI96" i="2"/>
  <c r="BH96" i="2"/>
  <c r="BF96" i="2"/>
  <c r="BE96" i="2"/>
  <c r="BC96" i="2"/>
  <c r="BB96" i="2"/>
  <c r="AZ96" i="2"/>
  <c r="AY96" i="2"/>
  <c r="AW96" i="2"/>
  <c r="AV96" i="2"/>
  <c r="AQ96" i="2"/>
  <c r="AP96" i="2"/>
  <c r="AN96" i="2"/>
  <c r="AM96" i="2"/>
  <c r="AB96" i="2"/>
  <c r="AA96" i="2"/>
  <c r="Y96" i="2"/>
  <c r="X96" i="2"/>
  <c r="V96" i="2"/>
  <c r="U96" i="2"/>
  <c r="S96" i="2"/>
  <c r="R96" i="2"/>
  <c r="P96" i="2"/>
  <c r="O96" i="2"/>
  <c r="M96" i="2"/>
  <c r="L96" i="2"/>
  <c r="G96" i="2"/>
  <c r="F96" i="2"/>
  <c r="CH95" i="2"/>
  <c r="CE95" i="2"/>
  <c r="CB95" i="2"/>
  <c r="BY95" i="2"/>
  <c r="BV95" i="2"/>
  <c r="BS95" i="2"/>
  <c r="BM95" i="2"/>
  <c r="BJ95" i="2"/>
  <c r="BG95" i="2"/>
  <c r="BD95" i="2"/>
  <c r="BA95" i="2"/>
  <c r="AX95" i="2"/>
  <c r="AR95" i="2"/>
  <c r="AO95" i="2"/>
  <c r="AC95" i="2"/>
  <c r="Z95" i="2"/>
  <c r="W95" i="2"/>
  <c r="T95" i="2"/>
  <c r="Q95" i="2"/>
  <c r="N95" i="2"/>
  <c r="H95" i="2"/>
  <c r="CH94" i="2"/>
  <c r="CE94" i="2"/>
  <c r="CB94" i="2"/>
  <c r="BY94" i="2"/>
  <c r="BV94" i="2"/>
  <c r="BS94" i="2"/>
  <c r="BM94" i="2"/>
  <c r="BJ94" i="2"/>
  <c r="BG94" i="2"/>
  <c r="BD94" i="2"/>
  <c r="BA94" i="2"/>
  <c r="AX94" i="2"/>
  <c r="AR94" i="2"/>
  <c r="AO94" i="2"/>
  <c r="AC94" i="2"/>
  <c r="Z94" i="2"/>
  <c r="W94" i="2"/>
  <c r="T94" i="2"/>
  <c r="Q94" i="2"/>
  <c r="N94" i="2"/>
  <c r="H94" i="2"/>
  <c r="CH93" i="2"/>
  <c r="CE93" i="2"/>
  <c r="CB93" i="2"/>
  <c r="BY93" i="2"/>
  <c r="BV93" i="2"/>
  <c r="BS93" i="2"/>
  <c r="BM93" i="2"/>
  <c r="BJ93" i="2"/>
  <c r="BG93" i="2"/>
  <c r="BD93" i="2"/>
  <c r="BA93" i="2"/>
  <c r="AX93" i="2"/>
  <c r="AR93" i="2"/>
  <c r="AO93" i="2"/>
  <c r="AC93" i="2"/>
  <c r="Z93" i="2"/>
  <c r="W93" i="2"/>
  <c r="T93" i="2"/>
  <c r="Q93" i="2"/>
  <c r="N93" i="2"/>
  <c r="H93" i="2"/>
  <c r="CH92" i="2"/>
  <c r="CE92" i="2"/>
  <c r="CB92" i="2"/>
  <c r="BY92" i="2"/>
  <c r="BV92" i="2"/>
  <c r="BS92" i="2"/>
  <c r="BM92" i="2"/>
  <c r="BJ92" i="2"/>
  <c r="BG92" i="2"/>
  <c r="BD92" i="2"/>
  <c r="BA92" i="2"/>
  <c r="AX92" i="2"/>
  <c r="AR92" i="2"/>
  <c r="AO92" i="2"/>
  <c r="AC92" i="2"/>
  <c r="Z92" i="2"/>
  <c r="W92" i="2"/>
  <c r="T92" i="2"/>
  <c r="Q92" i="2"/>
  <c r="N92" i="2"/>
  <c r="H92" i="2"/>
  <c r="CH91" i="2"/>
  <c r="CE91" i="2"/>
  <c r="CB91" i="2"/>
  <c r="BY91" i="2"/>
  <c r="BV91" i="2"/>
  <c r="BS91" i="2"/>
  <c r="BM91" i="2"/>
  <c r="BJ91" i="2"/>
  <c r="BG91" i="2"/>
  <c r="BD91" i="2"/>
  <c r="BA91" i="2"/>
  <c r="AX91" i="2"/>
  <c r="AR91" i="2"/>
  <c r="AO91" i="2"/>
  <c r="AC91" i="2"/>
  <c r="Z91" i="2"/>
  <c r="W91" i="2"/>
  <c r="T91" i="2"/>
  <c r="Q91" i="2"/>
  <c r="N91" i="2"/>
  <c r="H91" i="2"/>
  <c r="CH90" i="2"/>
  <c r="CE90" i="2"/>
  <c r="CB90" i="2"/>
  <c r="BY90" i="2"/>
  <c r="BV90" i="2"/>
  <c r="BS90" i="2"/>
  <c r="BM90" i="2"/>
  <c r="BJ90" i="2"/>
  <c r="BG90" i="2"/>
  <c r="BD90" i="2"/>
  <c r="BA90" i="2"/>
  <c r="AX90" i="2"/>
  <c r="AR90" i="2"/>
  <c r="AO90" i="2"/>
  <c r="AC90" i="2"/>
  <c r="Z90" i="2"/>
  <c r="W90" i="2"/>
  <c r="T90" i="2"/>
  <c r="Q90" i="2"/>
  <c r="N90" i="2"/>
  <c r="H90" i="2"/>
  <c r="CH89" i="2"/>
  <c r="CE89" i="2"/>
  <c r="CB89" i="2"/>
  <c r="BY89" i="2"/>
  <c r="BV89" i="2"/>
  <c r="BS89" i="2"/>
  <c r="BM89" i="2"/>
  <c r="BJ89" i="2"/>
  <c r="BG89" i="2"/>
  <c r="BD89" i="2"/>
  <c r="BA89" i="2"/>
  <c r="AX89" i="2"/>
  <c r="AR89" i="2"/>
  <c r="AO89" i="2"/>
  <c r="AC89" i="2"/>
  <c r="Z89" i="2"/>
  <c r="W89" i="2"/>
  <c r="T89" i="2"/>
  <c r="Q89" i="2"/>
  <c r="N89" i="2"/>
  <c r="H89" i="2"/>
  <c r="CH88" i="2"/>
  <c r="CE88" i="2"/>
  <c r="CB88" i="2"/>
  <c r="BY88" i="2"/>
  <c r="BV88" i="2"/>
  <c r="BS88" i="2"/>
  <c r="BM88" i="2"/>
  <c r="BJ88" i="2"/>
  <c r="BG88" i="2"/>
  <c r="BD88" i="2"/>
  <c r="BA88" i="2"/>
  <c r="AX88" i="2"/>
  <c r="AR88" i="2"/>
  <c r="AO88" i="2"/>
  <c r="AC88" i="2"/>
  <c r="Z88" i="2"/>
  <c r="W88" i="2"/>
  <c r="T88" i="2"/>
  <c r="Q88" i="2"/>
  <c r="N88" i="2"/>
  <c r="H88" i="2"/>
  <c r="CH87" i="2"/>
  <c r="CE87" i="2"/>
  <c r="CB87" i="2"/>
  <c r="BY87" i="2"/>
  <c r="BV87" i="2"/>
  <c r="BS87" i="2"/>
  <c r="BM87" i="2"/>
  <c r="BJ87" i="2"/>
  <c r="BG87" i="2"/>
  <c r="BD87" i="2"/>
  <c r="BA87" i="2"/>
  <c r="AX87" i="2"/>
  <c r="AR87" i="2"/>
  <c r="AO87" i="2"/>
  <c r="AC87" i="2"/>
  <c r="Z87" i="2"/>
  <c r="W87" i="2"/>
  <c r="T87" i="2"/>
  <c r="Q87" i="2"/>
  <c r="N87" i="2"/>
  <c r="H87" i="2"/>
  <c r="CH86" i="2"/>
  <c r="CE86" i="2"/>
  <c r="CB86" i="2"/>
  <c r="BY86" i="2"/>
  <c r="BV86" i="2"/>
  <c r="BS86" i="2"/>
  <c r="BM86" i="2"/>
  <c r="BJ86" i="2"/>
  <c r="BG86" i="2"/>
  <c r="BD86" i="2"/>
  <c r="BA86" i="2"/>
  <c r="AX86" i="2"/>
  <c r="AR86" i="2"/>
  <c r="AO86" i="2"/>
  <c r="AC86" i="2"/>
  <c r="Z86" i="2"/>
  <c r="W86" i="2"/>
  <c r="T86" i="2"/>
  <c r="Q86" i="2"/>
  <c r="N86" i="2"/>
  <c r="H86" i="2"/>
  <c r="CH85" i="2"/>
  <c r="CE85" i="2"/>
  <c r="CB85" i="2"/>
  <c r="BY85" i="2"/>
  <c r="BV85" i="2"/>
  <c r="BS85" i="2"/>
  <c r="BM85" i="2"/>
  <c r="BJ85" i="2"/>
  <c r="BG85" i="2"/>
  <c r="BD85" i="2"/>
  <c r="BA85" i="2"/>
  <c r="AX85" i="2"/>
  <c r="AR85" i="2"/>
  <c r="AO85" i="2"/>
  <c r="AC85" i="2"/>
  <c r="Z85" i="2"/>
  <c r="W85" i="2"/>
  <c r="T85" i="2"/>
  <c r="Q85" i="2"/>
  <c r="N85" i="2"/>
  <c r="H85" i="2"/>
  <c r="CH84" i="2"/>
  <c r="CE84" i="2"/>
  <c r="CB84" i="2"/>
  <c r="BY84" i="2"/>
  <c r="BV84" i="2"/>
  <c r="BS84" i="2"/>
  <c r="BM84" i="2"/>
  <c r="BJ84" i="2"/>
  <c r="BG84" i="2"/>
  <c r="BD84" i="2"/>
  <c r="BA84" i="2"/>
  <c r="AX84" i="2"/>
  <c r="AR84" i="2"/>
  <c r="AO84" i="2"/>
  <c r="AC84" i="2"/>
  <c r="Z84" i="2"/>
  <c r="W84" i="2"/>
  <c r="T84" i="2"/>
  <c r="Q84" i="2"/>
  <c r="N84" i="2"/>
  <c r="H84" i="2"/>
  <c r="D96" i="2"/>
  <c r="C96" i="2"/>
  <c r="E95" i="2"/>
  <c r="E94" i="2"/>
  <c r="E93" i="2"/>
  <c r="E92" i="2"/>
  <c r="E91" i="2"/>
  <c r="E90" i="2"/>
  <c r="E89" i="2"/>
  <c r="E88" i="2"/>
  <c r="E87" i="2"/>
  <c r="E86" i="2"/>
  <c r="E85" i="2"/>
  <c r="E84" i="2"/>
  <c r="BU95" i="1"/>
  <c r="BT95" i="1"/>
  <c r="BU94" i="1"/>
  <c r="BT94" i="1"/>
  <c r="BU93" i="1"/>
  <c r="BT93" i="1"/>
  <c r="BU92" i="1"/>
  <c r="BT92" i="1"/>
  <c r="BU91" i="1"/>
  <c r="BT91" i="1"/>
  <c r="BU90" i="1"/>
  <c r="BT90" i="1"/>
  <c r="BU89" i="1"/>
  <c r="BT89" i="1"/>
  <c r="BU88" i="1"/>
  <c r="BT88" i="1"/>
  <c r="BU87" i="1"/>
  <c r="BT87" i="1"/>
  <c r="BU86" i="1"/>
  <c r="BT86" i="1"/>
  <c r="BU85" i="1"/>
  <c r="BT85" i="1"/>
  <c r="BU84" i="1"/>
  <c r="BT84" i="1"/>
  <c r="BL96" i="1"/>
  <c r="BK96" i="1"/>
  <c r="BI96" i="1"/>
  <c r="BH96" i="1"/>
  <c r="BF96" i="1"/>
  <c r="BE96" i="1"/>
  <c r="AZ96" i="1"/>
  <c r="AY96" i="1"/>
  <c r="AW96" i="1"/>
  <c r="AV96" i="1"/>
  <c r="AT96" i="1"/>
  <c r="AS96" i="1"/>
  <c r="AQ96" i="1"/>
  <c r="AP96" i="1"/>
  <c r="AN96" i="1"/>
  <c r="AM96" i="1"/>
  <c r="AK96" i="1"/>
  <c r="AJ96" i="1"/>
  <c r="AH96" i="1"/>
  <c r="AG96" i="1"/>
  <c r="AE96" i="1"/>
  <c r="AD96" i="1"/>
  <c r="AB96" i="1"/>
  <c r="AA96" i="1"/>
  <c r="Y96" i="1"/>
  <c r="X96" i="1"/>
  <c r="V96" i="1"/>
  <c r="U96" i="1"/>
  <c r="S96" i="1"/>
  <c r="R96" i="1"/>
  <c r="P96" i="1"/>
  <c r="O96" i="1"/>
  <c r="M96" i="1"/>
  <c r="L96" i="1"/>
  <c r="G96" i="1"/>
  <c r="F96" i="1"/>
  <c r="BM95" i="1"/>
  <c r="BJ95" i="1"/>
  <c r="BG95" i="1"/>
  <c r="BA95" i="1"/>
  <c r="AX95" i="1"/>
  <c r="AU95" i="1"/>
  <c r="AR95" i="1"/>
  <c r="AO95" i="1"/>
  <c r="AL95" i="1"/>
  <c r="AI95" i="1"/>
  <c r="AF95" i="1"/>
  <c r="AC95" i="1"/>
  <c r="Z95" i="1"/>
  <c r="W95" i="1"/>
  <c r="T95" i="1"/>
  <c r="Q95" i="1"/>
  <c r="N95" i="1"/>
  <c r="H95" i="1"/>
  <c r="BM94" i="1"/>
  <c r="BJ94" i="1"/>
  <c r="BG94" i="1"/>
  <c r="BA94" i="1"/>
  <c r="AX94" i="1"/>
  <c r="AU94" i="1"/>
  <c r="AR94" i="1"/>
  <c r="AO94" i="1"/>
  <c r="AL94" i="1"/>
  <c r="AI94" i="1"/>
  <c r="AF94" i="1"/>
  <c r="AC94" i="1"/>
  <c r="Z94" i="1"/>
  <c r="W94" i="1"/>
  <c r="T94" i="1"/>
  <c r="Q94" i="1"/>
  <c r="N94" i="1"/>
  <c r="H94" i="1"/>
  <c r="BM93" i="1"/>
  <c r="BJ93" i="1"/>
  <c r="BG93" i="1"/>
  <c r="BA93" i="1"/>
  <c r="AX93" i="1"/>
  <c r="AU93" i="1"/>
  <c r="AR93" i="1"/>
  <c r="AO93" i="1"/>
  <c r="AL93" i="1"/>
  <c r="AI93" i="1"/>
  <c r="AF93" i="1"/>
  <c r="AC93" i="1"/>
  <c r="Z93" i="1"/>
  <c r="W93" i="1"/>
  <c r="T93" i="1"/>
  <c r="Q93" i="1"/>
  <c r="N93" i="1"/>
  <c r="H93" i="1"/>
  <c r="BM92" i="1"/>
  <c r="BJ92" i="1"/>
  <c r="BG92" i="1"/>
  <c r="BA92" i="1"/>
  <c r="AX92" i="1"/>
  <c r="AU92" i="1"/>
  <c r="AR92" i="1"/>
  <c r="AO92" i="1"/>
  <c r="AL92" i="1"/>
  <c r="AI92" i="1"/>
  <c r="AF92" i="1"/>
  <c r="AC92" i="1"/>
  <c r="Z92" i="1"/>
  <c r="W92" i="1"/>
  <c r="T92" i="1"/>
  <c r="Q92" i="1"/>
  <c r="N92" i="1"/>
  <c r="H92" i="1"/>
  <c r="BM91" i="1"/>
  <c r="BJ91" i="1"/>
  <c r="BG91" i="1"/>
  <c r="BA91" i="1"/>
  <c r="AX91" i="1"/>
  <c r="AU91" i="1"/>
  <c r="AR91" i="1"/>
  <c r="AO91" i="1"/>
  <c r="AL91" i="1"/>
  <c r="AI91" i="1"/>
  <c r="AF91" i="1"/>
  <c r="AC91" i="1"/>
  <c r="Z91" i="1"/>
  <c r="W91" i="1"/>
  <c r="T91" i="1"/>
  <c r="Q91" i="1"/>
  <c r="N91" i="1"/>
  <c r="H91" i="1"/>
  <c r="BM90" i="1"/>
  <c r="BJ90" i="1"/>
  <c r="BG90" i="1"/>
  <c r="BA90" i="1"/>
  <c r="AX90" i="1"/>
  <c r="AU90" i="1"/>
  <c r="AR90" i="1"/>
  <c r="AO90" i="1"/>
  <c r="AL90" i="1"/>
  <c r="AI90" i="1"/>
  <c r="AF90" i="1"/>
  <c r="AC90" i="1"/>
  <c r="Z90" i="1"/>
  <c r="W90" i="1"/>
  <c r="T90" i="1"/>
  <c r="Q90" i="1"/>
  <c r="N90" i="1"/>
  <c r="H90" i="1"/>
  <c r="BM89" i="1"/>
  <c r="BJ89" i="1"/>
  <c r="BG89" i="1"/>
  <c r="BA89" i="1"/>
  <c r="AX89" i="1"/>
  <c r="AU89" i="1"/>
  <c r="AR89" i="1"/>
  <c r="AO89" i="1"/>
  <c r="AL89" i="1"/>
  <c r="AI89" i="1"/>
  <c r="AF89" i="1"/>
  <c r="AC89" i="1"/>
  <c r="Z89" i="1"/>
  <c r="W89" i="1"/>
  <c r="T89" i="1"/>
  <c r="Q89" i="1"/>
  <c r="N89" i="1"/>
  <c r="H89" i="1"/>
  <c r="BM88" i="1"/>
  <c r="BJ88" i="1"/>
  <c r="BG88" i="1"/>
  <c r="BA88" i="1"/>
  <c r="AX88" i="1"/>
  <c r="AU88" i="1"/>
  <c r="AR88" i="1"/>
  <c r="AO88" i="1"/>
  <c r="AL88" i="1"/>
  <c r="AI88" i="1"/>
  <c r="AF88" i="1"/>
  <c r="AC88" i="1"/>
  <c r="Z88" i="1"/>
  <c r="W88" i="1"/>
  <c r="T88" i="1"/>
  <c r="Q88" i="1"/>
  <c r="N88" i="1"/>
  <c r="H88" i="1"/>
  <c r="BM87" i="1"/>
  <c r="BJ87" i="1"/>
  <c r="BG87" i="1"/>
  <c r="BA87" i="1"/>
  <c r="AX87" i="1"/>
  <c r="AU87" i="1"/>
  <c r="AR87" i="1"/>
  <c r="AO87" i="1"/>
  <c r="AL87" i="1"/>
  <c r="AI87" i="1"/>
  <c r="AF87" i="1"/>
  <c r="AC87" i="1"/>
  <c r="Z87" i="1"/>
  <c r="W87" i="1"/>
  <c r="T87" i="1"/>
  <c r="Q87" i="1"/>
  <c r="N87" i="1"/>
  <c r="H87" i="1"/>
  <c r="BM86" i="1"/>
  <c r="BJ86" i="1"/>
  <c r="BG86" i="1"/>
  <c r="BA86" i="1"/>
  <c r="AX86" i="1"/>
  <c r="AU86" i="1"/>
  <c r="AR86" i="1"/>
  <c r="AO86" i="1"/>
  <c r="AL86" i="1"/>
  <c r="AI86" i="1"/>
  <c r="AF86" i="1"/>
  <c r="AC86" i="1"/>
  <c r="Z86" i="1"/>
  <c r="W86" i="1"/>
  <c r="T86" i="1"/>
  <c r="Q86" i="1"/>
  <c r="N86" i="1"/>
  <c r="H86" i="1"/>
  <c r="BM85" i="1"/>
  <c r="BJ85" i="1"/>
  <c r="BG85" i="1"/>
  <c r="BA85" i="1"/>
  <c r="AX85" i="1"/>
  <c r="AU85" i="1"/>
  <c r="AR85" i="1"/>
  <c r="AO85" i="1"/>
  <c r="AL85" i="1"/>
  <c r="AI85" i="1"/>
  <c r="AF85" i="1"/>
  <c r="AC85" i="1"/>
  <c r="Z85" i="1"/>
  <c r="W85" i="1"/>
  <c r="T85" i="1"/>
  <c r="Q85" i="1"/>
  <c r="N85" i="1"/>
  <c r="H85" i="1"/>
  <c r="BM84" i="1"/>
  <c r="BJ84" i="1"/>
  <c r="BG84" i="1"/>
  <c r="BA84" i="1"/>
  <c r="AX84" i="1"/>
  <c r="AU84" i="1"/>
  <c r="AR84" i="1"/>
  <c r="AO84" i="1"/>
  <c r="AL84" i="1"/>
  <c r="AI84" i="1"/>
  <c r="AF84" i="1"/>
  <c r="AC84" i="1"/>
  <c r="Z84" i="1"/>
  <c r="W84" i="1"/>
  <c r="T84" i="1"/>
  <c r="Q84" i="1"/>
  <c r="N84" i="1"/>
  <c r="H84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CJ82" i="2"/>
  <c r="CI82" i="2"/>
  <c r="CJ81" i="2"/>
  <c r="CI81" i="2"/>
  <c r="CJ80" i="2"/>
  <c r="CI80" i="2"/>
  <c r="CJ79" i="2"/>
  <c r="CI79" i="2"/>
  <c r="CJ78" i="2"/>
  <c r="CI78" i="2"/>
  <c r="CJ77" i="2"/>
  <c r="CI77" i="2"/>
  <c r="CJ76" i="2"/>
  <c r="CI76" i="2"/>
  <c r="CJ75" i="2"/>
  <c r="CI75" i="2"/>
  <c r="CJ74" i="2"/>
  <c r="CI74" i="2"/>
  <c r="CJ73" i="2"/>
  <c r="CI73" i="2"/>
  <c r="CJ72" i="2"/>
  <c r="CI72" i="2"/>
  <c r="CJ71" i="2"/>
  <c r="CI71" i="2"/>
  <c r="BU82" i="1"/>
  <c r="BT82" i="1"/>
  <c r="BU81" i="1"/>
  <c r="BT81" i="1"/>
  <c r="BU80" i="1"/>
  <c r="BT80" i="1"/>
  <c r="BU79" i="1"/>
  <c r="BT79" i="1"/>
  <c r="BU78" i="1"/>
  <c r="BT78" i="1"/>
  <c r="BU77" i="1"/>
  <c r="BT77" i="1"/>
  <c r="BU76" i="1"/>
  <c r="BT76" i="1"/>
  <c r="BU75" i="1"/>
  <c r="BT75" i="1"/>
  <c r="BU74" i="1"/>
  <c r="BT74" i="1"/>
  <c r="BU73" i="1"/>
  <c r="BT73" i="1"/>
  <c r="BU72" i="1"/>
  <c r="BT72" i="1"/>
  <c r="BU71" i="1"/>
  <c r="BT71" i="1"/>
  <c r="AK70" i="1"/>
  <c r="AJ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K57" i="1"/>
  <c r="AJ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K44" i="1"/>
  <c r="AJ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K31" i="1"/>
  <c r="AJ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K18" i="1"/>
  <c r="AJ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K83" i="1"/>
  <c r="AJ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S70" i="2"/>
  <c r="R70" i="2"/>
  <c r="T69" i="2"/>
  <c r="T68" i="2"/>
  <c r="T67" i="2"/>
  <c r="T66" i="2"/>
  <c r="T65" i="2"/>
  <c r="T64" i="2"/>
  <c r="T63" i="2"/>
  <c r="T62" i="2"/>
  <c r="T61" i="2"/>
  <c r="T60" i="2"/>
  <c r="T59" i="2"/>
  <c r="T58" i="2"/>
  <c r="S57" i="2"/>
  <c r="R57" i="2"/>
  <c r="T56" i="2"/>
  <c r="T55" i="2"/>
  <c r="T54" i="2"/>
  <c r="T53" i="2"/>
  <c r="T52" i="2"/>
  <c r="T51" i="2"/>
  <c r="T50" i="2"/>
  <c r="T49" i="2"/>
  <c r="T48" i="2"/>
  <c r="T47" i="2"/>
  <c r="T46" i="2"/>
  <c r="T45" i="2"/>
  <c r="S44" i="2"/>
  <c r="R44" i="2"/>
  <c r="T43" i="2"/>
  <c r="T42" i="2"/>
  <c r="T41" i="2"/>
  <c r="T40" i="2"/>
  <c r="T39" i="2"/>
  <c r="T38" i="2"/>
  <c r="T37" i="2"/>
  <c r="T36" i="2"/>
  <c r="T35" i="2"/>
  <c r="T34" i="2"/>
  <c r="T33" i="2"/>
  <c r="T32" i="2"/>
  <c r="S31" i="2"/>
  <c r="R31" i="2"/>
  <c r="T30" i="2"/>
  <c r="T29" i="2"/>
  <c r="T28" i="2"/>
  <c r="T27" i="2"/>
  <c r="T26" i="2"/>
  <c r="T25" i="2"/>
  <c r="T24" i="2"/>
  <c r="T23" i="2"/>
  <c r="T22" i="2"/>
  <c r="T21" i="2"/>
  <c r="T20" i="2"/>
  <c r="T19" i="2"/>
  <c r="S18" i="2"/>
  <c r="R18" i="2"/>
  <c r="T17" i="2"/>
  <c r="T16" i="2"/>
  <c r="T15" i="2"/>
  <c r="T14" i="2"/>
  <c r="T13" i="2"/>
  <c r="T12" i="2"/>
  <c r="T11" i="2"/>
  <c r="T10" i="2"/>
  <c r="T9" i="2"/>
  <c r="T8" i="2"/>
  <c r="T7" i="2"/>
  <c r="T6" i="2"/>
  <c r="S83" i="2"/>
  <c r="R83" i="2"/>
  <c r="T82" i="2"/>
  <c r="T81" i="2"/>
  <c r="T80" i="2"/>
  <c r="T79" i="2"/>
  <c r="T78" i="2"/>
  <c r="T77" i="2"/>
  <c r="T76" i="2"/>
  <c r="T75" i="2"/>
  <c r="T74" i="2"/>
  <c r="T73" i="2"/>
  <c r="T72" i="2"/>
  <c r="T71" i="2"/>
  <c r="BU122" i="1" l="1"/>
  <c r="CI122" i="2"/>
  <c r="CJ122" i="2"/>
  <c r="BU109" i="1"/>
  <c r="BT109" i="1"/>
  <c r="CI109" i="2"/>
  <c r="CJ109" i="2"/>
  <c r="BT96" i="1"/>
  <c r="BU96" i="1"/>
  <c r="CI96" i="2"/>
  <c r="CJ96" i="2"/>
  <c r="AH57" i="1"/>
  <c r="AG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H44" i="1"/>
  <c r="AG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H83" i="1"/>
  <c r="AG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H70" i="1"/>
  <c r="AG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BU69" i="1" l="1"/>
  <c r="BU68" i="1"/>
  <c r="BT68" i="1"/>
  <c r="BU67" i="1"/>
  <c r="BT67" i="1"/>
  <c r="BU66" i="1"/>
  <c r="BT66" i="1"/>
  <c r="BU65" i="1"/>
  <c r="BT65" i="1"/>
  <c r="BU64" i="1"/>
  <c r="BT64" i="1"/>
  <c r="BU63" i="1"/>
  <c r="BT63" i="1"/>
  <c r="BU62" i="1"/>
  <c r="BT62" i="1"/>
  <c r="BU61" i="1"/>
  <c r="BT61" i="1"/>
  <c r="BU60" i="1"/>
  <c r="BT60" i="1"/>
  <c r="BU59" i="1"/>
  <c r="BT59" i="1"/>
  <c r="BU58" i="1"/>
  <c r="BT58" i="1"/>
  <c r="BT69" i="1"/>
  <c r="CG83" i="2" l="1"/>
  <c r="CF83" i="2"/>
  <c r="CD83" i="2"/>
  <c r="CC83" i="2"/>
  <c r="CA83" i="2"/>
  <c r="BZ83" i="2"/>
  <c r="BX83" i="2"/>
  <c r="BW83" i="2"/>
  <c r="BU83" i="2"/>
  <c r="BT83" i="2"/>
  <c r="BR83" i="2"/>
  <c r="BQ83" i="2"/>
  <c r="BL83" i="2"/>
  <c r="BK83" i="2"/>
  <c r="BI83" i="2"/>
  <c r="BH83" i="2"/>
  <c r="BF83" i="2"/>
  <c r="BE83" i="2"/>
  <c r="BC83" i="2"/>
  <c r="BB83" i="2"/>
  <c r="AZ83" i="2"/>
  <c r="AY83" i="2"/>
  <c r="AW83" i="2"/>
  <c r="AV83" i="2"/>
  <c r="AQ83" i="2"/>
  <c r="AP83" i="2"/>
  <c r="AN83" i="2"/>
  <c r="AM83" i="2"/>
  <c r="AB83" i="2"/>
  <c r="AA83" i="2"/>
  <c r="Y83" i="2"/>
  <c r="X83" i="2"/>
  <c r="V83" i="2"/>
  <c r="U83" i="2"/>
  <c r="P83" i="2"/>
  <c r="O83" i="2"/>
  <c r="M83" i="2"/>
  <c r="L83" i="2"/>
  <c r="G83" i="2"/>
  <c r="F83" i="2"/>
  <c r="CH82" i="2"/>
  <c r="CE82" i="2"/>
  <c r="CB82" i="2"/>
  <c r="BY82" i="2"/>
  <c r="BV82" i="2"/>
  <c r="BS82" i="2"/>
  <c r="BM82" i="2"/>
  <c r="BJ82" i="2"/>
  <c r="BG82" i="2"/>
  <c r="BD82" i="2"/>
  <c r="BA82" i="2"/>
  <c r="AX82" i="2"/>
  <c r="AR82" i="2"/>
  <c r="AO82" i="2"/>
  <c r="AC82" i="2"/>
  <c r="Z82" i="2"/>
  <c r="W82" i="2"/>
  <c r="Q82" i="2"/>
  <c r="N82" i="2"/>
  <c r="H82" i="2"/>
  <c r="CH81" i="2"/>
  <c r="CE81" i="2"/>
  <c r="CB81" i="2"/>
  <c r="BY81" i="2"/>
  <c r="BV81" i="2"/>
  <c r="BS81" i="2"/>
  <c r="BM81" i="2"/>
  <c r="BJ81" i="2"/>
  <c r="BG81" i="2"/>
  <c r="BD81" i="2"/>
  <c r="BA81" i="2"/>
  <c r="AX81" i="2"/>
  <c r="AR81" i="2"/>
  <c r="AO81" i="2"/>
  <c r="AC81" i="2"/>
  <c r="Z81" i="2"/>
  <c r="W81" i="2"/>
  <c r="Q81" i="2"/>
  <c r="N81" i="2"/>
  <c r="H81" i="2"/>
  <c r="CH80" i="2"/>
  <c r="CE80" i="2"/>
  <c r="CB80" i="2"/>
  <c r="BY80" i="2"/>
  <c r="BV80" i="2"/>
  <c r="BS80" i="2"/>
  <c r="BM80" i="2"/>
  <c r="BJ80" i="2"/>
  <c r="BG80" i="2"/>
  <c r="BD80" i="2"/>
  <c r="BA80" i="2"/>
  <c r="AX80" i="2"/>
  <c r="AR80" i="2"/>
  <c r="AO80" i="2"/>
  <c r="AC80" i="2"/>
  <c r="Z80" i="2"/>
  <c r="W80" i="2"/>
  <c r="Q80" i="2"/>
  <c r="N80" i="2"/>
  <c r="H80" i="2"/>
  <c r="CH79" i="2"/>
  <c r="CE79" i="2"/>
  <c r="CB79" i="2"/>
  <c r="BY79" i="2"/>
  <c r="BV79" i="2"/>
  <c r="BS79" i="2"/>
  <c r="BM79" i="2"/>
  <c r="BJ79" i="2"/>
  <c r="BG79" i="2"/>
  <c r="BD79" i="2"/>
  <c r="BA79" i="2"/>
  <c r="AX79" i="2"/>
  <c r="AR79" i="2"/>
  <c r="AO79" i="2"/>
  <c r="AC79" i="2"/>
  <c r="Z79" i="2"/>
  <c r="W79" i="2"/>
  <c r="Q79" i="2"/>
  <c r="N79" i="2"/>
  <c r="H79" i="2"/>
  <c r="CH78" i="2"/>
  <c r="CE78" i="2"/>
  <c r="CB78" i="2"/>
  <c r="BY78" i="2"/>
  <c r="BV78" i="2"/>
  <c r="BS78" i="2"/>
  <c r="BM78" i="2"/>
  <c r="BJ78" i="2"/>
  <c r="BG78" i="2"/>
  <c r="BD78" i="2"/>
  <c r="BA78" i="2"/>
  <c r="AX78" i="2"/>
  <c r="AR78" i="2"/>
  <c r="AO78" i="2"/>
  <c r="AC78" i="2"/>
  <c r="Z78" i="2"/>
  <c r="W78" i="2"/>
  <c r="Q78" i="2"/>
  <c r="N78" i="2"/>
  <c r="H78" i="2"/>
  <c r="CH77" i="2"/>
  <c r="CE77" i="2"/>
  <c r="CB77" i="2"/>
  <c r="BY77" i="2"/>
  <c r="BV77" i="2"/>
  <c r="BS77" i="2"/>
  <c r="BM77" i="2"/>
  <c r="BJ77" i="2"/>
  <c r="BG77" i="2"/>
  <c r="BD77" i="2"/>
  <c r="BA77" i="2"/>
  <c r="AX77" i="2"/>
  <c r="AR77" i="2"/>
  <c r="AO77" i="2"/>
  <c r="AC77" i="2"/>
  <c r="Z77" i="2"/>
  <c r="W77" i="2"/>
  <c r="Q77" i="2"/>
  <c r="N77" i="2"/>
  <c r="H77" i="2"/>
  <c r="CH76" i="2"/>
  <c r="CE76" i="2"/>
  <c r="CB76" i="2"/>
  <c r="BY76" i="2"/>
  <c r="BV76" i="2"/>
  <c r="BS76" i="2"/>
  <c r="BM76" i="2"/>
  <c r="BJ76" i="2"/>
  <c r="BG76" i="2"/>
  <c r="BD76" i="2"/>
  <c r="BA76" i="2"/>
  <c r="AX76" i="2"/>
  <c r="AR76" i="2"/>
  <c r="AO76" i="2"/>
  <c r="AC76" i="2"/>
  <c r="Z76" i="2"/>
  <c r="W76" i="2"/>
  <c r="Q76" i="2"/>
  <c r="N76" i="2"/>
  <c r="H76" i="2"/>
  <c r="CH75" i="2"/>
  <c r="CE75" i="2"/>
  <c r="CB75" i="2"/>
  <c r="BY75" i="2"/>
  <c r="BV75" i="2"/>
  <c r="BS75" i="2"/>
  <c r="BM75" i="2"/>
  <c r="BJ75" i="2"/>
  <c r="BG75" i="2"/>
  <c r="BD75" i="2"/>
  <c r="BA75" i="2"/>
  <c r="AX75" i="2"/>
  <c r="AR75" i="2"/>
  <c r="AO75" i="2"/>
  <c r="AC75" i="2"/>
  <c r="Z75" i="2"/>
  <c r="W75" i="2"/>
  <c r="Q75" i="2"/>
  <c r="N75" i="2"/>
  <c r="H75" i="2"/>
  <c r="CH74" i="2"/>
  <c r="CE74" i="2"/>
  <c r="CB74" i="2"/>
  <c r="BY74" i="2"/>
  <c r="BV74" i="2"/>
  <c r="BS74" i="2"/>
  <c r="BM74" i="2"/>
  <c r="BJ74" i="2"/>
  <c r="BG74" i="2"/>
  <c r="BD74" i="2"/>
  <c r="BA74" i="2"/>
  <c r="AX74" i="2"/>
  <c r="AR74" i="2"/>
  <c r="AO74" i="2"/>
  <c r="AC74" i="2"/>
  <c r="Z74" i="2"/>
  <c r="W74" i="2"/>
  <c r="Q74" i="2"/>
  <c r="N74" i="2"/>
  <c r="H74" i="2"/>
  <c r="CH73" i="2"/>
  <c r="CE73" i="2"/>
  <c r="CB73" i="2"/>
  <c r="BY73" i="2"/>
  <c r="BV73" i="2"/>
  <c r="BS73" i="2"/>
  <c r="BM73" i="2"/>
  <c r="BJ73" i="2"/>
  <c r="BG73" i="2"/>
  <c r="BD73" i="2"/>
  <c r="BA73" i="2"/>
  <c r="AX73" i="2"/>
  <c r="AR73" i="2"/>
  <c r="AO73" i="2"/>
  <c r="AC73" i="2"/>
  <c r="Z73" i="2"/>
  <c r="W73" i="2"/>
  <c r="Q73" i="2"/>
  <c r="N73" i="2"/>
  <c r="H73" i="2"/>
  <c r="CH72" i="2"/>
  <c r="CE72" i="2"/>
  <c r="CB72" i="2"/>
  <c r="BY72" i="2"/>
  <c r="BV72" i="2"/>
  <c r="BS72" i="2"/>
  <c r="BM72" i="2"/>
  <c r="BJ72" i="2"/>
  <c r="BG72" i="2"/>
  <c r="BD72" i="2"/>
  <c r="BA72" i="2"/>
  <c r="AX72" i="2"/>
  <c r="AR72" i="2"/>
  <c r="AO72" i="2"/>
  <c r="AC72" i="2"/>
  <c r="Z72" i="2"/>
  <c r="W72" i="2"/>
  <c r="Q72" i="2"/>
  <c r="N72" i="2"/>
  <c r="H72" i="2"/>
  <c r="CH71" i="2"/>
  <c r="CE71" i="2"/>
  <c r="CB71" i="2"/>
  <c r="BY71" i="2"/>
  <c r="BV71" i="2"/>
  <c r="BS71" i="2"/>
  <c r="BM71" i="2"/>
  <c r="BJ71" i="2"/>
  <c r="BG71" i="2"/>
  <c r="BD71" i="2"/>
  <c r="BA71" i="2"/>
  <c r="AX71" i="2"/>
  <c r="AR71" i="2"/>
  <c r="AO71" i="2"/>
  <c r="AC71" i="2"/>
  <c r="Z71" i="2"/>
  <c r="W71" i="2"/>
  <c r="Q71" i="2"/>
  <c r="N71" i="2"/>
  <c r="H71" i="2"/>
  <c r="D83" i="2"/>
  <c r="C83" i="2"/>
  <c r="E82" i="2"/>
  <c r="E81" i="2"/>
  <c r="E80" i="2"/>
  <c r="E79" i="2"/>
  <c r="E78" i="2"/>
  <c r="E77" i="2"/>
  <c r="E76" i="2"/>
  <c r="E75" i="2"/>
  <c r="E74" i="2"/>
  <c r="E73" i="2"/>
  <c r="E72" i="2"/>
  <c r="E71" i="2"/>
  <c r="BL83" i="1"/>
  <c r="BK83" i="1"/>
  <c r="BI83" i="1"/>
  <c r="BH83" i="1"/>
  <c r="BF83" i="1"/>
  <c r="BE83" i="1"/>
  <c r="AZ83" i="1"/>
  <c r="AY83" i="1"/>
  <c r="AW83" i="1"/>
  <c r="AV83" i="1"/>
  <c r="AT83" i="1"/>
  <c r="AS83" i="1"/>
  <c r="AQ83" i="1"/>
  <c r="AP83" i="1"/>
  <c r="AN83" i="1"/>
  <c r="AM83" i="1"/>
  <c r="AE83" i="1"/>
  <c r="AD83" i="1"/>
  <c r="AB83" i="1"/>
  <c r="AA83" i="1"/>
  <c r="Y83" i="1"/>
  <c r="X83" i="1"/>
  <c r="V83" i="1"/>
  <c r="U83" i="1"/>
  <c r="S83" i="1"/>
  <c r="R83" i="1"/>
  <c r="P83" i="1"/>
  <c r="O83" i="1"/>
  <c r="M83" i="1"/>
  <c r="L83" i="1"/>
  <c r="G83" i="1"/>
  <c r="F83" i="1"/>
  <c r="BM82" i="1"/>
  <c r="BJ82" i="1"/>
  <c r="BG82" i="1"/>
  <c r="BA82" i="1"/>
  <c r="AX82" i="1"/>
  <c r="AU82" i="1"/>
  <c r="AR82" i="1"/>
  <c r="AO82" i="1"/>
  <c r="AF82" i="1"/>
  <c r="AC82" i="1"/>
  <c r="Z82" i="1"/>
  <c r="W82" i="1"/>
  <c r="T82" i="1"/>
  <c r="Q82" i="1"/>
  <c r="N82" i="1"/>
  <c r="H82" i="1"/>
  <c r="BM81" i="1"/>
  <c r="BJ81" i="1"/>
  <c r="BG81" i="1"/>
  <c r="BA81" i="1"/>
  <c r="AX81" i="1"/>
  <c r="AU81" i="1"/>
  <c r="AR81" i="1"/>
  <c r="AO81" i="1"/>
  <c r="AF81" i="1"/>
  <c r="AC81" i="1"/>
  <c r="Z81" i="1"/>
  <c r="W81" i="1"/>
  <c r="T81" i="1"/>
  <c r="Q81" i="1"/>
  <c r="N81" i="1"/>
  <c r="H81" i="1"/>
  <c r="BM80" i="1"/>
  <c r="BJ80" i="1"/>
  <c r="BG80" i="1"/>
  <c r="BA80" i="1"/>
  <c r="AX80" i="1"/>
  <c r="AU80" i="1"/>
  <c r="AR80" i="1"/>
  <c r="AO80" i="1"/>
  <c r="AF80" i="1"/>
  <c r="AC80" i="1"/>
  <c r="Z80" i="1"/>
  <c r="W80" i="1"/>
  <c r="T80" i="1"/>
  <c r="Q80" i="1"/>
  <c r="N80" i="1"/>
  <c r="H80" i="1"/>
  <c r="BM79" i="1"/>
  <c r="BJ79" i="1"/>
  <c r="BG79" i="1"/>
  <c r="BA79" i="1"/>
  <c r="AX79" i="1"/>
  <c r="AU79" i="1"/>
  <c r="AR79" i="1"/>
  <c r="AO79" i="1"/>
  <c r="AF79" i="1"/>
  <c r="AC79" i="1"/>
  <c r="Z79" i="1"/>
  <c r="W79" i="1"/>
  <c r="T79" i="1"/>
  <c r="Q79" i="1"/>
  <c r="N79" i="1"/>
  <c r="H79" i="1"/>
  <c r="BM78" i="1"/>
  <c r="BJ78" i="1"/>
  <c r="BG78" i="1"/>
  <c r="BA78" i="1"/>
  <c r="AX78" i="1"/>
  <c r="AU78" i="1"/>
  <c r="AR78" i="1"/>
  <c r="AO78" i="1"/>
  <c r="AF78" i="1"/>
  <c r="AC78" i="1"/>
  <c r="Z78" i="1"/>
  <c r="W78" i="1"/>
  <c r="T78" i="1"/>
  <c r="Q78" i="1"/>
  <c r="N78" i="1"/>
  <c r="H78" i="1"/>
  <c r="BM77" i="1"/>
  <c r="BJ77" i="1"/>
  <c r="BG77" i="1"/>
  <c r="BA77" i="1"/>
  <c r="AX77" i="1"/>
  <c r="AU77" i="1"/>
  <c r="AR77" i="1"/>
  <c r="AO77" i="1"/>
  <c r="AF77" i="1"/>
  <c r="AC77" i="1"/>
  <c r="Z77" i="1"/>
  <c r="W77" i="1"/>
  <c r="T77" i="1"/>
  <c r="Q77" i="1"/>
  <c r="N77" i="1"/>
  <c r="H77" i="1"/>
  <c r="BM76" i="1"/>
  <c r="BJ76" i="1"/>
  <c r="BG76" i="1"/>
  <c r="BA76" i="1"/>
  <c r="AX76" i="1"/>
  <c r="AU76" i="1"/>
  <c r="AR76" i="1"/>
  <c r="AO76" i="1"/>
  <c r="AF76" i="1"/>
  <c r="AC76" i="1"/>
  <c r="Z76" i="1"/>
  <c r="W76" i="1"/>
  <c r="T76" i="1"/>
  <c r="Q76" i="1"/>
  <c r="N76" i="1"/>
  <c r="H76" i="1"/>
  <c r="BM75" i="1"/>
  <c r="BJ75" i="1"/>
  <c r="BG75" i="1"/>
  <c r="BA75" i="1"/>
  <c r="AX75" i="1"/>
  <c r="AU75" i="1"/>
  <c r="AR75" i="1"/>
  <c r="AO75" i="1"/>
  <c r="AF75" i="1"/>
  <c r="AC75" i="1"/>
  <c r="Z75" i="1"/>
  <c r="W75" i="1"/>
  <c r="T75" i="1"/>
  <c r="Q75" i="1"/>
  <c r="N75" i="1"/>
  <c r="H75" i="1"/>
  <c r="BM74" i="1"/>
  <c r="BJ74" i="1"/>
  <c r="BG74" i="1"/>
  <c r="BA74" i="1"/>
  <c r="AX74" i="1"/>
  <c r="AU74" i="1"/>
  <c r="AR74" i="1"/>
  <c r="AO74" i="1"/>
  <c r="AF74" i="1"/>
  <c r="AC74" i="1"/>
  <c r="Z74" i="1"/>
  <c r="W74" i="1"/>
  <c r="T74" i="1"/>
  <c r="Q74" i="1"/>
  <c r="N74" i="1"/>
  <c r="H74" i="1"/>
  <c r="BM73" i="1"/>
  <c r="BJ73" i="1"/>
  <c r="BG73" i="1"/>
  <c r="BA73" i="1"/>
  <c r="AX73" i="1"/>
  <c r="AU73" i="1"/>
  <c r="AR73" i="1"/>
  <c r="AO73" i="1"/>
  <c r="AF73" i="1"/>
  <c r="AC73" i="1"/>
  <c r="Z73" i="1"/>
  <c r="W73" i="1"/>
  <c r="T73" i="1"/>
  <c r="Q73" i="1"/>
  <c r="N73" i="1"/>
  <c r="H73" i="1"/>
  <c r="BM72" i="1"/>
  <c r="BJ72" i="1"/>
  <c r="BG72" i="1"/>
  <c r="BA72" i="1"/>
  <c r="AX72" i="1"/>
  <c r="AU72" i="1"/>
  <c r="AR72" i="1"/>
  <c r="AO72" i="1"/>
  <c r="AF72" i="1"/>
  <c r="AC72" i="1"/>
  <c r="Z72" i="1"/>
  <c r="W72" i="1"/>
  <c r="T72" i="1"/>
  <c r="Q72" i="1"/>
  <c r="N72" i="1"/>
  <c r="H72" i="1"/>
  <c r="BM71" i="1"/>
  <c r="BJ71" i="1"/>
  <c r="BG71" i="1"/>
  <c r="BA71" i="1"/>
  <c r="AX71" i="1"/>
  <c r="AU71" i="1"/>
  <c r="AR71" i="1"/>
  <c r="AO71" i="1"/>
  <c r="AF71" i="1"/>
  <c r="AC71" i="1"/>
  <c r="Z71" i="1"/>
  <c r="W71" i="1"/>
  <c r="T71" i="1"/>
  <c r="Q71" i="1"/>
  <c r="N71" i="1"/>
  <c r="H71" i="1"/>
  <c r="D83" i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CJ83" i="2" l="1"/>
  <c r="CI83" i="2"/>
  <c r="BU83" i="1"/>
  <c r="BT83" i="1"/>
  <c r="BF57" i="1"/>
  <c r="BE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F44" i="1"/>
  <c r="BE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F31" i="1"/>
  <c r="BE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F18" i="1"/>
  <c r="BE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F70" i="1"/>
  <c r="BE70" i="1"/>
  <c r="BG69" i="1"/>
  <c r="BG68" i="1"/>
  <c r="BG67" i="1"/>
  <c r="BG66" i="1"/>
  <c r="BG65" i="1"/>
  <c r="BG64" i="1"/>
  <c r="BG63" i="1"/>
  <c r="BG62" i="1"/>
  <c r="BG61" i="1"/>
  <c r="BG60" i="1"/>
  <c r="BG59" i="1"/>
  <c r="BG58" i="1"/>
  <c r="S57" i="1" l="1"/>
  <c r="R57" i="1"/>
  <c r="T56" i="1"/>
  <c r="T55" i="1"/>
  <c r="T54" i="1"/>
  <c r="T53" i="1"/>
  <c r="T52" i="1"/>
  <c r="T51" i="1"/>
  <c r="T50" i="1"/>
  <c r="T49" i="1"/>
  <c r="T48" i="1"/>
  <c r="T47" i="1"/>
  <c r="T46" i="1"/>
  <c r="T45" i="1"/>
  <c r="S44" i="1"/>
  <c r="R44" i="1"/>
  <c r="T43" i="1"/>
  <c r="T42" i="1"/>
  <c r="T41" i="1"/>
  <c r="T40" i="1"/>
  <c r="T39" i="1"/>
  <c r="T38" i="1"/>
  <c r="T37" i="1"/>
  <c r="T36" i="1"/>
  <c r="T35" i="1"/>
  <c r="T34" i="1"/>
  <c r="T33" i="1"/>
  <c r="T32" i="1"/>
  <c r="S31" i="1"/>
  <c r="R31" i="1"/>
  <c r="T30" i="1"/>
  <c r="T29" i="1"/>
  <c r="T28" i="1"/>
  <c r="T27" i="1"/>
  <c r="T26" i="1"/>
  <c r="T25" i="1"/>
  <c r="T24" i="1"/>
  <c r="T23" i="1"/>
  <c r="T22" i="1"/>
  <c r="T21" i="1"/>
  <c r="T20" i="1"/>
  <c r="T19" i="1"/>
  <c r="S18" i="1"/>
  <c r="R18" i="1"/>
  <c r="T17" i="1"/>
  <c r="T16" i="1"/>
  <c r="T15" i="1"/>
  <c r="T14" i="1"/>
  <c r="T13" i="1"/>
  <c r="T12" i="1"/>
  <c r="T11" i="1"/>
  <c r="T10" i="1"/>
  <c r="T9" i="1"/>
  <c r="T8" i="1"/>
  <c r="T7" i="1"/>
  <c r="T6" i="1"/>
  <c r="S70" i="1"/>
  <c r="R70" i="1"/>
  <c r="T69" i="1"/>
  <c r="T68" i="1"/>
  <c r="T67" i="1"/>
  <c r="T66" i="1"/>
  <c r="T65" i="1"/>
  <c r="T64" i="1"/>
  <c r="T63" i="1"/>
  <c r="T62" i="1"/>
  <c r="T61" i="1"/>
  <c r="T60" i="1"/>
  <c r="T59" i="1"/>
  <c r="T58" i="1"/>
  <c r="AU17" i="1" l="1"/>
  <c r="AU16" i="1"/>
  <c r="AU15" i="1"/>
  <c r="AU14" i="1"/>
  <c r="AU13" i="1"/>
  <c r="AU12" i="1"/>
  <c r="AU11" i="1"/>
  <c r="AU10" i="1"/>
  <c r="AU9" i="1"/>
  <c r="AU8" i="1"/>
  <c r="AU7" i="1"/>
  <c r="AU6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T70" i="1"/>
  <c r="AS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T57" i="1"/>
  <c r="AS57" i="1"/>
  <c r="AT44" i="1"/>
  <c r="AS44" i="1"/>
  <c r="AT31" i="1"/>
  <c r="AS31" i="1"/>
  <c r="AT18" i="1"/>
  <c r="AS18" i="1"/>
  <c r="CJ69" i="2" l="1"/>
  <c r="CI69" i="2"/>
  <c r="CJ68" i="2"/>
  <c r="CI68" i="2"/>
  <c r="CJ67" i="2"/>
  <c r="CI67" i="2"/>
  <c r="CJ66" i="2"/>
  <c r="CI66" i="2"/>
  <c r="CJ65" i="2"/>
  <c r="CI65" i="2"/>
  <c r="CJ64" i="2"/>
  <c r="CI64" i="2"/>
  <c r="CJ63" i="2"/>
  <c r="CI63" i="2"/>
  <c r="CJ62" i="2"/>
  <c r="CI62" i="2"/>
  <c r="CJ61" i="2"/>
  <c r="CI61" i="2"/>
  <c r="CJ60" i="2"/>
  <c r="CI60" i="2"/>
  <c r="CJ59" i="2"/>
  <c r="CI59" i="2"/>
  <c r="CJ58" i="2"/>
  <c r="CI58" i="2"/>
  <c r="CG70" i="2"/>
  <c r="CF70" i="2"/>
  <c r="CD70" i="2"/>
  <c r="CC70" i="2"/>
  <c r="CA70" i="2"/>
  <c r="BZ70" i="2"/>
  <c r="BX70" i="2"/>
  <c r="BW70" i="2"/>
  <c r="BU70" i="2"/>
  <c r="BT70" i="2"/>
  <c r="BR70" i="2"/>
  <c r="BQ70" i="2"/>
  <c r="BL70" i="2"/>
  <c r="BK70" i="2"/>
  <c r="BI70" i="2"/>
  <c r="BH70" i="2"/>
  <c r="BF70" i="2"/>
  <c r="BE70" i="2"/>
  <c r="BC70" i="2"/>
  <c r="BB70" i="2"/>
  <c r="AZ70" i="2"/>
  <c r="AY70" i="2"/>
  <c r="AW70" i="2"/>
  <c r="AV70" i="2"/>
  <c r="AQ70" i="2"/>
  <c r="AP70" i="2"/>
  <c r="AN70" i="2"/>
  <c r="AM70" i="2"/>
  <c r="AB70" i="2"/>
  <c r="AA70" i="2"/>
  <c r="Y70" i="2"/>
  <c r="X70" i="2"/>
  <c r="V70" i="2"/>
  <c r="U70" i="2"/>
  <c r="P70" i="2"/>
  <c r="O70" i="2"/>
  <c r="M70" i="2"/>
  <c r="L70" i="2"/>
  <c r="G70" i="2"/>
  <c r="F70" i="2"/>
  <c r="CH69" i="2"/>
  <c r="CE69" i="2"/>
  <c r="CB69" i="2"/>
  <c r="BY69" i="2"/>
  <c r="BV69" i="2"/>
  <c r="BS69" i="2"/>
  <c r="BM69" i="2"/>
  <c r="BJ69" i="2"/>
  <c r="BG69" i="2"/>
  <c r="BD69" i="2"/>
  <c r="BA69" i="2"/>
  <c r="AX69" i="2"/>
  <c r="AR69" i="2"/>
  <c r="AO69" i="2"/>
  <c r="AC69" i="2"/>
  <c r="Z69" i="2"/>
  <c r="W69" i="2"/>
  <c r="Q69" i="2"/>
  <c r="N69" i="2"/>
  <c r="H69" i="2"/>
  <c r="CH68" i="2"/>
  <c r="CE68" i="2"/>
  <c r="CB68" i="2"/>
  <c r="BY68" i="2"/>
  <c r="BV68" i="2"/>
  <c r="BS68" i="2"/>
  <c r="BM68" i="2"/>
  <c r="BJ68" i="2"/>
  <c r="BG68" i="2"/>
  <c r="BD68" i="2"/>
  <c r="BA68" i="2"/>
  <c r="AX68" i="2"/>
  <c r="AR68" i="2"/>
  <c r="AO68" i="2"/>
  <c r="AC68" i="2"/>
  <c r="Z68" i="2"/>
  <c r="W68" i="2"/>
  <c r="Q68" i="2"/>
  <c r="N68" i="2"/>
  <c r="H68" i="2"/>
  <c r="CH67" i="2"/>
  <c r="CE67" i="2"/>
  <c r="CB67" i="2"/>
  <c r="BY67" i="2"/>
  <c r="BV67" i="2"/>
  <c r="BS67" i="2"/>
  <c r="BM67" i="2"/>
  <c r="BJ67" i="2"/>
  <c r="BG67" i="2"/>
  <c r="BD67" i="2"/>
  <c r="BA67" i="2"/>
  <c r="AX67" i="2"/>
  <c r="AR67" i="2"/>
  <c r="AO67" i="2"/>
  <c r="AC67" i="2"/>
  <c r="Z67" i="2"/>
  <c r="W67" i="2"/>
  <c r="Q67" i="2"/>
  <c r="N67" i="2"/>
  <c r="H67" i="2"/>
  <c r="CH66" i="2"/>
  <c r="CE66" i="2"/>
  <c r="CB66" i="2"/>
  <c r="BY66" i="2"/>
  <c r="BV66" i="2"/>
  <c r="BS66" i="2"/>
  <c r="BM66" i="2"/>
  <c r="BJ66" i="2"/>
  <c r="BG66" i="2"/>
  <c r="BD66" i="2"/>
  <c r="BA66" i="2"/>
  <c r="AX66" i="2"/>
  <c r="AR66" i="2"/>
  <c r="AO66" i="2"/>
  <c r="AC66" i="2"/>
  <c r="Z66" i="2"/>
  <c r="W66" i="2"/>
  <c r="Q66" i="2"/>
  <c r="N66" i="2"/>
  <c r="H66" i="2"/>
  <c r="CH65" i="2"/>
  <c r="CE65" i="2"/>
  <c r="CB65" i="2"/>
  <c r="BY65" i="2"/>
  <c r="BV65" i="2"/>
  <c r="BS65" i="2"/>
  <c r="BM65" i="2"/>
  <c r="BJ65" i="2"/>
  <c r="BG65" i="2"/>
  <c r="BD65" i="2"/>
  <c r="BA65" i="2"/>
  <c r="AX65" i="2"/>
  <c r="AR65" i="2"/>
  <c r="AO65" i="2"/>
  <c r="AC65" i="2"/>
  <c r="Z65" i="2"/>
  <c r="W65" i="2"/>
  <c r="Q65" i="2"/>
  <c r="N65" i="2"/>
  <c r="H65" i="2"/>
  <c r="CH64" i="2"/>
  <c r="CE64" i="2"/>
  <c r="CB64" i="2"/>
  <c r="BY64" i="2"/>
  <c r="BV64" i="2"/>
  <c r="BS64" i="2"/>
  <c r="BM64" i="2"/>
  <c r="BJ64" i="2"/>
  <c r="BG64" i="2"/>
  <c r="BD64" i="2"/>
  <c r="BA64" i="2"/>
  <c r="AX64" i="2"/>
  <c r="AR64" i="2"/>
  <c r="AO64" i="2"/>
  <c r="AC64" i="2"/>
  <c r="Z64" i="2"/>
  <c r="W64" i="2"/>
  <c r="Q64" i="2"/>
  <c r="N64" i="2"/>
  <c r="H64" i="2"/>
  <c r="CH63" i="2"/>
  <c r="CE63" i="2"/>
  <c r="CB63" i="2"/>
  <c r="BY63" i="2"/>
  <c r="BV63" i="2"/>
  <c r="BS63" i="2"/>
  <c r="BM63" i="2"/>
  <c r="BJ63" i="2"/>
  <c r="BG63" i="2"/>
  <c r="BD63" i="2"/>
  <c r="BA63" i="2"/>
  <c r="AX63" i="2"/>
  <c r="AR63" i="2"/>
  <c r="AO63" i="2"/>
  <c r="AC63" i="2"/>
  <c r="Z63" i="2"/>
  <c r="W63" i="2"/>
  <c r="Q63" i="2"/>
  <c r="N63" i="2"/>
  <c r="H63" i="2"/>
  <c r="CH62" i="2"/>
  <c r="CE62" i="2"/>
  <c r="CB62" i="2"/>
  <c r="BY62" i="2"/>
  <c r="BV62" i="2"/>
  <c r="BS62" i="2"/>
  <c r="BM62" i="2"/>
  <c r="BJ62" i="2"/>
  <c r="BG62" i="2"/>
  <c r="BD62" i="2"/>
  <c r="BA62" i="2"/>
  <c r="AX62" i="2"/>
  <c r="AR62" i="2"/>
  <c r="AO62" i="2"/>
  <c r="AC62" i="2"/>
  <c r="Z62" i="2"/>
  <c r="W62" i="2"/>
  <c r="Q62" i="2"/>
  <c r="N62" i="2"/>
  <c r="H62" i="2"/>
  <c r="CH61" i="2"/>
  <c r="CE61" i="2"/>
  <c r="CB61" i="2"/>
  <c r="BY61" i="2"/>
  <c r="BV61" i="2"/>
  <c r="BS61" i="2"/>
  <c r="BM61" i="2"/>
  <c r="BJ61" i="2"/>
  <c r="BG61" i="2"/>
  <c r="BD61" i="2"/>
  <c r="BA61" i="2"/>
  <c r="AX61" i="2"/>
  <c r="AR61" i="2"/>
  <c r="AO61" i="2"/>
  <c r="AC61" i="2"/>
  <c r="Z61" i="2"/>
  <c r="W61" i="2"/>
  <c r="Q61" i="2"/>
  <c r="N61" i="2"/>
  <c r="H61" i="2"/>
  <c r="CH60" i="2"/>
  <c r="CE60" i="2"/>
  <c r="CB60" i="2"/>
  <c r="BY60" i="2"/>
  <c r="BV60" i="2"/>
  <c r="BS60" i="2"/>
  <c r="BM60" i="2"/>
  <c r="BJ60" i="2"/>
  <c r="BG60" i="2"/>
  <c r="BD60" i="2"/>
  <c r="BA60" i="2"/>
  <c r="AX60" i="2"/>
  <c r="AR60" i="2"/>
  <c r="AO60" i="2"/>
  <c r="AC60" i="2"/>
  <c r="Z60" i="2"/>
  <c r="W60" i="2"/>
  <c r="Q60" i="2"/>
  <c r="N60" i="2"/>
  <c r="H60" i="2"/>
  <c r="CH59" i="2"/>
  <c r="CE59" i="2"/>
  <c r="CB59" i="2"/>
  <c r="BY59" i="2"/>
  <c r="BV59" i="2"/>
  <c r="BS59" i="2"/>
  <c r="BM59" i="2"/>
  <c r="BJ59" i="2"/>
  <c r="BG59" i="2"/>
  <c r="BD59" i="2"/>
  <c r="BA59" i="2"/>
  <c r="AX59" i="2"/>
  <c r="AR59" i="2"/>
  <c r="AO59" i="2"/>
  <c r="AC59" i="2"/>
  <c r="Z59" i="2"/>
  <c r="W59" i="2"/>
  <c r="Q59" i="2"/>
  <c r="N59" i="2"/>
  <c r="H59" i="2"/>
  <c r="CH58" i="2"/>
  <c r="CE58" i="2"/>
  <c r="CB58" i="2"/>
  <c r="BY58" i="2"/>
  <c r="BV58" i="2"/>
  <c r="BS58" i="2"/>
  <c r="BM58" i="2"/>
  <c r="BJ58" i="2"/>
  <c r="BG58" i="2"/>
  <c r="BD58" i="2"/>
  <c r="BA58" i="2"/>
  <c r="AX58" i="2"/>
  <c r="AR58" i="2"/>
  <c r="AO58" i="2"/>
  <c r="AC58" i="2"/>
  <c r="Z58" i="2"/>
  <c r="W58" i="2"/>
  <c r="Q58" i="2"/>
  <c r="N58" i="2"/>
  <c r="H58" i="2"/>
  <c r="D70" i="2"/>
  <c r="C70" i="2"/>
  <c r="E69" i="2"/>
  <c r="E68" i="2"/>
  <c r="E67" i="2"/>
  <c r="E66" i="2"/>
  <c r="E65" i="2"/>
  <c r="E64" i="2"/>
  <c r="E63" i="2"/>
  <c r="E62" i="2"/>
  <c r="E61" i="2"/>
  <c r="E60" i="2"/>
  <c r="E59" i="2"/>
  <c r="E58" i="2"/>
  <c r="BL70" i="1"/>
  <c r="BK70" i="1"/>
  <c r="BI70" i="1"/>
  <c r="BH70" i="1"/>
  <c r="AZ70" i="1"/>
  <c r="AY70" i="1"/>
  <c r="AW70" i="1"/>
  <c r="AV70" i="1"/>
  <c r="AQ70" i="1"/>
  <c r="AP70" i="1"/>
  <c r="AN70" i="1"/>
  <c r="AM70" i="1"/>
  <c r="AE70" i="1"/>
  <c r="AD70" i="1"/>
  <c r="AB70" i="1"/>
  <c r="AA70" i="1"/>
  <c r="Y70" i="1"/>
  <c r="X70" i="1"/>
  <c r="V70" i="1"/>
  <c r="U70" i="1"/>
  <c r="P70" i="1"/>
  <c r="O70" i="1"/>
  <c r="M70" i="1"/>
  <c r="L70" i="1"/>
  <c r="G70" i="1"/>
  <c r="F70" i="1"/>
  <c r="BM69" i="1"/>
  <c r="BJ69" i="1"/>
  <c r="BA69" i="1"/>
  <c r="AX69" i="1"/>
  <c r="AR69" i="1"/>
  <c r="AO69" i="1"/>
  <c r="AF69" i="1"/>
  <c r="AC69" i="1"/>
  <c r="Z69" i="1"/>
  <c r="W69" i="1"/>
  <c r="Q69" i="1"/>
  <c r="N69" i="1"/>
  <c r="H69" i="1"/>
  <c r="BM68" i="1"/>
  <c r="BJ68" i="1"/>
  <c r="BA68" i="1"/>
  <c r="AX68" i="1"/>
  <c r="AR68" i="1"/>
  <c r="AO68" i="1"/>
  <c r="AF68" i="1"/>
  <c r="AC68" i="1"/>
  <c r="Z68" i="1"/>
  <c r="W68" i="1"/>
  <c r="Q68" i="1"/>
  <c r="N68" i="1"/>
  <c r="H68" i="1"/>
  <c r="BM67" i="1"/>
  <c r="BJ67" i="1"/>
  <c r="BA67" i="1"/>
  <c r="AX67" i="1"/>
  <c r="AR67" i="1"/>
  <c r="AO67" i="1"/>
  <c r="AF67" i="1"/>
  <c r="AC67" i="1"/>
  <c r="Z67" i="1"/>
  <c r="W67" i="1"/>
  <c r="Q67" i="1"/>
  <c r="N67" i="1"/>
  <c r="H67" i="1"/>
  <c r="BM66" i="1"/>
  <c r="BJ66" i="1"/>
  <c r="BA66" i="1"/>
  <c r="AX66" i="1"/>
  <c r="AR66" i="1"/>
  <c r="AO66" i="1"/>
  <c r="AF66" i="1"/>
  <c r="AC66" i="1"/>
  <c r="Z66" i="1"/>
  <c r="W66" i="1"/>
  <c r="Q66" i="1"/>
  <c r="N66" i="1"/>
  <c r="H66" i="1"/>
  <c r="BM65" i="1"/>
  <c r="BJ65" i="1"/>
  <c r="BA65" i="1"/>
  <c r="AX65" i="1"/>
  <c r="AR65" i="1"/>
  <c r="AO65" i="1"/>
  <c r="AF65" i="1"/>
  <c r="AC65" i="1"/>
  <c r="Z65" i="1"/>
  <c r="W65" i="1"/>
  <c r="Q65" i="1"/>
  <c r="N65" i="1"/>
  <c r="H65" i="1"/>
  <c r="BM64" i="1"/>
  <c r="BJ64" i="1"/>
  <c r="BA64" i="1"/>
  <c r="AX64" i="1"/>
  <c r="AR64" i="1"/>
  <c r="AO64" i="1"/>
  <c r="AF64" i="1"/>
  <c r="AC64" i="1"/>
  <c r="Z64" i="1"/>
  <c r="W64" i="1"/>
  <c r="Q64" i="1"/>
  <c r="N64" i="1"/>
  <c r="H64" i="1"/>
  <c r="BM63" i="1"/>
  <c r="BJ63" i="1"/>
  <c r="BA63" i="1"/>
  <c r="AX63" i="1"/>
  <c r="AR63" i="1"/>
  <c r="AO63" i="1"/>
  <c r="AF63" i="1"/>
  <c r="AC63" i="1"/>
  <c r="Z63" i="1"/>
  <c r="W63" i="1"/>
  <c r="Q63" i="1"/>
  <c r="N63" i="1"/>
  <c r="H63" i="1"/>
  <c r="BM62" i="1"/>
  <c r="BJ62" i="1"/>
  <c r="BA62" i="1"/>
  <c r="AX62" i="1"/>
  <c r="AR62" i="1"/>
  <c r="AO62" i="1"/>
  <c r="AF62" i="1"/>
  <c r="AC62" i="1"/>
  <c r="Z62" i="1"/>
  <c r="W62" i="1"/>
  <c r="Q62" i="1"/>
  <c r="N62" i="1"/>
  <c r="H62" i="1"/>
  <c r="BM61" i="1"/>
  <c r="BJ61" i="1"/>
  <c r="BA61" i="1"/>
  <c r="AX61" i="1"/>
  <c r="AR61" i="1"/>
  <c r="AO61" i="1"/>
  <c r="AF61" i="1"/>
  <c r="AC61" i="1"/>
  <c r="Z61" i="1"/>
  <c r="W61" i="1"/>
  <c r="Q61" i="1"/>
  <c r="N61" i="1"/>
  <c r="H61" i="1"/>
  <c r="BM60" i="1"/>
  <c r="BJ60" i="1"/>
  <c r="BA60" i="1"/>
  <c r="AX60" i="1"/>
  <c r="AR60" i="1"/>
  <c r="AO60" i="1"/>
  <c r="AF60" i="1"/>
  <c r="AC60" i="1"/>
  <c r="Z60" i="1"/>
  <c r="W60" i="1"/>
  <c r="Q60" i="1"/>
  <c r="N60" i="1"/>
  <c r="H60" i="1"/>
  <c r="BM59" i="1"/>
  <c r="BJ59" i="1"/>
  <c r="BA59" i="1"/>
  <c r="AX59" i="1"/>
  <c r="AR59" i="1"/>
  <c r="AO59" i="1"/>
  <c r="AF59" i="1"/>
  <c r="AC59" i="1"/>
  <c r="Z59" i="1"/>
  <c r="W59" i="1"/>
  <c r="Q59" i="1"/>
  <c r="N59" i="1"/>
  <c r="H59" i="1"/>
  <c r="BM58" i="1"/>
  <c r="BJ58" i="1"/>
  <c r="BA58" i="1"/>
  <c r="AX58" i="1"/>
  <c r="AR58" i="1"/>
  <c r="AO58" i="1"/>
  <c r="AF58" i="1"/>
  <c r="AC58" i="1"/>
  <c r="Z58" i="1"/>
  <c r="W58" i="1"/>
  <c r="Q58" i="1"/>
  <c r="N58" i="1"/>
  <c r="H58" i="1"/>
  <c r="D70" i="1"/>
  <c r="C70" i="1"/>
  <c r="E69" i="1"/>
  <c r="E68" i="1"/>
  <c r="E67" i="1"/>
  <c r="E66" i="1"/>
  <c r="E65" i="1"/>
  <c r="E64" i="1"/>
  <c r="E63" i="1"/>
  <c r="E62" i="1"/>
  <c r="E61" i="1"/>
  <c r="E60" i="1"/>
  <c r="E59" i="1"/>
  <c r="E58" i="1"/>
  <c r="BT70" i="1" l="1"/>
  <c r="BU70" i="1"/>
  <c r="CI70" i="2"/>
  <c r="CJ70" i="2"/>
  <c r="CJ56" i="2"/>
  <c r="CI56" i="2"/>
  <c r="CJ55" i="2"/>
  <c r="CI55" i="2"/>
  <c r="CJ54" i="2"/>
  <c r="CI54" i="2"/>
  <c r="CJ53" i="2"/>
  <c r="CI53" i="2"/>
  <c r="CJ52" i="2"/>
  <c r="CI52" i="2"/>
  <c r="CJ50" i="2"/>
  <c r="CI50" i="2"/>
  <c r="CJ49" i="2"/>
  <c r="CI49" i="2"/>
  <c r="CJ48" i="2"/>
  <c r="CI48" i="2"/>
  <c r="CJ47" i="2"/>
  <c r="CI47" i="2"/>
  <c r="CJ46" i="2"/>
  <c r="CI46" i="2"/>
  <c r="CJ45" i="2"/>
  <c r="CI45" i="2"/>
  <c r="CJ51" i="2"/>
  <c r="CI51" i="2"/>
  <c r="N17" i="2"/>
  <c r="N16" i="2"/>
  <c r="N15" i="2"/>
  <c r="N14" i="2"/>
  <c r="N13" i="2"/>
  <c r="N12" i="2"/>
  <c r="N30" i="2"/>
  <c r="N29" i="2"/>
  <c r="N28" i="2"/>
  <c r="N27" i="2"/>
  <c r="N26" i="2"/>
  <c r="N25" i="2"/>
  <c r="N43" i="2"/>
  <c r="N42" i="2"/>
  <c r="N41" i="2"/>
  <c r="N40" i="2"/>
  <c r="N39" i="2"/>
  <c r="N38" i="2"/>
  <c r="M57" i="2"/>
  <c r="L57" i="2"/>
  <c r="N56" i="2"/>
  <c r="N55" i="2"/>
  <c r="N54" i="2"/>
  <c r="N53" i="2"/>
  <c r="N52" i="2"/>
  <c r="N51" i="2"/>
  <c r="M44" i="2"/>
  <c r="L44" i="2"/>
  <c r="M31" i="2"/>
  <c r="L31" i="2"/>
  <c r="M18" i="2"/>
  <c r="L18" i="2"/>
  <c r="CE50" i="2" l="1"/>
  <c r="CB50" i="2"/>
  <c r="BM17" i="2"/>
  <c r="BM16" i="2"/>
  <c r="BM15" i="2"/>
  <c r="BM14" i="2"/>
  <c r="BM13" i="2"/>
  <c r="BM12" i="2"/>
  <c r="BM11" i="2"/>
  <c r="BM10" i="2"/>
  <c r="BM30" i="2"/>
  <c r="BM29" i="2"/>
  <c r="BM28" i="2"/>
  <c r="BM27" i="2"/>
  <c r="BM26" i="2"/>
  <c r="BM25" i="2"/>
  <c r="BM24" i="2"/>
  <c r="BM23" i="2"/>
  <c r="BM43" i="2"/>
  <c r="BM42" i="2"/>
  <c r="BM41" i="2"/>
  <c r="BM40" i="2"/>
  <c r="BM39" i="2"/>
  <c r="BM38" i="2"/>
  <c r="BM37" i="2"/>
  <c r="BM36" i="2"/>
  <c r="BL57" i="2"/>
  <c r="BK57" i="2"/>
  <c r="BM56" i="2"/>
  <c r="BM55" i="2"/>
  <c r="BM54" i="2"/>
  <c r="BM53" i="2"/>
  <c r="BM52" i="2"/>
  <c r="BM51" i="2"/>
  <c r="BM50" i="2"/>
  <c r="BM49" i="2"/>
  <c r="BL44" i="2"/>
  <c r="BK44" i="2"/>
  <c r="BL31" i="2"/>
  <c r="BK31" i="2"/>
  <c r="BL18" i="2"/>
  <c r="BK18" i="2"/>
  <c r="H50" i="2"/>
  <c r="BU36" i="1" l="1"/>
  <c r="BT36" i="1"/>
  <c r="BM36" i="1"/>
  <c r="BJ36" i="1"/>
  <c r="BA36" i="1"/>
  <c r="AX36" i="1"/>
  <c r="AR36" i="1"/>
  <c r="AO36" i="1"/>
  <c r="AF36" i="1"/>
  <c r="AC36" i="1"/>
  <c r="Z36" i="1"/>
  <c r="W36" i="1"/>
  <c r="Q36" i="1"/>
  <c r="N36" i="1"/>
  <c r="H36" i="1"/>
  <c r="E36" i="1"/>
  <c r="CH56" i="2" l="1"/>
  <c r="CE56" i="2"/>
  <c r="CB56" i="2"/>
  <c r="BY56" i="2"/>
  <c r="BV56" i="2"/>
  <c r="BS56" i="2"/>
  <c r="BJ56" i="2"/>
  <c r="BG56" i="2"/>
  <c r="BD56" i="2"/>
  <c r="BA56" i="2"/>
  <c r="AX56" i="2"/>
  <c r="AR56" i="2"/>
  <c r="AO56" i="2"/>
  <c r="AC56" i="2"/>
  <c r="Z56" i="2"/>
  <c r="W56" i="2"/>
  <c r="Q56" i="2"/>
  <c r="H56" i="2"/>
  <c r="E56" i="2"/>
  <c r="CH55" i="2"/>
  <c r="CE55" i="2"/>
  <c r="CB55" i="2"/>
  <c r="BY55" i="2"/>
  <c r="BV55" i="2"/>
  <c r="BS55" i="2"/>
  <c r="BJ55" i="2"/>
  <c r="BG55" i="2"/>
  <c r="BD55" i="2"/>
  <c r="BA55" i="2"/>
  <c r="AX55" i="2"/>
  <c r="AR55" i="2"/>
  <c r="AO55" i="2"/>
  <c r="AC55" i="2"/>
  <c r="Z55" i="2"/>
  <c r="W55" i="2"/>
  <c r="Q55" i="2"/>
  <c r="H55" i="2"/>
  <c r="E55" i="2"/>
  <c r="CH54" i="2"/>
  <c r="CE54" i="2"/>
  <c r="CB54" i="2"/>
  <c r="BY54" i="2"/>
  <c r="BV54" i="2"/>
  <c r="BS54" i="2"/>
  <c r="BJ54" i="2"/>
  <c r="BG54" i="2"/>
  <c r="BD54" i="2"/>
  <c r="BA54" i="2"/>
  <c r="AX54" i="2"/>
  <c r="AR54" i="2"/>
  <c r="AO54" i="2"/>
  <c r="AC54" i="2"/>
  <c r="Z54" i="2"/>
  <c r="W54" i="2"/>
  <c r="Q54" i="2"/>
  <c r="H54" i="2"/>
  <c r="E54" i="2"/>
  <c r="CH53" i="2"/>
  <c r="CE53" i="2"/>
  <c r="CB53" i="2"/>
  <c r="BY53" i="2"/>
  <c r="BV53" i="2"/>
  <c r="BS53" i="2"/>
  <c r="BJ53" i="2"/>
  <c r="BG53" i="2"/>
  <c r="BD53" i="2"/>
  <c r="BA53" i="2"/>
  <c r="AX53" i="2"/>
  <c r="AR53" i="2"/>
  <c r="AO53" i="2"/>
  <c r="AC53" i="2"/>
  <c r="Z53" i="2"/>
  <c r="W53" i="2"/>
  <c r="Q53" i="2"/>
  <c r="H53" i="2"/>
  <c r="E53" i="2"/>
  <c r="CH52" i="2"/>
  <c r="CE52" i="2"/>
  <c r="CB52" i="2"/>
  <c r="BY52" i="2"/>
  <c r="BV52" i="2"/>
  <c r="BS52" i="2"/>
  <c r="BJ52" i="2"/>
  <c r="BG52" i="2"/>
  <c r="BD52" i="2"/>
  <c r="BA52" i="2"/>
  <c r="AX52" i="2"/>
  <c r="AR52" i="2"/>
  <c r="AO52" i="2"/>
  <c r="AC52" i="2"/>
  <c r="Z52" i="2"/>
  <c r="W52" i="2"/>
  <c r="Q52" i="2"/>
  <c r="H52" i="2"/>
  <c r="E52" i="2"/>
  <c r="CH51" i="2"/>
  <c r="CE51" i="2"/>
  <c r="CB51" i="2"/>
  <c r="BY51" i="2"/>
  <c r="BV51" i="2"/>
  <c r="BS51" i="2"/>
  <c r="BJ51" i="2"/>
  <c r="BG51" i="2"/>
  <c r="BD51" i="2"/>
  <c r="BA51" i="2"/>
  <c r="AX51" i="2"/>
  <c r="AR51" i="2"/>
  <c r="AO51" i="2"/>
  <c r="AC51" i="2"/>
  <c r="Z51" i="2"/>
  <c r="W51" i="2"/>
  <c r="Q51" i="2"/>
  <c r="H51" i="2"/>
  <c r="E51" i="2"/>
  <c r="CH50" i="2"/>
  <c r="BY50" i="2"/>
  <c r="BV50" i="2"/>
  <c r="BS50" i="2"/>
  <c r="BJ50" i="2"/>
  <c r="BG50" i="2"/>
  <c r="BD50" i="2"/>
  <c r="BA50" i="2"/>
  <c r="AX50" i="2"/>
  <c r="AR50" i="2"/>
  <c r="AO50" i="2"/>
  <c r="AC50" i="2"/>
  <c r="Z50" i="2"/>
  <c r="W50" i="2"/>
  <c r="Q50" i="2"/>
  <c r="E50" i="2"/>
  <c r="CH49" i="2"/>
  <c r="BY49" i="2"/>
  <c r="BV49" i="2"/>
  <c r="BS49" i="2"/>
  <c r="BJ49" i="2"/>
  <c r="BG49" i="2"/>
  <c r="BD49" i="2"/>
  <c r="BA49" i="2"/>
  <c r="AX49" i="2"/>
  <c r="AR49" i="2"/>
  <c r="AO49" i="2"/>
  <c r="AC49" i="2"/>
  <c r="Z49" i="2"/>
  <c r="W49" i="2"/>
  <c r="Q49" i="2"/>
  <c r="H49" i="2"/>
  <c r="E49" i="2"/>
  <c r="BM56" i="1"/>
  <c r="BJ56" i="1"/>
  <c r="BA56" i="1"/>
  <c r="AX56" i="1"/>
  <c r="AR56" i="1"/>
  <c r="AO56" i="1"/>
  <c r="AF56" i="1"/>
  <c r="AC56" i="1"/>
  <c r="Z56" i="1"/>
  <c r="W56" i="1"/>
  <c r="Q56" i="1"/>
  <c r="N56" i="1"/>
  <c r="H56" i="1"/>
  <c r="E56" i="1"/>
  <c r="BM55" i="1"/>
  <c r="BJ55" i="1"/>
  <c r="BA55" i="1"/>
  <c r="AX55" i="1"/>
  <c r="AR55" i="1"/>
  <c r="AO55" i="1"/>
  <c r="AF55" i="1"/>
  <c r="AC55" i="1"/>
  <c r="Z55" i="1"/>
  <c r="W55" i="1"/>
  <c r="Q55" i="1"/>
  <c r="N55" i="1"/>
  <c r="H55" i="1"/>
  <c r="E55" i="1"/>
  <c r="BM54" i="1"/>
  <c r="BJ54" i="1"/>
  <c r="BA54" i="1"/>
  <c r="AX54" i="1"/>
  <c r="AR54" i="1"/>
  <c r="AO54" i="1"/>
  <c r="AF54" i="1"/>
  <c r="AC54" i="1"/>
  <c r="Z54" i="1"/>
  <c r="W54" i="1"/>
  <c r="Q54" i="1"/>
  <c r="N54" i="1"/>
  <c r="H54" i="1"/>
  <c r="E54" i="1"/>
  <c r="BM53" i="1"/>
  <c r="BJ53" i="1"/>
  <c r="BA53" i="1"/>
  <c r="AX53" i="1"/>
  <c r="AR53" i="1"/>
  <c r="AO53" i="1"/>
  <c r="AF53" i="1"/>
  <c r="AC53" i="1"/>
  <c r="Z53" i="1"/>
  <c r="W53" i="1"/>
  <c r="Q53" i="1"/>
  <c r="N53" i="1"/>
  <c r="H53" i="1"/>
  <c r="E53" i="1"/>
  <c r="BM52" i="1"/>
  <c r="BJ52" i="1"/>
  <c r="BA52" i="1"/>
  <c r="AX52" i="1"/>
  <c r="AR52" i="1"/>
  <c r="AO52" i="1"/>
  <c r="AF52" i="1"/>
  <c r="AC52" i="1"/>
  <c r="Z52" i="1"/>
  <c r="W52" i="1"/>
  <c r="Q52" i="1"/>
  <c r="N52" i="1"/>
  <c r="H52" i="1"/>
  <c r="E52" i="1"/>
  <c r="BM51" i="1"/>
  <c r="BJ51" i="1"/>
  <c r="BA51" i="1"/>
  <c r="AX51" i="1"/>
  <c r="AR51" i="1"/>
  <c r="AO51" i="1"/>
  <c r="AF51" i="1"/>
  <c r="AC51" i="1"/>
  <c r="Z51" i="1"/>
  <c r="W51" i="1"/>
  <c r="Q51" i="1"/>
  <c r="N51" i="1"/>
  <c r="H51" i="1"/>
  <c r="E51" i="1"/>
  <c r="BM50" i="1"/>
  <c r="BJ50" i="1"/>
  <c r="BA50" i="1"/>
  <c r="AX50" i="1"/>
  <c r="AR50" i="1"/>
  <c r="AO50" i="1"/>
  <c r="AF50" i="1"/>
  <c r="AC50" i="1"/>
  <c r="Z50" i="1"/>
  <c r="W50" i="1"/>
  <c r="Q50" i="1"/>
  <c r="N50" i="1"/>
  <c r="H50" i="1"/>
  <c r="E50" i="1"/>
  <c r="BM49" i="1"/>
  <c r="BJ49" i="1"/>
  <c r="BA49" i="1"/>
  <c r="AX49" i="1"/>
  <c r="AR49" i="1"/>
  <c r="AO49" i="1"/>
  <c r="AF49" i="1"/>
  <c r="AC49" i="1"/>
  <c r="Z49" i="1"/>
  <c r="W49" i="1"/>
  <c r="Q49" i="1"/>
  <c r="N49" i="1"/>
  <c r="H49" i="1"/>
  <c r="E49" i="1"/>
  <c r="BU56" i="1" l="1"/>
  <c r="BT56" i="1"/>
  <c r="BU55" i="1"/>
  <c r="BT55" i="1"/>
  <c r="BU54" i="1"/>
  <c r="BT54" i="1"/>
  <c r="BU53" i="1"/>
  <c r="BT53" i="1"/>
  <c r="BU52" i="1"/>
  <c r="BT52" i="1"/>
  <c r="BU51" i="1"/>
  <c r="BT51" i="1"/>
  <c r="BU50" i="1"/>
  <c r="BT50" i="1"/>
  <c r="BU49" i="1"/>
  <c r="BT49" i="1"/>
  <c r="BU48" i="1"/>
  <c r="BT48" i="1"/>
  <c r="BU47" i="1"/>
  <c r="BT47" i="1"/>
  <c r="BU45" i="1"/>
  <c r="BT45" i="1"/>
  <c r="BU46" i="1"/>
  <c r="BT46" i="1"/>
  <c r="G57" i="1"/>
  <c r="F57" i="1"/>
  <c r="H47" i="1"/>
  <c r="H46" i="1"/>
  <c r="G44" i="1"/>
  <c r="F44" i="1"/>
  <c r="G31" i="1"/>
  <c r="F31" i="1"/>
  <c r="G18" i="1"/>
  <c r="F18" i="1"/>
  <c r="CG57" i="2" l="1"/>
  <c r="CF57" i="2"/>
  <c r="CD57" i="2"/>
  <c r="CC57" i="2"/>
  <c r="CA57" i="2"/>
  <c r="BZ57" i="2"/>
  <c r="BX57" i="2"/>
  <c r="BW57" i="2"/>
  <c r="BU57" i="2"/>
  <c r="BT57" i="2"/>
  <c r="BR57" i="2"/>
  <c r="BQ57" i="2"/>
  <c r="BI57" i="2"/>
  <c r="BH57" i="2"/>
  <c r="BF57" i="2"/>
  <c r="BE57" i="2"/>
  <c r="BC57" i="2"/>
  <c r="BB57" i="2"/>
  <c r="AZ57" i="2"/>
  <c r="AY57" i="2"/>
  <c r="AW57" i="2"/>
  <c r="AV57" i="2"/>
  <c r="AQ57" i="2"/>
  <c r="AP57" i="2"/>
  <c r="AN57" i="2"/>
  <c r="AM57" i="2"/>
  <c r="AB57" i="2"/>
  <c r="AA57" i="2"/>
  <c r="Y57" i="2"/>
  <c r="X57" i="2"/>
  <c r="V57" i="2"/>
  <c r="U57" i="2"/>
  <c r="P57" i="2"/>
  <c r="O57" i="2"/>
  <c r="G57" i="2"/>
  <c r="F57" i="2"/>
  <c r="CH48" i="2"/>
  <c r="CH47" i="2"/>
  <c r="CE47" i="2"/>
  <c r="W47" i="2"/>
  <c r="Q47" i="2"/>
  <c r="H47" i="2"/>
  <c r="CH46" i="2"/>
  <c r="CE46" i="2"/>
  <c r="BD46" i="2"/>
  <c r="CH45" i="2"/>
  <c r="AR45" i="2"/>
  <c r="W45" i="2"/>
  <c r="H45" i="2"/>
  <c r="D57" i="2"/>
  <c r="C57" i="2"/>
  <c r="BL57" i="1"/>
  <c r="BK57" i="1"/>
  <c r="BI57" i="1"/>
  <c r="BH57" i="1"/>
  <c r="AZ57" i="1"/>
  <c r="AY57" i="1"/>
  <c r="AW57" i="1"/>
  <c r="AV57" i="1"/>
  <c r="AQ57" i="1"/>
  <c r="AP57" i="1"/>
  <c r="AN57" i="1"/>
  <c r="AM57" i="1"/>
  <c r="AE57" i="1"/>
  <c r="AD57" i="1"/>
  <c r="AB57" i="1"/>
  <c r="AA57" i="1"/>
  <c r="Y57" i="1"/>
  <c r="X57" i="1"/>
  <c r="V57" i="1"/>
  <c r="U57" i="1"/>
  <c r="P57" i="1"/>
  <c r="O57" i="1"/>
  <c r="M57" i="1"/>
  <c r="L57" i="1"/>
  <c r="Z48" i="1"/>
  <c r="BA47" i="1"/>
  <c r="AX47" i="1"/>
  <c r="AR47" i="1"/>
  <c r="BA46" i="1"/>
  <c r="AR46" i="1"/>
  <c r="AR45" i="1"/>
  <c r="D57" i="1"/>
  <c r="C57" i="1"/>
  <c r="E48" i="1"/>
  <c r="E46" i="1"/>
  <c r="CI57" i="2" l="1"/>
  <c r="CJ57" i="2"/>
  <c r="BU57" i="1"/>
  <c r="BT57" i="1"/>
  <c r="BU43" i="1"/>
  <c r="BT43" i="1"/>
  <c r="BU42" i="1"/>
  <c r="BT42" i="1"/>
  <c r="BU41" i="1"/>
  <c r="BT41" i="1"/>
  <c r="BU39" i="1"/>
  <c r="BT39" i="1"/>
  <c r="BU38" i="1"/>
  <c r="BT38" i="1"/>
  <c r="BU37" i="1"/>
  <c r="BT37" i="1"/>
  <c r="BU35" i="1"/>
  <c r="BT35" i="1"/>
  <c r="BU34" i="1"/>
  <c r="BT34" i="1"/>
  <c r="BU33" i="1"/>
  <c r="BT33" i="1"/>
  <c r="BU32" i="1"/>
  <c r="BT32" i="1"/>
  <c r="BU40" i="1"/>
  <c r="BT40" i="1"/>
  <c r="V44" i="1"/>
  <c r="U44" i="1"/>
  <c r="W43" i="1"/>
  <c r="W40" i="1"/>
  <c r="V31" i="1"/>
  <c r="U31" i="1"/>
  <c r="V18" i="1"/>
  <c r="U18" i="1"/>
  <c r="P44" i="1" l="1"/>
  <c r="O44" i="1"/>
  <c r="Q39" i="1"/>
  <c r="Q38" i="1"/>
  <c r="P31" i="1"/>
  <c r="O31" i="1"/>
  <c r="P18" i="1"/>
  <c r="O18" i="1"/>
  <c r="CG44" i="2" l="1"/>
  <c r="CF44" i="2"/>
  <c r="CD44" i="2"/>
  <c r="CC44" i="2"/>
  <c r="CA44" i="2"/>
  <c r="BZ44" i="2"/>
  <c r="BX44" i="2"/>
  <c r="BW44" i="2"/>
  <c r="BU44" i="2"/>
  <c r="BT44" i="2"/>
  <c r="V44" i="2"/>
  <c r="U44" i="2"/>
  <c r="BR44" i="2"/>
  <c r="BQ44" i="2"/>
  <c r="BI44" i="2"/>
  <c r="BH44" i="2"/>
  <c r="BF44" i="2"/>
  <c r="BE44" i="2"/>
  <c r="BC44" i="2"/>
  <c r="BB44" i="2"/>
  <c r="AZ44" i="2"/>
  <c r="AY44" i="2"/>
  <c r="AW44" i="2"/>
  <c r="AV44" i="2"/>
  <c r="AQ44" i="2"/>
  <c r="AP44" i="2"/>
  <c r="AN44" i="2"/>
  <c r="AM44" i="2"/>
  <c r="AB44" i="2"/>
  <c r="AA44" i="2"/>
  <c r="Y44" i="2"/>
  <c r="X44" i="2"/>
  <c r="P44" i="2"/>
  <c r="O44" i="2"/>
  <c r="G44" i="2"/>
  <c r="F44" i="2"/>
  <c r="D44" i="2"/>
  <c r="C44" i="2"/>
  <c r="CJ43" i="2"/>
  <c r="CI43" i="2"/>
  <c r="CH43" i="2"/>
  <c r="CE43" i="2"/>
  <c r="BG43" i="2"/>
  <c r="BD43" i="2"/>
  <c r="AX43" i="2"/>
  <c r="CJ42" i="2"/>
  <c r="CI42" i="2"/>
  <c r="CH42" i="2"/>
  <c r="CE42" i="2"/>
  <c r="W42" i="2"/>
  <c r="BG42" i="2"/>
  <c r="BD42" i="2"/>
  <c r="AX42" i="2"/>
  <c r="Q42" i="2"/>
  <c r="H42" i="2"/>
  <c r="CJ41" i="2"/>
  <c r="CI41" i="2"/>
  <c r="CH41" i="2"/>
  <c r="W41" i="2"/>
  <c r="BA41" i="2"/>
  <c r="Q41" i="2"/>
  <c r="H41" i="2"/>
  <c r="CJ40" i="2"/>
  <c r="CI40" i="2"/>
  <c r="CH40" i="2"/>
  <c r="CE40" i="2"/>
  <c r="H40" i="2"/>
  <c r="CJ39" i="2"/>
  <c r="CI39" i="2"/>
  <c r="CH39" i="2"/>
  <c r="CE39" i="2"/>
  <c r="AX39" i="2"/>
  <c r="Q39" i="2"/>
  <c r="H39" i="2"/>
  <c r="CJ38" i="2"/>
  <c r="CI38" i="2"/>
  <c r="CH38" i="2"/>
  <c r="CE38" i="2"/>
  <c r="W38" i="2"/>
  <c r="AX38" i="2"/>
  <c r="H38" i="2"/>
  <c r="CJ37" i="2"/>
  <c r="CI37" i="2"/>
  <c r="CH37" i="2"/>
  <c r="CE37" i="2"/>
  <c r="CB37" i="2"/>
  <c r="W37" i="2"/>
  <c r="AX37" i="2"/>
  <c r="Q37" i="2"/>
  <c r="H37" i="2"/>
  <c r="CJ36" i="2"/>
  <c r="CI36" i="2"/>
  <c r="CH36" i="2"/>
  <c r="CE36" i="2"/>
  <c r="AX36" i="2"/>
  <c r="Q36" i="2"/>
  <c r="H36" i="2"/>
  <c r="CJ35" i="2"/>
  <c r="CI35" i="2"/>
  <c r="CH35" i="2"/>
  <c r="CE35" i="2"/>
  <c r="BG35" i="2"/>
  <c r="BD35" i="2"/>
  <c r="AX35" i="2"/>
  <c r="AR35" i="2"/>
  <c r="Q35" i="2"/>
  <c r="H35" i="2"/>
  <c r="CJ34" i="2"/>
  <c r="CI34" i="2"/>
  <c r="CH34" i="2"/>
  <c r="CE34" i="2"/>
  <c r="CB34" i="2"/>
  <c r="BV34" i="2"/>
  <c r="W34" i="2"/>
  <c r="BJ34" i="2"/>
  <c r="AX34" i="2"/>
  <c r="Q34" i="2"/>
  <c r="H34" i="2"/>
  <c r="CJ33" i="2"/>
  <c r="CI33" i="2"/>
  <c r="CH33" i="2"/>
  <c r="CE33" i="2"/>
  <c r="AX33" i="2"/>
  <c r="H33" i="2"/>
  <c r="CJ32" i="2"/>
  <c r="CI32" i="2"/>
  <c r="CH32" i="2"/>
  <c r="CE32" i="2"/>
  <c r="BD32" i="2"/>
  <c r="Q32" i="2"/>
  <c r="H32" i="2"/>
  <c r="CI44" i="2" l="1"/>
  <c r="CJ44" i="2"/>
  <c r="BL44" i="1"/>
  <c r="BK44" i="1"/>
  <c r="BI44" i="1"/>
  <c r="BH44" i="1"/>
  <c r="AZ44" i="1"/>
  <c r="AY44" i="1"/>
  <c r="AW44" i="1"/>
  <c r="AV44" i="1"/>
  <c r="AQ44" i="1"/>
  <c r="AP44" i="1"/>
  <c r="AN44" i="1"/>
  <c r="AM44" i="1"/>
  <c r="AE44" i="1"/>
  <c r="AD44" i="1"/>
  <c r="AB44" i="1"/>
  <c r="AA44" i="1"/>
  <c r="Y44" i="1"/>
  <c r="X44" i="1"/>
  <c r="M44" i="1"/>
  <c r="L44" i="1"/>
  <c r="D44" i="1"/>
  <c r="C44" i="1"/>
  <c r="AR43" i="1"/>
  <c r="BM42" i="1"/>
  <c r="AX42" i="1"/>
  <c r="AR42" i="1"/>
  <c r="BA41" i="1"/>
  <c r="AR41" i="1"/>
  <c r="E41" i="1"/>
  <c r="BM40" i="1"/>
  <c r="AR40" i="1"/>
  <c r="BM39" i="1"/>
  <c r="AR39" i="1"/>
  <c r="E39" i="1"/>
  <c r="BM38" i="1"/>
  <c r="AR38" i="1"/>
  <c r="E38" i="1"/>
  <c r="BM37" i="1"/>
  <c r="BA37" i="1"/>
  <c r="AR37" i="1"/>
  <c r="Z37" i="1"/>
  <c r="E37" i="1"/>
  <c r="AR35" i="1"/>
  <c r="BM34" i="1"/>
  <c r="BA34" i="1"/>
  <c r="AR34" i="1"/>
  <c r="BM33" i="1"/>
  <c r="AR33" i="1"/>
  <c r="BT44" i="1" l="1"/>
  <c r="BU44" i="1"/>
  <c r="CJ20" i="2"/>
  <c r="CI20" i="2"/>
  <c r="CJ19" i="2"/>
  <c r="CI19" i="2"/>
  <c r="CJ30" i="2"/>
  <c r="CI30" i="2"/>
  <c r="CJ29" i="2"/>
  <c r="CI29" i="2"/>
  <c r="CJ28" i="2"/>
  <c r="CI28" i="2"/>
  <c r="CJ27" i="2"/>
  <c r="CI27" i="2"/>
  <c r="CJ26" i="2"/>
  <c r="CI26" i="2"/>
  <c r="CJ24" i="2"/>
  <c r="CI24" i="2"/>
  <c r="CJ23" i="2"/>
  <c r="CI23" i="2"/>
  <c r="CJ22" i="2"/>
  <c r="CI22" i="2"/>
  <c r="CJ21" i="2"/>
  <c r="CI21" i="2"/>
  <c r="CJ25" i="2"/>
  <c r="CI25" i="2"/>
  <c r="D31" i="2"/>
  <c r="C31" i="2"/>
  <c r="E25" i="2"/>
  <c r="D18" i="2"/>
  <c r="C18" i="2"/>
  <c r="BU30" i="1" l="1"/>
  <c r="BT30" i="1"/>
  <c r="BU29" i="1"/>
  <c r="BT29" i="1"/>
  <c r="BU28" i="1"/>
  <c r="BT28" i="1"/>
  <c r="BU27" i="1"/>
  <c r="BT27" i="1"/>
  <c r="BU26" i="1"/>
  <c r="BT26" i="1"/>
  <c r="BU24" i="1"/>
  <c r="BT24" i="1"/>
  <c r="BU23" i="1"/>
  <c r="BT23" i="1"/>
  <c r="BU22" i="1"/>
  <c r="BT22" i="1"/>
  <c r="BU21" i="1"/>
  <c r="BT21" i="1"/>
  <c r="BU20" i="1"/>
  <c r="BT20" i="1"/>
  <c r="BU19" i="1"/>
  <c r="BT19" i="1"/>
  <c r="BU25" i="1"/>
  <c r="BT25" i="1"/>
  <c r="AE31" i="1"/>
  <c r="AD31" i="1"/>
  <c r="AE18" i="1"/>
  <c r="AD18" i="1"/>
  <c r="AR21" i="1" l="1"/>
  <c r="M31" i="1" l="1"/>
  <c r="L31" i="1"/>
  <c r="N23" i="1"/>
  <c r="N20" i="1"/>
  <c r="M18" i="1"/>
  <c r="L18" i="1"/>
  <c r="BM30" i="1" l="1"/>
  <c r="BM28" i="1"/>
  <c r="BM24" i="1"/>
  <c r="BM19" i="1"/>
  <c r="BJ20" i="1"/>
  <c r="BJ19" i="1"/>
  <c r="BA30" i="1"/>
  <c r="BA28" i="1"/>
  <c r="BA27" i="1"/>
  <c r="BA25" i="1"/>
  <c r="BA20" i="1"/>
  <c r="BA19" i="1"/>
  <c r="AX30" i="1"/>
  <c r="AX26" i="1"/>
  <c r="AX24" i="1"/>
  <c r="AX23" i="1"/>
  <c r="AR30" i="1"/>
  <c r="AR29" i="1"/>
  <c r="AR28" i="1"/>
  <c r="AR27" i="1"/>
  <c r="AR26" i="1"/>
  <c r="AR25" i="1"/>
  <c r="AR24" i="1"/>
  <c r="AR23" i="1"/>
  <c r="AR22" i="1"/>
  <c r="AR20" i="1"/>
  <c r="AR19" i="1"/>
  <c r="AO20" i="1"/>
  <c r="Z27" i="1"/>
  <c r="Z20" i="1"/>
  <c r="E20" i="1"/>
  <c r="E23" i="1"/>
  <c r="E24" i="1"/>
  <c r="E25" i="1"/>
  <c r="E26" i="1"/>
  <c r="E27" i="1"/>
  <c r="E28" i="1"/>
  <c r="CH30" i="2"/>
  <c r="CH29" i="2"/>
  <c r="CH28" i="2"/>
  <c r="CH27" i="2"/>
  <c r="CH26" i="2"/>
  <c r="CH25" i="2"/>
  <c r="CH24" i="2"/>
  <c r="CH23" i="2"/>
  <c r="CH22" i="2"/>
  <c r="CH21" i="2"/>
  <c r="CH20" i="2"/>
  <c r="CH19" i="2"/>
  <c r="CE30" i="2"/>
  <c r="CE29" i="2"/>
  <c r="CE28" i="2"/>
  <c r="CE27" i="2"/>
  <c r="CE26" i="2"/>
  <c r="CE25" i="2"/>
  <c r="CE24" i="2"/>
  <c r="CE23" i="2"/>
  <c r="CE22" i="2"/>
  <c r="CE21" i="2"/>
  <c r="CE20" i="2"/>
  <c r="CE19" i="2"/>
  <c r="W29" i="2"/>
  <c r="W25" i="2"/>
  <c r="W23" i="2"/>
  <c r="W22" i="2"/>
  <c r="W21" i="2"/>
  <c r="W20" i="2"/>
  <c r="W19" i="2"/>
  <c r="BG30" i="2"/>
  <c r="BG29" i="2"/>
  <c r="BG27" i="2"/>
  <c r="BG26" i="2"/>
  <c r="BG25" i="2"/>
  <c r="BG24" i="2"/>
  <c r="BG23" i="2"/>
  <c r="BG22" i="2"/>
  <c r="BG21" i="2"/>
  <c r="BG20" i="2"/>
  <c r="BG19" i="2"/>
  <c r="BD25" i="2"/>
  <c r="BD24" i="2"/>
  <c r="BD23" i="2"/>
  <c r="BA25" i="2"/>
  <c r="BA24" i="2"/>
  <c r="BA21" i="2"/>
  <c r="BA20" i="2"/>
  <c r="AX29" i="2"/>
  <c r="AX23" i="2"/>
  <c r="AX21" i="2"/>
  <c r="AX20" i="2"/>
  <c r="AC21" i="2"/>
  <c r="Q30" i="2"/>
  <c r="Q29" i="2"/>
  <c r="Q28" i="2"/>
  <c r="Q27" i="2"/>
  <c r="Q26" i="2"/>
  <c r="Q25" i="2"/>
  <c r="Q24" i="2"/>
  <c r="Q23" i="2"/>
  <c r="Q21" i="2"/>
  <c r="Q20" i="2"/>
  <c r="Q19" i="2"/>
  <c r="BL31" i="1" l="1"/>
  <c r="BK31" i="1"/>
  <c r="BI31" i="1"/>
  <c r="BH31" i="1"/>
  <c r="AZ31" i="1"/>
  <c r="AY31" i="1"/>
  <c r="AW31" i="1"/>
  <c r="AV31" i="1"/>
  <c r="AQ31" i="1"/>
  <c r="AP31" i="1"/>
  <c r="AN31" i="1"/>
  <c r="AM31" i="1"/>
  <c r="AB31" i="1"/>
  <c r="AA31" i="1"/>
  <c r="Y31" i="1"/>
  <c r="X31" i="1"/>
  <c r="D31" i="1"/>
  <c r="C31" i="1"/>
  <c r="E19" i="1"/>
  <c r="CG31" i="2"/>
  <c r="CF31" i="2"/>
  <c r="CD31" i="2"/>
  <c r="CC31" i="2"/>
  <c r="CA31" i="2"/>
  <c r="BZ31" i="2"/>
  <c r="BX31" i="2"/>
  <c r="BW31" i="2"/>
  <c r="BU31" i="2"/>
  <c r="BT31" i="2"/>
  <c r="V31" i="2"/>
  <c r="U31" i="2"/>
  <c r="BR31" i="2"/>
  <c r="BQ31" i="2"/>
  <c r="BI31" i="2"/>
  <c r="BH31" i="2"/>
  <c r="BF31" i="2"/>
  <c r="BE31" i="2"/>
  <c r="BC31" i="2"/>
  <c r="BB31" i="2"/>
  <c r="AZ31" i="2"/>
  <c r="AY31" i="2"/>
  <c r="AW31" i="2"/>
  <c r="AV31" i="2"/>
  <c r="AQ31" i="2"/>
  <c r="AP31" i="2"/>
  <c r="AN31" i="2"/>
  <c r="AM31" i="2"/>
  <c r="AB31" i="2"/>
  <c r="AA31" i="2"/>
  <c r="Y31" i="2"/>
  <c r="X31" i="2"/>
  <c r="P31" i="2"/>
  <c r="O31" i="2"/>
  <c r="G31" i="2"/>
  <c r="F31" i="2"/>
  <c r="H30" i="2"/>
  <c r="H29" i="2"/>
  <c r="H28" i="2"/>
  <c r="H27" i="2"/>
  <c r="H26" i="2"/>
  <c r="H25" i="2"/>
  <c r="H24" i="2"/>
  <c r="H23" i="2"/>
  <c r="H22" i="2"/>
  <c r="H21" i="2"/>
  <c r="H20" i="2"/>
  <c r="H19" i="2"/>
  <c r="CI31" i="2" l="1"/>
  <c r="CJ31" i="2"/>
  <c r="BU31" i="1"/>
  <c r="BT31" i="1"/>
  <c r="CI7" i="2"/>
  <c r="CJ7" i="2"/>
  <c r="CI8" i="2"/>
  <c r="CJ8" i="2"/>
  <c r="CI9" i="2"/>
  <c r="CJ9" i="2"/>
  <c r="CI10" i="2"/>
  <c r="CJ10" i="2"/>
  <c r="CI11" i="2"/>
  <c r="CJ11" i="2"/>
  <c r="CI12" i="2"/>
  <c r="CJ12" i="2"/>
  <c r="CI13" i="2"/>
  <c r="CJ13" i="2"/>
  <c r="CI14" i="2"/>
  <c r="CJ14" i="2"/>
  <c r="CI15" i="2"/>
  <c r="CJ15" i="2"/>
  <c r="CI16" i="2"/>
  <c r="CJ16" i="2"/>
  <c r="CI17" i="2"/>
  <c r="CJ17" i="2"/>
  <c r="CJ6" i="2"/>
  <c r="CI6" i="2"/>
  <c r="AQ18" i="2"/>
  <c r="AP18" i="2"/>
  <c r="AR17" i="2"/>
  <c r="AX17" i="2"/>
  <c r="BA17" i="2"/>
  <c r="BG17" i="2"/>
  <c r="AN18" i="2" l="1"/>
  <c r="AM18" i="2"/>
  <c r="AO16" i="2"/>
  <c r="BX18" i="2" l="1"/>
  <c r="BW18" i="2"/>
  <c r="BY15" i="2"/>
  <c r="BV15" i="2"/>
  <c r="BU18" i="2"/>
  <c r="BT18" i="2"/>
  <c r="BT7" i="1" l="1"/>
  <c r="BU7" i="1"/>
  <c r="BT8" i="1"/>
  <c r="BU8" i="1"/>
  <c r="BT9" i="1"/>
  <c r="BU9" i="1"/>
  <c r="BT10" i="1"/>
  <c r="BU10" i="1"/>
  <c r="BT11" i="1"/>
  <c r="BU11" i="1"/>
  <c r="BT12" i="1"/>
  <c r="BU12" i="1"/>
  <c r="BT13" i="1"/>
  <c r="BU13" i="1"/>
  <c r="BT14" i="1"/>
  <c r="BU14" i="1"/>
  <c r="BT15" i="1"/>
  <c r="BU15" i="1"/>
  <c r="BT16" i="1"/>
  <c r="BU16" i="1"/>
  <c r="BT17" i="1"/>
  <c r="BU17" i="1"/>
  <c r="BU6" i="1"/>
  <c r="BT6" i="1"/>
  <c r="AN18" i="1"/>
  <c r="AM18" i="1"/>
  <c r="AO16" i="1"/>
  <c r="AO15" i="1"/>
  <c r="AR15" i="1"/>
  <c r="BM13" i="1" l="1"/>
  <c r="BA13" i="1"/>
  <c r="AX13" i="1"/>
  <c r="AR13" i="1"/>
  <c r="Z13" i="1"/>
  <c r="Y18" i="1"/>
  <c r="X18" i="1"/>
  <c r="E13" i="1"/>
  <c r="CE13" i="2" l="1"/>
  <c r="W13" i="2"/>
  <c r="BG13" i="2"/>
  <c r="BD13" i="2"/>
  <c r="BA13" i="2"/>
  <c r="AX13" i="2"/>
  <c r="AC13" i="2"/>
  <c r="AB18" i="2"/>
  <c r="AA18" i="2"/>
  <c r="AC15" i="2"/>
  <c r="AC14" i="2"/>
  <c r="Q13" i="2"/>
  <c r="H13" i="2"/>
  <c r="CE6" i="2" l="1"/>
  <c r="CH11" i="2"/>
  <c r="CH10" i="2"/>
  <c r="CH9" i="2"/>
  <c r="CH8" i="2"/>
  <c r="CH7" i="2"/>
  <c r="CH6" i="2"/>
  <c r="CE12" i="2"/>
  <c r="CE11" i="2"/>
  <c r="CE10" i="2"/>
  <c r="CE9" i="2"/>
  <c r="CE8" i="2"/>
  <c r="CE7" i="2"/>
  <c r="CB7" i="2"/>
  <c r="W9" i="2"/>
  <c r="W6" i="2"/>
  <c r="BS7" i="2"/>
  <c r="BJ10" i="2"/>
  <c r="BG12" i="2"/>
  <c r="BG11" i="2"/>
  <c r="BG10" i="2"/>
  <c r="BG9" i="2"/>
  <c r="BG8" i="2"/>
  <c r="BG7" i="2"/>
  <c r="BG6" i="2"/>
  <c r="BD7" i="2"/>
  <c r="BA6" i="2"/>
  <c r="AX12" i="2"/>
  <c r="AX11" i="2"/>
  <c r="AX10" i="2"/>
  <c r="AX9" i="2"/>
  <c r="AX8" i="2"/>
  <c r="AX7" i="2"/>
  <c r="AX6" i="2"/>
  <c r="Z8" i="2"/>
  <c r="Q12" i="2"/>
  <c r="Q11" i="2"/>
  <c r="Q10" i="2"/>
  <c r="Q9" i="2"/>
  <c r="Q8" i="2"/>
  <c r="Q6" i="2"/>
  <c r="H12" i="2"/>
  <c r="H11" i="2"/>
  <c r="H10" i="2"/>
  <c r="H9" i="2"/>
  <c r="H8" i="2"/>
  <c r="H7" i="2"/>
  <c r="H6" i="2"/>
  <c r="CA18" i="2"/>
  <c r="BZ18" i="2"/>
  <c r="V18" i="2"/>
  <c r="U18" i="2"/>
  <c r="CB16" i="2"/>
  <c r="W15" i="2"/>
  <c r="BR18" i="2"/>
  <c r="BQ18" i="2"/>
  <c r="BI18" i="2"/>
  <c r="BH18" i="2"/>
  <c r="BF18" i="2"/>
  <c r="BE18" i="2"/>
  <c r="BC18" i="2"/>
  <c r="BB18" i="2"/>
  <c r="BG16" i="2"/>
  <c r="BG15" i="2"/>
  <c r="BG14" i="2"/>
  <c r="BD14" i="2"/>
  <c r="AZ18" i="2"/>
  <c r="AY18" i="2"/>
  <c r="AW18" i="2"/>
  <c r="AV18" i="2"/>
  <c r="BA16" i="2"/>
  <c r="AX16" i="2"/>
  <c r="BA15" i="2"/>
  <c r="AX15" i="2"/>
  <c r="BA14" i="2"/>
  <c r="AX14" i="2"/>
  <c r="Y18" i="2"/>
  <c r="X18" i="2"/>
  <c r="P18" i="2"/>
  <c r="O18" i="2"/>
  <c r="Q17" i="2"/>
  <c r="Q16" i="2"/>
  <c r="Q15" i="2"/>
  <c r="Q14" i="2"/>
  <c r="BM8" i="1" l="1"/>
  <c r="BM7" i="1"/>
  <c r="BM12" i="1"/>
  <c r="BM11" i="1"/>
  <c r="BM10" i="1"/>
  <c r="BJ9" i="1"/>
  <c r="BJ6" i="1"/>
  <c r="BA9" i="1"/>
  <c r="BA8" i="1"/>
  <c r="BA7" i="1"/>
  <c r="BA6" i="1"/>
  <c r="AX9" i="1"/>
  <c r="AX8" i="1"/>
  <c r="AR12" i="1"/>
  <c r="AR11" i="1"/>
  <c r="AR10" i="1"/>
  <c r="AR9" i="1"/>
  <c r="AR8" i="1"/>
  <c r="AC9" i="1"/>
  <c r="E12" i="1"/>
  <c r="E11" i="1"/>
  <c r="E9" i="1"/>
  <c r="E8" i="1"/>
  <c r="E6" i="1"/>
  <c r="AZ18" i="1"/>
  <c r="AY18" i="1"/>
  <c r="BA17" i="1"/>
  <c r="BA14" i="1"/>
  <c r="AW18" i="1"/>
  <c r="AV18" i="1"/>
  <c r="AX16" i="1"/>
  <c r="AX14" i="1"/>
  <c r="AQ18" i="1"/>
  <c r="AP18" i="1"/>
  <c r="AR17" i="1"/>
  <c r="AR16" i="1"/>
  <c r="AR14" i="1"/>
  <c r="CH17" i="2" l="1"/>
  <c r="CH16" i="2"/>
  <c r="CH15" i="2"/>
  <c r="CE17" i="2"/>
  <c r="CE16" i="2"/>
  <c r="CE15" i="2"/>
  <c r="CE14" i="2"/>
  <c r="H14" i="2"/>
  <c r="H15" i="2"/>
  <c r="H16" i="2"/>
  <c r="H17" i="2"/>
  <c r="CG18" i="2"/>
  <c r="CF18" i="2"/>
  <c r="CD18" i="2"/>
  <c r="CC18" i="2"/>
  <c r="G18" i="2"/>
  <c r="F18" i="2"/>
  <c r="BM15" i="1"/>
  <c r="E14" i="1"/>
  <c r="E15" i="1"/>
  <c r="E16" i="1"/>
  <c r="BL18" i="1"/>
  <c r="BK18" i="1"/>
  <c r="BI18" i="1"/>
  <c r="BH18" i="1"/>
  <c r="AB18" i="1"/>
  <c r="AA18" i="1"/>
  <c r="D18" i="1"/>
  <c r="C18" i="1"/>
  <c r="CJ18" i="2" l="1"/>
  <c r="CI18" i="2"/>
  <c r="BT18" i="1"/>
  <c r="BU18" i="1"/>
</calcChain>
</file>

<file path=xl/sharedStrings.xml><?xml version="1.0" encoding="utf-8"?>
<sst xmlns="http://schemas.openxmlformats.org/spreadsheetml/2006/main" count="458" uniqueCount="71">
  <si>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</si>
  <si>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</si>
  <si>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</si>
  <si>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</si>
  <si>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</si>
  <si>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</si>
  <si>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</si>
  <si>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</si>
  <si>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</si>
  <si>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</si>
  <si>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</si>
  <si>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</si>
  <si>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</si>
  <si>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</si>
  <si>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</si>
  <si>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</si>
  <si>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</si>
  <si>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</si>
  <si>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</si>
  <si>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 xml:space="preserve">Exports </t>
  </si>
  <si>
    <t>Argentina</t>
  </si>
  <si>
    <t>All countries</t>
  </si>
  <si>
    <t>Total quantity in tons</t>
  </si>
  <si>
    <t>Total FOB value (R'000)</t>
  </si>
  <si>
    <t>Botswana</t>
  </si>
  <si>
    <t>Tariff Line 1507.90.90 Soybean oil -  Other - Other</t>
  </si>
  <si>
    <t>India</t>
  </si>
  <si>
    <t>Netherlands</t>
  </si>
  <si>
    <t>Portugal</t>
  </si>
  <si>
    <t>Spain</t>
  </si>
  <si>
    <t>United Kingdom</t>
  </si>
  <si>
    <t>United States</t>
  </si>
  <si>
    <t>Congo, Dem Rep Of</t>
  </si>
  <si>
    <t>Ethiopia</t>
  </si>
  <si>
    <t>Malawi</t>
  </si>
  <si>
    <t>Mauritius</t>
  </si>
  <si>
    <t>Mozambique</t>
  </si>
  <si>
    <t>Namibia</t>
  </si>
  <si>
    <t>Nigeria</t>
  </si>
  <si>
    <t>Sudan</t>
  </si>
  <si>
    <t>Unknown</t>
  </si>
  <si>
    <t>Zambia</t>
  </si>
  <si>
    <t>Zimbabwe</t>
  </si>
  <si>
    <t xml:space="preserve">Old: Tariff Line 1507.90 Soybean oil -  Other </t>
  </si>
  <si>
    <t>Ghana</t>
  </si>
  <si>
    <t>Germany</t>
  </si>
  <si>
    <t>Tanzania</t>
  </si>
  <si>
    <t>Kenya</t>
  </si>
  <si>
    <t>Lesotho</t>
  </si>
  <si>
    <t>Cote D Ivoire</t>
  </si>
  <si>
    <t>Month</t>
  </si>
  <si>
    <t>Italy</t>
  </si>
  <si>
    <t>Angola</t>
  </si>
  <si>
    <t>China</t>
  </si>
  <si>
    <t>France</t>
  </si>
  <si>
    <t>Belgium</t>
  </si>
  <si>
    <t>Saint Vincent</t>
  </si>
  <si>
    <t>Congo</t>
  </si>
  <si>
    <t>Poland</t>
  </si>
  <si>
    <t>Egypt</t>
  </si>
  <si>
    <t>Eswatini</t>
  </si>
  <si>
    <t>Tunisa</t>
  </si>
  <si>
    <t>Uruguay</t>
  </si>
  <si>
    <t>Coti D Ivoire</t>
  </si>
  <si>
    <t>Korea, Rep of (South Korea)</t>
  </si>
  <si>
    <t>Brazil</t>
  </si>
  <si>
    <t>Cameroon</t>
  </si>
  <si>
    <t>Madagascar</t>
  </si>
  <si>
    <t>Senegal</t>
  </si>
  <si>
    <t>Guinea</t>
  </si>
  <si>
    <t>Sweden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</si>
</sst>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164" fontId="0" fillId="0" borderId="5" xfId="0" applyNumberFormat="1" applyBorder="1"/>
    <xf numFmtId="164" fontId="0" fillId="0" borderId="0" xfId="0" applyNumberFormat="1"/>
    <xf numFmtId="4" fontId="0" fillId="0" borderId="2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3" fillId="2" borderId="0" xfId="0" applyNumberFormat="1" applyFont="1" applyFill="1" applyAlignment="1">
      <alignment horizontal="left" wrapText="1"/>
    </xf>
    <xf numFmtId="4" fontId="0" fillId="0" borderId="6" xfId="0" applyNumberFormat="1" applyBorder="1"/>
    <xf numFmtId="164" fontId="0" fillId="0" borderId="7" xfId="0" applyNumberFormat="1" applyBorder="1"/>
    <xf numFmtId="4" fontId="0" fillId="0" borderId="8" xfId="0" applyNumberFormat="1" applyBorder="1"/>
    <xf numFmtId="4" fontId="1" fillId="0" borderId="9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4" fillId="3" borderId="9" xfId="0" applyNumberFormat="1" applyFont="1" applyFill="1" applyBorder="1"/>
    <xf numFmtId="164" fontId="4" fillId="3" borderId="3" xfId="0" applyNumberFormat="1" applyFont="1" applyFill="1" applyBorder="1"/>
    <xf numFmtId="4" fontId="4" fillId="3" borderId="4" xfId="0" applyNumberFormat="1" applyFont="1" applyFill="1" applyBorder="1"/>
    <xf numFmtId="4" fontId="5" fillId="3" borderId="9" xfId="0" applyNumberFormat="1" applyFont="1" applyFill="1" applyBorder="1"/>
    <xf numFmtId="164" fontId="5" fillId="3" borderId="3" xfId="0" applyNumberFormat="1" applyFont="1" applyFill="1" applyBorder="1"/>
    <xf numFmtId="4" fontId="5" fillId="3" borderId="4" xfId="0" applyNumberFormat="1" applyFont="1" applyFill="1" applyBorder="1"/>
    <xf numFmtId="164" fontId="4" fillId="3" borderId="10" xfId="0" applyNumberFormat="1" applyFont="1" applyFill="1" applyBorder="1" applyAlignment="1">
      <alignment horizontal="center" vertical="center" wrapText="1"/>
    </xf>
    <xf numFmtId="4" fontId="4" fillId="3" borderId="1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2" xfId="0" applyBorder="1"/>
    <xf numFmtId="0" fontId="4" fillId="3" borderId="15" xfId="0" applyFont="1" applyFill="1" applyBorder="1"/>
    <xf numFmtId="0" fontId="4" fillId="3" borderId="4" xfId="0" applyFont="1" applyFill="1" applyBorder="1"/>
    <xf numFmtId="0" fontId="0" fillId="0" borderId="7" xfId="0" applyBorder="1"/>
    <xf numFmtId="0" fontId="5" fillId="3" borderId="15" xfId="0" applyFont="1" applyFill="1" applyBorder="1"/>
    <xf numFmtId="0" fontId="5" fillId="3" borderId="4" xfId="0" applyFont="1" applyFill="1" applyBorder="1"/>
    <xf numFmtId="0" fontId="0" fillId="0" borderId="8" xfId="0" applyBorder="1"/>
    <xf numFmtId="4" fontId="3" fillId="2" borderId="21" xfId="0" applyNumberFormat="1" applyFont="1" applyFill="1" applyBorder="1" applyAlignment="1">
      <alignment horizontal="left" wrapText="1"/>
    </xf>
    <xf numFmtId="0" fontId="6" fillId="3" borderId="15" xfId="0" applyFont="1" applyFill="1" applyBorder="1"/>
    <xf numFmtId="0" fontId="6" fillId="3" borderId="4" xfId="0" applyFont="1" applyFill="1" applyBorder="1"/>
    <xf numFmtId="164" fontId="6" fillId="3" borderId="3" xfId="0" applyNumberFormat="1" applyFont="1" applyFill="1" applyBorder="1"/>
    <xf numFmtId="4" fontId="6" fillId="3" borderId="9" xfId="0" applyNumberFormat="1" applyFont="1" applyFill="1" applyBorder="1"/>
    <xf numFmtId="4" fontId="6" fillId="3" borderId="4" xfId="0" applyNumberFormat="1" applyFont="1" applyFill="1" applyBorder="1"/>
    <xf numFmtId="164" fontId="7" fillId="0" borderId="0" xfId="0" applyNumberFormat="1" applyFont="1"/>
    <xf numFmtId="4" fontId="7" fillId="0" borderId="0" xfId="0" applyNumberFormat="1" applyFont="1"/>
    <xf numFmtId="164" fontId="7" fillId="0" borderId="1" xfId="0" applyNumberFormat="1" applyFont="1" applyBorder="1"/>
    <xf numFmtId="4" fontId="7" fillId="0" borderId="1" xfId="0" applyNumberFormat="1" applyFont="1" applyBorder="1"/>
    <xf numFmtId="4" fontId="0" fillId="0" borderId="22" xfId="0" applyNumberFormat="1" applyBorder="1"/>
    <xf numFmtId="164" fontId="0" fillId="0" borderId="1" xfId="0" applyNumberFormat="1" applyBorder="1"/>
    <xf numFmtId="164" fontId="8" fillId="0" borderId="1" xfId="0" applyNumberFormat="1" applyFont="1" applyBorder="1"/>
    <xf numFmtId="4" fontId="8" fillId="0" borderId="1" xfId="0" applyNumberFormat="1" applyFont="1" applyBorder="1"/>
    <xf numFmtId="4" fontId="9" fillId="0" borderId="2" xfId="0" applyNumberFormat="1" applyFont="1" applyBorder="1"/>
    <xf numFmtId="4" fontId="10" fillId="0" borderId="2" xfId="0" applyNumberFormat="1" applyFont="1" applyBorder="1"/>
    <xf numFmtId="164" fontId="6" fillId="3" borderId="16" xfId="0" applyNumberFormat="1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12" fillId="0" borderId="1" xfId="0" applyNumberFormat="1" applyFont="1" applyBorder="1"/>
    <xf numFmtId="4" fontId="12" fillId="0" borderId="1" xfId="0" applyNumberFormat="1" applyFont="1" applyBorder="1"/>
    <xf numFmtId="2" fontId="0" fillId="0" borderId="1" xfId="0" applyNumberFormat="1" applyBorder="1"/>
    <xf numFmtId="4" fontId="3" fillId="2" borderId="0" xfId="0" applyNumberFormat="1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4" fontId="4" fillId="3" borderId="10" xfId="0" applyNumberFormat="1" applyFont="1" applyFill="1" applyBorder="1" applyAlignment="1">
      <alignment horizontal="center" vertical="center" wrapText="1"/>
    </xf>
    <xf numFmtId="4" fontId="4" fillId="3" borderId="12" xfId="0" applyNumberFormat="1" applyFont="1" applyFill="1" applyBorder="1" applyAlignment="1">
      <alignment horizontal="center" vertical="center" wrapText="1"/>
    </xf>
    <xf numFmtId="4" fontId="4" fillId="3" borderId="11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3" fillId="2" borderId="21" xfId="0" applyNumberFormat="1" applyFont="1" applyFill="1" applyBorder="1" applyAlignment="1">
      <alignment horizontal="left" wrapText="1"/>
    </xf>
    <xf numFmtId="4" fontId="6" fillId="3" borderId="18" xfId="0" applyNumberFormat="1" applyFont="1" applyFill="1" applyBorder="1" applyAlignment="1">
      <alignment horizontal="center" vertical="center" wrapText="1"/>
    </xf>
    <xf numFmtId="4" fontId="6" fillId="3" borderId="19" xfId="0" applyNumberFormat="1" applyFont="1" applyFill="1" applyBorder="1" applyAlignment="1">
      <alignment horizontal="center" vertical="center" wrapText="1"/>
    </xf>
    <xf numFmtId="4" fontId="6" fillId="3" borderId="20" xfId="0" applyNumberFormat="1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D122"/>
  <sheetViews>
    <sheetView tabSelected="1" zoomScaleNormal="10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112" sqref="A112"/>
    </sheetView>
  </sheetViews>
  <sheetFormatPr defaultColWidth="9.109375" defaultRowHeight="14.4" x14ac:dyDescent="0.3"/>
  <cols>
    <col min="2" max="2" width="11.5546875" bestFit="1" customWidth="1"/>
    <col min="3" max="3" width="10.88671875" style="8" customWidth="1"/>
    <col min="4" max="4" width="12" style="5" bestFit="1" customWidth="1"/>
    <col min="5" max="5" width="11.109375" style="5" customWidth="1"/>
    <col min="6" max="6" width="9.88671875" style="8" bestFit="1" customWidth="1"/>
    <col min="7" max="7" width="10.44140625" style="5" bestFit="1" customWidth="1"/>
    <col min="8" max="8" width="12.33203125" style="5" customWidth="1"/>
    <col min="9" max="9" width="9.88671875" style="8" bestFit="1" customWidth="1"/>
    <col min="10" max="10" width="10.44140625" style="5" bestFit="1" customWidth="1"/>
    <col min="11" max="11" width="12.33203125" style="5" customWidth="1"/>
    <col min="12" max="12" width="9.88671875" style="8" bestFit="1" customWidth="1"/>
    <col min="13" max="13" width="10.44140625" style="5" bestFit="1" customWidth="1"/>
    <col min="14" max="14" width="12.33203125" style="5" customWidth="1"/>
    <col min="15" max="15" width="9.88671875" style="8" bestFit="1" customWidth="1"/>
    <col min="16" max="16" width="10.44140625" style="5" bestFit="1" customWidth="1"/>
    <col min="17" max="17" width="12.33203125" style="5" customWidth="1"/>
    <col min="18" max="18" width="9.88671875" style="8" bestFit="1" customWidth="1"/>
    <col min="19" max="19" width="10.44140625" style="5" bestFit="1" customWidth="1"/>
    <col min="20" max="20" width="10.88671875" style="5" bestFit="1" customWidth="1"/>
    <col min="21" max="21" width="9.88671875" style="8" bestFit="1" customWidth="1"/>
    <col min="22" max="22" width="10.44140625" style="5" bestFit="1" customWidth="1"/>
    <col min="23" max="23" width="10.88671875" style="5" bestFit="1" customWidth="1"/>
    <col min="24" max="24" width="9.88671875" style="8" bestFit="1" customWidth="1"/>
    <col min="25" max="25" width="10.44140625" style="5" bestFit="1" customWidth="1"/>
    <col min="26" max="26" width="12.33203125" style="5" customWidth="1"/>
    <col min="27" max="27" width="9.88671875" style="8" bestFit="1" customWidth="1"/>
    <col min="28" max="28" width="10.44140625" style="5" bestFit="1" customWidth="1"/>
    <col min="29" max="29" width="10.88671875" style="5" bestFit="1" customWidth="1"/>
    <col min="30" max="30" width="9.88671875" style="8" bestFit="1" customWidth="1"/>
    <col min="31" max="31" width="10.44140625" style="5" bestFit="1" customWidth="1"/>
    <col min="32" max="32" width="10.88671875" style="5" bestFit="1" customWidth="1"/>
    <col min="33" max="33" width="9.6640625" style="8" customWidth="1"/>
    <col min="34" max="35" width="9.6640625" style="5" customWidth="1"/>
    <col min="36" max="36" width="9.6640625" style="8" customWidth="1"/>
    <col min="37" max="37" width="9.6640625" style="5" customWidth="1"/>
    <col min="38" max="38" width="10.44140625" style="5" customWidth="1"/>
    <col min="39" max="39" width="9.6640625" style="8" customWidth="1"/>
    <col min="40" max="41" width="9.6640625" style="5" customWidth="1"/>
    <col min="42" max="42" width="10.88671875" style="8" bestFit="1" customWidth="1"/>
    <col min="43" max="44" width="10.88671875" style="5" bestFit="1" customWidth="1"/>
    <col min="45" max="45" width="9.88671875" style="8" bestFit="1" customWidth="1"/>
    <col min="46" max="46" width="10.44140625" style="5" bestFit="1" customWidth="1"/>
    <col min="47" max="47" width="10.88671875" style="5" bestFit="1" customWidth="1"/>
    <col min="48" max="48" width="9.88671875" style="8" bestFit="1" customWidth="1"/>
    <col min="49" max="49" width="10.44140625" style="5" bestFit="1" customWidth="1"/>
    <col min="50" max="50" width="10.88671875" style="5" bestFit="1" customWidth="1"/>
    <col min="51" max="51" width="10.88671875" style="8" bestFit="1" customWidth="1"/>
    <col min="52" max="53" width="10.88671875" style="5" bestFit="1" customWidth="1"/>
    <col min="54" max="54" width="9.109375" style="8" customWidth="1"/>
    <col min="55" max="55" width="10.33203125" style="5" bestFit="1" customWidth="1"/>
    <col min="56" max="56" width="10.6640625" style="5" customWidth="1"/>
    <col min="57" max="57" width="9.109375" style="8" customWidth="1"/>
    <col min="58" max="58" width="10.33203125" style="5" bestFit="1" customWidth="1"/>
    <col min="59" max="59" width="10.6640625" style="5" customWidth="1"/>
    <col min="60" max="60" width="9.109375" style="8" customWidth="1"/>
    <col min="61" max="61" width="10.33203125" style="5" bestFit="1" customWidth="1"/>
    <col min="62" max="62" width="10.6640625" style="5" customWidth="1"/>
    <col min="63" max="63" width="12" style="8" bestFit="1" customWidth="1"/>
    <col min="64" max="64" width="10.88671875" style="5" bestFit="1" customWidth="1"/>
    <col min="65" max="65" width="11.33203125" style="5" bestFit="1" customWidth="1"/>
    <col min="66" max="66" width="12" style="8" bestFit="1" customWidth="1"/>
    <col min="67" max="67" width="10.88671875" style="5" bestFit="1" customWidth="1"/>
    <col min="68" max="68" width="11.33203125" style="5" bestFit="1" customWidth="1"/>
    <col min="69" max="69" width="12" style="8" bestFit="1" customWidth="1"/>
    <col min="70" max="70" width="10.88671875" style="5" bestFit="1" customWidth="1"/>
    <col min="71" max="71" width="11.33203125" style="5" bestFit="1" customWidth="1"/>
    <col min="72" max="72" width="14.109375" style="8" customWidth="1"/>
    <col min="73" max="73" width="14.109375" style="5" customWidth="1"/>
    <col min="74" max="74" width="9.109375" style="5"/>
  </cols>
  <sheetData>
    <row r="1" spans="1:134" s="10" customFormat="1" ht="5.25" customHeight="1" x14ac:dyDescent="0.3">
      <c r="C1" s="11"/>
      <c r="D1" s="12"/>
      <c r="E1" s="12"/>
      <c r="F1" s="11"/>
      <c r="G1" s="12"/>
      <c r="H1" s="12"/>
      <c r="I1" s="11"/>
      <c r="J1" s="12"/>
      <c r="K1" s="12"/>
      <c r="L1" s="11"/>
      <c r="M1" s="12"/>
      <c r="N1" s="12"/>
      <c r="O1" s="11"/>
      <c r="P1" s="12"/>
      <c r="Q1" s="12"/>
      <c r="R1" s="11"/>
      <c r="S1" s="12"/>
      <c r="T1" s="12"/>
      <c r="U1" s="11"/>
      <c r="V1" s="12"/>
      <c r="W1" s="12"/>
      <c r="X1" s="11"/>
      <c r="Y1" s="12"/>
      <c r="Z1" s="12"/>
      <c r="AA1" s="11"/>
      <c r="AB1" s="12"/>
      <c r="AC1" s="12"/>
      <c r="AD1" s="11"/>
      <c r="AE1" s="12"/>
      <c r="AF1" s="12"/>
      <c r="AG1" s="11"/>
      <c r="AH1" s="12"/>
      <c r="AI1" s="12"/>
      <c r="AJ1" s="11"/>
      <c r="AK1" s="12"/>
      <c r="AL1" s="12"/>
      <c r="AM1" s="11"/>
      <c r="AN1" s="12"/>
      <c r="AO1" s="12"/>
      <c r="AP1" s="11"/>
      <c r="AQ1" s="12"/>
      <c r="AR1" s="12"/>
      <c r="AS1" s="11"/>
      <c r="AT1" s="12"/>
      <c r="AU1" s="12"/>
      <c r="AV1" s="11"/>
      <c r="AW1" s="12"/>
      <c r="AX1" s="12"/>
      <c r="AY1" s="11"/>
      <c r="AZ1" s="12"/>
      <c r="BA1" s="12"/>
      <c r="BB1" s="11"/>
      <c r="BC1" s="12"/>
      <c r="BD1" s="12"/>
      <c r="BE1" s="11"/>
      <c r="BF1" s="12"/>
      <c r="BG1" s="12"/>
      <c r="BH1" s="11"/>
      <c r="BI1" s="12"/>
      <c r="BJ1" s="12"/>
      <c r="BK1" s="11"/>
      <c r="BL1" s="12"/>
      <c r="BM1" s="12"/>
      <c r="BN1" s="11"/>
      <c r="BO1" s="12"/>
      <c r="BP1" s="12"/>
      <c r="BQ1" s="11"/>
      <c r="BR1" s="12"/>
      <c r="BS1" s="12"/>
      <c r="BT1" s="11"/>
      <c r="BU1" s="12"/>
      <c r="BV1" s="12"/>
    </row>
    <row r="2" spans="1:134" s="13" customFormat="1" ht="21" customHeight="1" x14ac:dyDescent="0.4">
      <c r="B2" s="14" t="s">
        <v>18</v>
      </c>
      <c r="C2" s="68" t="s">
        <v>25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7"/>
      <c r="BC2" s="16"/>
      <c r="BD2" s="16"/>
      <c r="BE2" s="17"/>
      <c r="BF2" s="16"/>
      <c r="BG2" s="16"/>
      <c r="BH2" s="17"/>
      <c r="BI2" s="16"/>
      <c r="BJ2" s="16"/>
      <c r="BK2" s="17"/>
      <c r="BL2" s="16"/>
      <c r="BM2" s="16"/>
      <c r="BN2" s="17"/>
      <c r="BO2" s="16"/>
      <c r="BP2" s="16"/>
      <c r="BQ2" s="17"/>
      <c r="BR2" s="16"/>
      <c r="BS2" s="16"/>
      <c r="BT2" s="17"/>
      <c r="BU2" s="16"/>
      <c r="BV2" s="16"/>
    </row>
    <row r="3" spans="1:134" s="13" customFormat="1" ht="21" customHeight="1" thickBot="1" x14ac:dyDescent="0.45">
      <c r="C3" s="67" t="s">
        <v>43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7"/>
      <c r="BC3" s="16"/>
      <c r="BD3" s="16"/>
      <c r="BE3" s="17"/>
      <c r="BF3" s="16"/>
      <c r="BG3" s="16"/>
      <c r="BH3" s="17"/>
      <c r="BI3" s="16"/>
      <c r="BJ3" s="16"/>
      <c r="BK3" s="17"/>
      <c r="BL3" s="16"/>
      <c r="BM3" s="16"/>
      <c r="BN3" s="17"/>
      <c r="BO3" s="16"/>
      <c r="BP3" s="16"/>
      <c r="BQ3" s="17"/>
      <c r="BR3" s="16"/>
      <c r="BS3" s="16"/>
      <c r="BT3" s="17"/>
      <c r="BU3" s="16"/>
      <c r="BV3" s="16"/>
    </row>
    <row r="4" spans="1:134" s="2" customFormat="1" ht="45" customHeight="1" x14ac:dyDescent="0.3">
      <c r="A4" s="72" t="s">
        <v>0</v>
      </c>
      <c r="B4" s="73"/>
      <c r="C4" s="69" t="s">
        <v>20</v>
      </c>
      <c r="D4" s="70"/>
      <c r="E4" s="71"/>
      <c r="F4" s="69" t="s">
        <v>55</v>
      </c>
      <c r="G4" s="70"/>
      <c r="H4" s="71"/>
      <c r="I4" s="69" t="s">
        <v>65</v>
      </c>
      <c r="J4" s="70"/>
      <c r="K4" s="71"/>
      <c r="L4" s="69" t="s">
        <v>49</v>
      </c>
      <c r="M4" s="70"/>
      <c r="N4" s="71"/>
      <c r="O4" s="69" t="s">
        <v>53</v>
      </c>
      <c r="P4" s="70"/>
      <c r="Q4" s="71"/>
      <c r="R4" s="69" t="s">
        <v>59</v>
      </c>
      <c r="S4" s="70"/>
      <c r="T4" s="71"/>
      <c r="U4" s="69" t="s">
        <v>54</v>
      </c>
      <c r="V4" s="70"/>
      <c r="W4" s="71"/>
      <c r="X4" s="69" t="s">
        <v>45</v>
      </c>
      <c r="Y4" s="70"/>
      <c r="Z4" s="71"/>
      <c r="AA4" s="69" t="s">
        <v>26</v>
      </c>
      <c r="AB4" s="70"/>
      <c r="AC4" s="71"/>
      <c r="AD4" s="69" t="s">
        <v>51</v>
      </c>
      <c r="AE4" s="70"/>
      <c r="AF4" s="71"/>
      <c r="AG4" s="69" t="s">
        <v>47</v>
      </c>
      <c r="AH4" s="70"/>
      <c r="AI4" s="71"/>
      <c r="AJ4" s="69" t="s">
        <v>64</v>
      </c>
      <c r="AK4" s="70"/>
      <c r="AL4" s="71"/>
      <c r="AM4" s="69" t="s">
        <v>36</v>
      </c>
      <c r="AN4" s="70"/>
      <c r="AO4" s="71"/>
      <c r="AP4" s="69" t="s">
        <v>27</v>
      </c>
      <c r="AQ4" s="70"/>
      <c r="AR4" s="71"/>
      <c r="AS4" s="69" t="s">
        <v>58</v>
      </c>
      <c r="AT4" s="70"/>
      <c r="AU4" s="71"/>
      <c r="AV4" s="69" t="s">
        <v>28</v>
      </c>
      <c r="AW4" s="70"/>
      <c r="AX4" s="71"/>
      <c r="AY4" s="69" t="s">
        <v>29</v>
      </c>
      <c r="AZ4" s="70"/>
      <c r="BA4" s="71"/>
      <c r="BB4" s="69" t="s">
        <v>70</v>
      </c>
      <c r="BC4" s="70"/>
      <c r="BD4" s="71"/>
      <c r="BE4" s="69" t="s">
        <v>61</v>
      </c>
      <c r="BF4" s="70"/>
      <c r="BG4" s="71"/>
      <c r="BH4" s="69" t="s">
        <v>30</v>
      </c>
      <c r="BI4" s="70"/>
      <c r="BJ4" s="71"/>
      <c r="BK4" s="69" t="s">
        <v>31</v>
      </c>
      <c r="BL4" s="70"/>
      <c r="BM4" s="71"/>
      <c r="BN4" s="69" t="s">
        <v>62</v>
      </c>
      <c r="BO4" s="70"/>
      <c r="BP4" s="71"/>
      <c r="BQ4" s="69" t="s">
        <v>41</v>
      </c>
      <c r="BR4" s="70"/>
      <c r="BS4" s="71"/>
      <c r="BT4" s="31" t="s">
        <v>21</v>
      </c>
      <c r="BU4" s="32" t="s">
        <v>21</v>
      </c>
      <c r="BV4" s="4"/>
    </row>
    <row r="5" spans="1:134" ht="45" customHeight="1" thickBot="1" x14ac:dyDescent="0.35">
      <c r="A5" s="33" t="s">
        <v>1</v>
      </c>
      <c r="B5" s="34" t="s">
        <v>50</v>
      </c>
      <c r="C5" s="23" t="s">
        <v>2</v>
      </c>
      <c r="D5" s="22" t="s">
        <v>3</v>
      </c>
      <c r="E5" s="24" t="s">
        <v>4</v>
      </c>
      <c r="F5" s="23" t="s">
        <v>2</v>
      </c>
      <c r="G5" s="22" t="s">
        <v>3</v>
      </c>
      <c r="H5" s="24" t="s">
        <v>4</v>
      </c>
      <c r="I5" s="23" t="s">
        <v>2</v>
      </c>
      <c r="J5" s="22" t="s">
        <v>3</v>
      </c>
      <c r="K5" s="24" t="s">
        <v>4</v>
      </c>
      <c r="L5" s="23" t="s">
        <v>2</v>
      </c>
      <c r="M5" s="22" t="s">
        <v>3</v>
      </c>
      <c r="N5" s="24" t="s">
        <v>4</v>
      </c>
      <c r="O5" s="23" t="s">
        <v>2</v>
      </c>
      <c r="P5" s="22" t="s">
        <v>3</v>
      </c>
      <c r="Q5" s="24" t="s">
        <v>4</v>
      </c>
      <c r="R5" s="23" t="s">
        <v>2</v>
      </c>
      <c r="S5" s="22" t="s">
        <v>3</v>
      </c>
      <c r="T5" s="24" t="s">
        <v>4</v>
      </c>
      <c r="U5" s="23" t="s">
        <v>2</v>
      </c>
      <c r="V5" s="22" t="s">
        <v>3</v>
      </c>
      <c r="W5" s="24" t="s">
        <v>4</v>
      </c>
      <c r="X5" s="23" t="s">
        <v>2</v>
      </c>
      <c r="Y5" s="22" t="s">
        <v>3</v>
      </c>
      <c r="Z5" s="24" t="s">
        <v>4</v>
      </c>
      <c r="AA5" s="23" t="s">
        <v>2</v>
      </c>
      <c r="AB5" s="22" t="s">
        <v>3</v>
      </c>
      <c r="AC5" s="24" t="s">
        <v>4</v>
      </c>
      <c r="AD5" s="23" t="s">
        <v>2</v>
      </c>
      <c r="AE5" s="22" t="s">
        <v>3</v>
      </c>
      <c r="AF5" s="24" t="s">
        <v>4</v>
      </c>
      <c r="AG5" s="23" t="s">
        <v>2</v>
      </c>
      <c r="AH5" s="22" t="s">
        <v>3</v>
      </c>
      <c r="AI5" s="24" t="s">
        <v>4</v>
      </c>
      <c r="AJ5" s="23" t="s">
        <v>2</v>
      </c>
      <c r="AK5" s="22" t="s">
        <v>3</v>
      </c>
      <c r="AL5" s="24" t="s">
        <v>4</v>
      </c>
      <c r="AM5" s="23" t="s">
        <v>2</v>
      </c>
      <c r="AN5" s="22" t="s">
        <v>3</v>
      </c>
      <c r="AO5" s="24" t="s">
        <v>4</v>
      </c>
      <c r="AP5" s="23" t="s">
        <v>2</v>
      </c>
      <c r="AQ5" s="22" t="s">
        <v>3</v>
      </c>
      <c r="AR5" s="24" t="s">
        <v>4</v>
      </c>
      <c r="AS5" s="23" t="s">
        <v>2</v>
      </c>
      <c r="AT5" s="22" t="s">
        <v>3</v>
      </c>
      <c r="AU5" s="24" t="s">
        <v>4</v>
      </c>
      <c r="AV5" s="23" t="s">
        <v>2</v>
      </c>
      <c r="AW5" s="22" t="s">
        <v>3</v>
      </c>
      <c r="AX5" s="24" t="s">
        <v>4</v>
      </c>
      <c r="AY5" s="23" t="s">
        <v>2</v>
      </c>
      <c r="AZ5" s="22" t="s">
        <v>3</v>
      </c>
      <c r="BA5" s="24" t="s">
        <v>4</v>
      </c>
      <c r="BB5" s="23" t="s">
        <v>2</v>
      </c>
      <c r="BC5" s="22" t="s">
        <v>3</v>
      </c>
      <c r="BD5" s="24" t="s">
        <v>4</v>
      </c>
      <c r="BE5" s="23" t="s">
        <v>2</v>
      </c>
      <c r="BF5" s="22" t="s">
        <v>3</v>
      </c>
      <c r="BG5" s="24" t="s">
        <v>4</v>
      </c>
      <c r="BH5" s="23" t="s">
        <v>2</v>
      </c>
      <c r="BI5" s="22" t="s">
        <v>3</v>
      </c>
      <c r="BJ5" s="24" t="s">
        <v>4</v>
      </c>
      <c r="BK5" s="23" t="s">
        <v>2</v>
      </c>
      <c r="BL5" s="22" t="s">
        <v>3</v>
      </c>
      <c r="BM5" s="24" t="s">
        <v>4</v>
      </c>
      <c r="BN5" s="23" t="s">
        <v>2</v>
      </c>
      <c r="BO5" s="22" t="s">
        <v>3</v>
      </c>
      <c r="BP5" s="24" t="s">
        <v>4</v>
      </c>
      <c r="BQ5" s="23" t="s">
        <v>2</v>
      </c>
      <c r="BR5" s="22" t="s">
        <v>3</v>
      </c>
      <c r="BS5" s="24" t="s">
        <v>4</v>
      </c>
      <c r="BT5" s="23" t="s">
        <v>22</v>
      </c>
      <c r="BU5" s="24" t="s">
        <v>23</v>
      </c>
      <c r="BV5" s="3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</row>
    <row r="6" spans="1:134" x14ac:dyDescent="0.3">
      <c r="A6" s="35">
        <v>2017</v>
      </c>
      <c r="B6" s="36" t="s">
        <v>5</v>
      </c>
      <c r="C6" s="7">
        <v>4977.1189999999997</v>
      </c>
      <c r="D6" s="6">
        <v>57654.52</v>
      </c>
      <c r="E6" s="9">
        <f t="shared" ref="E6" si="0">D6/C6*1000</f>
        <v>11583.914308659287</v>
      </c>
      <c r="F6" s="7">
        <v>0</v>
      </c>
      <c r="G6" s="6">
        <v>0</v>
      </c>
      <c r="H6" s="9">
        <v>0</v>
      </c>
      <c r="I6" s="7"/>
      <c r="J6" s="6"/>
      <c r="K6" s="9"/>
      <c r="L6" s="7">
        <v>0</v>
      </c>
      <c r="M6" s="6">
        <v>0</v>
      </c>
      <c r="N6" s="9">
        <v>0</v>
      </c>
      <c r="O6" s="7">
        <v>0</v>
      </c>
      <c r="P6" s="6">
        <v>0</v>
      </c>
      <c r="Q6" s="9">
        <v>0</v>
      </c>
      <c r="R6" s="7">
        <v>0</v>
      </c>
      <c r="S6" s="6">
        <v>0</v>
      </c>
      <c r="T6" s="9">
        <f t="shared" ref="T6:T17" si="1">IF(R6=0,0,S6/R6*1000)</f>
        <v>0</v>
      </c>
      <c r="U6" s="7">
        <v>0</v>
      </c>
      <c r="V6" s="6">
        <v>0</v>
      </c>
      <c r="W6" s="9">
        <v>0</v>
      </c>
      <c r="X6" s="7">
        <v>0</v>
      </c>
      <c r="Y6" s="6">
        <v>0</v>
      </c>
      <c r="Z6" s="9">
        <v>0</v>
      </c>
      <c r="AA6" s="7">
        <v>0</v>
      </c>
      <c r="AB6" s="6">
        <v>0</v>
      </c>
      <c r="AC6" s="9">
        <v>0</v>
      </c>
      <c r="AD6" s="7">
        <v>0</v>
      </c>
      <c r="AE6" s="6">
        <v>0</v>
      </c>
      <c r="AF6" s="9">
        <v>0</v>
      </c>
      <c r="AG6" s="7">
        <v>0</v>
      </c>
      <c r="AH6" s="6">
        <v>0</v>
      </c>
      <c r="AI6" s="9">
        <f t="shared" ref="AI6:AI17" si="2">IF(AG6=0,0,AH6/AG6*1000)</f>
        <v>0</v>
      </c>
      <c r="AJ6" s="7">
        <v>0</v>
      </c>
      <c r="AK6" s="6">
        <v>0</v>
      </c>
      <c r="AL6" s="9">
        <f t="shared" ref="AL6:AL17" si="3">IF(AJ6=0,0,AK6/AJ6*1000)</f>
        <v>0</v>
      </c>
      <c r="AM6" s="7">
        <v>0</v>
      </c>
      <c r="AN6" s="6">
        <v>0</v>
      </c>
      <c r="AO6" s="9">
        <v>0</v>
      </c>
      <c r="AP6" s="7">
        <v>0</v>
      </c>
      <c r="AQ6" s="6">
        <v>0</v>
      </c>
      <c r="AR6" s="9">
        <v>0</v>
      </c>
      <c r="AS6" s="7">
        <v>0</v>
      </c>
      <c r="AT6" s="6">
        <v>0</v>
      </c>
      <c r="AU6" s="9">
        <f t="shared" ref="AU6:AU17" si="4">IF(AS6=0,0,AT6/AS6*1000)</f>
        <v>0</v>
      </c>
      <c r="AV6" s="7">
        <v>0</v>
      </c>
      <c r="AW6" s="6">
        <v>0</v>
      </c>
      <c r="AX6" s="9">
        <v>0</v>
      </c>
      <c r="AY6" s="7">
        <v>4745.2089999999998</v>
      </c>
      <c r="AZ6" s="6">
        <v>59355.1</v>
      </c>
      <c r="BA6" s="9">
        <f t="shared" ref="BA6:BA9" si="5">AZ6/AY6*1000</f>
        <v>12508.426920710974</v>
      </c>
      <c r="BB6" s="7"/>
      <c r="BC6" s="6"/>
      <c r="BD6" s="9"/>
      <c r="BE6" s="7">
        <v>0</v>
      </c>
      <c r="BF6" s="6">
        <v>0</v>
      </c>
      <c r="BG6" s="9">
        <f t="shared" ref="BG6:BG17" si="6">IF(BE6=0,0,BF6/BE6*1000)</f>
        <v>0</v>
      </c>
      <c r="BH6" s="7">
        <v>0.20799999999999999</v>
      </c>
      <c r="BI6" s="6">
        <v>12.24</v>
      </c>
      <c r="BJ6" s="9">
        <f t="shared" ref="BJ6" si="7">BI6/BH6*1000</f>
        <v>58846.153846153844</v>
      </c>
      <c r="BK6" s="7">
        <v>0</v>
      </c>
      <c r="BL6" s="6">
        <v>0</v>
      </c>
      <c r="BM6" s="9">
        <v>0</v>
      </c>
      <c r="BN6" s="7">
        <v>0</v>
      </c>
      <c r="BO6" s="6">
        <v>0</v>
      </c>
      <c r="BP6" s="9">
        <f t="shared" ref="BP6:BP17" si="8">IF(BN6=0,0,BO6/BN6*1000)</f>
        <v>0</v>
      </c>
      <c r="BQ6" s="7"/>
      <c r="BR6" s="6"/>
      <c r="BS6" s="9"/>
      <c r="BT6" s="7">
        <f t="shared" ref="BT6:BT18" si="9">C6+AA6+AP6+AV6+AY6+BH6+BK6+X6+AM6</f>
        <v>9722.5360000000001</v>
      </c>
      <c r="BU6" s="9">
        <f t="shared" ref="BU6:BU18" si="10">D6+AB6+AQ6+AW6+AZ6+BI6+BL6+Y6+AN6</f>
        <v>117021.86</v>
      </c>
    </row>
    <row r="7" spans="1:134" x14ac:dyDescent="0.3">
      <c r="A7" s="35">
        <v>2017</v>
      </c>
      <c r="B7" s="36" t="s">
        <v>6</v>
      </c>
      <c r="C7" s="7">
        <v>0</v>
      </c>
      <c r="D7" s="6">
        <v>0</v>
      </c>
      <c r="E7" s="9">
        <v>0</v>
      </c>
      <c r="F7" s="7">
        <v>0</v>
      </c>
      <c r="G7" s="6">
        <v>0</v>
      </c>
      <c r="H7" s="9">
        <v>0</v>
      </c>
      <c r="I7" s="7"/>
      <c r="J7" s="6"/>
      <c r="K7" s="9"/>
      <c r="L7" s="7">
        <v>0</v>
      </c>
      <c r="M7" s="6">
        <v>0</v>
      </c>
      <c r="N7" s="9">
        <v>0</v>
      </c>
      <c r="O7" s="7">
        <v>0</v>
      </c>
      <c r="P7" s="6">
        <v>0</v>
      </c>
      <c r="Q7" s="9">
        <v>0</v>
      </c>
      <c r="R7" s="7">
        <v>0</v>
      </c>
      <c r="S7" s="6">
        <v>0</v>
      </c>
      <c r="T7" s="9">
        <f t="shared" si="1"/>
        <v>0</v>
      </c>
      <c r="U7" s="7">
        <v>0</v>
      </c>
      <c r="V7" s="6">
        <v>0</v>
      </c>
      <c r="W7" s="9">
        <v>0</v>
      </c>
      <c r="X7" s="7">
        <v>0</v>
      </c>
      <c r="Y7" s="6">
        <v>0</v>
      </c>
      <c r="Z7" s="9">
        <v>0</v>
      </c>
      <c r="AA7" s="7">
        <v>0</v>
      </c>
      <c r="AB7" s="6">
        <v>0</v>
      </c>
      <c r="AC7" s="9">
        <v>0</v>
      </c>
      <c r="AD7" s="7">
        <v>0</v>
      </c>
      <c r="AE7" s="6">
        <v>0</v>
      </c>
      <c r="AF7" s="9">
        <v>0</v>
      </c>
      <c r="AG7" s="7">
        <v>0</v>
      </c>
      <c r="AH7" s="6">
        <v>0</v>
      </c>
      <c r="AI7" s="9">
        <f t="shared" si="2"/>
        <v>0</v>
      </c>
      <c r="AJ7" s="7">
        <v>0</v>
      </c>
      <c r="AK7" s="6">
        <v>0</v>
      </c>
      <c r="AL7" s="9">
        <f t="shared" si="3"/>
        <v>0</v>
      </c>
      <c r="AM7" s="7">
        <v>0</v>
      </c>
      <c r="AN7" s="6">
        <v>0</v>
      </c>
      <c r="AO7" s="9">
        <v>0</v>
      </c>
      <c r="AP7" s="7">
        <v>0</v>
      </c>
      <c r="AQ7" s="6">
        <v>0</v>
      </c>
      <c r="AR7" s="9">
        <v>0</v>
      </c>
      <c r="AS7" s="7">
        <v>0</v>
      </c>
      <c r="AT7" s="6">
        <v>0</v>
      </c>
      <c r="AU7" s="9">
        <f t="shared" si="4"/>
        <v>0</v>
      </c>
      <c r="AV7" s="7">
        <v>0</v>
      </c>
      <c r="AW7" s="6">
        <v>0</v>
      </c>
      <c r="AX7" s="9">
        <v>0</v>
      </c>
      <c r="AY7" s="7">
        <v>4528.0529999999999</v>
      </c>
      <c r="AZ7" s="6">
        <v>57325.49</v>
      </c>
      <c r="BA7" s="9">
        <f t="shared" si="5"/>
        <v>12660.074871031766</v>
      </c>
      <c r="BB7" s="7"/>
      <c r="BC7" s="6"/>
      <c r="BD7" s="9"/>
      <c r="BE7" s="7">
        <v>0</v>
      </c>
      <c r="BF7" s="6">
        <v>0</v>
      </c>
      <c r="BG7" s="9">
        <f t="shared" si="6"/>
        <v>0</v>
      </c>
      <c r="BH7" s="7">
        <v>0</v>
      </c>
      <c r="BI7" s="6">
        <v>0</v>
      </c>
      <c r="BJ7" s="9">
        <v>0</v>
      </c>
      <c r="BK7" s="7">
        <v>5.0250000000000004</v>
      </c>
      <c r="BL7" s="6">
        <v>221.98</v>
      </c>
      <c r="BM7" s="9">
        <f t="shared" ref="BM7:BM8" si="11">BL7/BK7*1000</f>
        <v>44175.124378109445</v>
      </c>
      <c r="BN7" s="7">
        <v>0</v>
      </c>
      <c r="BO7" s="6">
        <v>0</v>
      </c>
      <c r="BP7" s="9">
        <f t="shared" si="8"/>
        <v>0</v>
      </c>
      <c r="BQ7" s="7"/>
      <c r="BR7" s="6"/>
      <c r="BS7" s="9"/>
      <c r="BT7" s="7">
        <f t="shared" si="9"/>
        <v>4533.0779999999995</v>
      </c>
      <c r="BU7" s="9">
        <f t="shared" si="10"/>
        <v>57547.47</v>
      </c>
    </row>
    <row r="8" spans="1:134" x14ac:dyDescent="0.3">
      <c r="A8" s="35">
        <v>2017</v>
      </c>
      <c r="B8" s="36" t="s">
        <v>7</v>
      </c>
      <c r="C8" s="7">
        <v>4993.8609999999999</v>
      </c>
      <c r="D8" s="6">
        <v>51028.21</v>
      </c>
      <c r="E8" s="9">
        <f t="shared" ref="E8:E9" si="12">D8/C8*1000</f>
        <v>10218.187891092684</v>
      </c>
      <c r="F8" s="7">
        <v>0</v>
      </c>
      <c r="G8" s="6">
        <v>0</v>
      </c>
      <c r="H8" s="9">
        <v>0</v>
      </c>
      <c r="I8" s="7"/>
      <c r="J8" s="6"/>
      <c r="K8" s="9"/>
      <c r="L8" s="7">
        <v>0</v>
      </c>
      <c r="M8" s="6">
        <v>0</v>
      </c>
      <c r="N8" s="9">
        <v>0</v>
      </c>
      <c r="O8" s="7">
        <v>0</v>
      </c>
      <c r="P8" s="6">
        <v>0</v>
      </c>
      <c r="Q8" s="9">
        <v>0</v>
      </c>
      <c r="R8" s="7">
        <v>0</v>
      </c>
      <c r="S8" s="6">
        <v>0</v>
      </c>
      <c r="T8" s="9">
        <f t="shared" si="1"/>
        <v>0</v>
      </c>
      <c r="U8" s="7">
        <v>0</v>
      </c>
      <c r="V8" s="6">
        <v>0</v>
      </c>
      <c r="W8" s="9">
        <v>0</v>
      </c>
      <c r="X8" s="7">
        <v>0</v>
      </c>
      <c r="Y8" s="6">
        <v>0</v>
      </c>
      <c r="Z8" s="9">
        <v>0</v>
      </c>
      <c r="AA8" s="7">
        <v>0</v>
      </c>
      <c r="AB8" s="6">
        <v>0</v>
      </c>
      <c r="AC8" s="9">
        <v>0</v>
      </c>
      <c r="AD8" s="7">
        <v>0</v>
      </c>
      <c r="AE8" s="6">
        <v>0</v>
      </c>
      <c r="AF8" s="9">
        <v>0</v>
      </c>
      <c r="AG8" s="7">
        <v>0</v>
      </c>
      <c r="AH8" s="6">
        <v>0</v>
      </c>
      <c r="AI8" s="9">
        <f t="shared" si="2"/>
        <v>0</v>
      </c>
      <c r="AJ8" s="7">
        <v>0</v>
      </c>
      <c r="AK8" s="6">
        <v>0</v>
      </c>
      <c r="AL8" s="9">
        <f t="shared" si="3"/>
        <v>0</v>
      </c>
      <c r="AM8" s="7">
        <v>0</v>
      </c>
      <c r="AN8" s="6">
        <v>0</v>
      </c>
      <c r="AO8" s="9">
        <v>0</v>
      </c>
      <c r="AP8" s="7">
        <v>2001.134</v>
      </c>
      <c r="AQ8" s="6">
        <v>22538.26</v>
      </c>
      <c r="AR8" s="9">
        <f t="shared" ref="AR8:AR13" si="13">AQ8/AP8*1000</f>
        <v>11262.744024138312</v>
      </c>
      <c r="AS8" s="7">
        <v>0</v>
      </c>
      <c r="AT8" s="6">
        <v>0</v>
      </c>
      <c r="AU8" s="9">
        <f t="shared" si="4"/>
        <v>0</v>
      </c>
      <c r="AV8" s="7">
        <v>5.8259999999999996</v>
      </c>
      <c r="AW8" s="6">
        <v>107.41</v>
      </c>
      <c r="AX8" s="9">
        <f t="shared" ref="AX8:AX9" si="14">AW8/AV8*1000</f>
        <v>18436.31994507381</v>
      </c>
      <c r="AY8" s="7">
        <v>997.46199999999999</v>
      </c>
      <c r="AZ8" s="6">
        <v>11856.29</v>
      </c>
      <c r="BA8" s="9">
        <f t="shared" si="5"/>
        <v>11886.457829972471</v>
      </c>
      <c r="BB8" s="7"/>
      <c r="BC8" s="6"/>
      <c r="BD8" s="9"/>
      <c r="BE8" s="7">
        <v>0</v>
      </c>
      <c r="BF8" s="6">
        <v>0</v>
      </c>
      <c r="BG8" s="9">
        <f t="shared" si="6"/>
        <v>0</v>
      </c>
      <c r="BH8" s="7">
        <v>0</v>
      </c>
      <c r="BI8" s="6">
        <v>0</v>
      </c>
      <c r="BJ8" s="9">
        <v>0</v>
      </c>
      <c r="BK8" s="7">
        <v>4.9180000000000001</v>
      </c>
      <c r="BL8" s="6">
        <v>214.22</v>
      </c>
      <c r="BM8" s="9">
        <f t="shared" si="11"/>
        <v>43558.357055713706</v>
      </c>
      <c r="BN8" s="7">
        <v>0</v>
      </c>
      <c r="BO8" s="6">
        <v>0</v>
      </c>
      <c r="BP8" s="9">
        <f t="shared" si="8"/>
        <v>0</v>
      </c>
      <c r="BQ8" s="7"/>
      <c r="BR8" s="6"/>
      <c r="BS8" s="9"/>
      <c r="BT8" s="7">
        <f t="shared" si="9"/>
        <v>8003.2009999999991</v>
      </c>
      <c r="BU8" s="9">
        <f t="shared" si="10"/>
        <v>85744.390000000014</v>
      </c>
    </row>
    <row r="9" spans="1:134" x14ac:dyDescent="0.3">
      <c r="A9" s="35">
        <v>2017</v>
      </c>
      <c r="B9" s="36" t="s">
        <v>8</v>
      </c>
      <c r="C9" s="7">
        <v>4982.3010000000004</v>
      </c>
      <c r="D9" s="6">
        <v>46348.77</v>
      </c>
      <c r="E9" s="9">
        <f t="shared" si="12"/>
        <v>9302.6836395472692</v>
      </c>
      <c r="F9" s="7">
        <v>0</v>
      </c>
      <c r="G9" s="6">
        <v>0</v>
      </c>
      <c r="H9" s="9">
        <v>0</v>
      </c>
      <c r="I9" s="7"/>
      <c r="J9" s="6"/>
      <c r="K9" s="9"/>
      <c r="L9" s="7">
        <v>0</v>
      </c>
      <c r="M9" s="6">
        <v>0</v>
      </c>
      <c r="N9" s="9">
        <v>0</v>
      </c>
      <c r="O9" s="7">
        <v>0</v>
      </c>
      <c r="P9" s="6">
        <v>0</v>
      </c>
      <c r="Q9" s="9">
        <v>0</v>
      </c>
      <c r="R9" s="7">
        <v>0</v>
      </c>
      <c r="S9" s="6">
        <v>0</v>
      </c>
      <c r="T9" s="9">
        <f t="shared" si="1"/>
        <v>0</v>
      </c>
      <c r="U9" s="7">
        <v>0</v>
      </c>
      <c r="V9" s="6">
        <v>0</v>
      </c>
      <c r="W9" s="9">
        <v>0</v>
      </c>
      <c r="X9" s="7">
        <v>0</v>
      </c>
      <c r="Y9" s="6">
        <v>0</v>
      </c>
      <c r="Z9" s="9">
        <v>0</v>
      </c>
      <c r="AA9" s="7">
        <v>0.06</v>
      </c>
      <c r="AB9" s="6">
        <v>0.43</v>
      </c>
      <c r="AC9" s="9">
        <f t="shared" ref="AC9" si="15">AB9/AA9*1000</f>
        <v>7166.666666666667</v>
      </c>
      <c r="AD9" s="7">
        <v>0</v>
      </c>
      <c r="AE9" s="6">
        <v>0</v>
      </c>
      <c r="AF9" s="9">
        <v>0</v>
      </c>
      <c r="AG9" s="7">
        <v>0</v>
      </c>
      <c r="AH9" s="6">
        <v>0</v>
      </c>
      <c r="AI9" s="9">
        <f t="shared" si="2"/>
        <v>0</v>
      </c>
      <c r="AJ9" s="7">
        <v>0</v>
      </c>
      <c r="AK9" s="6">
        <v>0</v>
      </c>
      <c r="AL9" s="9">
        <f t="shared" si="3"/>
        <v>0</v>
      </c>
      <c r="AM9" s="7">
        <v>0</v>
      </c>
      <c r="AN9" s="6">
        <v>0</v>
      </c>
      <c r="AO9" s="9">
        <v>0</v>
      </c>
      <c r="AP9" s="7">
        <v>0.38</v>
      </c>
      <c r="AQ9" s="6">
        <v>21.06</v>
      </c>
      <c r="AR9" s="9">
        <f t="shared" si="13"/>
        <v>55421.052631578947</v>
      </c>
      <c r="AS9" s="7">
        <v>0</v>
      </c>
      <c r="AT9" s="6">
        <v>0</v>
      </c>
      <c r="AU9" s="9">
        <f t="shared" si="4"/>
        <v>0</v>
      </c>
      <c r="AV9" s="7">
        <v>14.728999999999999</v>
      </c>
      <c r="AW9" s="6">
        <v>298.11</v>
      </c>
      <c r="AX9" s="9">
        <f t="shared" si="14"/>
        <v>20239.663249371992</v>
      </c>
      <c r="AY9" s="7">
        <v>13996.199000000001</v>
      </c>
      <c r="AZ9" s="6">
        <v>145381.22</v>
      </c>
      <c r="BA9" s="9">
        <f t="shared" si="5"/>
        <v>10387.192980036938</v>
      </c>
      <c r="BB9" s="7"/>
      <c r="BC9" s="6"/>
      <c r="BD9" s="9"/>
      <c r="BE9" s="7">
        <v>0</v>
      </c>
      <c r="BF9" s="6">
        <v>0</v>
      </c>
      <c r="BG9" s="9">
        <f t="shared" si="6"/>
        <v>0</v>
      </c>
      <c r="BH9" s="7">
        <v>0.378</v>
      </c>
      <c r="BI9" s="6">
        <v>12.37</v>
      </c>
      <c r="BJ9" s="9">
        <f t="shared" ref="BJ9" si="16">BI9/BH9*1000</f>
        <v>32724.86772486772</v>
      </c>
      <c r="BK9" s="7">
        <v>0</v>
      </c>
      <c r="BL9" s="6">
        <v>0</v>
      </c>
      <c r="BM9" s="9">
        <v>0</v>
      </c>
      <c r="BN9" s="7">
        <v>0</v>
      </c>
      <c r="BO9" s="6">
        <v>0</v>
      </c>
      <c r="BP9" s="9">
        <f t="shared" si="8"/>
        <v>0</v>
      </c>
      <c r="BQ9" s="7"/>
      <c r="BR9" s="6"/>
      <c r="BS9" s="9"/>
      <c r="BT9" s="7">
        <f t="shared" si="9"/>
        <v>18994.047000000002</v>
      </c>
      <c r="BU9" s="9">
        <f t="shared" si="10"/>
        <v>192061.96</v>
      </c>
    </row>
    <row r="10" spans="1:134" x14ac:dyDescent="0.3">
      <c r="A10" s="35">
        <v>2017</v>
      </c>
      <c r="B10" s="36" t="s">
        <v>9</v>
      </c>
      <c r="C10" s="7">
        <v>0</v>
      </c>
      <c r="D10" s="6">
        <v>0</v>
      </c>
      <c r="E10" s="9">
        <v>0</v>
      </c>
      <c r="F10" s="7">
        <v>0</v>
      </c>
      <c r="G10" s="6">
        <v>0</v>
      </c>
      <c r="H10" s="9">
        <v>0</v>
      </c>
      <c r="I10" s="7"/>
      <c r="J10" s="6"/>
      <c r="K10" s="9"/>
      <c r="L10" s="7">
        <v>0</v>
      </c>
      <c r="M10" s="6">
        <v>0</v>
      </c>
      <c r="N10" s="9">
        <v>0</v>
      </c>
      <c r="O10" s="7">
        <v>0</v>
      </c>
      <c r="P10" s="6">
        <v>0</v>
      </c>
      <c r="Q10" s="9">
        <v>0</v>
      </c>
      <c r="R10" s="7">
        <v>0</v>
      </c>
      <c r="S10" s="6">
        <v>0</v>
      </c>
      <c r="T10" s="9">
        <f t="shared" si="1"/>
        <v>0</v>
      </c>
      <c r="U10" s="7">
        <v>0</v>
      </c>
      <c r="V10" s="6">
        <v>0</v>
      </c>
      <c r="W10" s="9">
        <v>0</v>
      </c>
      <c r="X10" s="7">
        <v>0</v>
      </c>
      <c r="Y10" s="6">
        <v>0</v>
      </c>
      <c r="Z10" s="9">
        <v>0</v>
      </c>
      <c r="AA10" s="7">
        <v>0</v>
      </c>
      <c r="AB10" s="6">
        <v>0</v>
      </c>
      <c r="AC10" s="9">
        <v>0</v>
      </c>
      <c r="AD10" s="7">
        <v>0</v>
      </c>
      <c r="AE10" s="6">
        <v>0</v>
      </c>
      <c r="AF10" s="9">
        <v>0</v>
      </c>
      <c r="AG10" s="7">
        <v>0</v>
      </c>
      <c r="AH10" s="6">
        <v>0</v>
      </c>
      <c r="AI10" s="9">
        <f t="shared" si="2"/>
        <v>0</v>
      </c>
      <c r="AJ10" s="7">
        <v>0</v>
      </c>
      <c r="AK10" s="6">
        <v>0</v>
      </c>
      <c r="AL10" s="9">
        <f t="shared" si="3"/>
        <v>0</v>
      </c>
      <c r="AM10" s="7">
        <v>0</v>
      </c>
      <c r="AN10" s="6">
        <v>0</v>
      </c>
      <c r="AO10" s="9">
        <v>0</v>
      </c>
      <c r="AP10" s="7">
        <v>0.56999999999999995</v>
      </c>
      <c r="AQ10" s="6">
        <v>28.57</v>
      </c>
      <c r="AR10" s="9">
        <f t="shared" si="13"/>
        <v>50122.807017543862</v>
      </c>
      <c r="AS10" s="7">
        <v>0</v>
      </c>
      <c r="AT10" s="6">
        <v>0</v>
      </c>
      <c r="AU10" s="9">
        <f t="shared" si="4"/>
        <v>0</v>
      </c>
      <c r="AV10" s="7">
        <v>0</v>
      </c>
      <c r="AW10" s="6">
        <v>0</v>
      </c>
      <c r="AX10" s="9">
        <v>0</v>
      </c>
      <c r="AY10" s="7">
        <v>0</v>
      </c>
      <c r="AZ10" s="6">
        <v>0</v>
      </c>
      <c r="BA10" s="9">
        <v>0</v>
      </c>
      <c r="BB10" s="7"/>
      <c r="BC10" s="6"/>
      <c r="BD10" s="9"/>
      <c r="BE10" s="7">
        <v>0</v>
      </c>
      <c r="BF10" s="6">
        <v>0</v>
      </c>
      <c r="BG10" s="9">
        <f t="shared" si="6"/>
        <v>0</v>
      </c>
      <c r="BH10" s="7">
        <v>0</v>
      </c>
      <c r="BI10" s="6">
        <v>0</v>
      </c>
      <c r="BJ10" s="9">
        <v>0</v>
      </c>
      <c r="BK10" s="7">
        <v>2.044</v>
      </c>
      <c r="BL10" s="6">
        <v>275.77999999999997</v>
      </c>
      <c r="BM10" s="9">
        <f t="shared" ref="BM10:BM13" si="17">BL10/BK10*1000</f>
        <v>134921.72211350291</v>
      </c>
      <c r="BN10" s="7">
        <v>0</v>
      </c>
      <c r="BO10" s="6">
        <v>0</v>
      </c>
      <c r="BP10" s="9">
        <f t="shared" si="8"/>
        <v>0</v>
      </c>
      <c r="BQ10" s="7"/>
      <c r="BR10" s="6"/>
      <c r="BS10" s="9"/>
      <c r="BT10" s="7">
        <f t="shared" si="9"/>
        <v>2.6139999999999999</v>
      </c>
      <c r="BU10" s="9">
        <f t="shared" si="10"/>
        <v>304.34999999999997</v>
      </c>
    </row>
    <row r="11" spans="1:134" x14ac:dyDescent="0.3">
      <c r="A11" s="35">
        <v>2017</v>
      </c>
      <c r="B11" s="36" t="s">
        <v>10</v>
      </c>
      <c r="C11" s="7">
        <v>4985.4809999999998</v>
      </c>
      <c r="D11" s="6">
        <v>48299.72</v>
      </c>
      <c r="E11" s="9">
        <f t="shared" ref="E11:E16" si="18">D11/C11*1000</f>
        <v>9688.0762357734402</v>
      </c>
      <c r="F11" s="7">
        <v>0</v>
      </c>
      <c r="G11" s="6">
        <v>0</v>
      </c>
      <c r="H11" s="9">
        <v>0</v>
      </c>
      <c r="I11" s="7"/>
      <c r="J11" s="6"/>
      <c r="K11" s="9"/>
      <c r="L11" s="7">
        <v>0</v>
      </c>
      <c r="M11" s="6">
        <v>0</v>
      </c>
      <c r="N11" s="9">
        <v>0</v>
      </c>
      <c r="O11" s="7">
        <v>0</v>
      </c>
      <c r="P11" s="6">
        <v>0</v>
      </c>
      <c r="Q11" s="9">
        <v>0</v>
      </c>
      <c r="R11" s="7">
        <v>0</v>
      </c>
      <c r="S11" s="6">
        <v>0</v>
      </c>
      <c r="T11" s="9">
        <f t="shared" si="1"/>
        <v>0</v>
      </c>
      <c r="U11" s="7">
        <v>0</v>
      </c>
      <c r="V11" s="6">
        <v>0</v>
      </c>
      <c r="W11" s="9">
        <v>0</v>
      </c>
      <c r="X11" s="7">
        <v>0</v>
      </c>
      <c r="Y11" s="6">
        <v>0</v>
      </c>
      <c r="Z11" s="9">
        <v>0</v>
      </c>
      <c r="AA11" s="7">
        <v>0</v>
      </c>
      <c r="AB11" s="6">
        <v>0</v>
      </c>
      <c r="AC11" s="9">
        <v>0</v>
      </c>
      <c r="AD11" s="7">
        <v>0</v>
      </c>
      <c r="AE11" s="6">
        <v>0</v>
      </c>
      <c r="AF11" s="9">
        <v>0</v>
      </c>
      <c r="AG11" s="7">
        <v>0</v>
      </c>
      <c r="AH11" s="6">
        <v>0</v>
      </c>
      <c r="AI11" s="9">
        <f t="shared" si="2"/>
        <v>0</v>
      </c>
      <c r="AJ11" s="7">
        <v>0</v>
      </c>
      <c r="AK11" s="6">
        <v>0</v>
      </c>
      <c r="AL11" s="9">
        <f t="shared" si="3"/>
        <v>0</v>
      </c>
      <c r="AM11" s="7">
        <v>0</v>
      </c>
      <c r="AN11" s="6">
        <v>0</v>
      </c>
      <c r="AO11" s="9">
        <v>0</v>
      </c>
      <c r="AP11" s="7">
        <v>5010.4049999999997</v>
      </c>
      <c r="AQ11" s="6">
        <v>53218.43</v>
      </c>
      <c r="AR11" s="9">
        <f t="shared" si="13"/>
        <v>10621.582486844876</v>
      </c>
      <c r="AS11" s="7">
        <v>0</v>
      </c>
      <c r="AT11" s="6">
        <v>0</v>
      </c>
      <c r="AU11" s="9">
        <f t="shared" si="4"/>
        <v>0</v>
      </c>
      <c r="AV11" s="7">
        <v>0</v>
      </c>
      <c r="AW11" s="6">
        <v>0</v>
      </c>
      <c r="AX11" s="9">
        <v>0</v>
      </c>
      <c r="AY11" s="7">
        <v>0</v>
      </c>
      <c r="AZ11" s="6">
        <v>0</v>
      </c>
      <c r="BA11" s="9">
        <v>0</v>
      </c>
      <c r="BB11" s="7"/>
      <c r="BC11" s="6"/>
      <c r="BD11" s="9"/>
      <c r="BE11" s="7">
        <v>0</v>
      </c>
      <c r="BF11" s="6">
        <v>0</v>
      </c>
      <c r="BG11" s="9">
        <f t="shared" si="6"/>
        <v>0</v>
      </c>
      <c r="BH11" s="7">
        <v>0</v>
      </c>
      <c r="BI11" s="6">
        <v>0</v>
      </c>
      <c r="BJ11" s="9">
        <v>0</v>
      </c>
      <c r="BK11" s="7">
        <v>2.0979999999999999</v>
      </c>
      <c r="BL11" s="6">
        <v>81.400000000000006</v>
      </c>
      <c r="BM11" s="9">
        <f t="shared" si="17"/>
        <v>38798.856053384181</v>
      </c>
      <c r="BN11" s="7">
        <v>0</v>
      </c>
      <c r="BO11" s="6">
        <v>0</v>
      </c>
      <c r="BP11" s="9">
        <f t="shared" si="8"/>
        <v>0</v>
      </c>
      <c r="BQ11" s="7"/>
      <c r="BR11" s="6"/>
      <c r="BS11" s="9"/>
      <c r="BT11" s="7">
        <f t="shared" si="9"/>
        <v>9997.9839999999986</v>
      </c>
      <c r="BU11" s="9">
        <f t="shared" si="10"/>
        <v>101599.54999999999</v>
      </c>
    </row>
    <row r="12" spans="1:134" x14ac:dyDescent="0.3">
      <c r="A12" s="35">
        <v>2017</v>
      </c>
      <c r="B12" s="36" t="s">
        <v>11</v>
      </c>
      <c r="C12" s="7">
        <v>10949.717000000001</v>
      </c>
      <c r="D12" s="6">
        <v>110734.87</v>
      </c>
      <c r="E12" s="9">
        <f t="shared" si="18"/>
        <v>10113.03488482853</v>
      </c>
      <c r="F12" s="7">
        <v>0</v>
      </c>
      <c r="G12" s="6">
        <v>0</v>
      </c>
      <c r="H12" s="9">
        <v>0</v>
      </c>
      <c r="I12" s="7"/>
      <c r="J12" s="6"/>
      <c r="K12" s="9"/>
      <c r="L12" s="7">
        <v>0</v>
      </c>
      <c r="M12" s="6">
        <v>0</v>
      </c>
      <c r="N12" s="9">
        <v>0</v>
      </c>
      <c r="O12" s="7">
        <v>0</v>
      </c>
      <c r="P12" s="6">
        <v>0</v>
      </c>
      <c r="Q12" s="9">
        <v>0</v>
      </c>
      <c r="R12" s="7">
        <v>0</v>
      </c>
      <c r="S12" s="6">
        <v>0</v>
      </c>
      <c r="T12" s="9">
        <f t="shared" si="1"/>
        <v>0</v>
      </c>
      <c r="U12" s="7">
        <v>0</v>
      </c>
      <c r="V12" s="6">
        <v>0</v>
      </c>
      <c r="W12" s="9">
        <v>0</v>
      </c>
      <c r="X12" s="7">
        <v>0</v>
      </c>
      <c r="Y12" s="6">
        <v>0</v>
      </c>
      <c r="Z12" s="9">
        <v>0</v>
      </c>
      <c r="AA12" s="7">
        <v>0</v>
      </c>
      <c r="AB12" s="6">
        <v>0</v>
      </c>
      <c r="AC12" s="9">
        <v>0</v>
      </c>
      <c r="AD12" s="7">
        <v>0</v>
      </c>
      <c r="AE12" s="6">
        <v>0</v>
      </c>
      <c r="AF12" s="9">
        <v>0</v>
      </c>
      <c r="AG12" s="7">
        <v>0</v>
      </c>
      <c r="AH12" s="6">
        <v>0</v>
      </c>
      <c r="AI12" s="9">
        <f t="shared" si="2"/>
        <v>0</v>
      </c>
      <c r="AJ12" s="7">
        <v>0</v>
      </c>
      <c r="AK12" s="6">
        <v>0</v>
      </c>
      <c r="AL12" s="9">
        <f t="shared" si="3"/>
        <v>0</v>
      </c>
      <c r="AM12" s="7">
        <v>0</v>
      </c>
      <c r="AN12" s="6">
        <v>0</v>
      </c>
      <c r="AO12" s="9">
        <v>0</v>
      </c>
      <c r="AP12" s="7">
        <v>5124.8490000000002</v>
      </c>
      <c r="AQ12" s="6">
        <v>57003.26</v>
      </c>
      <c r="AR12" s="9">
        <f t="shared" si="13"/>
        <v>11122.91503613082</v>
      </c>
      <c r="AS12" s="7">
        <v>0</v>
      </c>
      <c r="AT12" s="6">
        <v>0</v>
      </c>
      <c r="AU12" s="9">
        <f t="shared" si="4"/>
        <v>0</v>
      </c>
      <c r="AV12" s="7">
        <v>0</v>
      </c>
      <c r="AW12" s="6">
        <v>0</v>
      </c>
      <c r="AX12" s="9">
        <v>0</v>
      </c>
      <c r="AY12" s="7">
        <v>0</v>
      </c>
      <c r="AZ12" s="6">
        <v>0</v>
      </c>
      <c r="BA12" s="9">
        <v>0</v>
      </c>
      <c r="BB12" s="7"/>
      <c r="BC12" s="6"/>
      <c r="BD12" s="9"/>
      <c r="BE12" s="7">
        <v>0</v>
      </c>
      <c r="BF12" s="6">
        <v>0</v>
      </c>
      <c r="BG12" s="9">
        <f t="shared" si="6"/>
        <v>0</v>
      </c>
      <c r="BH12" s="7">
        <v>0</v>
      </c>
      <c r="BI12" s="6">
        <v>0</v>
      </c>
      <c r="BJ12" s="9">
        <v>0</v>
      </c>
      <c r="BK12" s="7">
        <v>5.2460000000000004</v>
      </c>
      <c r="BL12" s="6">
        <v>200.58</v>
      </c>
      <c r="BM12" s="9">
        <f t="shared" si="17"/>
        <v>38234.845596645057</v>
      </c>
      <c r="BN12" s="7">
        <v>0</v>
      </c>
      <c r="BO12" s="6">
        <v>0</v>
      </c>
      <c r="BP12" s="9">
        <f t="shared" si="8"/>
        <v>0</v>
      </c>
      <c r="BQ12" s="7"/>
      <c r="BR12" s="6"/>
      <c r="BS12" s="9"/>
      <c r="BT12" s="7">
        <f t="shared" si="9"/>
        <v>16079.812</v>
      </c>
      <c r="BU12" s="9">
        <f t="shared" si="10"/>
        <v>167938.71</v>
      </c>
    </row>
    <row r="13" spans="1:134" x14ac:dyDescent="0.3">
      <c r="A13" s="35">
        <v>2017</v>
      </c>
      <c r="B13" s="36" t="s">
        <v>12</v>
      </c>
      <c r="C13" s="7">
        <v>14417.145</v>
      </c>
      <c r="D13" s="6">
        <v>141301.15</v>
      </c>
      <c r="E13" s="9">
        <f t="shared" si="18"/>
        <v>9800.910651866232</v>
      </c>
      <c r="F13" s="7">
        <v>0</v>
      </c>
      <c r="G13" s="6">
        <v>0</v>
      </c>
      <c r="H13" s="9">
        <v>0</v>
      </c>
      <c r="I13" s="7"/>
      <c r="J13" s="6"/>
      <c r="K13" s="9"/>
      <c r="L13" s="7">
        <v>0</v>
      </c>
      <c r="M13" s="6">
        <v>0</v>
      </c>
      <c r="N13" s="9">
        <v>0</v>
      </c>
      <c r="O13" s="7">
        <v>0</v>
      </c>
      <c r="P13" s="6">
        <v>0</v>
      </c>
      <c r="Q13" s="9">
        <v>0</v>
      </c>
      <c r="R13" s="7">
        <v>0</v>
      </c>
      <c r="S13" s="6">
        <v>0</v>
      </c>
      <c r="T13" s="9">
        <f t="shared" si="1"/>
        <v>0</v>
      </c>
      <c r="U13" s="7">
        <v>0</v>
      </c>
      <c r="V13" s="6">
        <v>0</v>
      </c>
      <c r="W13" s="9">
        <v>0</v>
      </c>
      <c r="X13" s="7">
        <v>1E-3</v>
      </c>
      <c r="Y13" s="6">
        <v>1.0900000000000001</v>
      </c>
      <c r="Z13" s="9">
        <f t="shared" ref="Z13" si="19">Y13/X13*1000</f>
        <v>1090000</v>
      </c>
      <c r="AA13" s="7">
        <v>0</v>
      </c>
      <c r="AB13" s="6">
        <v>0</v>
      </c>
      <c r="AC13" s="9">
        <v>0</v>
      </c>
      <c r="AD13" s="7">
        <v>0</v>
      </c>
      <c r="AE13" s="6">
        <v>0</v>
      </c>
      <c r="AF13" s="9">
        <v>0</v>
      </c>
      <c r="AG13" s="7">
        <v>0</v>
      </c>
      <c r="AH13" s="6">
        <v>0</v>
      </c>
      <c r="AI13" s="9">
        <f t="shared" si="2"/>
        <v>0</v>
      </c>
      <c r="AJ13" s="7">
        <v>0</v>
      </c>
      <c r="AK13" s="6">
        <v>0</v>
      </c>
      <c r="AL13" s="9">
        <f t="shared" si="3"/>
        <v>0</v>
      </c>
      <c r="AM13" s="7">
        <v>0</v>
      </c>
      <c r="AN13" s="6">
        <v>0</v>
      </c>
      <c r="AO13" s="9">
        <v>0</v>
      </c>
      <c r="AP13" s="7">
        <v>5508.9269999999997</v>
      </c>
      <c r="AQ13" s="6">
        <v>60386.02</v>
      </c>
      <c r="AR13" s="9">
        <f t="shared" si="13"/>
        <v>10961.484877182071</v>
      </c>
      <c r="AS13" s="7">
        <v>0</v>
      </c>
      <c r="AT13" s="6">
        <v>0</v>
      </c>
      <c r="AU13" s="9">
        <f t="shared" si="4"/>
        <v>0</v>
      </c>
      <c r="AV13" s="7">
        <v>11.542</v>
      </c>
      <c r="AW13" s="6">
        <v>244.11</v>
      </c>
      <c r="AX13" s="9">
        <f t="shared" ref="AX13:AX16" si="20">AW13/AV13*1000</f>
        <v>21149.714087679778</v>
      </c>
      <c r="AY13" s="7">
        <v>1000</v>
      </c>
      <c r="AZ13" s="6">
        <v>11212.4</v>
      </c>
      <c r="BA13" s="9">
        <f t="shared" ref="BA13:BA17" si="21">AZ13/AY13*1000</f>
        <v>11212.4</v>
      </c>
      <c r="BB13" s="7"/>
      <c r="BC13" s="6"/>
      <c r="BD13" s="9"/>
      <c r="BE13" s="7">
        <v>0</v>
      </c>
      <c r="BF13" s="6">
        <v>0</v>
      </c>
      <c r="BG13" s="9">
        <f t="shared" si="6"/>
        <v>0</v>
      </c>
      <c r="BH13" s="7">
        <v>0</v>
      </c>
      <c r="BI13" s="6">
        <v>0</v>
      </c>
      <c r="BJ13" s="9">
        <v>0</v>
      </c>
      <c r="BK13" s="7">
        <v>0.01</v>
      </c>
      <c r="BL13" s="6">
        <v>0.51</v>
      </c>
      <c r="BM13" s="9">
        <f t="shared" si="17"/>
        <v>51000</v>
      </c>
      <c r="BN13" s="7">
        <v>0</v>
      </c>
      <c r="BO13" s="6">
        <v>0</v>
      </c>
      <c r="BP13" s="9">
        <f t="shared" si="8"/>
        <v>0</v>
      </c>
      <c r="BQ13" s="7"/>
      <c r="BR13" s="6"/>
      <c r="BS13" s="9"/>
      <c r="BT13" s="7">
        <f t="shared" si="9"/>
        <v>20937.625</v>
      </c>
      <c r="BU13" s="9">
        <f t="shared" si="10"/>
        <v>213145.27999999997</v>
      </c>
    </row>
    <row r="14" spans="1:134" x14ac:dyDescent="0.3">
      <c r="A14" s="35">
        <v>2017</v>
      </c>
      <c r="B14" s="36" t="s">
        <v>13</v>
      </c>
      <c r="C14" s="7">
        <v>11462.196</v>
      </c>
      <c r="D14" s="6">
        <v>111520.89</v>
      </c>
      <c r="E14" s="9">
        <f t="shared" si="18"/>
        <v>9729.452366719257</v>
      </c>
      <c r="F14" s="7">
        <v>0</v>
      </c>
      <c r="G14" s="6">
        <v>0</v>
      </c>
      <c r="H14" s="9">
        <v>0</v>
      </c>
      <c r="I14" s="7"/>
      <c r="J14" s="6"/>
      <c r="K14" s="9"/>
      <c r="L14" s="7">
        <v>0</v>
      </c>
      <c r="M14" s="6">
        <v>0</v>
      </c>
      <c r="N14" s="9">
        <v>0</v>
      </c>
      <c r="O14" s="7">
        <v>0</v>
      </c>
      <c r="P14" s="6">
        <v>0</v>
      </c>
      <c r="Q14" s="9">
        <v>0</v>
      </c>
      <c r="R14" s="7">
        <v>0</v>
      </c>
      <c r="S14" s="6">
        <v>0</v>
      </c>
      <c r="T14" s="9">
        <f t="shared" si="1"/>
        <v>0</v>
      </c>
      <c r="U14" s="7">
        <v>0</v>
      </c>
      <c r="V14" s="6">
        <v>0</v>
      </c>
      <c r="W14" s="9">
        <v>0</v>
      </c>
      <c r="X14" s="7">
        <v>0</v>
      </c>
      <c r="Y14" s="6">
        <v>0</v>
      </c>
      <c r="Z14" s="9">
        <v>0</v>
      </c>
      <c r="AA14" s="7">
        <v>0</v>
      </c>
      <c r="AB14" s="6">
        <v>0</v>
      </c>
      <c r="AC14" s="9">
        <v>0</v>
      </c>
      <c r="AD14" s="7">
        <v>0</v>
      </c>
      <c r="AE14" s="6">
        <v>0</v>
      </c>
      <c r="AF14" s="9">
        <v>0</v>
      </c>
      <c r="AG14" s="7">
        <v>0</v>
      </c>
      <c r="AH14" s="6">
        <v>0</v>
      </c>
      <c r="AI14" s="9">
        <f t="shared" si="2"/>
        <v>0</v>
      </c>
      <c r="AJ14" s="7">
        <v>0</v>
      </c>
      <c r="AK14" s="6">
        <v>0</v>
      </c>
      <c r="AL14" s="9">
        <f t="shared" si="3"/>
        <v>0</v>
      </c>
      <c r="AM14" s="7">
        <v>0</v>
      </c>
      <c r="AN14" s="6">
        <v>0</v>
      </c>
      <c r="AO14" s="9">
        <v>0</v>
      </c>
      <c r="AP14" s="7">
        <v>1287.2760000000001</v>
      </c>
      <c r="AQ14" s="6">
        <v>14009.58</v>
      </c>
      <c r="AR14" s="9">
        <f t="shared" ref="AR14:AR17" si="22">AQ14/AP14*1000</f>
        <v>10883.120636133975</v>
      </c>
      <c r="AS14" s="7">
        <v>0</v>
      </c>
      <c r="AT14" s="6">
        <v>0</v>
      </c>
      <c r="AU14" s="9">
        <f t="shared" si="4"/>
        <v>0</v>
      </c>
      <c r="AV14" s="7">
        <v>11.321999999999999</v>
      </c>
      <c r="AW14" s="6">
        <v>244.47</v>
      </c>
      <c r="AX14" s="9">
        <f t="shared" si="20"/>
        <v>21592.474827768947</v>
      </c>
      <c r="AY14" s="7">
        <v>2470.136</v>
      </c>
      <c r="AZ14" s="6">
        <v>28137.45</v>
      </c>
      <c r="BA14" s="9">
        <f t="shared" si="21"/>
        <v>11391.052962266047</v>
      </c>
      <c r="BB14" s="7"/>
      <c r="BC14" s="6"/>
      <c r="BD14" s="9"/>
      <c r="BE14" s="7">
        <v>0</v>
      </c>
      <c r="BF14" s="6">
        <v>0</v>
      </c>
      <c r="BG14" s="9">
        <f t="shared" si="6"/>
        <v>0</v>
      </c>
      <c r="BH14" s="7">
        <v>0</v>
      </c>
      <c r="BI14" s="6">
        <v>0</v>
      </c>
      <c r="BJ14" s="9">
        <v>0</v>
      </c>
      <c r="BK14" s="7">
        <v>0</v>
      </c>
      <c r="BL14" s="6">
        <v>0</v>
      </c>
      <c r="BM14" s="9">
        <v>0</v>
      </c>
      <c r="BN14" s="7">
        <v>0</v>
      </c>
      <c r="BO14" s="6">
        <v>0</v>
      </c>
      <c r="BP14" s="9">
        <f t="shared" si="8"/>
        <v>0</v>
      </c>
      <c r="BQ14" s="7"/>
      <c r="BR14" s="6"/>
      <c r="BS14" s="9"/>
      <c r="BT14" s="7">
        <f t="shared" si="9"/>
        <v>15230.93</v>
      </c>
      <c r="BU14" s="9">
        <f t="shared" si="10"/>
        <v>153912.39000000001</v>
      </c>
    </row>
    <row r="15" spans="1:134" x14ac:dyDescent="0.3">
      <c r="A15" s="35">
        <v>2017</v>
      </c>
      <c r="B15" s="36" t="s">
        <v>14</v>
      </c>
      <c r="C15" s="7">
        <v>4562.241</v>
      </c>
      <c r="D15" s="6">
        <v>47033.71</v>
      </c>
      <c r="E15" s="9">
        <f t="shared" si="18"/>
        <v>10309.343587942856</v>
      </c>
      <c r="F15" s="7">
        <v>0</v>
      </c>
      <c r="G15" s="6">
        <v>0</v>
      </c>
      <c r="H15" s="9">
        <v>0</v>
      </c>
      <c r="I15" s="7"/>
      <c r="J15" s="6"/>
      <c r="K15" s="9"/>
      <c r="L15" s="7">
        <v>0</v>
      </c>
      <c r="M15" s="6">
        <v>0</v>
      </c>
      <c r="N15" s="9">
        <v>0</v>
      </c>
      <c r="O15" s="7">
        <v>0</v>
      </c>
      <c r="P15" s="6">
        <v>0</v>
      </c>
      <c r="Q15" s="9">
        <v>0</v>
      </c>
      <c r="R15" s="7">
        <v>0</v>
      </c>
      <c r="S15" s="6">
        <v>0</v>
      </c>
      <c r="T15" s="9">
        <f t="shared" si="1"/>
        <v>0</v>
      </c>
      <c r="U15" s="7">
        <v>0</v>
      </c>
      <c r="V15" s="6">
        <v>0</v>
      </c>
      <c r="W15" s="9">
        <v>0</v>
      </c>
      <c r="X15" s="7">
        <v>0</v>
      </c>
      <c r="Y15" s="6">
        <v>0</v>
      </c>
      <c r="Z15" s="9">
        <v>0</v>
      </c>
      <c r="AA15" s="7">
        <v>0</v>
      </c>
      <c r="AB15" s="6">
        <v>0</v>
      </c>
      <c r="AC15" s="9">
        <v>0</v>
      </c>
      <c r="AD15" s="7">
        <v>0</v>
      </c>
      <c r="AE15" s="6">
        <v>0</v>
      </c>
      <c r="AF15" s="9">
        <v>0</v>
      </c>
      <c r="AG15" s="7">
        <v>0</v>
      </c>
      <c r="AH15" s="6">
        <v>0</v>
      </c>
      <c r="AI15" s="9">
        <f t="shared" si="2"/>
        <v>0</v>
      </c>
      <c r="AJ15" s="7">
        <v>0</v>
      </c>
      <c r="AK15" s="6">
        <v>0</v>
      </c>
      <c r="AL15" s="9">
        <f t="shared" si="3"/>
        <v>0</v>
      </c>
      <c r="AM15" s="7">
        <v>193.5</v>
      </c>
      <c r="AN15" s="6">
        <v>2226.5700000000002</v>
      </c>
      <c r="AO15" s="9">
        <f t="shared" ref="AO15:AO16" si="23">AN15/AM15*1000</f>
        <v>11506.821705426357</v>
      </c>
      <c r="AP15" s="7">
        <v>10230.722</v>
      </c>
      <c r="AQ15" s="6">
        <v>117569.42</v>
      </c>
      <c r="AR15" s="9">
        <f t="shared" si="22"/>
        <v>11491.800871922822</v>
      </c>
      <c r="AS15" s="7">
        <v>0</v>
      </c>
      <c r="AT15" s="6">
        <v>0</v>
      </c>
      <c r="AU15" s="9">
        <f t="shared" si="4"/>
        <v>0</v>
      </c>
      <c r="AV15" s="7">
        <v>0</v>
      </c>
      <c r="AW15" s="6">
        <v>0</v>
      </c>
      <c r="AX15" s="9">
        <v>0</v>
      </c>
      <c r="AY15" s="7">
        <v>0</v>
      </c>
      <c r="AZ15" s="6">
        <v>0</v>
      </c>
      <c r="BA15" s="9">
        <v>0</v>
      </c>
      <c r="BB15" s="7"/>
      <c r="BC15" s="6"/>
      <c r="BD15" s="9"/>
      <c r="BE15" s="7">
        <v>0</v>
      </c>
      <c r="BF15" s="6">
        <v>0</v>
      </c>
      <c r="BG15" s="9">
        <f t="shared" si="6"/>
        <v>0</v>
      </c>
      <c r="BH15" s="7">
        <v>0</v>
      </c>
      <c r="BI15" s="6">
        <v>0</v>
      </c>
      <c r="BJ15" s="9">
        <v>0</v>
      </c>
      <c r="BK15" s="7">
        <v>1.667</v>
      </c>
      <c r="BL15" s="6">
        <v>51.32</v>
      </c>
      <c r="BM15" s="9">
        <f t="shared" ref="BM15" si="24">BL15/BK15*1000</f>
        <v>30785.842831433711</v>
      </c>
      <c r="BN15" s="7">
        <v>0</v>
      </c>
      <c r="BO15" s="6">
        <v>0</v>
      </c>
      <c r="BP15" s="9">
        <f t="shared" si="8"/>
        <v>0</v>
      </c>
      <c r="BQ15" s="7"/>
      <c r="BR15" s="6"/>
      <c r="BS15" s="9"/>
      <c r="BT15" s="7">
        <f t="shared" si="9"/>
        <v>14988.13</v>
      </c>
      <c r="BU15" s="9">
        <f t="shared" si="10"/>
        <v>166881.02000000002</v>
      </c>
    </row>
    <row r="16" spans="1:134" x14ac:dyDescent="0.3">
      <c r="A16" s="35">
        <v>2017</v>
      </c>
      <c r="B16" s="36" t="s">
        <v>15</v>
      </c>
      <c r="C16" s="7">
        <v>12379.23</v>
      </c>
      <c r="D16" s="6">
        <v>133661.92000000001</v>
      </c>
      <c r="E16" s="9">
        <f t="shared" si="18"/>
        <v>10797.272528259029</v>
      </c>
      <c r="F16" s="7">
        <v>0</v>
      </c>
      <c r="G16" s="6">
        <v>0</v>
      </c>
      <c r="H16" s="9">
        <v>0</v>
      </c>
      <c r="I16" s="7"/>
      <c r="J16" s="6"/>
      <c r="K16" s="9"/>
      <c r="L16" s="7">
        <v>0</v>
      </c>
      <c r="M16" s="6">
        <v>0</v>
      </c>
      <c r="N16" s="9">
        <v>0</v>
      </c>
      <c r="O16" s="7">
        <v>0</v>
      </c>
      <c r="P16" s="6">
        <v>0</v>
      </c>
      <c r="Q16" s="9">
        <v>0</v>
      </c>
      <c r="R16" s="7">
        <v>0</v>
      </c>
      <c r="S16" s="6">
        <v>0</v>
      </c>
      <c r="T16" s="9">
        <f t="shared" si="1"/>
        <v>0</v>
      </c>
      <c r="U16" s="7">
        <v>0</v>
      </c>
      <c r="V16" s="6">
        <v>0</v>
      </c>
      <c r="W16" s="9">
        <v>0</v>
      </c>
      <c r="X16" s="7">
        <v>0</v>
      </c>
      <c r="Y16" s="6">
        <v>0</v>
      </c>
      <c r="Z16" s="9">
        <v>0</v>
      </c>
      <c r="AA16" s="7">
        <v>0</v>
      </c>
      <c r="AB16" s="6">
        <v>0</v>
      </c>
      <c r="AC16" s="9">
        <v>0</v>
      </c>
      <c r="AD16" s="7">
        <v>0</v>
      </c>
      <c r="AE16" s="6">
        <v>0</v>
      </c>
      <c r="AF16" s="9">
        <v>0</v>
      </c>
      <c r="AG16" s="7">
        <v>0</v>
      </c>
      <c r="AH16" s="6">
        <v>0</v>
      </c>
      <c r="AI16" s="9">
        <f t="shared" si="2"/>
        <v>0</v>
      </c>
      <c r="AJ16" s="7">
        <v>0</v>
      </c>
      <c r="AK16" s="6">
        <v>0</v>
      </c>
      <c r="AL16" s="9">
        <f t="shared" si="3"/>
        <v>0</v>
      </c>
      <c r="AM16" s="7">
        <v>331.5</v>
      </c>
      <c r="AN16" s="6">
        <v>3937.48</v>
      </c>
      <c r="AO16" s="9">
        <f t="shared" si="23"/>
        <v>11877.767722473605</v>
      </c>
      <c r="AP16" s="7">
        <v>3503.8130000000001</v>
      </c>
      <c r="AQ16" s="6">
        <v>41593.67</v>
      </c>
      <c r="AR16" s="9">
        <f t="shared" si="22"/>
        <v>11870.973136979626</v>
      </c>
      <c r="AS16" s="7">
        <v>0</v>
      </c>
      <c r="AT16" s="6">
        <v>0</v>
      </c>
      <c r="AU16" s="9">
        <f t="shared" si="4"/>
        <v>0</v>
      </c>
      <c r="AV16" s="7">
        <v>16.873000000000001</v>
      </c>
      <c r="AW16" s="6">
        <v>380.89</v>
      </c>
      <c r="AX16" s="9">
        <f t="shared" si="20"/>
        <v>22573.934688555677</v>
      </c>
      <c r="AY16" s="7">
        <v>0</v>
      </c>
      <c r="AZ16" s="6">
        <v>0</v>
      </c>
      <c r="BA16" s="9">
        <v>0</v>
      </c>
      <c r="BB16" s="7"/>
      <c r="BC16" s="6"/>
      <c r="BD16" s="9"/>
      <c r="BE16" s="7">
        <v>0</v>
      </c>
      <c r="BF16" s="6">
        <v>0</v>
      </c>
      <c r="BG16" s="9">
        <f t="shared" si="6"/>
        <v>0</v>
      </c>
      <c r="BH16" s="7">
        <v>0</v>
      </c>
      <c r="BI16" s="6">
        <v>0</v>
      </c>
      <c r="BJ16" s="9">
        <v>0</v>
      </c>
      <c r="BK16" s="7">
        <v>0</v>
      </c>
      <c r="BL16" s="6">
        <v>0</v>
      </c>
      <c r="BM16" s="9">
        <v>0</v>
      </c>
      <c r="BN16" s="7">
        <v>0</v>
      </c>
      <c r="BO16" s="6">
        <v>0</v>
      </c>
      <c r="BP16" s="9">
        <f t="shared" si="8"/>
        <v>0</v>
      </c>
      <c r="BQ16" s="7"/>
      <c r="BR16" s="6"/>
      <c r="BS16" s="9"/>
      <c r="BT16" s="7">
        <f t="shared" si="9"/>
        <v>16231.415999999999</v>
      </c>
      <c r="BU16" s="9">
        <f t="shared" si="10"/>
        <v>179573.96000000005</v>
      </c>
    </row>
    <row r="17" spans="1:73" x14ac:dyDescent="0.3">
      <c r="A17" s="35">
        <v>2017</v>
      </c>
      <c r="B17" s="36" t="s">
        <v>16</v>
      </c>
      <c r="C17" s="7">
        <v>0</v>
      </c>
      <c r="D17" s="6">
        <v>0</v>
      </c>
      <c r="E17" s="9">
        <v>0</v>
      </c>
      <c r="F17" s="7">
        <v>0</v>
      </c>
      <c r="G17" s="6">
        <v>0</v>
      </c>
      <c r="H17" s="9">
        <v>0</v>
      </c>
      <c r="I17" s="7"/>
      <c r="J17" s="6"/>
      <c r="K17" s="9"/>
      <c r="L17" s="7">
        <v>0</v>
      </c>
      <c r="M17" s="6">
        <v>0</v>
      </c>
      <c r="N17" s="9">
        <v>0</v>
      </c>
      <c r="O17" s="7">
        <v>0</v>
      </c>
      <c r="P17" s="6">
        <v>0</v>
      </c>
      <c r="Q17" s="9">
        <v>0</v>
      </c>
      <c r="R17" s="7">
        <v>0</v>
      </c>
      <c r="S17" s="6">
        <v>0</v>
      </c>
      <c r="T17" s="9">
        <f t="shared" si="1"/>
        <v>0</v>
      </c>
      <c r="U17" s="7">
        <v>0</v>
      </c>
      <c r="V17" s="6">
        <v>0</v>
      </c>
      <c r="W17" s="9">
        <v>0</v>
      </c>
      <c r="X17" s="7">
        <v>0</v>
      </c>
      <c r="Y17" s="6">
        <v>0</v>
      </c>
      <c r="Z17" s="9">
        <v>0</v>
      </c>
      <c r="AA17" s="7">
        <v>0</v>
      </c>
      <c r="AB17" s="6">
        <v>0</v>
      </c>
      <c r="AC17" s="9">
        <v>0</v>
      </c>
      <c r="AD17" s="7">
        <v>0</v>
      </c>
      <c r="AE17" s="6">
        <v>0</v>
      </c>
      <c r="AF17" s="9">
        <v>0</v>
      </c>
      <c r="AG17" s="7">
        <v>0</v>
      </c>
      <c r="AH17" s="6">
        <v>0</v>
      </c>
      <c r="AI17" s="9">
        <f t="shared" si="2"/>
        <v>0</v>
      </c>
      <c r="AJ17" s="7">
        <v>0</v>
      </c>
      <c r="AK17" s="6">
        <v>0</v>
      </c>
      <c r="AL17" s="9">
        <f t="shared" si="3"/>
        <v>0</v>
      </c>
      <c r="AM17" s="7">
        <v>0</v>
      </c>
      <c r="AN17" s="6">
        <v>0</v>
      </c>
      <c r="AO17" s="9">
        <v>0</v>
      </c>
      <c r="AP17" s="7">
        <v>5928.165</v>
      </c>
      <c r="AQ17" s="6">
        <v>74292.44</v>
      </c>
      <c r="AR17" s="9">
        <f t="shared" si="22"/>
        <v>12532.114069024732</v>
      </c>
      <c r="AS17" s="7">
        <v>0</v>
      </c>
      <c r="AT17" s="6">
        <v>0</v>
      </c>
      <c r="AU17" s="9">
        <f t="shared" si="4"/>
        <v>0</v>
      </c>
      <c r="AV17" s="7">
        <v>0</v>
      </c>
      <c r="AW17" s="6">
        <v>0</v>
      </c>
      <c r="AX17" s="9">
        <v>0</v>
      </c>
      <c r="AY17" s="7">
        <v>4982.1030000000001</v>
      </c>
      <c r="AZ17" s="6">
        <v>60758.78</v>
      </c>
      <c r="BA17" s="9">
        <f t="shared" si="21"/>
        <v>12195.408244269538</v>
      </c>
      <c r="BB17" s="7"/>
      <c r="BC17" s="6"/>
      <c r="BD17" s="9"/>
      <c r="BE17" s="7">
        <v>0</v>
      </c>
      <c r="BF17" s="6">
        <v>0</v>
      </c>
      <c r="BG17" s="9">
        <f t="shared" si="6"/>
        <v>0</v>
      </c>
      <c r="BH17" s="7">
        <v>0</v>
      </c>
      <c r="BI17" s="6">
        <v>0</v>
      </c>
      <c r="BJ17" s="9">
        <v>0</v>
      </c>
      <c r="BK17" s="7">
        <v>0</v>
      </c>
      <c r="BL17" s="6">
        <v>0</v>
      </c>
      <c r="BM17" s="9">
        <v>0</v>
      </c>
      <c r="BN17" s="7">
        <v>0</v>
      </c>
      <c r="BO17" s="6">
        <v>0</v>
      </c>
      <c r="BP17" s="9">
        <f t="shared" si="8"/>
        <v>0</v>
      </c>
      <c r="BQ17" s="7"/>
      <c r="BR17" s="6"/>
      <c r="BS17" s="9"/>
      <c r="BT17" s="7">
        <f t="shared" si="9"/>
        <v>10910.268</v>
      </c>
      <c r="BU17" s="9">
        <f t="shared" si="10"/>
        <v>135051.22</v>
      </c>
    </row>
    <row r="18" spans="1:73" ht="15" thickBot="1" x14ac:dyDescent="0.35">
      <c r="A18" s="37"/>
      <c r="B18" s="38" t="s">
        <v>17</v>
      </c>
      <c r="C18" s="26">
        <f t="shared" ref="C18:D18" si="25">SUM(C6:C17)</f>
        <v>73709.290999999997</v>
      </c>
      <c r="D18" s="25">
        <f t="shared" si="25"/>
        <v>747583.76</v>
      </c>
      <c r="E18" s="27"/>
      <c r="F18" s="26">
        <f t="shared" ref="F18:G18" si="26">SUM(F6:F17)</f>
        <v>0</v>
      </c>
      <c r="G18" s="25">
        <f t="shared" si="26"/>
        <v>0</v>
      </c>
      <c r="H18" s="27"/>
      <c r="I18" s="26"/>
      <c r="J18" s="25"/>
      <c r="K18" s="27"/>
      <c r="L18" s="26">
        <f t="shared" ref="L18:M18" si="27">SUM(L6:L17)</f>
        <v>0</v>
      </c>
      <c r="M18" s="25">
        <f t="shared" si="27"/>
        <v>0</v>
      </c>
      <c r="N18" s="27"/>
      <c r="O18" s="26">
        <f t="shared" ref="O18:P18" si="28">SUM(O6:O17)</f>
        <v>0</v>
      </c>
      <c r="P18" s="25">
        <f t="shared" si="28"/>
        <v>0</v>
      </c>
      <c r="Q18" s="27"/>
      <c r="R18" s="26">
        <f t="shared" ref="R18:S18" si="29">SUM(R6:R17)</f>
        <v>0</v>
      </c>
      <c r="S18" s="25">
        <f t="shared" si="29"/>
        <v>0</v>
      </c>
      <c r="T18" s="27"/>
      <c r="U18" s="26">
        <f t="shared" ref="U18:V18" si="30">SUM(U6:U17)</f>
        <v>0</v>
      </c>
      <c r="V18" s="25">
        <f t="shared" si="30"/>
        <v>0</v>
      </c>
      <c r="W18" s="27"/>
      <c r="X18" s="26">
        <f t="shared" ref="X18:Y18" si="31">SUM(X6:X17)</f>
        <v>1E-3</v>
      </c>
      <c r="Y18" s="25">
        <f t="shared" si="31"/>
        <v>1.0900000000000001</v>
      </c>
      <c r="Z18" s="27"/>
      <c r="AA18" s="26">
        <f t="shared" ref="AA18:AB18" si="32">SUM(AA6:AA17)</f>
        <v>0.06</v>
      </c>
      <c r="AB18" s="25">
        <f t="shared" si="32"/>
        <v>0.43</v>
      </c>
      <c r="AC18" s="27"/>
      <c r="AD18" s="26">
        <f t="shared" ref="AD18:AE18" si="33">SUM(AD6:AD17)</f>
        <v>0</v>
      </c>
      <c r="AE18" s="25">
        <f t="shared" si="33"/>
        <v>0</v>
      </c>
      <c r="AF18" s="27"/>
      <c r="AG18" s="26">
        <f t="shared" ref="AG18:AH18" si="34">SUM(AG6:AG17)</f>
        <v>0</v>
      </c>
      <c r="AH18" s="25">
        <f t="shared" si="34"/>
        <v>0</v>
      </c>
      <c r="AI18" s="27"/>
      <c r="AJ18" s="26">
        <f t="shared" ref="AJ18:AK18" si="35">SUM(AJ6:AJ17)</f>
        <v>0</v>
      </c>
      <c r="AK18" s="25">
        <f t="shared" si="35"/>
        <v>0</v>
      </c>
      <c r="AL18" s="27"/>
      <c r="AM18" s="26">
        <f t="shared" ref="AM18:AN18" si="36">SUM(AM6:AM17)</f>
        <v>525</v>
      </c>
      <c r="AN18" s="25">
        <f t="shared" si="36"/>
        <v>6164.05</v>
      </c>
      <c r="AO18" s="27"/>
      <c r="AP18" s="26">
        <f t="shared" ref="AP18:AQ18" si="37">SUM(AP6:AP17)</f>
        <v>38596.241000000002</v>
      </c>
      <c r="AQ18" s="25">
        <f t="shared" si="37"/>
        <v>440660.70999999996</v>
      </c>
      <c r="AR18" s="27"/>
      <c r="AS18" s="26">
        <f t="shared" ref="AS18:AT18" si="38">SUM(AS6:AS17)</f>
        <v>0</v>
      </c>
      <c r="AT18" s="25">
        <f t="shared" si="38"/>
        <v>0</v>
      </c>
      <c r="AU18" s="27"/>
      <c r="AV18" s="26">
        <f t="shared" ref="AV18:AW18" si="39">SUM(AV6:AV17)</f>
        <v>60.292000000000002</v>
      </c>
      <c r="AW18" s="25">
        <f t="shared" si="39"/>
        <v>1274.99</v>
      </c>
      <c r="AX18" s="27"/>
      <c r="AY18" s="26">
        <f t="shared" ref="AY18:AZ18" si="40">SUM(AY6:AY17)</f>
        <v>32719.161999999997</v>
      </c>
      <c r="AZ18" s="25">
        <f t="shared" si="40"/>
        <v>374026.73</v>
      </c>
      <c r="BA18" s="27"/>
      <c r="BB18" s="26"/>
      <c r="BC18" s="25"/>
      <c r="BD18" s="27"/>
      <c r="BE18" s="26">
        <f t="shared" ref="BE18:BF18" si="41">SUM(BE6:BE17)</f>
        <v>0</v>
      </c>
      <c r="BF18" s="25">
        <f t="shared" si="41"/>
        <v>0</v>
      </c>
      <c r="BG18" s="27"/>
      <c r="BH18" s="26">
        <f t="shared" ref="BH18:BI18" si="42">SUM(BH6:BH17)</f>
        <v>0.58599999999999997</v>
      </c>
      <c r="BI18" s="25">
        <f t="shared" si="42"/>
        <v>24.61</v>
      </c>
      <c r="BJ18" s="27"/>
      <c r="BK18" s="26">
        <f t="shared" ref="BK18:BL18" si="43">SUM(BK6:BK17)</f>
        <v>21.008000000000006</v>
      </c>
      <c r="BL18" s="25">
        <f t="shared" si="43"/>
        <v>1045.79</v>
      </c>
      <c r="BM18" s="27"/>
      <c r="BN18" s="26">
        <f t="shared" ref="BN18:BO18" si="44">SUM(BN6:BN17)</f>
        <v>0</v>
      </c>
      <c r="BO18" s="25">
        <f t="shared" si="44"/>
        <v>0</v>
      </c>
      <c r="BP18" s="27"/>
      <c r="BQ18" s="26"/>
      <c r="BR18" s="25"/>
      <c r="BS18" s="27"/>
      <c r="BT18" s="26">
        <f t="shared" si="9"/>
        <v>145631.641</v>
      </c>
      <c r="BU18" s="27">
        <f t="shared" si="10"/>
        <v>1570782.1600000001</v>
      </c>
    </row>
    <row r="19" spans="1:73" x14ac:dyDescent="0.3">
      <c r="A19" s="35">
        <v>2018</v>
      </c>
      <c r="B19" s="36" t="s">
        <v>5</v>
      </c>
      <c r="C19" s="7">
        <v>4982.9960000000001</v>
      </c>
      <c r="D19" s="6">
        <v>46673.06</v>
      </c>
      <c r="E19" s="9">
        <f t="shared" ref="E19:E28" si="45">D19/C19*1000</f>
        <v>9366.4654757900662</v>
      </c>
      <c r="F19" s="7">
        <v>0</v>
      </c>
      <c r="G19" s="6">
        <v>0</v>
      </c>
      <c r="H19" s="9">
        <v>0</v>
      </c>
      <c r="I19" s="7"/>
      <c r="J19" s="6"/>
      <c r="K19" s="9"/>
      <c r="L19" s="7">
        <v>0</v>
      </c>
      <c r="M19" s="6">
        <v>0</v>
      </c>
      <c r="N19" s="9">
        <v>0</v>
      </c>
      <c r="O19" s="7">
        <v>0</v>
      </c>
      <c r="P19" s="6">
        <v>0</v>
      </c>
      <c r="Q19" s="9">
        <v>0</v>
      </c>
      <c r="R19" s="7">
        <v>0</v>
      </c>
      <c r="S19" s="6">
        <v>0</v>
      </c>
      <c r="T19" s="9">
        <f t="shared" ref="T19:T30" si="46">IF(R19=0,0,S19/R19*1000)</f>
        <v>0</v>
      </c>
      <c r="U19" s="7">
        <v>0</v>
      </c>
      <c r="V19" s="6">
        <v>0</v>
      </c>
      <c r="W19" s="9">
        <v>0</v>
      </c>
      <c r="X19" s="7">
        <v>0</v>
      </c>
      <c r="Y19" s="6">
        <v>0</v>
      </c>
      <c r="Z19" s="9">
        <v>0</v>
      </c>
      <c r="AA19" s="7">
        <v>0</v>
      </c>
      <c r="AB19" s="6">
        <v>0</v>
      </c>
      <c r="AC19" s="9">
        <v>0</v>
      </c>
      <c r="AD19" s="7">
        <v>0</v>
      </c>
      <c r="AE19" s="6">
        <v>0</v>
      </c>
      <c r="AF19" s="9">
        <v>0</v>
      </c>
      <c r="AG19" s="7">
        <v>0</v>
      </c>
      <c r="AH19" s="6">
        <v>0</v>
      </c>
      <c r="AI19" s="9">
        <f t="shared" ref="AI19:AI30" si="47">IF(AG19=0,0,AH19/AG19*1000)</f>
        <v>0</v>
      </c>
      <c r="AJ19" s="7">
        <v>0</v>
      </c>
      <c r="AK19" s="6">
        <v>0</v>
      </c>
      <c r="AL19" s="9">
        <f t="shared" ref="AL19:AL30" si="48">IF(AJ19=0,0,AK19/AJ19*1000)</f>
        <v>0</v>
      </c>
      <c r="AM19" s="7">
        <v>0</v>
      </c>
      <c r="AN19" s="6">
        <v>0</v>
      </c>
      <c r="AO19" s="9">
        <v>0</v>
      </c>
      <c r="AP19" s="7">
        <v>3503.3</v>
      </c>
      <c r="AQ19" s="6">
        <v>40061.370000000003</v>
      </c>
      <c r="AR19" s="9">
        <f t="shared" ref="AR19:AR30" si="49">AQ19/AP19*1000</f>
        <v>11435.32383752462</v>
      </c>
      <c r="AS19" s="7">
        <v>0</v>
      </c>
      <c r="AT19" s="6">
        <v>0</v>
      </c>
      <c r="AU19" s="9">
        <f t="shared" ref="AU19:AU30" si="50">IF(AS19=0,0,AT19/AS19*1000)</f>
        <v>0</v>
      </c>
      <c r="AV19" s="7">
        <v>0</v>
      </c>
      <c r="AW19" s="6">
        <v>0</v>
      </c>
      <c r="AX19" s="9">
        <v>0</v>
      </c>
      <c r="AY19" s="7">
        <v>2.6</v>
      </c>
      <c r="AZ19" s="6">
        <v>67.41</v>
      </c>
      <c r="BA19" s="9">
        <f t="shared" ref="BA19:BA30" si="51">AZ19/AY19*1000</f>
        <v>25926.923076923074</v>
      </c>
      <c r="BB19" s="7"/>
      <c r="BC19" s="6"/>
      <c r="BD19" s="9"/>
      <c r="BE19" s="7">
        <v>0</v>
      </c>
      <c r="BF19" s="6">
        <v>0</v>
      </c>
      <c r="BG19" s="9">
        <f t="shared" ref="BG19:BG30" si="52">IF(BE19=0,0,BF19/BE19*1000)</f>
        <v>0</v>
      </c>
      <c r="BH19" s="7">
        <v>0.01</v>
      </c>
      <c r="BI19" s="6">
        <v>0.79</v>
      </c>
      <c r="BJ19" s="9">
        <f t="shared" ref="BJ19:BJ20" si="53">BI19/BH19*1000</f>
        <v>79000</v>
      </c>
      <c r="BK19" s="7">
        <v>2.4500000000000002</v>
      </c>
      <c r="BL19" s="6">
        <v>70.08</v>
      </c>
      <c r="BM19" s="9">
        <f t="shared" ref="BM19:BM30" si="54">BL19/BK19*1000</f>
        <v>28604.081632653058</v>
      </c>
      <c r="BN19" s="7">
        <v>0</v>
      </c>
      <c r="BO19" s="6">
        <v>0</v>
      </c>
      <c r="BP19" s="9">
        <f t="shared" ref="BP19:BP30" si="55">IF(BN19=0,0,BO19/BN19*1000)</f>
        <v>0</v>
      </c>
      <c r="BQ19" s="7"/>
      <c r="BR19" s="6"/>
      <c r="BS19" s="9"/>
      <c r="BT19" s="7">
        <f t="shared" ref="BT19:BT31" si="56">C19+AA19+AP19+AV19+AY19+BH19+BK19+X19+AM19+L19+AD19</f>
        <v>8491.3560000000016</v>
      </c>
      <c r="BU19" s="9">
        <f t="shared" ref="BU19:BU31" si="57">D19+AB19+AQ19+AW19+AZ19+BI19+BL19+Y19+AN19+M19+AE19</f>
        <v>86872.709999999992</v>
      </c>
    </row>
    <row r="20" spans="1:73" x14ac:dyDescent="0.3">
      <c r="A20" s="35">
        <v>2018</v>
      </c>
      <c r="B20" s="36" t="s">
        <v>6</v>
      </c>
      <c r="C20" s="7">
        <v>5476.9290000000001</v>
      </c>
      <c r="D20" s="6">
        <v>50541.54</v>
      </c>
      <c r="E20" s="9">
        <f t="shared" si="45"/>
        <v>9228.0801887335037</v>
      </c>
      <c r="F20" s="7">
        <v>0</v>
      </c>
      <c r="G20" s="6">
        <v>0</v>
      </c>
      <c r="H20" s="9">
        <v>0</v>
      </c>
      <c r="I20" s="7"/>
      <c r="J20" s="6"/>
      <c r="K20" s="9"/>
      <c r="L20" s="7">
        <v>2.1000000000000001E-2</v>
      </c>
      <c r="M20" s="6">
        <v>0.15</v>
      </c>
      <c r="N20" s="9">
        <f t="shared" ref="N20:N23" si="58">M20/L20*1000</f>
        <v>7142.8571428571422</v>
      </c>
      <c r="O20" s="7">
        <v>0</v>
      </c>
      <c r="P20" s="6">
        <v>0</v>
      </c>
      <c r="Q20" s="9">
        <v>0</v>
      </c>
      <c r="R20" s="7">
        <v>0</v>
      </c>
      <c r="S20" s="6">
        <v>0</v>
      </c>
      <c r="T20" s="9">
        <f t="shared" si="46"/>
        <v>0</v>
      </c>
      <c r="U20" s="7">
        <v>0</v>
      </c>
      <c r="V20" s="6">
        <v>0</v>
      </c>
      <c r="W20" s="9">
        <v>0</v>
      </c>
      <c r="X20" s="7">
        <v>5.2999999999999999E-2</v>
      </c>
      <c r="Y20" s="6">
        <v>5.8</v>
      </c>
      <c r="Z20" s="9">
        <f t="shared" ref="Z20:Z27" si="59">Y20/X20*1000</f>
        <v>109433.96226415095</v>
      </c>
      <c r="AA20" s="7">
        <v>0</v>
      </c>
      <c r="AB20" s="6">
        <v>0</v>
      </c>
      <c r="AC20" s="9">
        <v>0</v>
      </c>
      <c r="AD20" s="7">
        <v>0</v>
      </c>
      <c r="AE20" s="6">
        <v>0</v>
      </c>
      <c r="AF20" s="9">
        <v>0</v>
      </c>
      <c r="AG20" s="7">
        <v>0</v>
      </c>
      <c r="AH20" s="6">
        <v>0</v>
      </c>
      <c r="AI20" s="9">
        <f t="shared" si="47"/>
        <v>0</v>
      </c>
      <c r="AJ20" s="7">
        <v>0</v>
      </c>
      <c r="AK20" s="6">
        <v>0</v>
      </c>
      <c r="AL20" s="9">
        <f t="shared" si="48"/>
        <v>0</v>
      </c>
      <c r="AM20" s="7">
        <v>32</v>
      </c>
      <c r="AN20" s="6">
        <v>317.02</v>
      </c>
      <c r="AO20" s="9">
        <f t="shared" ref="AO20" si="60">AN20/AM20*1000</f>
        <v>9906.875</v>
      </c>
      <c r="AP20" s="7">
        <v>0.41299999999999998</v>
      </c>
      <c r="AQ20" s="6">
        <v>19.36</v>
      </c>
      <c r="AR20" s="9">
        <f t="shared" si="49"/>
        <v>46876.513317191282</v>
      </c>
      <c r="AS20" s="7">
        <v>0</v>
      </c>
      <c r="AT20" s="6">
        <v>0</v>
      </c>
      <c r="AU20" s="9">
        <f t="shared" si="50"/>
        <v>0</v>
      </c>
      <c r="AV20" s="7">
        <v>0</v>
      </c>
      <c r="AW20" s="6">
        <v>0</v>
      </c>
      <c r="AX20" s="9">
        <v>0</v>
      </c>
      <c r="AY20" s="7">
        <v>1988.153</v>
      </c>
      <c r="AZ20" s="6">
        <v>23459.24</v>
      </c>
      <c r="BA20" s="9">
        <f t="shared" si="51"/>
        <v>11799.514423688721</v>
      </c>
      <c r="BB20" s="7"/>
      <c r="BC20" s="6"/>
      <c r="BD20" s="9"/>
      <c r="BE20" s="7">
        <v>0</v>
      </c>
      <c r="BF20" s="6">
        <v>0</v>
      </c>
      <c r="BG20" s="9">
        <f t="shared" si="52"/>
        <v>0</v>
      </c>
      <c r="BH20" s="7">
        <v>3.6999999999999998E-2</v>
      </c>
      <c r="BI20" s="6">
        <v>10.84</v>
      </c>
      <c r="BJ20" s="9">
        <f t="shared" si="53"/>
        <v>292972.97297297296</v>
      </c>
      <c r="BK20" s="7">
        <v>0</v>
      </c>
      <c r="BL20" s="6">
        <v>0</v>
      </c>
      <c r="BM20" s="9">
        <v>0</v>
      </c>
      <c r="BN20" s="7">
        <v>0</v>
      </c>
      <c r="BO20" s="6">
        <v>0</v>
      </c>
      <c r="BP20" s="9">
        <f t="shared" si="55"/>
        <v>0</v>
      </c>
      <c r="BQ20" s="7"/>
      <c r="BR20" s="6"/>
      <c r="BS20" s="9"/>
      <c r="BT20" s="7">
        <f t="shared" si="56"/>
        <v>7497.6059999999998</v>
      </c>
      <c r="BU20" s="9">
        <f t="shared" si="57"/>
        <v>74353.95</v>
      </c>
    </row>
    <row r="21" spans="1:73" x14ac:dyDescent="0.3">
      <c r="A21" s="35">
        <v>2018</v>
      </c>
      <c r="B21" s="36" t="s">
        <v>7</v>
      </c>
      <c r="C21" s="7">
        <v>0</v>
      </c>
      <c r="D21" s="6">
        <v>0</v>
      </c>
      <c r="E21" s="9">
        <v>0</v>
      </c>
      <c r="F21" s="7">
        <v>0</v>
      </c>
      <c r="G21" s="6">
        <v>0</v>
      </c>
      <c r="H21" s="9">
        <v>0</v>
      </c>
      <c r="I21" s="7"/>
      <c r="J21" s="6"/>
      <c r="K21" s="9"/>
      <c r="L21" s="7">
        <v>0</v>
      </c>
      <c r="M21" s="6">
        <v>0</v>
      </c>
      <c r="N21" s="9">
        <v>0</v>
      </c>
      <c r="O21" s="7">
        <v>0</v>
      </c>
      <c r="P21" s="6">
        <v>0</v>
      </c>
      <c r="Q21" s="9">
        <v>0</v>
      </c>
      <c r="R21" s="7">
        <v>0</v>
      </c>
      <c r="S21" s="6">
        <v>0</v>
      </c>
      <c r="T21" s="9">
        <f t="shared" si="46"/>
        <v>0</v>
      </c>
      <c r="U21" s="7">
        <v>0</v>
      </c>
      <c r="V21" s="6">
        <v>0</v>
      </c>
      <c r="W21" s="9">
        <v>0</v>
      </c>
      <c r="X21" s="7">
        <v>0</v>
      </c>
      <c r="Y21" s="6">
        <v>0</v>
      </c>
      <c r="Z21" s="9">
        <v>0</v>
      </c>
      <c r="AA21" s="7">
        <v>0</v>
      </c>
      <c r="AB21" s="6">
        <v>0</v>
      </c>
      <c r="AC21" s="9">
        <v>0</v>
      </c>
      <c r="AD21" s="7">
        <v>0</v>
      </c>
      <c r="AE21" s="6">
        <v>0</v>
      </c>
      <c r="AF21" s="9">
        <v>0</v>
      </c>
      <c r="AG21" s="7">
        <v>0</v>
      </c>
      <c r="AH21" s="6">
        <v>0</v>
      </c>
      <c r="AI21" s="9">
        <f t="shared" si="47"/>
        <v>0</v>
      </c>
      <c r="AJ21" s="7">
        <v>0</v>
      </c>
      <c r="AK21" s="6">
        <v>0</v>
      </c>
      <c r="AL21" s="9">
        <f t="shared" si="48"/>
        <v>0</v>
      </c>
      <c r="AM21" s="7">
        <v>0</v>
      </c>
      <c r="AN21" s="6">
        <v>0</v>
      </c>
      <c r="AO21" s="9">
        <v>0</v>
      </c>
      <c r="AP21" s="7">
        <v>2502.6060000000002</v>
      </c>
      <c r="AQ21" s="6">
        <v>23885.13</v>
      </c>
      <c r="AR21" s="9">
        <f t="shared" si="49"/>
        <v>9544.1032267963874</v>
      </c>
      <c r="AS21" s="7">
        <v>0</v>
      </c>
      <c r="AT21" s="6">
        <v>0</v>
      </c>
      <c r="AU21" s="9">
        <f t="shared" si="50"/>
        <v>0</v>
      </c>
      <c r="AV21" s="7">
        <v>0</v>
      </c>
      <c r="AW21" s="6">
        <v>0</v>
      </c>
      <c r="AX21" s="9">
        <v>0</v>
      </c>
      <c r="AY21" s="7">
        <v>0</v>
      </c>
      <c r="AZ21" s="6">
        <v>0</v>
      </c>
      <c r="BA21" s="9">
        <v>0</v>
      </c>
      <c r="BB21" s="7"/>
      <c r="BC21" s="6"/>
      <c r="BD21" s="9"/>
      <c r="BE21" s="7">
        <v>0</v>
      </c>
      <c r="BF21" s="6">
        <v>0</v>
      </c>
      <c r="BG21" s="9">
        <f t="shared" si="52"/>
        <v>0</v>
      </c>
      <c r="BH21" s="7">
        <v>0</v>
      </c>
      <c r="BI21" s="6">
        <v>0</v>
      </c>
      <c r="BJ21" s="9">
        <v>0</v>
      </c>
      <c r="BK21" s="7">
        <v>0</v>
      </c>
      <c r="BL21" s="6">
        <v>0</v>
      </c>
      <c r="BM21" s="9">
        <v>0</v>
      </c>
      <c r="BN21" s="7">
        <v>0</v>
      </c>
      <c r="BO21" s="6">
        <v>0</v>
      </c>
      <c r="BP21" s="9">
        <f t="shared" si="55"/>
        <v>0</v>
      </c>
      <c r="BQ21" s="7"/>
      <c r="BR21" s="6"/>
      <c r="BS21" s="9"/>
      <c r="BT21" s="7">
        <f t="shared" si="56"/>
        <v>2502.6060000000002</v>
      </c>
      <c r="BU21" s="9">
        <f t="shared" si="57"/>
        <v>23885.13</v>
      </c>
    </row>
    <row r="22" spans="1:73" x14ac:dyDescent="0.3">
      <c r="A22" s="35">
        <v>2018</v>
      </c>
      <c r="B22" s="36" t="s">
        <v>8</v>
      </c>
      <c r="C22" s="7">
        <v>0</v>
      </c>
      <c r="D22" s="6">
        <v>0</v>
      </c>
      <c r="E22" s="9">
        <v>0</v>
      </c>
      <c r="F22" s="7">
        <v>0</v>
      </c>
      <c r="G22" s="6">
        <v>0</v>
      </c>
      <c r="H22" s="9">
        <v>0</v>
      </c>
      <c r="I22" s="7"/>
      <c r="J22" s="6"/>
      <c r="K22" s="9"/>
      <c r="L22" s="7">
        <v>0</v>
      </c>
      <c r="M22" s="6">
        <v>0</v>
      </c>
      <c r="N22" s="9">
        <v>0</v>
      </c>
      <c r="O22" s="7">
        <v>0</v>
      </c>
      <c r="P22" s="6">
        <v>0</v>
      </c>
      <c r="Q22" s="9">
        <v>0</v>
      </c>
      <c r="R22" s="7">
        <v>0</v>
      </c>
      <c r="S22" s="6">
        <v>0</v>
      </c>
      <c r="T22" s="9">
        <f t="shared" si="46"/>
        <v>0</v>
      </c>
      <c r="U22" s="7">
        <v>0</v>
      </c>
      <c r="V22" s="6">
        <v>0</v>
      </c>
      <c r="W22" s="9">
        <v>0</v>
      </c>
      <c r="X22" s="7">
        <v>0</v>
      </c>
      <c r="Y22" s="6">
        <v>0</v>
      </c>
      <c r="Z22" s="9">
        <v>0</v>
      </c>
      <c r="AA22" s="7">
        <v>0</v>
      </c>
      <c r="AB22" s="6">
        <v>0</v>
      </c>
      <c r="AC22" s="9">
        <v>0</v>
      </c>
      <c r="AD22" s="7">
        <v>0</v>
      </c>
      <c r="AE22" s="6">
        <v>0</v>
      </c>
      <c r="AF22" s="9">
        <v>0</v>
      </c>
      <c r="AG22" s="7">
        <v>0</v>
      </c>
      <c r="AH22" s="6">
        <v>0</v>
      </c>
      <c r="AI22" s="9">
        <f t="shared" si="47"/>
        <v>0</v>
      </c>
      <c r="AJ22" s="7">
        <v>0</v>
      </c>
      <c r="AK22" s="6">
        <v>0</v>
      </c>
      <c r="AL22" s="9">
        <f t="shared" si="48"/>
        <v>0</v>
      </c>
      <c r="AM22" s="7">
        <v>0</v>
      </c>
      <c r="AN22" s="6">
        <v>0</v>
      </c>
      <c r="AO22" s="9">
        <v>0</v>
      </c>
      <c r="AP22" s="7">
        <v>0.76</v>
      </c>
      <c r="AQ22" s="6">
        <v>34.35</v>
      </c>
      <c r="AR22" s="9">
        <f t="shared" si="49"/>
        <v>45197.368421052633</v>
      </c>
      <c r="AS22" s="7">
        <v>0</v>
      </c>
      <c r="AT22" s="6">
        <v>0</v>
      </c>
      <c r="AU22" s="9">
        <f t="shared" si="50"/>
        <v>0</v>
      </c>
      <c r="AV22" s="7">
        <v>0</v>
      </c>
      <c r="AW22" s="6">
        <v>0</v>
      </c>
      <c r="AX22" s="9">
        <v>0</v>
      </c>
      <c r="AY22" s="7">
        <v>0</v>
      </c>
      <c r="AZ22" s="6">
        <v>0</v>
      </c>
      <c r="BA22" s="9">
        <v>0</v>
      </c>
      <c r="BB22" s="7"/>
      <c r="BC22" s="6"/>
      <c r="BD22" s="9"/>
      <c r="BE22" s="7">
        <v>0</v>
      </c>
      <c r="BF22" s="6">
        <v>0</v>
      </c>
      <c r="BG22" s="9">
        <f t="shared" si="52"/>
        <v>0</v>
      </c>
      <c r="BH22" s="7">
        <v>0</v>
      </c>
      <c r="BI22" s="6">
        <v>0</v>
      </c>
      <c r="BJ22" s="9">
        <v>0</v>
      </c>
      <c r="BK22" s="7">
        <v>0</v>
      </c>
      <c r="BL22" s="6">
        <v>0</v>
      </c>
      <c r="BM22" s="9">
        <v>0</v>
      </c>
      <c r="BN22" s="7">
        <v>0</v>
      </c>
      <c r="BO22" s="6">
        <v>0</v>
      </c>
      <c r="BP22" s="9">
        <f t="shared" si="55"/>
        <v>0</v>
      </c>
      <c r="BQ22" s="7"/>
      <c r="BR22" s="6"/>
      <c r="BS22" s="9"/>
      <c r="BT22" s="7">
        <f t="shared" si="56"/>
        <v>0.76</v>
      </c>
      <c r="BU22" s="9">
        <f t="shared" si="57"/>
        <v>34.35</v>
      </c>
    </row>
    <row r="23" spans="1:73" x14ac:dyDescent="0.3">
      <c r="A23" s="35">
        <v>2018</v>
      </c>
      <c r="B23" s="36" t="s">
        <v>9</v>
      </c>
      <c r="C23" s="7">
        <v>4976.9489999999996</v>
      </c>
      <c r="D23" s="6">
        <v>46932.13</v>
      </c>
      <c r="E23" s="9">
        <f t="shared" si="45"/>
        <v>9429.8997237062304</v>
      </c>
      <c r="F23" s="7">
        <v>0</v>
      </c>
      <c r="G23" s="6">
        <v>0</v>
      </c>
      <c r="H23" s="9">
        <v>0</v>
      </c>
      <c r="I23" s="7"/>
      <c r="J23" s="6"/>
      <c r="K23" s="9"/>
      <c r="L23" s="7">
        <v>1E-3</v>
      </c>
      <c r="M23" s="6">
        <v>0.15</v>
      </c>
      <c r="N23" s="9">
        <f t="shared" si="58"/>
        <v>150000</v>
      </c>
      <c r="O23" s="7">
        <v>0</v>
      </c>
      <c r="P23" s="6">
        <v>0</v>
      </c>
      <c r="Q23" s="9">
        <v>0</v>
      </c>
      <c r="R23" s="7">
        <v>0</v>
      </c>
      <c r="S23" s="6">
        <v>0</v>
      </c>
      <c r="T23" s="9">
        <f t="shared" si="46"/>
        <v>0</v>
      </c>
      <c r="U23" s="7">
        <v>0</v>
      </c>
      <c r="V23" s="6">
        <v>0</v>
      </c>
      <c r="W23" s="9">
        <v>0</v>
      </c>
      <c r="X23" s="7">
        <v>0</v>
      </c>
      <c r="Y23" s="6">
        <v>0</v>
      </c>
      <c r="Z23" s="9">
        <v>0</v>
      </c>
      <c r="AA23" s="7">
        <v>0</v>
      </c>
      <c r="AB23" s="6">
        <v>0</v>
      </c>
      <c r="AC23" s="9">
        <v>0</v>
      </c>
      <c r="AD23" s="7">
        <v>0</v>
      </c>
      <c r="AE23" s="6">
        <v>0</v>
      </c>
      <c r="AF23" s="9">
        <v>0</v>
      </c>
      <c r="AG23" s="7">
        <v>0</v>
      </c>
      <c r="AH23" s="6">
        <v>0</v>
      </c>
      <c r="AI23" s="9">
        <f t="shared" si="47"/>
        <v>0</v>
      </c>
      <c r="AJ23" s="7">
        <v>0</v>
      </c>
      <c r="AK23" s="6">
        <v>0</v>
      </c>
      <c r="AL23" s="9">
        <f t="shared" si="48"/>
        <v>0</v>
      </c>
      <c r="AM23" s="7">
        <v>0</v>
      </c>
      <c r="AN23" s="6">
        <v>0</v>
      </c>
      <c r="AO23" s="9">
        <v>0</v>
      </c>
      <c r="AP23" s="7">
        <v>2997.4</v>
      </c>
      <c r="AQ23" s="6">
        <v>31538.71</v>
      </c>
      <c r="AR23" s="9">
        <f t="shared" si="49"/>
        <v>10522.022419430172</v>
      </c>
      <c r="AS23" s="7">
        <v>0</v>
      </c>
      <c r="AT23" s="6">
        <v>0</v>
      </c>
      <c r="AU23" s="9">
        <f t="shared" si="50"/>
        <v>0</v>
      </c>
      <c r="AV23" s="7">
        <v>6.0460000000000003</v>
      </c>
      <c r="AW23" s="6">
        <v>109.98</v>
      </c>
      <c r="AX23" s="9">
        <f t="shared" ref="AX23:AX30" si="61">AW23/AV23*1000</f>
        <v>18190.539199470724</v>
      </c>
      <c r="AY23" s="7">
        <v>0</v>
      </c>
      <c r="AZ23" s="6">
        <v>0</v>
      </c>
      <c r="BA23" s="9">
        <v>0</v>
      </c>
      <c r="BB23" s="7"/>
      <c r="BC23" s="6"/>
      <c r="BD23" s="9"/>
      <c r="BE23" s="7">
        <v>0</v>
      </c>
      <c r="BF23" s="6">
        <v>0</v>
      </c>
      <c r="BG23" s="9">
        <f t="shared" si="52"/>
        <v>0</v>
      </c>
      <c r="BH23" s="7">
        <v>0</v>
      </c>
      <c r="BI23" s="6">
        <v>0</v>
      </c>
      <c r="BJ23" s="9">
        <v>0</v>
      </c>
      <c r="BK23" s="7">
        <v>0</v>
      </c>
      <c r="BL23" s="6">
        <v>0</v>
      </c>
      <c r="BM23" s="9">
        <v>0</v>
      </c>
      <c r="BN23" s="7">
        <v>0</v>
      </c>
      <c r="BO23" s="6">
        <v>0</v>
      </c>
      <c r="BP23" s="9">
        <f t="shared" si="55"/>
        <v>0</v>
      </c>
      <c r="BQ23" s="7"/>
      <c r="BR23" s="6"/>
      <c r="BS23" s="9"/>
      <c r="BT23" s="7">
        <f t="shared" si="56"/>
        <v>7980.3960000000006</v>
      </c>
      <c r="BU23" s="9">
        <f t="shared" si="57"/>
        <v>78580.969999999987</v>
      </c>
    </row>
    <row r="24" spans="1:73" x14ac:dyDescent="0.3">
      <c r="A24" s="35">
        <v>2018</v>
      </c>
      <c r="B24" s="36" t="s">
        <v>10</v>
      </c>
      <c r="C24" s="7">
        <v>4953.74</v>
      </c>
      <c r="D24" s="6">
        <v>44693.612999999998</v>
      </c>
      <c r="E24" s="9">
        <f t="shared" si="45"/>
        <v>9022.1959569941082</v>
      </c>
      <c r="F24" s="7">
        <v>0</v>
      </c>
      <c r="G24" s="6">
        <v>0</v>
      </c>
      <c r="H24" s="9">
        <v>0</v>
      </c>
      <c r="I24" s="7"/>
      <c r="J24" s="6"/>
      <c r="K24" s="9"/>
      <c r="L24" s="7">
        <v>0</v>
      </c>
      <c r="M24" s="6">
        <v>0</v>
      </c>
      <c r="N24" s="9">
        <v>0</v>
      </c>
      <c r="O24" s="7">
        <v>0</v>
      </c>
      <c r="P24" s="6">
        <v>0</v>
      </c>
      <c r="Q24" s="9">
        <v>0</v>
      </c>
      <c r="R24" s="7">
        <v>0</v>
      </c>
      <c r="S24" s="6">
        <v>0</v>
      </c>
      <c r="T24" s="9">
        <f t="shared" si="46"/>
        <v>0</v>
      </c>
      <c r="U24" s="7">
        <v>0</v>
      </c>
      <c r="V24" s="6">
        <v>0</v>
      </c>
      <c r="W24" s="9">
        <v>0</v>
      </c>
      <c r="X24" s="7">
        <v>0</v>
      </c>
      <c r="Y24" s="6">
        <v>0</v>
      </c>
      <c r="Z24" s="9">
        <v>0</v>
      </c>
      <c r="AA24" s="7">
        <v>0</v>
      </c>
      <c r="AB24" s="6">
        <v>0</v>
      </c>
      <c r="AC24" s="9">
        <v>0</v>
      </c>
      <c r="AD24" s="7">
        <v>0</v>
      </c>
      <c r="AE24" s="6">
        <v>0</v>
      </c>
      <c r="AF24" s="9">
        <v>0</v>
      </c>
      <c r="AG24" s="7">
        <v>0</v>
      </c>
      <c r="AH24" s="6">
        <v>0</v>
      </c>
      <c r="AI24" s="9">
        <f t="shared" si="47"/>
        <v>0</v>
      </c>
      <c r="AJ24" s="7">
        <v>0</v>
      </c>
      <c r="AK24" s="6">
        <v>0</v>
      </c>
      <c r="AL24" s="9">
        <f t="shared" si="48"/>
        <v>0</v>
      </c>
      <c r="AM24" s="7">
        <v>0</v>
      </c>
      <c r="AN24" s="6">
        <v>0</v>
      </c>
      <c r="AO24" s="9">
        <v>0</v>
      </c>
      <c r="AP24" s="7">
        <v>7497.3710000000001</v>
      </c>
      <c r="AQ24" s="6">
        <v>77269.858999999997</v>
      </c>
      <c r="AR24" s="9">
        <f t="shared" si="49"/>
        <v>10306.260554533048</v>
      </c>
      <c r="AS24" s="7">
        <v>0</v>
      </c>
      <c r="AT24" s="6">
        <v>0</v>
      </c>
      <c r="AU24" s="9">
        <f t="shared" si="50"/>
        <v>0</v>
      </c>
      <c r="AV24" s="7">
        <v>15.100340000000001</v>
      </c>
      <c r="AW24" s="6">
        <v>300.32499999999999</v>
      </c>
      <c r="AX24" s="9">
        <f t="shared" si="61"/>
        <v>19888.625024337198</v>
      </c>
      <c r="AY24" s="7">
        <v>3000</v>
      </c>
      <c r="AZ24" s="6">
        <v>31100.601999999999</v>
      </c>
      <c r="BA24" s="9">
        <v>0</v>
      </c>
      <c r="BB24" s="7"/>
      <c r="BC24" s="6"/>
      <c r="BD24" s="9"/>
      <c r="BE24" s="7">
        <v>0</v>
      </c>
      <c r="BF24" s="6">
        <v>0</v>
      </c>
      <c r="BG24" s="9">
        <f t="shared" si="52"/>
        <v>0</v>
      </c>
      <c r="BH24" s="7">
        <v>0</v>
      </c>
      <c r="BI24" s="6">
        <v>0</v>
      </c>
      <c r="BJ24" s="9">
        <v>0</v>
      </c>
      <c r="BK24" s="7">
        <v>2.4119999999999999</v>
      </c>
      <c r="BL24" s="6">
        <v>73.257999999999996</v>
      </c>
      <c r="BM24" s="9">
        <f t="shared" si="54"/>
        <v>30372.305140961857</v>
      </c>
      <c r="BN24" s="7">
        <v>0</v>
      </c>
      <c r="BO24" s="6">
        <v>0</v>
      </c>
      <c r="BP24" s="9">
        <f t="shared" si="55"/>
        <v>0</v>
      </c>
      <c r="BQ24" s="7"/>
      <c r="BR24" s="6"/>
      <c r="BS24" s="9"/>
      <c r="BT24" s="7">
        <f t="shared" si="56"/>
        <v>15468.623340000002</v>
      </c>
      <c r="BU24" s="9">
        <f t="shared" si="57"/>
        <v>153437.65699999998</v>
      </c>
    </row>
    <row r="25" spans="1:73" x14ac:dyDescent="0.3">
      <c r="A25" s="35">
        <v>2018</v>
      </c>
      <c r="B25" s="36" t="s">
        <v>11</v>
      </c>
      <c r="C25" s="7">
        <v>6967.8990000000003</v>
      </c>
      <c r="D25" s="6">
        <v>64824.902999999998</v>
      </c>
      <c r="E25" s="9">
        <f t="shared" si="45"/>
        <v>9303.3643283290967</v>
      </c>
      <c r="F25" s="7">
        <v>0</v>
      </c>
      <c r="G25" s="6">
        <v>0</v>
      </c>
      <c r="H25" s="9">
        <v>0</v>
      </c>
      <c r="I25" s="7"/>
      <c r="J25" s="6"/>
      <c r="K25" s="9"/>
      <c r="L25" s="7">
        <v>0</v>
      </c>
      <c r="M25" s="6">
        <v>0</v>
      </c>
      <c r="N25" s="9">
        <v>0</v>
      </c>
      <c r="O25" s="7">
        <v>0</v>
      </c>
      <c r="P25" s="6">
        <v>0</v>
      </c>
      <c r="Q25" s="9">
        <v>0</v>
      </c>
      <c r="R25" s="7">
        <v>0</v>
      </c>
      <c r="S25" s="6">
        <v>0</v>
      </c>
      <c r="T25" s="9">
        <f t="shared" si="46"/>
        <v>0</v>
      </c>
      <c r="U25" s="7">
        <v>0</v>
      </c>
      <c r="V25" s="6">
        <v>0</v>
      </c>
      <c r="W25" s="9">
        <v>0</v>
      </c>
      <c r="X25" s="7">
        <v>0</v>
      </c>
      <c r="Y25" s="6">
        <v>0</v>
      </c>
      <c r="Z25" s="9">
        <v>0</v>
      </c>
      <c r="AA25" s="7">
        <v>0</v>
      </c>
      <c r="AB25" s="6">
        <v>0</v>
      </c>
      <c r="AC25" s="9">
        <v>0</v>
      </c>
      <c r="AD25" s="7">
        <v>0.39</v>
      </c>
      <c r="AE25" s="6">
        <v>28.84</v>
      </c>
      <c r="AF25" s="9">
        <v>0</v>
      </c>
      <c r="AG25" s="7">
        <v>0</v>
      </c>
      <c r="AH25" s="6">
        <v>0</v>
      </c>
      <c r="AI25" s="9">
        <f t="shared" si="47"/>
        <v>0</v>
      </c>
      <c r="AJ25" s="7">
        <v>0</v>
      </c>
      <c r="AK25" s="6">
        <v>0</v>
      </c>
      <c r="AL25" s="9">
        <f t="shared" si="48"/>
        <v>0</v>
      </c>
      <c r="AM25" s="7">
        <v>0</v>
      </c>
      <c r="AN25" s="6">
        <v>0</v>
      </c>
      <c r="AO25" s="9">
        <v>0</v>
      </c>
      <c r="AP25" s="7">
        <v>3500</v>
      </c>
      <c r="AQ25" s="6">
        <v>35774.449999999997</v>
      </c>
      <c r="AR25" s="9">
        <f t="shared" si="49"/>
        <v>10221.271428571426</v>
      </c>
      <c r="AS25" s="7">
        <v>0</v>
      </c>
      <c r="AT25" s="6">
        <v>0</v>
      </c>
      <c r="AU25" s="9">
        <f t="shared" si="50"/>
        <v>0</v>
      </c>
      <c r="AV25" s="7">
        <v>0</v>
      </c>
      <c r="AW25" s="6">
        <v>0</v>
      </c>
      <c r="AX25" s="9">
        <v>0</v>
      </c>
      <c r="AY25" s="7">
        <v>4988.3580000000002</v>
      </c>
      <c r="AZ25" s="6">
        <v>51184.648000000001</v>
      </c>
      <c r="BA25" s="9">
        <f t="shared" si="51"/>
        <v>10260.820895372786</v>
      </c>
      <c r="BB25" s="7"/>
      <c r="BC25" s="6"/>
      <c r="BD25" s="9"/>
      <c r="BE25" s="7">
        <v>0</v>
      </c>
      <c r="BF25" s="6">
        <v>0</v>
      </c>
      <c r="BG25" s="9">
        <f t="shared" si="52"/>
        <v>0</v>
      </c>
      <c r="BH25" s="7">
        <v>0</v>
      </c>
      <c r="BI25" s="6">
        <v>0</v>
      </c>
      <c r="BJ25" s="9">
        <v>0</v>
      </c>
      <c r="BK25" s="7">
        <v>0</v>
      </c>
      <c r="BL25" s="6">
        <v>0</v>
      </c>
      <c r="BM25" s="9">
        <v>0</v>
      </c>
      <c r="BN25" s="7">
        <v>0</v>
      </c>
      <c r="BO25" s="6">
        <v>0</v>
      </c>
      <c r="BP25" s="9">
        <f t="shared" si="55"/>
        <v>0</v>
      </c>
      <c r="BQ25" s="7"/>
      <c r="BR25" s="6"/>
      <c r="BS25" s="9"/>
      <c r="BT25" s="7">
        <f t="shared" si="56"/>
        <v>15456.647000000001</v>
      </c>
      <c r="BU25" s="9">
        <f t="shared" si="57"/>
        <v>151812.84099999999</v>
      </c>
    </row>
    <row r="26" spans="1:73" x14ac:dyDescent="0.3">
      <c r="A26" s="35">
        <v>2018</v>
      </c>
      <c r="B26" s="36" t="s">
        <v>12</v>
      </c>
      <c r="C26" s="7">
        <v>4994.6760000000004</v>
      </c>
      <c r="D26" s="6">
        <v>45993.752999999997</v>
      </c>
      <c r="E26" s="9">
        <f t="shared" si="45"/>
        <v>9208.5558702906837</v>
      </c>
      <c r="F26" s="7">
        <v>0</v>
      </c>
      <c r="G26" s="6">
        <v>0</v>
      </c>
      <c r="H26" s="9">
        <v>0</v>
      </c>
      <c r="I26" s="7"/>
      <c r="J26" s="6"/>
      <c r="K26" s="9"/>
      <c r="L26" s="7">
        <v>0</v>
      </c>
      <c r="M26" s="6">
        <v>0</v>
      </c>
      <c r="N26" s="9">
        <v>0</v>
      </c>
      <c r="O26" s="7">
        <v>0</v>
      </c>
      <c r="P26" s="6">
        <v>0</v>
      </c>
      <c r="Q26" s="9">
        <v>0</v>
      </c>
      <c r="R26" s="7">
        <v>0</v>
      </c>
      <c r="S26" s="6">
        <v>0</v>
      </c>
      <c r="T26" s="9">
        <f t="shared" si="46"/>
        <v>0</v>
      </c>
      <c r="U26" s="7">
        <v>0</v>
      </c>
      <c r="V26" s="6">
        <v>0</v>
      </c>
      <c r="W26" s="9">
        <v>0</v>
      </c>
      <c r="X26" s="7">
        <v>0</v>
      </c>
      <c r="Y26" s="6">
        <v>0</v>
      </c>
      <c r="Z26" s="9">
        <v>0</v>
      </c>
      <c r="AA26" s="7">
        <v>0</v>
      </c>
      <c r="AB26" s="6">
        <v>0</v>
      </c>
      <c r="AC26" s="9">
        <v>0</v>
      </c>
      <c r="AD26" s="7">
        <v>0</v>
      </c>
      <c r="AE26" s="6">
        <v>0</v>
      </c>
      <c r="AF26" s="9">
        <v>0</v>
      </c>
      <c r="AG26" s="7">
        <v>0</v>
      </c>
      <c r="AH26" s="6">
        <v>0</v>
      </c>
      <c r="AI26" s="9">
        <f t="shared" si="47"/>
        <v>0</v>
      </c>
      <c r="AJ26" s="7">
        <v>0</v>
      </c>
      <c r="AK26" s="6">
        <v>0</v>
      </c>
      <c r="AL26" s="9">
        <f t="shared" si="48"/>
        <v>0</v>
      </c>
      <c r="AM26" s="7">
        <v>0</v>
      </c>
      <c r="AN26" s="6">
        <v>0</v>
      </c>
      <c r="AO26" s="9">
        <v>0</v>
      </c>
      <c r="AP26" s="7">
        <v>5483.05</v>
      </c>
      <c r="AQ26" s="6">
        <v>54620.663</v>
      </c>
      <c r="AR26" s="9">
        <f t="shared" si="49"/>
        <v>9961.7298766197637</v>
      </c>
      <c r="AS26" s="7">
        <v>0</v>
      </c>
      <c r="AT26" s="6">
        <v>0</v>
      </c>
      <c r="AU26" s="9">
        <f t="shared" si="50"/>
        <v>0</v>
      </c>
      <c r="AV26" s="7">
        <v>8.0857399999999995</v>
      </c>
      <c r="AW26" s="6">
        <v>313.89100000000002</v>
      </c>
      <c r="AX26" s="9">
        <f t="shared" si="61"/>
        <v>38820.318239270622</v>
      </c>
      <c r="AY26" s="7">
        <v>0</v>
      </c>
      <c r="AZ26" s="6">
        <v>0</v>
      </c>
      <c r="BA26" s="9">
        <v>0</v>
      </c>
      <c r="BB26" s="7"/>
      <c r="BC26" s="6"/>
      <c r="BD26" s="9"/>
      <c r="BE26" s="7">
        <v>0</v>
      </c>
      <c r="BF26" s="6">
        <v>0</v>
      </c>
      <c r="BG26" s="9">
        <f t="shared" si="52"/>
        <v>0</v>
      </c>
      <c r="BH26" s="7">
        <v>0</v>
      </c>
      <c r="BI26" s="6">
        <v>0</v>
      </c>
      <c r="BJ26" s="9">
        <v>0</v>
      </c>
      <c r="BK26" s="7">
        <v>0</v>
      </c>
      <c r="BL26" s="6">
        <v>0</v>
      </c>
      <c r="BM26" s="9">
        <v>0</v>
      </c>
      <c r="BN26" s="7">
        <v>0</v>
      </c>
      <c r="BO26" s="6">
        <v>0</v>
      </c>
      <c r="BP26" s="9">
        <f t="shared" si="55"/>
        <v>0</v>
      </c>
      <c r="BQ26" s="7"/>
      <c r="BR26" s="6"/>
      <c r="BS26" s="9"/>
      <c r="BT26" s="7">
        <f t="shared" si="56"/>
        <v>10485.811740000001</v>
      </c>
      <c r="BU26" s="9">
        <f t="shared" si="57"/>
        <v>100928.307</v>
      </c>
    </row>
    <row r="27" spans="1:73" x14ac:dyDescent="0.3">
      <c r="A27" s="35">
        <v>2018</v>
      </c>
      <c r="B27" s="36" t="s">
        <v>13</v>
      </c>
      <c r="C27" s="7">
        <v>256.53300000000002</v>
      </c>
      <c r="D27" s="6">
        <v>2261.933</v>
      </c>
      <c r="E27" s="9">
        <f t="shared" si="45"/>
        <v>8817.3178499452297</v>
      </c>
      <c r="F27" s="7">
        <v>0</v>
      </c>
      <c r="G27" s="6">
        <v>0</v>
      </c>
      <c r="H27" s="9">
        <v>0</v>
      </c>
      <c r="I27" s="7"/>
      <c r="J27" s="6"/>
      <c r="K27" s="9"/>
      <c r="L27" s="7">
        <v>0</v>
      </c>
      <c r="M27" s="6">
        <v>0</v>
      </c>
      <c r="N27" s="9">
        <v>0</v>
      </c>
      <c r="O27" s="7">
        <v>0</v>
      </c>
      <c r="P27" s="6">
        <v>0</v>
      </c>
      <c r="Q27" s="9">
        <v>0</v>
      </c>
      <c r="R27" s="7">
        <v>0</v>
      </c>
      <c r="S27" s="6">
        <v>0</v>
      </c>
      <c r="T27" s="9">
        <f t="shared" si="46"/>
        <v>0</v>
      </c>
      <c r="U27" s="7">
        <v>0</v>
      </c>
      <c r="V27" s="6">
        <v>0</v>
      </c>
      <c r="W27" s="9">
        <v>0</v>
      </c>
      <c r="X27" s="7">
        <v>0.05</v>
      </c>
      <c r="Y27" s="6">
        <v>3.2050000000000001</v>
      </c>
      <c r="Z27" s="9">
        <f t="shared" si="59"/>
        <v>64099.999999999993</v>
      </c>
      <c r="AA27" s="7">
        <v>0</v>
      </c>
      <c r="AB27" s="6">
        <v>0</v>
      </c>
      <c r="AC27" s="9">
        <v>0</v>
      </c>
      <c r="AD27" s="7">
        <v>0</v>
      </c>
      <c r="AE27" s="6">
        <v>0</v>
      </c>
      <c r="AF27" s="9">
        <v>0</v>
      </c>
      <c r="AG27" s="7">
        <v>0</v>
      </c>
      <c r="AH27" s="6">
        <v>0</v>
      </c>
      <c r="AI27" s="9">
        <f t="shared" si="47"/>
        <v>0</v>
      </c>
      <c r="AJ27" s="7">
        <v>0</v>
      </c>
      <c r="AK27" s="6">
        <v>0</v>
      </c>
      <c r="AL27" s="9">
        <f t="shared" si="48"/>
        <v>0</v>
      </c>
      <c r="AM27" s="7">
        <v>0</v>
      </c>
      <c r="AN27" s="6">
        <v>0</v>
      </c>
      <c r="AO27" s="9">
        <v>0</v>
      </c>
      <c r="AP27" s="7">
        <v>7503.7409299999999</v>
      </c>
      <c r="AQ27" s="6">
        <v>78682.975000000006</v>
      </c>
      <c r="AR27" s="9">
        <f t="shared" si="49"/>
        <v>10485.833097652001</v>
      </c>
      <c r="AS27" s="7">
        <v>0</v>
      </c>
      <c r="AT27" s="6">
        <v>0</v>
      </c>
      <c r="AU27" s="9">
        <f t="shared" si="50"/>
        <v>0</v>
      </c>
      <c r="AV27" s="7">
        <v>0</v>
      </c>
      <c r="AW27" s="6">
        <v>0</v>
      </c>
      <c r="AX27" s="9">
        <v>0</v>
      </c>
      <c r="AY27" s="7">
        <v>4991.299</v>
      </c>
      <c r="AZ27" s="6">
        <v>48887.889000000003</v>
      </c>
      <c r="BA27" s="9">
        <f t="shared" si="51"/>
        <v>9794.6224019037945</v>
      </c>
      <c r="BB27" s="7"/>
      <c r="BC27" s="6"/>
      <c r="BD27" s="9"/>
      <c r="BE27" s="7">
        <v>0</v>
      </c>
      <c r="BF27" s="6">
        <v>0</v>
      </c>
      <c r="BG27" s="9">
        <f t="shared" si="52"/>
        <v>0</v>
      </c>
      <c r="BH27" s="7">
        <v>0</v>
      </c>
      <c r="BI27" s="6">
        <v>0</v>
      </c>
      <c r="BJ27" s="9">
        <v>0</v>
      </c>
      <c r="BK27" s="7">
        <v>0</v>
      </c>
      <c r="BL27" s="6">
        <v>0</v>
      </c>
      <c r="BM27" s="9">
        <v>0</v>
      </c>
      <c r="BN27" s="7">
        <v>0</v>
      </c>
      <c r="BO27" s="6">
        <v>0</v>
      </c>
      <c r="BP27" s="9">
        <f t="shared" si="55"/>
        <v>0</v>
      </c>
      <c r="BQ27" s="7"/>
      <c r="BR27" s="6"/>
      <c r="BS27" s="9"/>
      <c r="BT27" s="7">
        <f t="shared" si="56"/>
        <v>12751.62293</v>
      </c>
      <c r="BU27" s="9">
        <f t="shared" si="57"/>
        <v>129836.00200000002</v>
      </c>
    </row>
    <row r="28" spans="1:73" x14ac:dyDescent="0.3">
      <c r="A28" s="35">
        <v>2018</v>
      </c>
      <c r="B28" s="36" t="s">
        <v>14</v>
      </c>
      <c r="C28" s="7">
        <v>5009.0410000000002</v>
      </c>
      <c r="D28" s="6">
        <v>49874.161</v>
      </c>
      <c r="E28" s="9">
        <f t="shared" si="45"/>
        <v>9956.828263134601</v>
      </c>
      <c r="F28" s="7">
        <v>0</v>
      </c>
      <c r="G28" s="6">
        <v>0</v>
      </c>
      <c r="H28" s="9">
        <v>0</v>
      </c>
      <c r="I28" s="7"/>
      <c r="J28" s="6"/>
      <c r="K28" s="9"/>
      <c r="L28" s="7">
        <v>0</v>
      </c>
      <c r="M28" s="6">
        <v>0</v>
      </c>
      <c r="N28" s="9">
        <v>0</v>
      </c>
      <c r="O28" s="7">
        <v>0</v>
      </c>
      <c r="P28" s="6">
        <v>0</v>
      </c>
      <c r="Q28" s="9">
        <v>0</v>
      </c>
      <c r="R28" s="7">
        <v>0</v>
      </c>
      <c r="S28" s="6">
        <v>0</v>
      </c>
      <c r="T28" s="9">
        <f t="shared" si="46"/>
        <v>0</v>
      </c>
      <c r="U28" s="7">
        <v>0</v>
      </c>
      <c r="V28" s="6">
        <v>0</v>
      </c>
      <c r="W28" s="9">
        <v>0</v>
      </c>
      <c r="X28" s="7">
        <v>0</v>
      </c>
      <c r="Y28" s="6">
        <v>0</v>
      </c>
      <c r="Z28" s="9">
        <v>0</v>
      </c>
      <c r="AA28" s="7">
        <v>0</v>
      </c>
      <c r="AB28" s="6">
        <v>0</v>
      </c>
      <c r="AC28" s="9">
        <v>0</v>
      </c>
      <c r="AD28" s="7">
        <v>0</v>
      </c>
      <c r="AE28" s="6">
        <v>0</v>
      </c>
      <c r="AF28" s="9">
        <v>0</v>
      </c>
      <c r="AG28" s="7">
        <v>0</v>
      </c>
      <c r="AH28" s="6">
        <v>0</v>
      </c>
      <c r="AI28" s="9">
        <f t="shared" si="47"/>
        <v>0</v>
      </c>
      <c r="AJ28" s="7">
        <v>0</v>
      </c>
      <c r="AK28" s="6">
        <v>0</v>
      </c>
      <c r="AL28" s="9">
        <f t="shared" si="48"/>
        <v>0</v>
      </c>
      <c r="AM28" s="7">
        <v>0</v>
      </c>
      <c r="AN28" s="6">
        <v>0</v>
      </c>
      <c r="AO28" s="9">
        <v>0</v>
      </c>
      <c r="AP28" s="7">
        <v>5996.1419999999998</v>
      </c>
      <c r="AQ28" s="6">
        <v>64140.421999999999</v>
      </c>
      <c r="AR28" s="9">
        <f t="shared" si="49"/>
        <v>10696.948471200316</v>
      </c>
      <c r="AS28" s="7">
        <v>0</v>
      </c>
      <c r="AT28" s="6">
        <v>0</v>
      </c>
      <c r="AU28" s="9">
        <f t="shared" si="50"/>
        <v>0</v>
      </c>
      <c r="AV28" s="7">
        <v>0</v>
      </c>
      <c r="AW28" s="6">
        <v>0</v>
      </c>
      <c r="AX28" s="9">
        <v>0</v>
      </c>
      <c r="AY28" s="7">
        <v>8994.58</v>
      </c>
      <c r="AZ28" s="6">
        <v>96917.528999999995</v>
      </c>
      <c r="BA28" s="9">
        <f t="shared" si="51"/>
        <v>10775.103340011428</v>
      </c>
      <c r="BB28" s="7"/>
      <c r="BC28" s="6"/>
      <c r="BD28" s="9"/>
      <c r="BE28" s="7">
        <v>0</v>
      </c>
      <c r="BF28" s="6">
        <v>0</v>
      </c>
      <c r="BG28" s="9">
        <f t="shared" si="52"/>
        <v>0</v>
      </c>
      <c r="BH28" s="7">
        <v>0</v>
      </c>
      <c r="BI28" s="6">
        <v>0</v>
      </c>
      <c r="BJ28" s="9">
        <v>0</v>
      </c>
      <c r="BK28" s="7">
        <v>3.3452800000000003</v>
      </c>
      <c r="BL28" s="6">
        <v>113.77</v>
      </c>
      <c r="BM28" s="9">
        <f t="shared" si="54"/>
        <v>34009.111344939731</v>
      </c>
      <c r="BN28" s="7">
        <v>0</v>
      </c>
      <c r="BO28" s="6">
        <v>0</v>
      </c>
      <c r="BP28" s="9">
        <f t="shared" si="55"/>
        <v>0</v>
      </c>
      <c r="BQ28" s="7"/>
      <c r="BR28" s="6"/>
      <c r="BS28" s="9"/>
      <c r="BT28" s="7">
        <f t="shared" si="56"/>
        <v>20003.10828</v>
      </c>
      <c r="BU28" s="9">
        <f t="shared" si="57"/>
        <v>211045.88199999998</v>
      </c>
    </row>
    <row r="29" spans="1:73" x14ac:dyDescent="0.3">
      <c r="A29" s="35">
        <v>2018</v>
      </c>
      <c r="B29" s="36" t="s">
        <v>15</v>
      </c>
      <c r="C29" s="7">
        <v>0</v>
      </c>
      <c r="D29" s="6">
        <v>0</v>
      </c>
      <c r="E29" s="9">
        <v>0</v>
      </c>
      <c r="F29" s="7">
        <v>0</v>
      </c>
      <c r="G29" s="6">
        <v>0</v>
      </c>
      <c r="H29" s="9">
        <v>0</v>
      </c>
      <c r="I29" s="7"/>
      <c r="J29" s="6"/>
      <c r="K29" s="9"/>
      <c r="L29" s="7">
        <v>0</v>
      </c>
      <c r="M29" s="6">
        <v>0</v>
      </c>
      <c r="N29" s="9">
        <v>0</v>
      </c>
      <c r="O29" s="7">
        <v>0</v>
      </c>
      <c r="P29" s="6">
        <v>0</v>
      </c>
      <c r="Q29" s="9">
        <v>0</v>
      </c>
      <c r="R29" s="7">
        <v>0</v>
      </c>
      <c r="S29" s="6">
        <v>0</v>
      </c>
      <c r="T29" s="9">
        <f t="shared" si="46"/>
        <v>0</v>
      </c>
      <c r="U29" s="7">
        <v>0</v>
      </c>
      <c r="V29" s="6">
        <v>0</v>
      </c>
      <c r="W29" s="9">
        <v>0</v>
      </c>
      <c r="X29" s="7">
        <v>0</v>
      </c>
      <c r="Y29" s="6">
        <v>0</v>
      </c>
      <c r="Z29" s="9">
        <v>0</v>
      </c>
      <c r="AA29" s="7">
        <v>0</v>
      </c>
      <c r="AB29" s="6">
        <v>0</v>
      </c>
      <c r="AC29" s="9">
        <v>0</v>
      </c>
      <c r="AD29" s="7">
        <v>0</v>
      </c>
      <c r="AE29" s="6">
        <v>0</v>
      </c>
      <c r="AF29" s="9">
        <v>0</v>
      </c>
      <c r="AG29" s="7">
        <v>0</v>
      </c>
      <c r="AH29" s="6">
        <v>0</v>
      </c>
      <c r="AI29" s="9">
        <f t="shared" si="47"/>
        <v>0</v>
      </c>
      <c r="AJ29" s="7">
        <v>0</v>
      </c>
      <c r="AK29" s="6">
        <v>0</v>
      </c>
      <c r="AL29" s="9">
        <f t="shared" si="48"/>
        <v>0</v>
      </c>
      <c r="AM29" s="7">
        <v>0</v>
      </c>
      <c r="AN29" s="6">
        <v>0</v>
      </c>
      <c r="AO29" s="9">
        <v>0</v>
      </c>
      <c r="AP29" s="7">
        <v>8013.232</v>
      </c>
      <c r="AQ29" s="6">
        <v>79937.077999999994</v>
      </c>
      <c r="AR29" s="9">
        <f t="shared" si="49"/>
        <v>9975.6350496279156</v>
      </c>
      <c r="AS29" s="7">
        <v>0</v>
      </c>
      <c r="AT29" s="6">
        <v>0</v>
      </c>
      <c r="AU29" s="9">
        <f t="shared" si="50"/>
        <v>0</v>
      </c>
      <c r="AV29" s="7">
        <v>0</v>
      </c>
      <c r="AW29" s="6">
        <v>0</v>
      </c>
      <c r="AX29" s="9">
        <v>0</v>
      </c>
      <c r="AY29" s="7">
        <v>0</v>
      </c>
      <c r="AZ29" s="6">
        <v>0</v>
      </c>
      <c r="BA29" s="9">
        <v>0</v>
      </c>
      <c r="BB29" s="7"/>
      <c r="BC29" s="6"/>
      <c r="BD29" s="9"/>
      <c r="BE29" s="7">
        <v>0</v>
      </c>
      <c r="BF29" s="6">
        <v>0</v>
      </c>
      <c r="BG29" s="9">
        <f t="shared" si="52"/>
        <v>0</v>
      </c>
      <c r="BH29" s="7">
        <v>0</v>
      </c>
      <c r="BI29" s="6">
        <v>0</v>
      </c>
      <c r="BJ29" s="9">
        <v>0</v>
      </c>
      <c r="BK29" s="7">
        <v>0</v>
      </c>
      <c r="BL29" s="6">
        <v>0</v>
      </c>
      <c r="BM29" s="9">
        <v>0</v>
      </c>
      <c r="BN29" s="7">
        <v>0</v>
      </c>
      <c r="BO29" s="6">
        <v>0</v>
      </c>
      <c r="BP29" s="9">
        <f t="shared" si="55"/>
        <v>0</v>
      </c>
      <c r="BQ29" s="7"/>
      <c r="BR29" s="6"/>
      <c r="BS29" s="9"/>
      <c r="BT29" s="7">
        <f t="shared" si="56"/>
        <v>8013.232</v>
      </c>
      <c r="BU29" s="9">
        <f t="shared" si="57"/>
        <v>79937.077999999994</v>
      </c>
    </row>
    <row r="30" spans="1:73" x14ac:dyDescent="0.3">
      <c r="A30" s="35">
        <v>2018</v>
      </c>
      <c r="B30" s="36" t="s">
        <v>16</v>
      </c>
      <c r="C30" s="7">
        <v>0</v>
      </c>
      <c r="D30" s="6">
        <v>0</v>
      </c>
      <c r="E30" s="9">
        <v>0</v>
      </c>
      <c r="F30" s="7">
        <v>0</v>
      </c>
      <c r="G30" s="6">
        <v>0</v>
      </c>
      <c r="H30" s="9">
        <v>0</v>
      </c>
      <c r="I30" s="7"/>
      <c r="J30" s="6"/>
      <c r="K30" s="9"/>
      <c r="L30" s="7">
        <v>0</v>
      </c>
      <c r="M30" s="6">
        <v>0</v>
      </c>
      <c r="N30" s="9">
        <v>0</v>
      </c>
      <c r="O30" s="7">
        <v>0</v>
      </c>
      <c r="P30" s="6">
        <v>0</v>
      </c>
      <c r="Q30" s="9">
        <v>0</v>
      </c>
      <c r="R30" s="7">
        <v>0</v>
      </c>
      <c r="S30" s="6">
        <v>0</v>
      </c>
      <c r="T30" s="9">
        <f t="shared" si="46"/>
        <v>0</v>
      </c>
      <c r="U30" s="7">
        <v>0</v>
      </c>
      <c r="V30" s="6">
        <v>0</v>
      </c>
      <c r="W30" s="9">
        <v>0</v>
      </c>
      <c r="X30" s="7">
        <v>0</v>
      </c>
      <c r="Y30" s="6">
        <v>0</v>
      </c>
      <c r="Z30" s="9">
        <v>0</v>
      </c>
      <c r="AA30" s="7">
        <v>0</v>
      </c>
      <c r="AB30" s="6">
        <v>0</v>
      </c>
      <c r="AC30" s="9">
        <v>0</v>
      </c>
      <c r="AD30" s="7">
        <v>0</v>
      </c>
      <c r="AE30" s="6">
        <v>0</v>
      </c>
      <c r="AF30" s="9">
        <v>0</v>
      </c>
      <c r="AG30" s="7">
        <v>0</v>
      </c>
      <c r="AH30" s="6">
        <v>0</v>
      </c>
      <c r="AI30" s="9">
        <f t="shared" si="47"/>
        <v>0</v>
      </c>
      <c r="AJ30" s="7">
        <v>0</v>
      </c>
      <c r="AK30" s="6">
        <v>0</v>
      </c>
      <c r="AL30" s="9">
        <f t="shared" si="48"/>
        <v>0</v>
      </c>
      <c r="AM30" s="7">
        <v>0</v>
      </c>
      <c r="AN30" s="6">
        <v>0</v>
      </c>
      <c r="AO30" s="9">
        <v>0</v>
      </c>
      <c r="AP30" s="7">
        <v>499.94</v>
      </c>
      <c r="AQ30" s="6">
        <v>5053.826</v>
      </c>
      <c r="AR30" s="9">
        <f t="shared" si="49"/>
        <v>10108.865063807658</v>
      </c>
      <c r="AS30" s="7">
        <v>0</v>
      </c>
      <c r="AT30" s="6">
        <v>0</v>
      </c>
      <c r="AU30" s="9">
        <f t="shared" si="50"/>
        <v>0</v>
      </c>
      <c r="AV30" s="7">
        <v>11.106719999999999</v>
      </c>
      <c r="AW30" s="6">
        <v>218.28800000000001</v>
      </c>
      <c r="AX30" s="9">
        <f t="shared" si="61"/>
        <v>19653.687137156605</v>
      </c>
      <c r="AY30" s="7">
        <v>1994.2560000000001</v>
      </c>
      <c r="AZ30" s="6">
        <v>19369.678</v>
      </c>
      <c r="BA30" s="9">
        <f t="shared" si="51"/>
        <v>9712.7339719674892</v>
      </c>
      <c r="BB30" s="7"/>
      <c r="BC30" s="6"/>
      <c r="BD30" s="9"/>
      <c r="BE30" s="7">
        <v>0</v>
      </c>
      <c r="BF30" s="6">
        <v>0</v>
      </c>
      <c r="BG30" s="9">
        <f t="shared" si="52"/>
        <v>0</v>
      </c>
      <c r="BH30" s="7">
        <v>0</v>
      </c>
      <c r="BI30" s="6">
        <v>0</v>
      </c>
      <c r="BJ30" s="9">
        <v>0</v>
      </c>
      <c r="BK30" s="7">
        <v>0.24</v>
      </c>
      <c r="BL30" s="6">
        <v>9.1969999999999992</v>
      </c>
      <c r="BM30" s="9">
        <f t="shared" si="54"/>
        <v>38320.833333333336</v>
      </c>
      <c r="BN30" s="7">
        <v>0</v>
      </c>
      <c r="BO30" s="6">
        <v>0</v>
      </c>
      <c r="BP30" s="9">
        <f t="shared" si="55"/>
        <v>0</v>
      </c>
      <c r="BQ30" s="7"/>
      <c r="BR30" s="6"/>
      <c r="BS30" s="9"/>
      <c r="BT30" s="7">
        <f t="shared" si="56"/>
        <v>2505.5427199999999</v>
      </c>
      <c r="BU30" s="9">
        <f t="shared" si="57"/>
        <v>24650.989000000001</v>
      </c>
    </row>
    <row r="31" spans="1:73" ht="15" thickBot="1" x14ac:dyDescent="0.35">
      <c r="A31" s="37"/>
      <c r="B31" s="38" t="s">
        <v>17</v>
      </c>
      <c r="C31" s="26">
        <f t="shared" ref="C31:D31" si="62">SUM(C19:C30)</f>
        <v>37618.762999999999</v>
      </c>
      <c r="D31" s="25">
        <f t="shared" si="62"/>
        <v>351795.09299999999</v>
      </c>
      <c r="E31" s="27"/>
      <c r="F31" s="26">
        <f t="shared" ref="F31:G31" si="63">SUM(F19:F30)</f>
        <v>0</v>
      </c>
      <c r="G31" s="25">
        <f t="shared" si="63"/>
        <v>0</v>
      </c>
      <c r="H31" s="27"/>
      <c r="I31" s="26"/>
      <c r="J31" s="25"/>
      <c r="K31" s="27"/>
      <c r="L31" s="26">
        <f t="shared" ref="L31:M31" si="64">SUM(L19:L30)</f>
        <v>2.2000000000000002E-2</v>
      </c>
      <c r="M31" s="25">
        <f t="shared" si="64"/>
        <v>0.3</v>
      </c>
      <c r="N31" s="27"/>
      <c r="O31" s="26">
        <f t="shared" ref="O31:P31" si="65">SUM(O19:O30)</f>
        <v>0</v>
      </c>
      <c r="P31" s="25">
        <f t="shared" si="65"/>
        <v>0</v>
      </c>
      <c r="Q31" s="27"/>
      <c r="R31" s="26">
        <f t="shared" ref="R31:S31" si="66">SUM(R19:R30)</f>
        <v>0</v>
      </c>
      <c r="S31" s="25">
        <f t="shared" si="66"/>
        <v>0</v>
      </c>
      <c r="T31" s="27"/>
      <c r="U31" s="26">
        <f t="shared" ref="U31:V31" si="67">SUM(U19:U30)</f>
        <v>0</v>
      </c>
      <c r="V31" s="25">
        <f t="shared" si="67"/>
        <v>0</v>
      </c>
      <c r="W31" s="27"/>
      <c r="X31" s="26">
        <f t="shared" ref="X31:Y31" si="68">SUM(X19:X30)</f>
        <v>0.10300000000000001</v>
      </c>
      <c r="Y31" s="25">
        <f t="shared" si="68"/>
        <v>9.004999999999999</v>
      </c>
      <c r="Z31" s="27"/>
      <c r="AA31" s="26">
        <f t="shared" ref="AA31:AB31" si="69">SUM(AA19:AA30)</f>
        <v>0</v>
      </c>
      <c r="AB31" s="25">
        <f t="shared" si="69"/>
        <v>0</v>
      </c>
      <c r="AC31" s="27"/>
      <c r="AD31" s="26">
        <f t="shared" ref="AD31:AE31" si="70">SUM(AD19:AD30)</f>
        <v>0.39</v>
      </c>
      <c r="AE31" s="25">
        <f t="shared" si="70"/>
        <v>28.84</v>
      </c>
      <c r="AF31" s="27"/>
      <c r="AG31" s="26">
        <f t="shared" ref="AG31:AH31" si="71">SUM(AG19:AG30)</f>
        <v>0</v>
      </c>
      <c r="AH31" s="25">
        <f t="shared" si="71"/>
        <v>0</v>
      </c>
      <c r="AI31" s="27"/>
      <c r="AJ31" s="26">
        <f t="shared" ref="AJ31:AK31" si="72">SUM(AJ19:AJ30)</f>
        <v>0</v>
      </c>
      <c r="AK31" s="25">
        <f t="shared" si="72"/>
        <v>0</v>
      </c>
      <c r="AL31" s="27"/>
      <c r="AM31" s="26">
        <f t="shared" ref="AM31:AN31" si="73">SUM(AM19:AM30)</f>
        <v>32</v>
      </c>
      <c r="AN31" s="25">
        <f t="shared" si="73"/>
        <v>317.02</v>
      </c>
      <c r="AO31" s="27"/>
      <c r="AP31" s="26">
        <f t="shared" ref="AP31:AQ31" si="74">SUM(AP19:AP30)</f>
        <v>47497.954930000007</v>
      </c>
      <c r="AQ31" s="25">
        <f t="shared" si="74"/>
        <v>491018.19299999997</v>
      </c>
      <c r="AR31" s="27"/>
      <c r="AS31" s="26">
        <f t="shared" ref="AS31:AT31" si="75">SUM(AS19:AS30)</f>
        <v>0</v>
      </c>
      <c r="AT31" s="25">
        <f t="shared" si="75"/>
        <v>0</v>
      </c>
      <c r="AU31" s="27"/>
      <c r="AV31" s="26">
        <f t="shared" ref="AV31:AW31" si="76">SUM(AV19:AV30)</f>
        <v>40.338800000000006</v>
      </c>
      <c r="AW31" s="25">
        <f t="shared" si="76"/>
        <v>942.48400000000004</v>
      </c>
      <c r="AX31" s="27"/>
      <c r="AY31" s="26">
        <f t="shared" ref="AY31:AZ31" si="77">SUM(AY19:AY30)</f>
        <v>25959.245999999999</v>
      </c>
      <c r="AZ31" s="25">
        <f t="shared" si="77"/>
        <v>270986.99599999998</v>
      </c>
      <c r="BA31" s="27"/>
      <c r="BB31" s="26"/>
      <c r="BC31" s="25"/>
      <c r="BD31" s="27"/>
      <c r="BE31" s="26">
        <f t="shared" ref="BE31:BF31" si="78">SUM(BE19:BE30)</f>
        <v>0</v>
      </c>
      <c r="BF31" s="25">
        <f t="shared" si="78"/>
        <v>0</v>
      </c>
      <c r="BG31" s="27"/>
      <c r="BH31" s="26">
        <f t="shared" ref="BH31:BI31" si="79">SUM(BH19:BH30)</f>
        <v>4.7E-2</v>
      </c>
      <c r="BI31" s="25">
        <f t="shared" si="79"/>
        <v>11.629999999999999</v>
      </c>
      <c r="BJ31" s="27"/>
      <c r="BK31" s="26">
        <f t="shared" ref="BK31:BL31" si="80">SUM(BK19:BK30)</f>
        <v>8.447280000000001</v>
      </c>
      <c r="BL31" s="25">
        <f t="shared" si="80"/>
        <v>266.30500000000001</v>
      </c>
      <c r="BM31" s="27"/>
      <c r="BN31" s="26">
        <f t="shared" ref="BN31:BO31" si="81">SUM(BN19:BN30)</f>
        <v>0</v>
      </c>
      <c r="BO31" s="25">
        <f t="shared" si="81"/>
        <v>0</v>
      </c>
      <c r="BP31" s="27"/>
      <c r="BQ31" s="26"/>
      <c r="BR31" s="25"/>
      <c r="BS31" s="27"/>
      <c r="BT31" s="26">
        <f t="shared" si="56"/>
        <v>111157.31201000001</v>
      </c>
      <c r="BU31" s="27">
        <f t="shared" si="57"/>
        <v>1115375.8659999999</v>
      </c>
    </row>
    <row r="32" spans="1:73" x14ac:dyDescent="0.3">
      <c r="A32" s="35">
        <v>2019</v>
      </c>
      <c r="B32" s="36" t="s">
        <v>5</v>
      </c>
      <c r="C32" s="7">
        <v>0</v>
      </c>
      <c r="D32" s="6">
        <v>0</v>
      </c>
      <c r="E32" s="9">
        <v>0</v>
      </c>
      <c r="F32" s="7">
        <v>0</v>
      </c>
      <c r="G32" s="6">
        <v>0</v>
      </c>
      <c r="H32" s="9">
        <v>0</v>
      </c>
      <c r="I32" s="7"/>
      <c r="J32" s="6"/>
      <c r="K32" s="9"/>
      <c r="L32" s="7">
        <v>0</v>
      </c>
      <c r="M32" s="6">
        <v>0</v>
      </c>
      <c r="N32" s="9">
        <v>0</v>
      </c>
      <c r="O32" s="7">
        <v>0</v>
      </c>
      <c r="P32" s="6">
        <v>0</v>
      </c>
      <c r="Q32" s="9">
        <v>0</v>
      </c>
      <c r="R32" s="7">
        <v>0</v>
      </c>
      <c r="S32" s="6">
        <v>0</v>
      </c>
      <c r="T32" s="9">
        <f t="shared" ref="T32:T43" si="82">IF(R32=0,0,S32/R32*1000)</f>
        <v>0</v>
      </c>
      <c r="U32" s="7">
        <v>0</v>
      </c>
      <c r="V32" s="6">
        <v>0</v>
      </c>
      <c r="W32" s="9">
        <v>0</v>
      </c>
      <c r="X32" s="7">
        <v>0</v>
      </c>
      <c r="Y32" s="6">
        <v>0</v>
      </c>
      <c r="Z32" s="9">
        <v>0</v>
      </c>
      <c r="AA32" s="7">
        <v>0</v>
      </c>
      <c r="AB32" s="6">
        <v>0</v>
      </c>
      <c r="AC32" s="9">
        <v>0</v>
      </c>
      <c r="AD32" s="7">
        <v>0</v>
      </c>
      <c r="AE32" s="6">
        <v>0</v>
      </c>
      <c r="AF32" s="9">
        <v>0</v>
      </c>
      <c r="AG32" s="7">
        <v>0</v>
      </c>
      <c r="AH32" s="6">
        <v>0</v>
      </c>
      <c r="AI32" s="9">
        <f t="shared" ref="AI32:AI43" si="83">IF(AG32=0,0,AH32/AG32*1000)</f>
        <v>0</v>
      </c>
      <c r="AJ32" s="7">
        <v>0</v>
      </c>
      <c r="AK32" s="6">
        <v>0</v>
      </c>
      <c r="AL32" s="9">
        <f t="shared" ref="AL32:AL43" si="84">IF(AJ32=0,0,AK32/AJ32*1000)</f>
        <v>0</v>
      </c>
      <c r="AM32" s="7">
        <v>0</v>
      </c>
      <c r="AN32" s="6">
        <v>0</v>
      </c>
      <c r="AO32" s="9">
        <v>0</v>
      </c>
      <c r="AP32" s="7">
        <v>0</v>
      </c>
      <c r="AQ32" s="6">
        <v>0</v>
      </c>
      <c r="AR32" s="9">
        <v>0</v>
      </c>
      <c r="AS32" s="7">
        <v>0</v>
      </c>
      <c r="AT32" s="6">
        <v>0</v>
      </c>
      <c r="AU32" s="9">
        <f t="shared" ref="AU32:AU43" si="85">IF(AS32=0,0,AT32/AS32*1000)</f>
        <v>0</v>
      </c>
      <c r="AV32" s="7">
        <v>0</v>
      </c>
      <c r="AW32" s="6">
        <v>0</v>
      </c>
      <c r="AX32" s="9">
        <v>0</v>
      </c>
      <c r="AY32" s="7">
        <v>0</v>
      </c>
      <c r="AZ32" s="6">
        <v>0</v>
      </c>
      <c r="BA32" s="9">
        <v>0</v>
      </c>
      <c r="BB32" s="7"/>
      <c r="BC32" s="6"/>
      <c r="BD32" s="9"/>
      <c r="BE32" s="7">
        <v>0</v>
      </c>
      <c r="BF32" s="6">
        <v>0</v>
      </c>
      <c r="BG32" s="9">
        <f t="shared" ref="BG32:BG43" si="86">IF(BE32=0,0,BF32/BE32*1000)</f>
        <v>0</v>
      </c>
      <c r="BH32" s="7">
        <v>0</v>
      </c>
      <c r="BI32" s="6">
        <v>0</v>
      </c>
      <c r="BJ32" s="9">
        <v>0</v>
      </c>
      <c r="BK32" s="7">
        <v>0</v>
      </c>
      <c r="BL32" s="6">
        <v>0</v>
      </c>
      <c r="BM32" s="9">
        <v>0</v>
      </c>
      <c r="BN32" s="7">
        <v>0</v>
      </c>
      <c r="BO32" s="6">
        <v>0</v>
      </c>
      <c r="BP32" s="9">
        <f t="shared" ref="BP32:BP43" si="87">IF(BN32=0,0,BO32/BN32*1000)</f>
        <v>0</v>
      </c>
      <c r="BQ32" s="7"/>
      <c r="BR32" s="6"/>
      <c r="BS32" s="9"/>
      <c r="BT32" s="7">
        <f t="shared" ref="BT32:BU35" si="88">C32+AA32+AP32+AV32+AY32+BH32+BK32+X32+AM32+L32+AD32+O32+U32</f>
        <v>0</v>
      </c>
      <c r="BU32" s="9">
        <f t="shared" si="88"/>
        <v>0</v>
      </c>
    </row>
    <row r="33" spans="1:73" x14ac:dyDescent="0.3">
      <c r="A33" s="35">
        <v>2019</v>
      </c>
      <c r="B33" s="36" t="s">
        <v>6</v>
      </c>
      <c r="C33" s="7">
        <v>0</v>
      </c>
      <c r="D33" s="6">
        <v>0</v>
      </c>
      <c r="E33" s="9">
        <v>0</v>
      </c>
      <c r="F33" s="7">
        <v>0</v>
      </c>
      <c r="G33" s="6">
        <v>0</v>
      </c>
      <c r="H33" s="9">
        <v>0</v>
      </c>
      <c r="I33" s="7"/>
      <c r="J33" s="6"/>
      <c r="K33" s="9"/>
      <c r="L33" s="7">
        <v>0</v>
      </c>
      <c r="M33" s="6">
        <v>0</v>
      </c>
      <c r="N33" s="9">
        <v>0</v>
      </c>
      <c r="O33" s="7">
        <v>0</v>
      </c>
      <c r="P33" s="6">
        <v>0</v>
      </c>
      <c r="Q33" s="9">
        <v>0</v>
      </c>
      <c r="R33" s="7">
        <v>0</v>
      </c>
      <c r="S33" s="6">
        <v>0</v>
      </c>
      <c r="T33" s="9">
        <f t="shared" si="82"/>
        <v>0</v>
      </c>
      <c r="U33" s="7">
        <v>0</v>
      </c>
      <c r="V33" s="6">
        <v>0</v>
      </c>
      <c r="W33" s="9">
        <v>0</v>
      </c>
      <c r="X33" s="7">
        <v>0</v>
      </c>
      <c r="Y33" s="6">
        <v>0</v>
      </c>
      <c r="Z33" s="9">
        <v>0</v>
      </c>
      <c r="AA33" s="7">
        <v>0</v>
      </c>
      <c r="AB33" s="6">
        <v>0</v>
      </c>
      <c r="AC33" s="9">
        <v>0</v>
      </c>
      <c r="AD33" s="7">
        <v>0</v>
      </c>
      <c r="AE33" s="6">
        <v>0</v>
      </c>
      <c r="AF33" s="9">
        <v>0</v>
      </c>
      <c r="AG33" s="7">
        <v>0</v>
      </c>
      <c r="AH33" s="6">
        <v>0</v>
      </c>
      <c r="AI33" s="9">
        <f t="shared" si="83"/>
        <v>0</v>
      </c>
      <c r="AJ33" s="7">
        <v>0</v>
      </c>
      <c r="AK33" s="6">
        <v>0</v>
      </c>
      <c r="AL33" s="9">
        <f t="shared" si="84"/>
        <v>0</v>
      </c>
      <c r="AM33" s="7">
        <v>0</v>
      </c>
      <c r="AN33" s="6">
        <v>0</v>
      </c>
      <c r="AO33" s="9">
        <v>0</v>
      </c>
      <c r="AP33" s="7">
        <v>3602.779</v>
      </c>
      <c r="AQ33" s="6">
        <v>35009.525999999998</v>
      </c>
      <c r="AR33" s="9">
        <f t="shared" ref="AR33:AR43" si="89">AQ33/AP33*1000</f>
        <v>9717.3670658122519</v>
      </c>
      <c r="AS33" s="7">
        <v>0</v>
      </c>
      <c r="AT33" s="6">
        <v>0</v>
      </c>
      <c r="AU33" s="9">
        <f t="shared" si="85"/>
        <v>0</v>
      </c>
      <c r="AV33" s="7">
        <v>0</v>
      </c>
      <c r="AW33" s="6">
        <v>0</v>
      </c>
      <c r="AX33" s="9">
        <v>0</v>
      </c>
      <c r="AY33" s="7">
        <v>0</v>
      </c>
      <c r="AZ33" s="6">
        <v>0</v>
      </c>
      <c r="BA33" s="9">
        <v>0</v>
      </c>
      <c r="BB33" s="7"/>
      <c r="BC33" s="6"/>
      <c r="BD33" s="9"/>
      <c r="BE33" s="7">
        <v>0</v>
      </c>
      <c r="BF33" s="6">
        <v>0</v>
      </c>
      <c r="BG33" s="9">
        <f t="shared" si="86"/>
        <v>0</v>
      </c>
      <c r="BH33" s="7">
        <v>0</v>
      </c>
      <c r="BI33" s="6">
        <v>0</v>
      </c>
      <c r="BJ33" s="9">
        <v>0</v>
      </c>
      <c r="BK33" s="7">
        <v>0.18155000000000002</v>
      </c>
      <c r="BL33" s="6">
        <v>10.49</v>
      </c>
      <c r="BM33" s="9">
        <f t="shared" ref="BM33:BM42" si="90">BL33/BK33*1000</f>
        <v>57780.225833103825</v>
      </c>
      <c r="BN33" s="7">
        <v>0</v>
      </c>
      <c r="BO33" s="6">
        <v>0</v>
      </c>
      <c r="BP33" s="9">
        <f t="shared" si="87"/>
        <v>0</v>
      </c>
      <c r="BQ33" s="7"/>
      <c r="BR33" s="6"/>
      <c r="BS33" s="9"/>
      <c r="BT33" s="7">
        <f t="shared" si="88"/>
        <v>3602.9605499999998</v>
      </c>
      <c r="BU33" s="9">
        <f t="shared" si="88"/>
        <v>35020.015999999996</v>
      </c>
    </row>
    <row r="34" spans="1:73" x14ac:dyDescent="0.3">
      <c r="A34" s="35">
        <v>2019</v>
      </c>
      <c r="B34" s="36" t="s">
        <v>7</v>
      </c>
      <c r="C34" s="7">
        <v>0</v>
      </c>
      <c r="D34" s="6">
        <v>0</v>
      </c>
      <c r="E34" s="9">
        <v>0</v>
      </c>
      <c r="F34" s="7">
        <v>0</v>
      </c>
      <c r="G34" s="6">
        <v>0</v>
      </c>
      <c r="H34" s="9">
        <v>0</v>
      </c>
      <c r="I34" s="7"/>
      <c r="J34" s="6"/>
      <c r="K34" s="9"/>
      <c r="L34" s="7">
        <v>0</v>
      </c>
      <c r="M34" s="6">
        <v>0</v>
      </c>
      <c r="N34" s="9">
        <v>0</v>
      </c>
      <c r="O34" s="7">
        <v>0</v>
      </c>
      <c r="P34" s="6">
        <v>0</v>
      </c>
      <c r="Q34" s="9">
        <v>0</v>
      </c>
      <c r="R34" s="7">
        <v>0</v>
      </c>
      <c r="S34" s="6">
        <v>0</v>
      </c>
      <c r="T34" s="9">
        <f t="shared" si="82"/>
        <v>0</v>
      </c>
      <c r="U34" s="7">
        <v>0</v>
      </c>
      <c r="V34" s="6">
        <v>0</v>
      </c>
      <c r="W34" s="9">
        <v>0</v>
      </c>
      <c r="X34" s="7">
        <v>0</v>
      </c>
      <c r="Y34" s="6">
        <v>0</v>
      </c>
      <c r="Z34" s="9">
        <v>0</v>
      </c>
      <c r="AA34" s="7">
        <v>0</v>
      </c>
      <c r="AB34" s="6">
        <v>0</v>
      </c>
      <c r="AC34" s="9">
        <v>0</v>
      </c>
      <c r="AD34" s="7">
        <v>0</v>
      </c>
      <c r="AE34" s="6">
        <v>0</v>
      </c>
      <c r="AF34" s="9">
        <v>0</v>
      </c>
      <c r="AG34" s="7">
        <v>0</v>
      </c>
      <c r="AH34" s="6">
        <v>0</v>
      </c>
      <c r="AI34" s="9">
        <f t="shared" si="83"/>
        <v>0</v>
      </c>
      <c r="AJ34" s="7">
        <v>0</v>
      </c>
      <c r="AK34" s="6">
        <v>0</v>
      </c>
      <c r="AL34" s="9">
        <f t="shared" si="84"/>
        <v>0</v>
      </c>
      <c r="AM34" s="7">
        <v>0</v>
      </c>
      <c r="AN34" s="6">
        <v>0</v>
      </c>
      <c r="AO34" s="9">
        <v>0</v>
      </c>
      <c r="AP34" s="7">
        <v>2354.1489999999999</v>
      </c>
      <c r="AQ34" s="6">
        <v>24869.187000000002</v>
      </c>
      <c r="AR34" s="9">
        <f t="shared" si="89"/>
        <v>10563.981719084053</v>
      </c>
      <c r="AS34" s="7">
        <v>0</v>
      </c>
      <c r="AT34" s="6">
        <v>0</v>
      </c>
      <c r="AU34" s="9">
        <f t="shared" si="85"/>
        <v>0</v>
      </c>
      <c r="AV34" s="7">
        <v>0</v>
      </c>
      <c r="AW34" s="6">
        <v>0</v>
      </c>
      <c r="AX34" s="9">
        <v>0</v>
      </c>
      <c r="AY34" s="7">
        <v>0.30892999999999998</v>
      </c>
      <c r="AZ34" s="6">
        <v>24.632999999999999</v>
      </c>
      <c r="BA34" s="9">
        <f t="shared" ref="BA34:BA41" si="91">AZ34/AY34*1000</f>
        <v>79736.509888971617</v>
      </c>
      <c r="BB34" s="7"/>
      <c r="BC34" s="6"/>
      <c r="BD34" s="9"/>
      <c r="BE34" s="7">
        <v>0</v>
      </c>
      <c r="BF34" s="6">
        <v>0</v>
      </c>
      <c r="BG34" s="9">
        <f t="shared" si="86"/>
        <v>0</v>
      </c>
      <c r="BH34" s="7">
        <v>0</v>
      </c>
      <c r="BI34" s="6">
        <v>0</v>
      </c>
      <c r="BJ34" s="9">
        <v>0</v>
      </c>
      <c r="BK34" s="7">
        <v>5.0136099999999999</v>
      </c>
      <c r="BL34" s="6">
        <v>252.154</v>
      </c>
      <c r="BM34" s="9">
        <f t="shared" si="90"/>
        <v>50293.900004188603</v>
      </c>
      <c r="BN34" s="7">
        <v>0</v>
      </c>
      <c r="BO34" s="6">
        <v>0</v>
      </c>
      <c r="BP34" s="9">
        <f t="shared" si="87"/>
        <v>0</v>
      </c>
      <c r="BQ34" s="7"/>
      <c r="BR34" s="6"/>
      <c r="BS34" s="9"/>
      <c r="BT34" s="7">
        <f t="shared" si="88"/>
        <v>2359.47154</v>
      </c>
      <c r="BU34" s="9">
        <f t="shared" si="88"/>
        <v>25145.974000000002</v>
      </c>
    </row>
    <row r="35" spans="1:73" x14ac:dyDescent="0.3">
      <c r="A35" s="35">
        <v>2019</v>
      </c>
      <c r="B35" s="36" t="s">
        <v>8</v>
      </c>
      <c r="C35" s="7">
        <v>0</v>
      </c>
      <c r="D35" s="6">
        <v>0</v>
      </c>
      <c r="E35" s="9">
        <v>0</v>
      </c>
      <c r="F35" s="7">
        <v>0</v>
      </c>
      <c r="G35" s="6">
        <v>0</v>
      </c>
      <c r="H35" s="9">
        <v>0</v>
      </c>
      <c r="I35" s="7"/>
      <c r="J35" s="6"/>
      <c r="K35" s="9"/>
      <c r="L35" s="7">
        <v>0</v>
      </c>
      <c r="M35" s="6">
        <v>0</v>
      </c>
      <c r="N35" s="9">
        <v>0</v>
      </c>
      <c r="O35" s="7">
        <v>0</v>
      </c>
      <c r="P35" s="6">
        <v>0</v>
      </c>
      <c r="Q35" s="9">
        <v>0</v>
      </c>
      <c r="R35" s="7">
        <v>0</v>
      </c>
      <c r="S35" s="6">
        <v>0</v>
      </c>
      <c r="T35" s="9">
        <f t="shared" si="82"/>
        <v>0</v>
      </c>
      <c r="U35" s="7">
        <v>0</v>
      </c>
      <c r="V35" s="6">
        <v>0</v>
      </c>
      <c r="W35" s="9">
        <v>0</v>
      </c>
      <c r="X35" s="7">
        <v>0</v>
      </c>
      <c r="Y35" s="6">
        <v>0</v>
      </c>
      <c r="Z35" s="9">
        <v>0</v>
      </c>
      <c r="AA35" s="7">
        <v>0</v>
      </c>
      <c r="AB35" s="6">
        <v>0</v>
      </c>
      <c r="AC35" s="9">
        <v>0</v>
      </c>
      <c r="AD35" s="7">
        <v>0</v>
      </c>
      <c r="AE35" s="6">
        <v>0</v>
      </c>
      <c r="AF35" s="9">
        <v>0</v>
      </c>
      <c r="AG35" s="7">
        <v>0</v>
      </c>
      <c r="AH35" s="6">
        <v>0</v>
      </c>
      <c r="AI35" s="9">
        <f t="shared" si="83"/>
        <v>0</v>
      </c>
      <c r="AJ35" s="7">
        <v>0</v>
      </c>
      <c r="AK35" s="6">
        <v>0</v>
      </c>
      <c r="AL35" s="9">
        <f t="shared" si="84"/>
        <v>0</v>
      </c>
      <c r="AM35" s="7">
        <v>0</v>
      </c>
      <c r="AN35" s="6">
        <v>0</v>
      </c>
      <c r="AO35" s="9">
        <v>0</v>
      </c>
      <c r="AP35" s="7">
        <v>1994.3440000000001</v>
      </c>
      <c r="AQ35" s="6">
        <v>21173.68</v>
      </c>
      <c r="AR35" s="9">
        <f t="shared" si="89"/>
        <v>10616.864492785597</v>
      </c>
      <c r="AS35" s="7">
        <v>0</v>
      </c>
      <c r="AT35" s="6">
        <v>0</v>
      </c>
      <c r="AU35" s="9">
        <f t="shared" si="85"/>
        <v>0</v>
      </c>
      <c r="AV35" s="7">
        <v>0</v>
      </c>
      <c r="AW35" s="6">
        <v>0</v>
      </c>
      <c r="AX35" s="9">
        <v>0</v>
      </c>
      <c r="AY35" s="7">
        <v>0</v>
      </c>
      <c r="AZ35" s="6">
        <v>0</v>
      </c>
      <c r="BA35" s="9">
        <v>0</v>
      </c>
      <c r="BB35" s="7"/>
      <c r="BC35" s="6"/>
      <c r="BD35" s="9"/>
      <c r="BE35" s="7">
        <v>0</v>
      </c>
      <c r="BF35" s="6">
        <v>0</v>
      </c>
      <c r="BG35" s="9">
        <f t="shared" si="86"/>
        <v>0</v>
      </c>
      <c r="BH35" s="7">
        <v>0</v>
      </c>
      <c r="BI35" s="6">
        <v>0</v>
      </c>
      <c r="BJ35" s="9">
        <v>0</v>
      </c>
      <c r="BK35" s="7">
        <v>0</v>
      </c>
      <c r="BL35" s="6">
        <v>0</v>
      </c>
      <c r="BM35" s="9">
        <v>0</v>
      </c>
      <c r="BN35" s="7">
        <v>0</v>
      </c>
      <c r="BO35" s="6">
        <v>0</v>
      </c>
      <c r="BP35" s="9">
        <f t="shared" si="87"/>
        <v>0</v>
      </c>
      <c r="BQ35" s="7"/>
      <c r="BR35" s="6"/>
      <c r="BS35" s="9"/>
      <c r="BT35" s="7">
        <f t="shared" si="88"/>
        <v>1994.3440000000001</v>
      </c>
      <c r="BU35" s="9">
        <f t="shared" si="88"/>
        <v>21173.68</v>
      </c>
    </row>
    <row r="36" spans="1:73" x14ac:dyDescent="0.3">
      <c r="A36" s="35">
        <v>2019</v>
      </c>
      <c r="B36" s="36" t="s">
        <v>9</v>
      </c>
      <c r="C36" s="7">
        <v>1003.037</v>
      </c>
      <c r="D36" s="6">
        <v>9277.277</v>
      </c>
      <c r="E36" s="9">
        <f t="shared" ref="E36" si="92">IF(C36=0,0,D36/C36*1000)</f>
        <v>9249.1872184176646</v>
      </c>
      <c r="F36" s="7">
        <v>0</v>
      </c>
      <c r="G36" s="6">
        <v>0</v>
      </c>
      <c r="H36" s="9">
        <f t="shared" ref="H36" si="93">IF(F36=0,0,G36/F36*1000)</f>
        <v>0</v>
      </c>
      <c r="I36" s="7"/>
      <c r="J36" s="6"/>
      <c r="K36" s="9"/>
      <c r="L36" s="7">
        <v>0</v>
      </c>
      <c r="M36" s="6">
        <v>0</v>
      </c>
      <c r="N36" s="9">
        <f t="shared" ref="N36" si="94">IF(L36=0,0,M36/L36*1000)</f>
        <v>0</v>
      </c>
      <c r="O36" s="7">
        <v>0</v>
      </c>
      <c r="P36" s="6">
        <v>0</v>
      </c>
      <c r="Q36" s="9">
        <f t="shared" ref="Q36" si="95">IF(O36=0,0,P36/O36*1000)</f>
        <v>0</v>
      </c>
      <c r="R36" s="7">
        <v>0</v>
      </c>
      <c r="S36" s="6">
        <v>0</v>
      </c>
      <c r="T36" s="9">
        <f t="shared" si="82"/>
        <v>0</v>
      </c>
      <c r="U36" s="7">
        <v>0</v>
      </c>
      <c r="V36" s="6">
        <v>0</v>
      </c>
      <c r="W36" s="9">
        <f t="shared" ref="W36" si="96">IF(U36=0,0,V36/U36*1000)</f>
        <v>0</v>
      </c>
      <c r="X36" s="7">
        <v>0</v>
      </c>
      <c r="Y36" s="6">
        <v>0</v>
      </c>
      <c r="Z36" s="9">
        <f t="shared" ref="Z36" si="97">IF(X36=0,0,Y36/X36*1000)</f>
        <v>0</v>
      </c>
      <c r="AA36" s="7">
        <v>0</v>
      </c>
      <c r="AB36" s="6">
        <v>0</v>
      </c>
      <c r="AC36" s="9">
        <f t="shared" ref="AC36" si="98">IF(AA36=0,0,AB36/AA36*1000)</f>
        <v>0</v>
      </c>
      <c r="AD36" s="7">
        <v>0.4</v>
      </c>
      <c r="AE36" s="6">
        <v>24.952999999999999</v>
      </c>
      <c r="AF36" s="9">
        <f t="shared" ref="AF36" si="99">IF(AD36=0,0,AE36/AD36*1000)</f>
        <v>62382.499999999993</v>
      </c>
      <c r="AG36" s="7">
        <v>0</v>
      </c>
      <c r="AH36" s="6">
        <v>0</v>
      </c>
      <c r="AI36" s="9">
        <f t="shared" si="83"/>
        <v>0</v>
      </c>
      <c r="AJ36" s="7">
        <v>0</v>
      </c>
      <c r="AK36" s="6">
        <v>0</v>
      </c>
      <c r="AL36" s="9">
        <f t="shared" si="84"/>
        <v>0</v>
      </c>
      <c r="AM36" s="7">
        <v>0</v>
      </c>
      <c r="AN36" s="6">
        <v>0</v>
      </c>
      <c r="AO36" s="9">
        <f t="shared" ref="AO36" si="100">IF(AM36=0,0,AN36/AM36*1000)</f>
        <v>0</v>
      </c>
      <c r="AP36" s="7">
        <v>2510.8040000000001</v>
      </c>
      <c r="AQ36" s="6">
        <v>25258.966</v>
      </c>
      <c r="AR36" s="9">
        <f t="shared" ref="AR36" si="101">IF(AP36=0,0,AQ36/AP36*1000)</f>
        <v>10060.110625919029</v>
      </c>
      <c r="AS36" s="7">
        <v>0</v>
      </c>
      <c r="AT36" s="6">
        <v>0</v>
      </c>
      <c r="AU36" s="9">
        <f t="shared" si="85"/>
        <v>0</v>
      </c>
      <c r="AV36" s="7">
        <v>23.464080000000003</v>
      </c>
      <c r="AW36" s="6">
        <v>496.84100000000001</v>
      </c>
      <c r="AX36" s="9">
        <f t="shared" ref="AX36" si="102">IF(AV36=0,0,AW36/AV36*1000)</f>
        <v>21174.535715868678</v>
      </c>
      <c r="AY36" s="7">
        <v>9.5560000000000006E-2</v>
      </c>
      <c r="AZ36" s="6">
        <v>5.7450000000000001</v>
      </c>
      <c r="BA36" s="9">
        <f t="shared" ref="BA36" si="103">IF(AY36=0,0,AZ36/AY36*1000)</f>
        <v>60119.296776894094</v>
      </c>
      <c r="BB36" s="7"/>
      <c r="BC36" s="6"/>
      <c r="BD36" s="9"/>
      <c r="BE36" s="7">
        <v>0</v>
      </c>
      <c r="BF36" s="6">
        <v>0</v>
      </c>
      <c r="BG36" s="9">
        <f t="shared" si="86"/>
        <v>0</v>
      </c>
      <c r="BH36" s="7">
        <v>0</v>
      </c>
      <c r="BI36" s="6">
        <v>0</v>
      </c>
      <c r="BJ36" s="9">
        <f t="shared" ref="BJ36" si="104">IF(BH36=0,0,BI36/BH36*1000)</f>
        <v>0</v>
      </c>
      <c r="BK36" s="7">
        <v>0.63100000000000001</v>
      </c>
      <c r="BL36" s="6">
        <v>6.2969999999999997</v>
      </c>
      <c r="BM36" s="9">
        <f t="shared" ref="BM36" si="105">IF(BK36=0,0,BL36/BK36*1000)</f>
        <v>9979.3977812995236</v>
      </c>
      <c r="BN36" s="7">
        <v>0</v>
      </c>
      <c r="BO36" s="6">
        <v>0</v>
      </c>
      <c r="BP36" s="9">
        <f t="shared" si="87"/>
        <v>0</v>
      </c>
      <c r="BQ36" s="7"/>
      <c r="BR36" s="6"/>
      <c r="BS36" s="9"/>
      <c r="BT36" s="7">
        <f>C36+AA36+AP36+AV36+AY36+BH36+BK36+X36+AM36+L36+AD36+O36+U36+F36</f>
        <v>3538.4316400000007</v>
      </c>
      <c r="BU36" s="9">
        <f>D36+AB36+AQ36+AW36+AZ36+BI36+BL36+Y36+AN36+M36+AE36+P36+V36+G36</f>
        <v>35070.079000000005</v>
      </c>
    </row>
    <row r="37" spans="1:73" x14ac:dyDescent="0.3">
      <c r="A37" s="35">
        <v>2019</v>
      </c>
      <c r="B37" s="36" t="s">
        <v>10</v>
      </c>
      <c r="C37" s="7">
        <v>3692.2649999999999</v>
      </c>
      <c r="D37" s="6">
        <v>32874.728000000003</v>
      </c>
      <c r="E37" s="9">
        <f t="shared" ref="E37:E41" si="106">D37/C37*1000</f>
        <v>8903.6751154101894</v>
      </c>
      <c r="F37" s="7">
        <v>0</v>
      </c>
      <c r="G37" s="6">
        <v>0</v>
      </c>
      <c r="H37" s="9">
        <v>0</v>
      </c>
      <c r="I37" s="7"/>
      <c r="J37" s="6"/>
      <c r="K37" s="9"/>
      <c r="L37" s="7">
        <v>0</v>
      </c>
      <c r="M37" s="6">
        <v>0</v>
      </c>
      <c r="N37" s="9">
        <v>0</v>
      </c>
      <c r="O37" s="7">
        <v>0</v>
      </c>
      <c r="P37" s="6">
        <v>0</v>
      </c>
      <c r="Q37" s="9">
        <v>0</v>
      </c>
      <c r="R37" s="7">
        <v>0</v>
      </c>
      <c r="S37" s="6">
        <v>0</v>
      </c>
      <c r="T37" s="9">
        <f t="shared" si="82"/>
        <v>0</v>
      </c>
      <c r="U37" s="7">
        <v>0</v>
      </c>
      <c r="V37" s="6">
        <v>0</v>
      </c>
      <c r="W37" s="9">
        <v>0</v>
      </c>
      <c r="X37" s="7">
        <v>3.4300000000000003E-3</v>
      </c>
      <c r="Y37" s="6">
        <v>5.6609999999999996</v>
      </c>
      <c r="Z37" s="9">
        <f t="shared" ref="Z37" si="107">Y37/X37*1000</f>
        <v>1650437.3177842563</v>
      </c>
      <c r="AA37" s="7">
        <v>0</v>
      </c>
      <c r="AB37" s="6">
        <v>0</v>
      </c>
      <c r="AC37" s="9">
        <v>0</v>
      </c>
      <c r="AD37" s="7">
        <v>0</v>
      </c>
      <c r="AE37" s="6">
        <v>0</v>
      </c>
      <c r="AF37" s="9">
        <v>0</v>
      </c>
      <c r="AG37" s="7">
        <v>0</v>
      </c>
      <c r="AH37" s="6">
        <v>0</v>
      </c>
      <c r="AI37" s="9">
        <f t="shared" si="83"/>
        <v>0</v>
      </c>
      <c r="AJ37" s="7">
        <v>0</v>
      </c>
      <c r="AK37" s="6">
        <v>0</v>
      </c>
      <c r="AL37" s="9">
        <f t="shared" si="84"/>
        <v>0</v>
      </c>
      <c r="AM37" s="7">
        <v>0</v>
      </c>
      <c r="AN37" s="6">
        <v>0</v>
      </c>
      <c r="AO37" s="9">
        <v>0</v>
      </c>
      <c r="AP37" s="7">
        <v>2800.6990000000001</v>
      </c>
      <c r="AQ37" s="6">
        <v>29227.671999999999</v>
      </c>
      <c r="AR37" s="9">
        <f t="shared" si="89"/>
        <v>10435.849050540597</v>
      </c>
      <c r="AS37" s="7">
        <v>0</v>
      </c>
      <c r="AT37" s="6">
        <v>0</v>
      </c>
      <c r="AU37" s="9">
        <f t="shared" si="85"/>
        <v>0</v>
      </c>
      <c r="AV37" s="7">
        <v>0</v>
      </c>
      <c r="AW37" s="6">
        <v>0</v>
      </c>
      <c r="AX37" s="9">
        <v>0</v>
      </c>
      <c r="AY37" s="7">
        <v>4289.4229999999998</v>
      </c>
      <c r="AZ37" s="6">
        <v>44684.548000000003</v>
      </c>
      <c r="BA37" s="9">
        <f t="shared" si="91"/>
        <v>10417.379680204074</v>
      </c>
      <c r="BB37" s="7"/>
      <c r="BC37" s="6"/>
      <c r="BD37" s="9"/>
      <c r="BE37" s="7">
        <v>0</v>
      </c>
      <c r="BF37" s="6">
        <v>0</v>
      </c>
      <c r="BG37" s="9">
        <f t="shared" si="86"/>
        <v>0</v>
      </c>
      <c r="BH37" s="7">
        <v>0</v>
      </c>
      <c r="BI37" s="6">
        <v>0</v>
      </c>
      <c r="BJ37" s="9">
        <v>0</v>
      </c>
      <c r="BK37" s="7">
        <v>2.2420000000000002E-2</v>
      </c>
      <c r="BL37" s="6">
        <v>3.6</v>
      </c>
      <c r="BM37" s="9">
        <f t="shared" si="90"/>
        <v>160570.9188224799</v>
      </c>
      <c r="BN37" s="7">
        <v>0</v>
      </c>
      <c r="BO37" s="6">
        <v>0</v>
      </c>
      <c r="BP37" s="9">
        <f t="shared" si="87"/>
        <v>0</v>
      </c>
      <c r="BQ37" s="7"/>
      <c r="BR37" s="6"/>
      <c r="BS37" s="9"/>
      <c r="BT37" s="7">
        <f t="shared" ref="BT37:BU44" si="108">C37+AA37+AP37+AV37+AY37+BH37+BK37+X37+AM37+L37+AD37+O37+U37</f>
        <v>10782.412849999999</v>
      </c>
      <c r="BU37" s="9">
        <f t="shared" si="108"/>
        <v>106796.209</v>
      </c>
    </row>
    <row r="38" spans="1:73" x14ac:dyDescent="0.3">
      <c r="A38" s="35">
        <v>2019</v>
      </c>
      <c r="B38" s="36" t="s">
        <v>11</v>
      </c>
      <c r="C38" s="7">
        <v>8014.8890000000001</v>
      </c>
      <c r="D38" s="6">
        <v>77341.354999999996</v>
      </c>
      <c r="E38" s="9">
        <f t="shared" si="106"/>
        <v>9649.7100583676201</v>
      </c>
      <c r="F38" s="7">
        <v>0</v>
      </c>
      <c r="G38" s="6">
        <v>0</v>
      </c>
      <c r="H38" s="9">
        <v>0</v>
      </c>
      <c r="I38" s="7"/>
      <c r="J38" s="6"/>
      <c r="K38" s="9"/>
      <c r="L38" s="7">
        <v>0</v>
      </c>
      <c r="M38" s="6">
        <v>0</v>
      </c>
      <c r="N38" s="9">
        <v>0</v>
      </c>
      <c r="O38" s="7">
        <v>0.10299999999999999</v>
      </c>
      <c r="P38" s="6">
        <v>4.4820000000000002</v>
      </c>
      <c r="Q38" s="9">
        <f t="shared" ref="Q38:Q39" si="109">P38/O38*1000</f>
        <v>43514.563106796115</v>
      </c>
      <c r="R38" s="7">
        <v>0</v>
      </c>
      <c r="S38" s="6">
        <v>0</v>
      </c>
      <c r="T38" s="9">
        <f t="shared" si="82"/>
        <v>0</v>
      </c>
      <c r="U38" s="7">
        <v>0</v>
      </c>
      <c r="V38" s="6">
        <v>0</v>
      </c>
      <c r="W38" s="9">
        <v>0</v>
      </c>
      <c r="X38" s="7">
        <v>0</v>
      </c>
      <c r="Y38" s="6">
        <v>0</v>
      </c>
      <c r="Z38" s="9">
        <v>0</v>
      </c>
      <c r="AA38" s="7">
        <v>0</v>
      </c>
      <c r="AB38" s="6">
        <v>0</v>
      </c>
      <c r="AC38" s="9">
        <v>0</v>
      </c>
      <c r="AD38" s="7">
        <v>0</v>
      </c>
      <c r="AE38" s="6">
        <v>0</v>
      </c>
      <c r="AF38" s="9">
        <v>0</v>
      </c>
      <c r="AG38" s="7">
        <v>0</v>
      </c>
      <c r="AH38" s="6">
        <v>0</v>
      </c>
      <c r="AI38" s="9">
        <f t="shared" si="83"/>
        <v>0</v>
      </c>
      <c r="AJ38" s="7">
        <v>0</v>
      </c>
      <c r="AK38" s="6">
        <v>0</v>
      </c>
      <c r="AL38" s="9">
        <f t="shared" si="84"/>
        <v>0</v>
      </c>
      <c r="AM38" s="7">
        <v>0</v>
      </c>
      <c r="AN38" s="6">
        <v>0</v>
      </c>
      <c r="AO38" s="9">
        <v>0</v>
      </c>
      <c r="AP38" s="7">
        <v>4498.973</v>
      </c>
      <c r="AQ38" s="6">
        <v>48299.408000000003</v>
      </c>
      <c r="AR38" s="9">
        <f t="shared" si="89"/>
        <v>10735.651892109599</v>
      </c>
      <c r="AS38" s="7">
        <v>0</v>
      </c>
      <c r="AT38" s="6">
        <v>0</v>
      </c>
      <c r="AU38" s="9">
        <f t="shared" si="85"/>
        <v>0</v>
      </c>
      <c r="AV38" s="7">
        <v>0</v>
      </c>
      <c r="AW38" s="6">
        <v>0</v>
      </c>
      <c r="AX38" s="9">
        <v>0</v>
      </c>
      <c r="AY38" s="7">
        <v>0</v>
      </c>
      <c r="AZ38" s="6">
        <v>0</v>
      </c>
      <c r="BA38" s="9">
        <v>0</v>
      </c>
      <c r="BB38" s="7"/>
      <c r="BC38" s="6"/>
      <c r="BD38" s="9"/>
      <c r="BE38" s="7">
        <v>0</v>
      </c>
      <c r="BF38" s="6">
        <v>0</v>
      </c>
      <c r="BG38" s="9">
        <f t="shared" si="86"/>
        <v>0</v>
      </c>
      <c r="BH38" s="7">
        <v>0</v>
      </c>
      <c r="BI38" s="6">
        <v>0</v>
      </c>
      <c r="BJ38" s="9">
        <v>0</v>
      </c>
      <c r="BK38" s="7">
        <v>2.4970500000000002</v>
      </c>
      <c r="BL38" s="6">
        <v>91.019000000000005</v>
      </c>
      <c r="BM38" s="9">
        <f t="shared" si="90"/>
        <v>36450.611721831759</v>
      </c>
      <c r="BN38" s="7">
        <v>0</v>
      </c>
      <c r="BO38" s="6">
        <v>0</v>
      </c>
      <c r="BP38" s="9">
        <f t="shared" si="87"/>
        <v>0</v>
      </c>
      <c r="BQ38" s="7"/>
      <c r="BR38" s="6"/>
      <c r="BS38" s="9"/>
      <c r="BT38" s="7">
        <f t="shared" si="108"/>
        <v>12516.46205</v>
      </c>
      <c r="BU38" s="9">
        <f t="shared" si="108"/>
        <v>125736.26400000001</v>
      </c>
    </row>
    <row r="39" spans="1:73" x14ac:dyDescent="0.3">
      <c r="A39" s="35">
        <v>2019</v>
      </c>
      <c r="B39" s="36" t="s">
        <v>12</v>
      </c>
      <c r="C39" s="7">
        <v>3988.9839999999999</v>
      </c>
      <c r="D39" s="6">
        <v>40850.205000000002</v>
      </c>
      <c r="E39" s="9">
        <f t="shared" si="106"/>
        <v>10240.754287307245</v>
      </c>
      <c r="F39" s="7">
        <v>0</v>
      </c>
      <c r="G39" s="6">
        <v>0</v>
      </c>
      <c r="H39" s="9">
        <v>0</v>
      </c>
      <c r="I39" s="7"/>
      <c r="J39" s="6"/>
      <c r="K39" s="9"/>
      <c r="L39" s="7">
        <v>0</v>
      </c>
      <c r="M39" s="6">
        <v>0</v>
      </c>
      <c r="N39" s="9">
        <v>0</v>
      </c>
      <c r="O39" s="7">
        <v>0.01</v>
      </c>
      <c r="P39" s="6">
        <v>0.42599999999999999</v>
      </c>
      <c r="Q39" s="9">
        <f t="shared" si="109"/>
        <v>42600</v>
      </c>
      <c r="R39" s="7">
        <v>0</v>
      </c>
      <c r="S39" s="6">
        <v>0</v>
      </c>
      <c r="T39" s="9">
        <f t="shared" si="82"/>
        <v>0</v>
      </c>
      <c r="U39" s="7">
        <v>0</v>
      </c>
      <c r="V39" s="6">
        <v>0</v>
      </c>
      <c r="W39" s="9">
        <v>0</v>
      </c>
      <c r="X39" s="7">
        <v>0</v>
      </c>
      <c r="Y39" s="6">
        <v>0</v>
      </c>
      <c r="Z39" s="9">
        <v>0</v>
      </c>
      <c r="AA39" s="7">
        <v>0</v>
      </c>
      <c r="AB39" s="6">
        <v>0</v>
      </c>
      <c r="AC39" s="9">
        <v>0</v>
      </c>
      <c r="AD39" s="7">
        <v>0</v>
      </c>
      <c r="AE39" s="6">
        <v>0</v>
      </c>
      <c r="AF39" s="9">
        <v>0</v>
      </c>
      <c r="AG39" s="7">
        <v>0</v>
      </c>
      <c r="AH39" s="6">
        <v>0</v>
      </c>
      <c r="AI39" s="9">
        <f t="shared" si="83"/>
        <v>0</v>
      </c>
      <c r="AJ39" s="7">
        <v>0</v>
      </c>
      <c r="AK39" s="6">
        <v>0</v>
      </c>
      <c r="AL39" s="9">
        <f t="shared" si="84"/>
        <v>0</v>
      </c>
      <c r="AM39" s="7">
        <v>0</v>
      </c>
      <c r="AN39" s="6">
        <v>0</v>
      </c>
      <c r="AO39" s="9">
        <v>0</v>
      </c>
      <c r="AP39" s="7">
        <v>4331.4859999999999</v>
      </c>
      <c r="AQ39" s="6">
        <v>42838.836000000003</v>
      </c>
      <c r="AR39" s="9">
        <f t="shared" si="89"/>
        <v>9890.1014570980951</v>
      </c>
      <c r="AS39" s="7">
        <v>0</v>
      </c>
      <c r="AT39" s="6">
        <v>0</v>
      </c>
      <c r="AU39" s="9">
        <f t="shared" si="85"/>
        <v>0</v>
      </c>
      <c r="AV39" s="7">
        <v>0</v>
      </c>
      <c r="AW39" s="6">
        <v>0</v>
      </c>
      <c r="AX39" s="9">
        <v>0</v>
      </c>
      <c r="AY39" s="7">
        <v>0</v>
      </c>
      <c r="AZ39" s="6">
        <v>0</v>
      </c>
      <c r="BA39" s="9">
        <v>0</v>
      </c>
      <c r="BB39" s="7"/>
      <c r="BC39" s="6"/>
      <c r="BD39" s="9"/>
      <c r="BE39" s="7">
        <v>0</v>
      </c>
      <c r="BF39" s="6">
        <v>0</v>
      </c>
      <c r="BG39" s="9">
        <f t="shared" si="86"/>
        <v>0</v>
      </c>
      <c r="BH39" s="7">
        <v>0</v>
      </c>
      <c r="BI39" s="6">
        <v>0</v>
      </c>
      <c r="BJ39" s="9">
        <v>0</v>
      </c>
      <c r="BK39" s="7">
        <v>7.3427499999999997</v>
      </c>
      <c r="BL39" s="6">
        <v>270.29599999999999</v>
      </c>
      <c r="BM39" s="9">
        <f t="shared" si="90"/>
        <v>36811.276429130776</v>
      </c>
      <c r="BN39" s="7">
        <v>0</v>
      </c>
      <c r="BO39" s="6">
        <v>0</v>
      </c>
      <c r="BP39" s="9">
        <f t="shared" si="87"/>
        <v>0</v>
      </c>
      <c r="BQ39" s="7"/>
      <c r="BR39" s="6"/>
      <c r="BS39" s="9"/>
      <c r="BT39" s="7">
        <f t="shared" si="108"/>
        <v>8327.8227499999994</v>
      </c>
      <c r="BU39" s="9">
        <f t="shared" si="108"/>
        <v>83959.763000000006</v>
      </c>
    </row>
    <row r="40" spans="1:73" x14ac:dyDescent="0.3">
      <c r="A40" s="35">
        <v>2019</v>
      </c>
      <c r="B40" s="36" t="s">
        <v>13</v>
      </c>
      <c r="C40" s="7">
        <v>0</v>
      </c>
      <c r="D40" s="6">
        <v>0</v>
      </c>
      <c r="E40" s="9">
        <v>0</v>
      </c>
      <c r="F40" s="7">
        <v>0</v>
      </c>
      <c r="G40" s="6">
        <v>0</v>
      </c>
      <c r="H40" s="9">
        <v>0</v>
      </c>
      <c r="I40" s="7"/>
      <c r="J40" s="6"/>
      <c r="K40" s="9"/>
      <c r="L40" s="7">
        <v>0</v>
      </c>
      <c r="M40" s="6">
        <v>0</v>
      </c>
      <c r="N40" s="9">
        <v>0</v>
      </c>
      <c r="O40" s="7">
        <v>0</v>
      </c>
      <c r="P40" s="6">
        <v>0</v>
      </c>
      <c r="Q40" s="9">
        <v>0</v>
      </c>
      <c r="R40" s="7">
        <v>0</v>
      </c>
      <c r="S40" s="6">
        <v>0</v>
      </c>
      <c r="T40" s="9">
        <f t="shared" si="82"/>
        <v>0</v>
      </c>
      <c r="U40" s="7">
        <v>0.2</v>
      </c>
      <c r="V40" s="6">
        <v>32.436</v>
      </c>
      <c r="W40" s="9">
        <f t="shared" ref="W40:W43" si="110">V40/U40*1000</f>
        <v>162179.99999999997</v>
      </c>
      <c r="X40" s="7">
        <v>0</v>
      </c>
      <c r="Y40" s="6">
        <v>0</v>
      </c>
      <c r="Z40" s="9">
        <v>0</v>
      </c>
      <c r="AA40" s="7">
        <v>0</v>
      </c>
      <c r="AB40" s="6">
        <v>0</v>
      </c>
      <c r="AC40" s="9">
        <v>0</v>
      </c>
      <c r="AD40" s="7">
        <v>0</v>
      </c>
      <c r="AE40" s="6">
        <v>0</v>
      </c>
      <c r="AF40" s="9">
        <v>0</v>
      </c>
      <c r="AG40" s="7">
        <v>0</v>
      </c>
      <c r="AH40" s="6">
        <v>0</v>
      </c>
      <c r="AI40" s="9">
        <f t="shared" si="83"/>
        <v>0</v>
      </c>
      <c r="AJ40" s="7">
        <v>0</v>
      </c>
      <c r="AK40" s="6">
        <v>0</v>
      </c>
      <c r="AL40" s="9">
        <f t="shared" si="84"/>
        <v>0</v>
      </c>
      <c r="AM40" s="7">
        <v>0</v>
      </c>
      <c r="AN40" s="6">
        <v>0</v>
      </c>
      <c r="AO40" s="9">
        <v>0</v>
      </c>
      <c r="AP40" s="7">
        <v>6697.84</v>
      </c>
      <c r="AQ40" s="6">
        <v>75449.156000000003</v>
      </c>
      <c r="AR40" s="9">
        <f>AQ40/AP40*1000</f>
        <v>11264.699664369409</v>
      </c>
      <c r="AS40" s="7">
        <v>0</v>
      </c>
      <c r="AT40" s="6">
        <v>0</v>
      </c>
      <c r="AU40" s="9">
        <f t="shared" si="85"/>
        <v>0</v>
      </c>
      <c r="AV40" s="7">
        <v>0</v>
      </c>
      <c r="AW40" s="6">
        <v>0</v>
      </c>
      <c r="AX40" s="9">
        <v>0</v>
      </c>
      <c r="AY40" s="7">
        <v>0</v>
      </c>
      <c r="AZ40" s="6">
        <v>0</v>
      </c>
      <c r="BA40" s="9">
        <v>0</v>
      </c>
      <c r="BB40" s="7"/>
      <c r="BC40" s="6"/>
      <c r="BD40" s="9"/>
      <c r="BE40" s="7">
        <v>0</v>
      </c>
      <c r="BF40" s="6">
        <v>0</v>
      </c>
      <c r="BG40" s="9">
        <f t="shared" si="86"/>
        <v>0</v>
      </c>
      <c r="BH40" s="7">
        <v>0</v>
      </c>
      <c r="BI40" s="6">
        <v>0</v>
      </c>
      <c r="BJ40" s="9">
        <v>0</v>
      </c>
      <c r="BK40" s="7">
        <v>5.6000000000000001E-2</v>
      </c>
      <c r="BL40" s="6">
        <v>0.77</v>
      </c>
      <c r="BM40" s="9">
        <f t="shared" si="90"/>
        <v>13750</v>
      </c>
      <c r="BN40" s="7">
        <v>0</v>
      </c>
      <c r="BO40" s="6">
        <v>0</v>
      </c>
      <c r="BP40" s="9">
        <f t="shared" si="87"/>
        <v>0</v>
      </c>
      <c r="BQ40" s="7"/>
      <c r="BR40" s="6"/>
      <c r="BS40" s="9"/>
      <c r="BT40" s="7">
        <f t="shared" si="108"/>
        <v>6698.0959999999995</v>
      </c>
      <c r="BU40" s="9">
        <f t="shared" si="108"/>
        <v>75482.362000000008</v>
      </c>
    </row>
    <row r="41" spans="1:73" x14ac:dyDescent="0.3">
      <c r="A41" s="35">
        <v>2019</v>
      </c>
      <c r="B41" s="36" t="s">
        <v>14</v>
      </c>
      <c r="C41" s="7">
        <v>5011.3590000000004</v>
      </c>
      <c r="D41" s="6">
        <v>50911.900999999998</v>
      </c>
      <c r="E41" s="9">
        <f t="shared" si="106"/>
        <v>10159.30030157488</v>
      </c>
      <c r="F41" s="7">
        <v>0</v>
      </c>
      <c r="G41" s="6">
        <v>0</v>
      </c>
      <c r="H41" s="9">
        <v>0</v>
      </c>
      <c r="I41" s="7"/>
      <c r="J41" s="6"/>
      <c r="K41" s="9"/>
      <c r="L41" s="7">
        <v>0</v>
      </c>
      <c r="M41" s="6">
        <v>0</v>
      </c>
      <c r="N41" s="9">
        <v>0</v>
      </c>
      <c r="O41" s="7">
        <v>0</v>
      </c>
      <c r="P41" s="6">
        <v>0</v>
      </c>
      <c r="Q41" s="9">
        <v>0</v>
      </c>
      <c r="R41" s="7">
        <v>0</v>
      </c>
      <c r="S41" s="6">
        <v>0</v>
      </c>
      <c r="T41" s="9">
        <f t="shared" si="82"/>
        <v>0</v>
      </c>
      <c r="U41" s="7">
        <v>0</v>
      </c>
      <c r="V41" s="6">
        <v>0</v>
      </c>
      <c r="W41" s="9">
        <v>0</v>
      </c>
      <c r="X41" s="7">
        <v>0</v>
      </c>
      <c r="Y41" s="6">
        <v>0</v>
      </c>
      <c r="Z41" s="9">
        <v>0</v>
      </c>
      <c r="AA41" s="7">
        <v>0</v>
      </c>
      <c r="AB41" s="6">
        <v>0</v>
      </c>
      <c r="AC41" s="9">
        <v>0</v>
      </c>
      <c r="AD41" s="7">
        <v>0</v>
      </c>
      <c r="AE41" s="6">
        <v>0</v>
      </c>
      <c r="AF41" s="9">
        <v>0</v>
      </c>
      <c r="AG41" s="7">
        <v>0</v>
      </c>
      <c r="AH41" s="6">
        <v>0</v>
      </c>
      <c r="AI41" s="9">
        <f t="shared" si="83"/>
        <v>0</v>
      </c>
      <c r="AJ41" s="7">
        <v>0</v>
      </c>
      <c r="AK41" s="6">
        <v>0</v>
      </c>
      <c r="AL41" s="9">
        <f t="shared" si="84"/>
        <v>0</v>
      </c>
      <c r="AM41" s="7">
        <v>0</v>
      </c>
      <c r="AN41" s="6">
        <v>0</v>
      </c>
      <c r="AO41" s="9">
        <v>0</v>
      </c>
      <c r="AP41" s="7">
        <v>3000.875</v>
      </c>
      <c r="AQ41" s="6">
        <v>33688.142</v>
      </c>
      <c r="AR41" s="9">
        <f t="shared" si="89"/>
        <v>11226.106385637522</v>
      </c>
      <c r="AS41" s="7">
        <v>0</v>
      </c>
      <c r="AT41" s="6">
        <v>0</v>
      </c>
      <c r="AU41" s="9">
        <f t="shared" si="85"/>
        <v>0</v>
      </c>
      <c r="AV41" s="7">
        <v>0</v>
      </c>
      <c r="AW41" s="6">
        <v>0</v>
      </c>
      <c r="AX41" s="9">
        <v>0</v>
      </c>
      <c r="AY41" s="7">
        <v>4000.8380000000002</v>
      </c>
      <c r="AZ41" s="6">
        <v>44710.02</v>
      </c>
      <c r="BA41" s="9">
        <f t="shared" si="91"/>
        <v>11175.163803183232</v>
      </c>
      <c r="BB41" s="7"/>
      <c r="BC41" s="6"/>
      <c r="BD41" s="9"/>
      <c r="BE41" s="7">
        <v>0</v>
      </c>
      <c r="BF41" s="6">
        <v>0</v>
      </c>
      <c r="BG41" s="9">
        <f t="shared" si="86"/>
        <v>0</v>
      </c>
      <c r="BH41" s="7">
        <v>0</v>
      </c>
      <c r="BI41" s="6">
        <v>0</v>
      </c>
      <c r="BJ41" s="9">
        <v>0</v>
      </c>
      <c r="BK41" s="7">
        <v>0</v>
      </c>
      <c r="BL41" s="6">
        <v>0</v>
      </c>
      <c r="BM41" s="9">
        <v>0</v>
      </c>
      <c r="BN41" s="7">
        <v>0</v>
      </c>
      <c r="BO41" s="6">
        <v>0</v>
      </c>
      <c r="BP41" s="9">
        <f t="shared" si="87"/>
        <v>0</v>
      </c>
      <c r="BQ41" s="7"/>
      <c r="BR41" s="6"/>
      <c r="BS41" s="9"/>
      <c r="BT41" s="7">
        <f t="shared" si="108"/>
        <v>12013.072</v>
      </c>
      <c r="BU41" s="9">
        <f t="shared" si="108"/>
        <v>129310.06299999999</v>
      </c>
    </row>
    <row r="42" spans="1:73" x14ac:dyDescent="0.3">
      <c r="A42" s="35">
        <v>2019</v>
      </c>
      <c r="B42" s="36" t="s">
        <v>15</v>
      </c>
      <c r="C42" s="7">
        <v>0</v>
      </c>
      <c r="D42" s="6">
        <v>0</v>
      </c>
      <c r="E42" s="9">
        <v>0</v>
      </c>
      <c r="F42" s="7">
        <v>0</v>
      </c>
      <c r="G42" s="6">
        <v>0</v>
      </c>
      <c r="H42" s="9">
        <v>0</v>
      </c>
      <c r="I42" s="7"/>
      <c r="J42" s="6"/>
      <c r="K42" s="9"/>
      <c r="L42" s="7">
        <v>0</v>
      </c>
      <c r="M42" s="6">
        <v>0</v>
      </c>
      <c r="N42" s="9">
        <v>0</v>
      </c>
      <c r="O42" s="7">
        <v>0</v>
      </c>
      <c r="P42" s="6">
        <v>0</v>
      </c>
      <c r="Q42" s="9">
        <v>0</v>
      </c>
      <c r="R42" s="7">
        <v>0</v>
      </c>
      <c r="S42" s="6">
        <v>0</v>
      </c>
      <c r="T42" s="9">
        <f t="shared" si="82"/>
        <v>0</v>
      </c>
      <c r="U42" s="7">
        <v>0</v>
      </c>
      <c r="V42" s="6">
        <v>0</v>
      </c>
      <c r="W42" s="9">
        <v>0</v>
      </c>
      <c r="X42" s="7">
        <v>0</v>
      </c>
      <c r="Y42" s="6">
        <v>0</v>
      </c>
      <c r="Z42" s="9">
        <v>0</v>
      </c>
      <c r="AA42" s="7">
        <v>0</v>
      </c>
      <c r="AB42" s="6">
        <v>0</v>
      </c>
      <c r="AC42" s="9">
        <v>0</v>
      </c>
      <c r="AD42" s="7">
        <v>0</v>
      </c>
      <c r="AE42" s="6">
        <v>0</v>
      </c>
      <c r="AF42" s="9">
        <v>0</v>
      </c>
      <c r="AG42" s="7">
        <v>0</v>
      </c>
      <c r="AH42" s="6">
        <v>0</v>
      </c>
      <c r="AI42" s="9">
        <f t="shared" si="83"/>
        <v>0</v>
      </c>
      <c r="AJ42" s="7">
        <v>0</v>
      </c>
      <c r="AK42" s="6">
        <v>0</v>
      </c>
      <c r="AL42" s="9">
        <f t="shared" si="84"/>
        <v>0</v>
      </c>
      <c r="AM42" s="7">
        <v>0</v>
      </c>
      <c r="AN42" s="6">
        <v>0</v>
      </c>
      <c r="AO42" s="9">
        <v>0</v>
      </c>
      <c r="AP42" s="7">
        <v>6000</v>
      </c>
      <c r="AQ42" s="6">
        <v>65696.679000000004</v>
      </c>
      <c r="AR42" s="9">
        <f t="shared" si="89"/>
        <v>10949.4465</v>
      </c>
      <c r="AS42" s="7">
        <v>0</v>
      </c>
      <c r="AT42" s="6">
        <v>0</v>
      </c>
      <c r="AU42" s="9">
        <f t="shared" si="85"/>
        <v>0</v>
      </c>
      <c r="AV42" s="7">
        <v>14.29814</v>
      </c>
      <c r="AW42" s="6">
        <v>307.58600000000001</v>
      </c>
      <c r="AX42" s="9">
        <f t="shared" ref="AX42" si="111">AW42/AV42*1000</f>
        <v>21512.308593984952</v>
      </c>
      <c r="AY42" s="7">
        <v>0</v>
      </c>
      <c r="AZ42" s="6">
        <v>0</v>
      </c>
      <c r="BA42" s="9">
        <v>0</v>
      </c>
      <c r="BB42" s="7"/>
      <c r="BC42" s="6"/>
      <c r="BD42" s="9"/>
      <c r="BE42" s="7">
        <v>0</v>
      </c>
      <c r="BF42" s="6">
        <v>0</v>
      </c>
      <c r="BG42" s="9">
        <f t="shared" si="86"/>
        <v>0</v>
      </c>
      <c r="BH42" s="7">
        <v>0</v>
      </c>
      <c r="BI42" s="6">
        <v>0</v>
      </c>
      <c r="BJ42" s="9">
        <v>0</v>
      </c>
      <c r="BK42" s="7">
        <v>2.5499999999999998</v>
      </c>
      <c r="BL42" s="6">
        <v>98.697000000000003</v>
      </c>
      <c r="BM42" s="9">
        <f t="shared" si="90"/>
        <v>38704.705882352944</v>
      </c>
      <c r="BN42" s="7">
        <v>0</v>
      </c>
      <c r="BO42" s="6">
        <v>0</v>
      </c>
      <c r="BP42" s="9">
        <f t="shared" si="87"/>
        <v>0</v>
      </c>
      <c r="BQ42" s="7"/>
      <c r="BR42" s="6"/>
      <c r="BS42" s="9"/>
      <c r="BT42" s="7">
        <f t="shared" si="108"/>
        <v>6016.8481400000001</v>
      </c>
      <c r="BU42" s="9">
        <f t="shared" si="108"/>
        <v>66102.962</v>
      </c>
    </row>
    <row r="43" spans="1:73" x14ac:dyDescent="0.3">
      <c r="A43" s="35">
        <v>2019</v>
      </c>
      <c r="B43" s="36" t="s">
        <v>16</v>
      </c>
      <c r="C43" s="7">
        <v>0</v>
      </c>
      <c r="D43" s="6">
        <v>0</v>
      </c>
      <c r="E43" s="9">
        <v>0</v>
      </c>
      <c r="F43" s="7">
        <v>0</v>
      </c>
      <c r="G43" s="6">
        <v>0</v>
      </c>
      <c r="H43" s="9">
        <v>0</v>
      </c>
      <c r="I43" s="7"/>
      <c r="J43" s="6"/>
      <c r="K43" s="9"/>
      <c r="L43" s="7">
        <v>0</v>
      </c>
      <c r="M43" s="6">
        <v>0</v>
      </c>
      <c r="N43" s="9">
        <v>0</v>
      </c>
      <c r="O43" s="7">
        <v>0</v>
      </c>
      <c r="P43" s="6">
        <v>0</v>
      </c>
      <c r="Q43" s="9">
        <v>0</v>
      </c>
      <c r="R43" s="7">
        <v>0</v>
      </c>
      <c r="S43" s="6">
        <v>0</v>
      </c>
      <c r="T43" s="9">
        <f t="shared" si="82"/>
        <v>0</v>
      </c>
      <c r="U43" s="7">
        <v>0.8</v>
      </c>
      <c r="V43" s="6">
        <v>108.008</v>
      </c>
      <c r="W43" s="9">
        <f t="shared" si="110"/>
        <v>135010</v>
      </c>
      <c r="X43" s="7">
        <v>0</v>
      </c>
      <c r="Y43" s="6">
        <v>0</v>
      </c>
      <c r="Z43" s="9">
        <v>0</v>
      </c>
      <c r="AA43" s="7">
        <v>0</v>
      </c>
      <c r="AB43" s="6">
        <v>0</v>
      </c>
      <c r="AC43" s="9">
        <v>0</v>
      </c>
      <c r="AD43" s="7">
        <v>0</v>
      </c>
      <c r="AE43" s="6">
        <v>0</v>
      </c>
      <c r="AF43" s="9">
        <v>0</v>
      </c>
      <c r="AG43" s="7">
        <v>0</v>
      </c>
      <c r="AH43" s="6">
        <v>0</v>
      </c>
      <c r="AI43" s="9">
        <f t="shared" si="83"/>
        <v>0</v>
      </c>
      <c r="AJ43" s="7">
        <v>0</v>
      </c>
      <c r="AK43" s="6">
        <v>0</v>
      </c>
      <c r="AL43" s="9">
        <f t="shared" si="84"/>
        <v>0</v>
      </c>
      <c r="AM43" s="7">
        <v>0</v>
      </c>
      <c r="AN43" s="6">
        <v>0</v>
      </c>
      <c r="AO43" s="9">
        <v>0</v>
      </c>
      <c r="AP43" s="7">
        <v>1000.413</v>
      </c>
      <c r="AQ43" s="6">
        <v>11669.041999999999</v>
      </c>
      <c r="AR43" s="9">
        <f t="shared" si="89"/>
        <v>11664.224675209138</v>
      </c>
      <c r="AS43" s="7">
        <v>0</v>
      </c>
      <c r="AT43" s="6">
        <v>0</v>
      </c>
      <c r="AU43" s="9">
        <f t="shared" si="85"/>
        <v>0</v>
      </c>
      <c r="AV43" s="7">
        <v>0</v>
      </c>
      <c r="AW43" s="6">
        <v>0</v>
      </c>
      <c r="AX43" s="9">
        <v>0</v>
      </c>
      <c r="AY43" s="7">
        <v>0</v>
      </c>
      <c r="AZ43" s="6">
        <v>0</v>
      </c>
      <c r="BA43" s="9">
        <v>0</v>
      </c>
      <c r="BB43" s="7"/>
      <c r="BC43" s="6"/>
      <c r="BD43" s="9"/>
      <c r="BE43" s="7">
        <v>0</v>
      </c>
      <c r="BF43" s="6">
        <v>0</v>
      </c>
      <c r="BG43" s="9">
        <f t="shared" si="86"/>
        <v>0</v>
      </c>
      <c r="BH43" s="7">
        <v>0</v>
      </c>
      <c r="BI43" s="6">
        <v>0</v>
      </c>
      <c r="BJ43" s="9">
        <v>0</v>
      </c>
      <c r="BK43" s="7">
        <v>0</v>
      </c>
      <c r="BL43" s="6">
        <v>0</v>
      </c>
      <c r="BM43" s="9">
        <v>0</v>
      </c>
      <c r="BN43" s="7">
        <v>0</v>
      </c>
      <c r="BO43" s="6">
        <v>0</v>
      </c>
      <c r="BP43" s="9">
        <f t="shared" si="87"/>
        <v>0</v>
      </c>
      <c r="BQ43" s="7"/>
      <c r="BR43" s="6"/>
      <c r="BS43" s="9"/>
      <c r="BT43" s="7">
        <f t="shared" si="108"/>
        <v>1001.213</v>
      </c>
      <c r="BU43" s="9">
        <f t="shared" si="108"/>
        <v>11777.05</v>
      </c>
    </row>
    <row r="44" spans="1:73" ht="15" thickBot="1" x14ac:dyDescent="0.35">
      <c r="A44" s="37"/>
      <c r="B44" s="38" t="s">
        <v>17</v>
      </c>
      <c r="C44" s="26">
        <f t="shared" ref="C44:D44" si="112">SUM(C32:C43)</f>
        <v>21710.534</v>
      </c>
      <c r="D44" s="25">
        <f t="shared" si="112"/>
        <v>211255.46600000001</v>
      </c>
      <c r="E44" s="27"/>
      <c r="F44" s="26">
        <f t="shared" ref="F44:G44" si="113">SUM(F32:F43)</f>
        <v>0</v>
      </c>
      <c r="G44" s="25">
        <f t="shared" si="113"/>
        <v>0</v>
      </c>
      <c r="H44" s="27"/>
      <c r="I44" s="26"/>
      <c r="J44" s="25"/>
      <c r="K44" s="27"/>
      <c r="L44" s="26">
        <f t="shared" ref="L44:M44" si="114">SUM(L32:L43)</f>
        <v>0</v>
      </c>
      <c r="M44" s="25">
        <f t="shared" si="114"/>
        <v>0</v>
      </c>
      <c r="N44" s="27"/>
      <c r="O44" s="26">
        <f t="shared" ref="O44:P44" si="115">SUM(O32:O43)</f>
        <v>0.11299999999999999</v>
      </c>
      <c r="P44" s="25">
        <f t="shared" si="115"/>
        <v>4.9080000000000004</v>
      </c>
      <c r="Q44" s="27"/>
      <c r="R44" s="26">
        <f t="shared" ref="R44:S44" si="116">SUM(R32:R43)</f>
        <v>0</v>
      </c>
      <c r="S44" s="25">
        <f t="shared" si="116"/>
        <v>0</v>
      </c>
      <c r="T44" s="27"/>
      <c r="U44" s="26">
        <f t="shared" ref="U44:V44" si="117">SUM(U32:U43)</f>
        <v>1</v>
      </c>
      <c r="V44" s="25">
        <f t="shared" si="117"/>
        <v>140.44399999999999</v>
      </c>
      <c r="W44" s="27"/>
      <c r="X44" s="26">
        <f t="shared" ref="X44:Y44" si="118">SUM(X32:X43)</f>
        <v>3.4300000000000003E-3</v>
      </c>
      <c r="Y44" s="25">
        <f t="shared" si="118"/>
        <v>5.6609999999999996</v>
      </c>
      <c r="Z44" s="27"/>
      <c r="AA44" s="26">
        <f t="shared" ref="AA44:AB44" si="119">SUM(AA32:AA43)</f>
        <v>0</v>
      </c>
      <c r="AB44" s="25">
        <f t="shared" si="119"/>
        <v>0</v>
      </c>
      <c r="AC44" s="27"/>
      <c r="AD44" s="26">
        <f t="shared" ref="AD44:AE44" si="120">SUM(AD32:AD43)</f>
        <v>0.4</v>
      </c>
      <c r="AE44" s="25">
        <f t="shared" si="120"/>
        <v>24.952999999999999</v>
      </c>
      <c r="AF44" s="27"/>
      <c r="AG44" s="26">
        <f t="shared" ref="AG44:AH44" si="121">SUM(AG32:AG43)</f>
        <v>0</v>
      </c>
      <c r="AH44" s="25">
        <f t="shared" si="121"/>
        <v>0</v>
      </c>
      <c r="AI44" s="27"/>
      <c r="AJ44" s="26">
        <f t="shared" ref="AJ44:AK44" si="122">SUM(AJ32:AJ43)</f>
        <v>0</v>
      </c>
      <c r="AK44" s="25">
        <f t="shared" si="122"/>
        <v>0</v>
      </c>
      <c r="AL44" s="27"/>
      <c r="AM44" s="26">
        <f t="shared" ref="AM44:AN44" si="123">SUM(AM32:AM43)</f>
        <v>0</v>
      </c>
      <c r="AN44" s="25">
        <f t="shared" si="123"/>
        <v>0</v>
      </c>
      <c r="AO44" s="27"/>
      <c r="AP44" s="26">
        <f t="shared" ref="AP44:AQ44" si="124">SUM(AP32:AP43)</f>
        <v>38792.362000000001</v>
      </c>
      <c r="AQ44" s="25">
        <f t="shared" si="124"/>
        <v>413180.29400000005</v>
      </c>
      <c r="AR44" s="27"/>
      <c r="AS44" s="26">
        <f t="shared" ref="AS44:AT44" si="125">SUM(AS32:AS43)</f>
        <v>0</v>
      </c>
      <c r="AT44" s="25">
        <f t="shared" si="125"/>
        <v>0</v>
      </c>
      <c r="AU44" s="27"/>
      <c r="AV44" s="26">
        <f t="shared" ref="AV44:AW44" si="126">SUM(AV32:AV43)</f>
        <v>37.762219999999999</v>
      </c>
      <c r="AW44" s="25">
        <f t="shared" si="126"/>
        <v>804.42700000000002</v>
      </c>
      <c r="AX44" s="27"/>
      <c r="AY44" s="26">
        <f t="shared" ref="AY44:AZ44" si="127">SUM(AY32:AY43)</f>
        <v>8290.6654899999994</v>
      </c>
      <c r="AZ44" s="25">
        <f t="shared" si="127"/>
        <v>89424.945999999996</v>
      </c>
      <c r="BA44" s="27"/>
      <c r="BB44" s="26"/>
      <c r="BC44" s="25"/>
      <c r="BD44" s="27"/>
      <c r="BE44" s="26">
        <f t="shared" ref="BE44:BF44" si="128">SUM(BE32:BE43)</f>
        <v>0</v>
      </c>
      <c r="BF44" s="25">
        <f t="shared" si="128"/>
        <v>0</v>
      </c>
      <c r="BG44" s="27"/>
      <c r="BH44" s="26">
        <f t="shared" ref="BH44:BI44" si="129">SUM(BH32:BH43)</f>
        <v>0</v>
      </c>
      <c r="BI44" s="25">
        <f t="shared" si="129"/>
        <v>0</v>
      </c>
      <c r="BJ44" s="27"/>
      <c r="BK44" s="26">
        <f t="shared" ref="BK44:BL44" si="130">SUM(BK32:BK43)</f>
        <v>18.294379999999997</v>
      </c>
      <c r="BL44" s="25">
        <f t="shared" si="130"/>
        <v>733.32299999999998</v>
      </c>
      <c r="BM44" s="27"/>
      <c r="BN44" s="26">
        <f t="shared" ref="BN44:BO44" si="131">SUM(BN32:BN43)</f>
        <v>0</v>
      </c>
      <c r="BO44" s="25">
        <f t="shared" si="131"/>
        <v>0</v>
      </c>
      <c r="BP44" s="27"/>
      <c r="BQ44" s="26"/>
      <c r="BR44" s="25"/>
      <c r="BS44" s="27"/>
      <c r="BT44" s="26">
        <f t="shared" si="108"/>
        <v>68851.134519999992</v>
      </c>
      <c r="BU44" s="27">
        <f t="shared" si="108"/>
        <v>715574.42200000002</v>
      </c>
    </row>
    <row r="45" spans="1:73" x14ac:dyDescent="0.3">
      <c r="A45" s="35">
        <v>2020</v>
      </c>
      <c r="B45" s="36" t="s">
        <v>5</v>
      </c>
      <c r="C45" s="7">
        <v>0</v>
      </c>
      <c r="D45" s="6">
        <v>0</v>
      </c>
      <c r="E45" s="9">
        <v>0</v>
      </c>
      <c r="F45" s="7">
        <v>0</v>
      </c>
      <c r="G45" s="6">
        <v>0</v>
      </c>
      <c r="H45" s="9">
        <v>0</v>
      </c>
      <c r="I45" s="7"/>
      <c r="J45" s="6"/>
      <c r="K45" s="9"/>
      <c r="L45" s="7">
        <v>0</v>
      </c>
      <c r="M45" s="6">
        <v>0</v>
      </c>
      <c r="N45" s="9">
        <v>0</v>
      </c>
      <c r="O45" s="7">
        <v>0</v>
      </c>
      <c r="P45" s="6">
        <v>0</v>
      </c>
      <c r="Q45" s="9">
        <v>0</v>
      </c>
      <c r="R45" s="7">
        <v>0</v>
      </c>
      <c r="S45" s="6">
        <v>0</v>
      </c>
      <c r="T45" s="9">
        <f t="shared" ref="T45:T56" si="132">IF(R45=0,0,S45/R45*1000)</f>
        <v>0</v>
      </c>
      <c r="U45" s="7">
        <v>0</v>
      </c>
      <c r="V45" s="6">
        <v>0</v>
      </c>
      <c r="W45" s="9">
        <v>0</v>
      </c>
      <c r="X45" s="7">
        <v>0</v>
      </c>
      <c r="Y45" s="6">
        <v>0</v>
      </c>
      <c r="Z45" s="9">
        <v>0</v>
      </c>
      <c r="AA45" s="7">
        <v>0</v>
      </c>
      <c r="AB45" s="6">
        <v>0</v>
      </c>
      <c r="AC45" s="9">
        <v>0</v>
      </c>
      <c r="AD45" s="7">
        <v>0</v>
      </c>
      <c r="AE45" s="6">
        <v>0</v>
      </c>
      <c r="AF45" s="9">
        <v>0</v>
      </c>
      <c r="AG45" s="7">
        <v>0</v>
      </c>
      <c r="AH45" s="6">
        <v>0</v>
      </c>
      <c r="AI45" s="9">
        <f t="shared" ref="AI45:AI56" si="133">IF(AG45=0,0,AH45/AG45*1000)</f>
        <v>0</v>
      </c>
      <c r="AJ45" s="7">
        <v>0</v>
      </c>
      <c r="AK45" s="6">
        <v>0</v>
      </c>
      <c r="AL45" s="9">
        <f t="shared" ref="AL45:AL56" si="134">IF(AJ45=0,0,AK45/AJ45*1000)</f>
        <v>0</v>
      </c>
      <c r="AM45" s="7">
        <v>0</v>
      </c>
      <c r="AN45" s="6">
        <v>0</v>
      </c>
      <c r="AO45" s="9">
        <v>0</v>
      </c>
      <c r="AP45" s="7">
        <v>7514.5690000000004</v>
      </c>
      <c r="AQ45" s="6">
        <v>86035.498999999996</v>
      </c>
      <c r="AR45" s="9">
        <f t="shared" ref="AR45:AR47" si="135">AQ45/AP45*1000</f>
        <v>11449.159492713421</v>
      </c>
      <c r="AS45" s="7">
        <v>0</v>
      </c>
      <c r="AT45" s="6">
        <v>0</v>
      </c>
      <c r="AU45" s="9">
        <f t="shared" ref="AU45:AU56" si="136">IF(AS45=0,0,AT45/AS45*1000)</f>
        <v>0</v>
      </c>
      <c r="AV45" s="7">
        <v>0</v>
      </c>
      <c r="AW45" s="6">
        <v>0</v>
      </c>
      <c r="AX45" s="9">
        <v>0</v>
      </c>
      <c r="AY45" s="7">
        <v>0</v>
      </c>
      <c r="AZ45" s="6">
        <v>0</v>
      </c>
      <c r="BA45" s="9">
        <v>0</v>
      </c>
      <c r="BB45" s="7"/>
      <c r="BC45" s="6"/>
      <c r="BD45" s="9"/>
      <c r="BE45" s="7">
        <v>0</v>
      </c>
      <c r="BF45" s="6">
        <v>0</v>
      </c>
      <c r="BG45" s="9">
        <f t="shared" ref="BG45:BG56" si="137">IF(BE45=0,0,BF45/BE45*1000)</f>
        <v>0</v>
      </c>
      <c r="BH45" s="7">
        <v>0</v>
      </c>
      <c r="BI45" s="6">
        <v>0</v>
      </c>
      <c r="BJ45" s="9">
        <v>0</v>
      </c>
      <c r="BK45" s="7">
        <v>0</v>
      </c>
      <c r="BL45" s="6">
        <v>0</v>
      </c>
      <c r="BM45" s="9">
        <v>0</v>
      </c>
      <c r="BN45" s="7">
        <v>0</v>
      </c>
      <c r="BO45" s="6">
        <v>0</v>
      </c>
      <c r="BP45" s="9">
        <f t="shared" ref="BP45:BP56" si="138">IF(BN45=0,0,BO45/BN45*1000)</f>
        <v>0</v>
      </c>
      <c r="BQ45" s="7"/>
      <c r="BR45" s="6"/>
      <c r="BS45" s="9"/>
      <c r="BT45" s="7">
        <f t="shared" ref="BT45:BT57" si="139">C45+AA45+AP45+AV45+AY45+BH45+BK45+X45+AM45+L45+AD45+O45+U45+F45</f>
        <v>7514.5690000000004</v>
      </c>
      <c r="BU45" s="9">
        <f t="shared" ref="BU45:BU57" si="140">D45+AB45+AQ45+AW45+AZ45+BI45+BL45+Y45+AN45+M45+AE45+P45+V45+G45</f>
        <v>86035.498999999996</v>
      </c>
    </row>
    <row r="46" spans="1:73" x14ac:dyDescent="0.3">
      <c r="A46" s="35">
        <v>2020</v>
      </c>
      <c r="B46" s="36" t="s">
        <v>6</v>
      </c>
      <c r="C46" s="7">
        <v>3978.181</v>
      </c>
      <c r="D46" s="6">
        <v>44295.298999999999</v>
      </c>
      <c r="E46" s="9">
        <f t="shared" ref="E46:E48" si="141">D46/C46*1000</f>
        <v>11134.560996596181</v>
      </c>
      <c r="F46" s="7">
        <v>997.77599999999995</v>
      </c>
      <c r="G46" s="6">
        <v>11916.699000000001</v>
      </c>
      <c r="H46" s="9">
        <f t="shared" ref="H46:H47" si="142">G46/F46*1000</f>
        <v>11943.260812045992</v>
      </c>
      <c r="I46" s="7"/>
      <c r="J46" s="6"/>
      <c r="K46" s="9"/>
      <c r="L46" s="7">
        <v>0</v>
      </c>
      <c r="M46" s="6">
        <v>0</v>
      </c>
      <c r="N46" s="9">
        <v>0</v>
      </c>
      <c r="O46" s="7">
        <v>0</v>
      </c>
      <c r="P46" s="6">
        <v>0</v>
      </c>
      <c r="Q46" s="9">
        <v>0</v>
      </c>
      <c r="R46" s="7">
        <v>0</v>
      </c>
      <c r="S46" s="6">
        <v>0</v>
      </c>
      <c r="T46" s="9">
        <f t="shared" si="132"/>
        <v>0</v>
      </c>
      <c r="U46" s="7">
        <v>0</v>
      </c>
      <c r="V46" s="6">
        <v>0</v>
      </c>
      <c r="W46" s="9">
        <v>0</v>
      </c>
      <c r="X46" s="7">
        <v>0</v>
      </c>
      <c r="Y46" s="6">
        <v>0</v>
      </c>
      <c r="Z46" s="9">
        <v>0</v>
      </c>
      <c r="AA46" s="7">
        <v>0</v>
      </c>
      <c r="AB46" s="6">
        <v>0</v>
      </c>
      <c r="AC46" s="9">
        <v>0</v>
      </c>
      <c r="AD46" s="7">
        <v>0</v>
      </c>
      <c r="AE46" s="6">
        <v>0</v>
      </c>
      <c r="AF46" s="9">
        <v>0</v>
      </c>
      <c r="AG46" s="7">
        <v>0</v>
      </c>
      <c r="AH46" s="6">
        <v>0</v>
      </c>
      <c r="AI46" s="9">
        <f t="shared" si="133"/>
        <v>0</v>
      </c>
      <c r="AJ46" s="7">
        <v>0</v>
      </c>
      <c r="AK46" s="6">
        <v>0</v>
      </c>
      <c r="AL46" s="9">
        <f t="shared" si="134"/>
        <v>0</v>
      </c>
      <c r="AM46" s="7">
        <v>0</v>
      </c>
      <c r="AN46" s="6">
        <v>0</v>
      </c>
      <c r="AO46" s="9">
        <v>0</v>
      </c>
      <c r="AP46" s="7">
        <v>4494.6210000000001</v>
      </c>
      <c r="AQ46" s="6">
        <v>56087.357000000004</v>
      </c>
      <c r="AR46" s="9">
        <f t="shared" si="135"/>
        <v>12478.773404921129</v>
      </c>
      <c r="AS46" s="7">
        <v>0</v>
      </c>
      <c r="AT46" s="6">
        <v>0</v>
      </c>
      <c r="AU46" s="9">
        <f t="shared" si="136"/>
        <v>0</v>
      </c>
      <c r="AV46" s="7">
        <v>0</v>
      </c>
      <c r="AW46" s="6">
        <v>0</v>
      </c>
      <c r="AX46" s="9">
        <v>0</v>
      </c>
      <c r="AY46" s="7">
        <v>6007.9530000000004</v>
      </c>
      <c r="AZ46" s="6">
        <v>71116.061000000002</v>
      </c>
      <c r="BA46" s="9">
        <f t="shared" ref="BA46:BA47" si="143">AZ46/AY46*1000</f>
        <v>11836.986907187855</v>
      </c>
      <c r="BB46" s="7"/>
      <c r="BC46" s="6"/>
      <c r="BD46" s="9"/>
      <c r="BE46" s="7">
        <v>0</v>
      </c>
      <c r="BF46" s="6">
        <v>0</v>
      </c>
      <c r="BG46" s="9">
        <f t="shared" si="137"/>
        <v>0</v>
      </c>
      <c r="BH46" s="7">
        <v>0</v>
      </c>
      <c r="BI46" s="6">
        <v>0</v>
      </c>
      <c r="BJ46" s="9">
        <v>0</v>
      </c>
      <c r="BK46" s="7">
        <v>0</v>
      </c>
      <c r="BL46" s="6">
        <v>0</v>
      </c>
      <c r="BM46" s="9">
        <v>0</v>
      </c>
      <c r="BN46" s="7">
        <v>0</v>
      </c>
      <c r="BO46" s="6">
        <v>0</v>
      </c>
      <c r="BP46" s="9">
        <f t="shared" si="138"/>
        <v>0</v>
      </c>
      <c r="BQ46" s="7"/>
      <c r="BR46" s="6"/>
      <c r="BS46" s="9"/>
      <c r="BT46" s="7">
        <f t="shared" si="139"/>
        <v>15478.531000000001</v>
      </c>
      <c r="BU46" s="9">
        <f t="shared" si="140"/>
        <v>183415.416</v>
      </c>
    </row>
    <row r="47" spans="1:73" x14ac:dyDescent="0.3">
      <c r="A47" s="35">
        <v>2020</v>
      </c>
      <c r="B47" s="36" t="s">
        <v>7</v>
      </c>
      <c r="C47" s="7">
        <v>0</v>
      </c>
      <c r="D47" s="6">
        <v>0</v>
      </c>
      <c r="E47" s="9">
        <v>0</v>
      </c>
      <c r="F47" s="7">
        <v>2.9942199999999999</v>
      </c>
      <c r="G47" s="6">
        <v>41662.79</v>
      </c>
      <c r="H47" s="9">
        <f t="shared" si="142"/>
        <v>13914405.087134546</v>
      </c>
      <c r="I47" s="7"/>
      <c r="J47" s="6"/>
      <c r="K47" s="9"/>
      <c r="L47" s="7">
        <v>0</v>
      </c>
      <c r="M47" s="6">
        <v>0</v>
      </c>
      <c r="N47" s="9">
        <v>0</v>
      </c>
      <c r="O47" s="7">
        <v>0</v>
      </c>
      <c r="P47" s="6">
        <v>0</v>
      </c>
      <c r="Q47" s="9">
        <v>0</v>
      </c>
      <c r="R47" s="7">
        <v>0</v>
      </c>
      <c r="S47" s="6">
        <v>0</v>
      </c>
      <c r="T47" s="9">
        <f t="shared" si="132"/>
        <v>0</v>
      </c>
      <c r="U47" s="7">
        <v>0</v>
      </c>
      <c r="V47" s="6">
        <v>0</v>
      </c>
      <c r="W47" s="9">
        <v>0</v>
      </c>
      <c r="X47" s="7">
        <v>0</v>
      </c>
      <c r="Y47" s="6">
        <v>0</v>
      </c>
      <c r="Z47" s="9">
        <v>0</v>
      </c>
      <c r="AA47" s="7">
        <v>0</v>
      </c>
      <c r="AB47" s="6">
        <v>0</v>
      </c>
      <c r="AC47" s="9">
        <v>0</v>
      </c>
      <c r="AD47" s="7">
        <v>0</v>
      </c>
      <c r="AE47" s="6">
        <v>0</v>
      </c>
      <c r="AF47" s="9">
        <v>0</v>
      </c>
      <c r="AG47" s="7">
        <v>0</v>
      </c>
      <c r="AH47" s="6">
        <v>0</v>
      </c>
      <c r="AI47" s="9">
        <f t="shared" si="133"/>
        <v>0</v>
      </c>
      <c r="AJ47" s="7">
        <v>0</v>
      </c>
      <c r="AK47" s="6">
        <v>0</v>
      </c>
      <c r="AL47" s="9">
        <f t="shared" si="134"/>
        <v>0</v>
      </c>
      <c r="AM47" s="7">
        <v>0</v>
      </c>
      <c r="AN47" s="6">
        <v>0</v>
      </c>
      <c r="AO47" s="9">
        <v>0</v>
      </c>
      <c r="AP47" s="7">
        <v>1495.799</v>
      </c>
      <c r="AQ47" s="6">
        <v>20029.286</v>
      </c>
      <c r="AR47" s="9">
        <f t="shared" si="135"/>
        <v>13390.359266184829</v>
      </c>
      <c r="AS47" s="7">
        <v>0</v>
      </c>
      <c r="AT47" s="6">
        <v>0</v>
      </c>
      <c r="AU47" s="9">
        <f t="shared" si="136"/>
        <v>0</v>
      </c>
      <c r="AV47" s="7">
        <v>14.926680000000001</v>
      </c>
      <c r="AW47" s="6">
        <v>351.96800000000002</v>
      </c>
      <c r="AX47" s="9">
        <f t="shared" ref="AX47" si="144">AW47/AV47*1000</f>
        <v>23579.791353469089</v>
      </c>
      <c r="AY47" s="7">
        <v>3999</v>
      </c>
      <c r="AZ47" s="6">
        <v>58429.646999999997</v>
      </c>
      <c r="BA47" s="9">
        <f t="shared" si="143"/>
        <v>14611.064516129032</v>
      </c>
      <c r="BB47" s="7"/>
      <c r="BC47" s="6"/>
      <c r="BD47" s="9"/>
      <c r="BE47" s="7">
        <v>0</v>
      </c>
      <c r="BF47" s="6">
        <v>0</v>
      </c>
      <c r="BG47" s="9">
        <f t="shared" si="137"/>
        <v>0</v>
      </c>
      <c r="BH47" s="7">
        <v>0</v>
      </c>
      <c r="BI47" s="6">
        <v>0</v>
      </c>
      <c r="BJ47" s="9">
        <v>0</v>
      </c>
      <c r="BK47" s="7">
        <v>0</v>
      </c>
      <c r="BL47" s="6">
        <v>0</v>
      </c>
      <c r="BM47" s="9">
        <v>0</v>
      </c>
      <c r="BN47" s="7">
        <v>0</v>
      </c>
      <c r="BO47" s="6">
        <v>0</v>
      </c>
      <c r="BP47" s="9">
        <f t="shared" si="138"/>
        <v>0</v>
      </c>
      <c r="BQ47" s="7"/>
      <c r="BR47" s="6"/>
      <c r="BS47" s="9"/>
      <c r="BT47" s="7">
        <f t="shared" si="139"/>
        <v>5512.7198999999991</v>
      </c>
      <c r="BU47" s="9">
        <f t="shared" si="140"/>
        <v>120473.69099999999</v>
      </c>
    </row>
    <row r="48" spans="1:73" x14ac:dyDescent="0.3">
      <c r="A48" s="35">
        <v>2020</v>
      </c>
      <c r="B48" s="36" t="s">
        <v>8</v>
      </c>
      <c r="C48" s="7">
        <v>5981.4539999999997</v>
      </c>
      <c r="D48" s="6">
        <v>84196.122000000003</v>
      </c>
      <c r="E48" s="9">
        <f t="shared" si="141"/>
        <v>14076.196523453998</v>
      </c>
      <c r="F48" s="7">
        <v>0</v>
      </c>
      <c r="G48" s="6">
        <v>0</v>
      </c>
      <c r="H48" s="9">
        <v>0</v>
      </c>
      <c r="I48" s="7"/>
      <c r="J48" s="6"/>
      <c r="K48" s="9"/>
      <c r="L48" s="7">
        <v>0</v>
      </c>
      <c r="M48" s="6">
        <v>0</v>
      </c>
      <c r="N48" s="9">
        <v>0</v>
      </c>
      <c r="O48" s="7">
        <v>0</v>
      </c>
      <c r="P48" s="6">
        <v>0</v>
      </c>
      <c r="Q48" s="9">
        <v>0</v>
      </c>
      <c r="R48" s="7">
        <v>0</v>
      </c>
      <c r="S48" s="6">
        <v>0</v>
      </c>
      <c r="T48" s="9">
        <f t="shared" si="132"/>
        <v>0</v>
      </c>
      <c r="U48" s="7">
        <v>0</v>
      </c>
      <c r="V48" s="6">
        <v>0</v>
      </c>
      <c r="W48" s="9">
        <v>0</v>
      </c>
      <c r="X48" s="7">
        <v>0.1</v>
      </c>
      <c r="Y48" s="6">
        <v>9.7149999999999999</v>
      </c>
      <c r="Z48" s="9">
        <f t="shared" ref="Z48" si="145">Y48/X48*1000</f>
        <v>97149.999999999985</v>
      </c>
      <c r="AA48" s="7">
        <v>0</v>
      </c>
      <c r="AB48" s="6">
        <v>0</v>
      </c>
      <c r="AC48" s="9">
        <v>0</v>
      </c>
      <c r="AD48" s="7">
        <v>0</v>
      </c>
      <c r="AE48" s="6">
        <v>0</v>
      </c>
      <c r="AF48" s="9">
        <v>0</v>
      </c>
      <c r="AG48" s="7">
        <v>0</v>
      </c>
      <c r="AH48" s="6">
        <v>0</v>
      </c>
      <c r="AI48" s="9">
        <f t="shared" si="133"/>
        <v>0</v>
      </c>
      <c r="AJ48" s="7">
        <v>0</v>
      </c>
      <c r="AK48" s="6">
        <v>0</v>
      </c>
      <c r="AL48" s="9">
        <f t="shared" si="134"/>
        <v>0</v>
      </c>
      <c r="AM48" s="7">
        <v>0</v>
      </c>
      <c r="AN48" s="6">
        <v>0</v>
      </c>
      <c r="AO48" s="9">
        <v>0</v>
      </c>
      <c r="AP48" s="7">
        <v>0</v>
      </c>
      <c r="AQ48" s="6">
        <v>0</v>
      </c>
      <c r="AR48" s="9">
        <v>0</v>
      </c>
      <c r="AS48" s="7">
        <v>0</v>
      </c>
      <c r="AT48" s="6">
        <v>0</v>
      </c>
      <c r="AU48" s="9">
        <f t="shared" si="136"/>
        <v>0</v>
      </c>
      <c r="AV48" s="7">
        <v>0</v>
      </c>
      <c r="AW48" s="6">
        <v>0</v>
      </c>
      <c r="AX48" s="9">
        <v>0</v>
      </c>
      <c r="AY48" s="7">
        <v>0</v>
      </c>
      <c r="AZ48" s="6">
        <v>0</v>
      </c>
      <c r="BA48" s="9">
        <v>0</v>
      </c>
      <c r="BB48" s="7"/>
      <c r="BC48" s="6"/>
      <c r="BD48" s="9"/>
      <c r="BE48" s="7">
        <v>0</v>
      </c>
      <c r="BF48" s="6">
        <v>0</v>
      </c>
      <c r="BG48" s="9">
        <f t="shared" si="137"/>
        <v>0</v>
      </c>
      <c r="BH48" s="7">
        <v>0</v>
      </c>
      <c r="BI48" s="6">
        <v>0</v>
      </c>
      <c r="BJ48" s="9">
        <v>0</v>
      </c>
      <c r="BK48" s="7">
        <v>0</v>
      </c>
      <c r="BL48" s="6">
        <v>0</v>
      </c>
      <c r="BM48" s="9">
        <v>0</v>
      </c>
      <c r="BN48" s="7">
        <v>0</v>
      </c>
      <c r="BO48" s="6">
        <v>0</v>
      </c>
      <c r="BP48" s="9">
        <f t="shared" si="138"/>
        <v>0</v>
      </c>
      <c r="BQ48" s="7"/>
      <c r="BR48" s="6"/>
      <c r="BS48" s="9"/>
      <c r="BT48" s="7">
        <f t="shared" si="139"/>
        <v>5981.5540000000001</v>
      </c>
      <c r="BU48" s="9">
        <f t="shared" si="140"/>
        <v>84205.837</v>
      </c>
    </row>
    <row r="49" spans="1:73" x14ac:dyDescent="0.3">
      <c r="A49" s="35">
        <v>2020</v>
      </c>
      <c r="B49" s="9" t="s">
        <v>9</v>
      </c>
      <c r="C49" s="7">
        <v>1800</v>
      </c>
      <c r="D49" s="6">
        <v>20970.082999999999</v>
      </c>
      <c r="E49" s="9">
        <f t="shared" ref="E49:BM56" si="146">IF(C49=0,0,D49/C49*1000)</f>
        <v>11650.046111111111</v>
      </c>
      <c r="F49" s="7">
        <v>3988.56</v>
      </c>
      <c r="G49" s="6">
        <v>57963.463000000003</v>
      </c>
      <c r="H49" s="9">
        <f t="shared" si="146"/>
        <v>14532.428495497124</v>
      </c>
      <c r="I49" s="7"/>
      <c r="J49" s="6"/>
      <c r="K49" s="9"/>
      <c r="L49" s="7">
        <v>0</v>
      </c>
      <c r="M49" s="6">
        <v>0</v>
      </c>
      <c r="N49" s="9">
        <f t="shared" si="146"/>
        <v>0</v>
      </c>
      <c r="O49" s="7">
        <v>0</v>
      </c>
      <c r="P49" s="6">
        <v>0</v>
      </c>
      <c r="Q49" s="9">
        <f t="shared" si="146"/>
        <v>0</v>
      </c>
      <c r="R49" s="7">
        <v>0</v>
      </c>
      <c r="S49" s="6">
        <v>0</v>
      </c>
      <c r="T49" s="9">
        <f t="shared" si="132"/>
        <v>0</v>
      </c>
      <c r="U49" s="7">
        <v>0</v>
      </c>
      <c r="V49" s="6">
        <v>0</v>
      </c>
      <c r="W49" s="9">
        <f t="shared" si="146"/>
        <v>0</v>
      </c>
      <c r="X49" s="7">
        <v>0</v>
      </c>
      <c r="Y49" s="6">
        <v>0</v>
      </c>
      <c r="Z49" s="9">
        <f t="shared" si="146"/>
        <v>0</v>
      </c>
      <c r="AA49" s="7">
        <v>0</v>
      </c>
      <c r="AB49" s="6">
        <v>0</v>
      </c>
      <c r="AC49" s="9">
        <f t="shared" si="146"/>
        <v>0</v>
      </c>
      <c r="AD49" s="7">
        <v>0</v>
      </c>
      <c r="AE49" s="6">
        <v>0</v>
      </c>
      <c r="AF49" s="9">
        <f t="shared" si="146"/>
        <v>0</v>
      </c>
      <c r="AG49" s="7">
        <v>0</v>
      </c>
      <c r="AH49" s="6">
        <v>0</v>
      </c>
      <c r="AI49" s="9">
        <f t="shared" si="133"/>
        <v>0</v>
      </c>
      <c r="AJ49" s="7">
        <v>0</v>
      </c>
      <c r="AK49" s="6">
        <v>0</v>
      </c>
      <c r="AL49" s="9">
        <f t="shared" si="134"/>
        <v>0</v>
      </c>
      <c r="AM49" s="7">
        <v>0</v>
      </c>
      <c r="AN49" s="6">
        <v>0</v>
      </c>
      <c r="AO49" s="9">
        <f t="shared" si="146"/>
        <v>0</v>
      </c>
      <c r="AP49" s="7">
        <v>8520.4660000000003</v>
      </c>
      <c r="AQ49" s="6">
        <v>109197.22100000001</v>
      </c>
      <c r="AR49" s="9">
        <f t="shared" si="146"/>
        <v>12815.874272604338</v>
      </c>
      <c r="AS49" s="7">
        <v>0</v>
      </c>
      <c r="AT49" s="6">
        <v>0</v>
      </c>
      <c r="AU49" s="9">
        <f t="shared" si="136"/>
        <v>0</v>
      </c>
      <c r="AV49" s="7">
        <v>0</v>
      </c>
      <c r="AW49" s="6">
        <v>0</v>
      </c>
      <c r="AX49" s="9">
        <f t="shared" si="146"/>
        <v>0</v>
      </c>
      <c r="AY49" s="7">
        <v>5.7839999999999998</v>
      </c>
      <c r="AZ49" s="6">
        <v>144.577</v>
      </c>
      <c r="BA49" s="9">
        <f t="shared" si="146"/>
        <v>24996.023513139698</v>
      </c>
      <c r="BB49" s="7"/>
      <c r="BC49" s="6"/>
      <c r="BD49" s="9"/>
      <c r="BE49" s="7">
        <v>0</v>
      </c>
      <c r="BF49" s="6">
        <v>0</v>
      </c>
      <c r="BG49" s="9">
        <f t="shared" si="137"/>
        <v>0</v>
      </c>
      <c r="BH49" s="7">
        <v>0</v>
      </c>
      <c r="BI49" s="6">
        <v>0</v>
      </c>
      <c r="BJ49" s="9">
        <f t="shared" si="146"/>
        <v>0</v>
      </c>
      <c r="BK49" s="7">
        <v>1.6639999999999999</v>
      </c>
      <c r="BL49" s="6">
        <v>88.477000000000004</v>
      </c>
      <c r="BM49" s="9">
        <f t="shared" si="146"/>
        <v>53171.274038461539</v>
      </c>
      <c r="BN49" s="7">
        <v>0</v>
      </c>
      <c r="BO49" s="6">
        <v>0</v>
      </c>
      <c r="BP49" s="9">
        <f t="shared" si="138"/>
        <v>0</v>
      </c>
      <c r="BQ49" s="7"/>
      <c r="BR49" s="6"/>
      <c r="BS49" s="9"/>
      <c r="BT49" s="7">
        <f t="shared" si="139"/>
        <v>14316.474</v>
      </c>
      <c r="BU49" s="9">
        <f t="shared" si="140"/>
        <v>188363.821</v>
      </c>
    </row>
    <row r="50" spans="1:73" x14ac:dyDescent="0.3">
      <c r="A50" s="35">
        <v>2020</v>
      </c>
      <c r="B50" s="36" t="s">
        <v>10</v>
      </c>
      <c r="C50" s="7">
        <v>7994.72</v>
      </c>
      <c r="D50" s="6">
        <v>92756.839000000007</v>
      </c>
      <c r="E50" s="9">
        <f t="shared" si="146"/>
        <v>11602.262368162988</v>
      </c>
      <c r="F50" s="7">
        <v>0</v>
      </c>
      <c r="G50" s="6">
        <v>0</v>
      </c>
      <c r="H50" s="9">
        <f t="shared" si="146"/>
        <v>0</v>
      </c>
      <c r="I50" s="7"/>
      <c r="J50" s="6"/>
      <c r="K50" s="9"/>
      <c r="L50" s="7">
        <v>0</v>
      </c>
      <c r="M50" s="6">
        <v>0</v>
      </c>
      <c r="N50" s="9">
        <f t="shared" si="146"/>
        <v>0</v>
      </c>
      <c r="O50" s="7">
        <v>0</v>
      </c>
      <c r="P50" s="6">
        <v>0</v>
      </c>
      <c r="Q50" s="9">
        <f t="shared" si="146"/>
        <v>0</v>
      </c>
      <c r="R50" s="7">
        <v>0</v>
      </c>
      <c r="S50" s="6">
        <v>0</v>
      </c>
      <c r="T50" s="9">
        <f t="shared" si="132"/>
        <v>0</v>
      </c>
      <c r="U50" s="7">
        <v>0</v>
      </c>
      <c r="V50" s="6">
        <v>0</v>
      </c>
      <c r="W50" s="9">
        <f t="shared" si="146"/>
        <v>0</v>
      </c>
      <c r="X50" s="7">
        <v>0</v>
      </c>
      <c r="Y50" s="6">
        <v>0</v>
      </c>
      <c r="Z50" s="9">
        <f t="shared" si="146"/>
        <v>0</v>
      </c>
      <c r="AA50" s="7">
        <v>0</v>
      </c>
      <c r="AB50" s="6">
        <v>0</v>
      </c>
      <c r="AC50" s="9">
        <f t="shared" si="146"/>
        <v>0</v>
      </c>
      <c r="AD50" s="7">
        <v>0</v>
      </c>
      <c r="AE50" s="6">
        <v>0</v>
      </c>
      <c r="AF50" s="9">
        <f t="shared" si="146"/>
        <v>0</v>
      </c>
      <c r="AG50" s="7">
        <v>0</v>
      </c>
      <c r="AH50" s="6">
        <v>0</v>
      </c>
      <c r="AI50" s="9">
        <f t="shared" si="133"/>
        <v>0</v>
      </c>
      <c r="AJ50" s="7">
        <v>0</v>
      </c>
      <c r="AK50" s="6">
        <v>0</v>
      </c>
      <c r="AL50" s="9">
        <f t="shared" si="134"/>
        <v>0</v>
      </c>
      <c r="AM50" s="7">
        <v>0</v>
      </c>
      <c r="AN50" s="6">
        <v>0</v>
      </c>
      <c r="AO50" s="9">
        <f t="shared" si="146"/>
        <v>0</v>
      </c>
      <c r="AP50" s="7">
        <v>5518.9489999999996</v>
      </c>
      <c r="AQ50" s="6">
        <v>67527.798999999999</v>
      </c>
      <c r="AR50" s="9">
        <f t="shared" si="146"/>
        <v>12235.626565855202</v>
      </c>
      <c r="AS50" s="7">
        <v>0</v>
      </c>
      <c r="AT50" s="6">
        <v>0</v>
      </c>
      <c r="AU50" s="9">
        <f t="shared" si="136"/>
        <v>0</v>
      </c>
      <c r="AV50" s="7">
        <v>0</v>
      </c>
      <c r="AW50" s="6">
        <v>0</v>
      </c>
      <c r="AX50" s="9">
        <f t="shared" si="146"/>
        <v>0</v>
      </c>
      <c r="AY50" s="7">
        <v>4.0540000000000003</v>
      </c>
      <c r="AZ50" s="6">
        <v>143.982</v>
      </c>
      <c r="BA50" s="9">
        <f t="shared" si="146"/>
        <v>35516.033547113955</v>
      </c>
      <c r="BB50" s="7"/>
      <c r="BC50" s="6"/>
      <c r="BD50" s="9"/>
      <c r="BE50" s="7">
        <v>0</v>
      </c>
      <c r="BF50" s="6">
        <v>0</v>
      </c>
      <c r="BG50" s="9">
        <f t="shared" si="137"/>
        <v>0</v>
      </c>
      <c r="BH50" s="7">
        <v>0.01</v>
      </c>
      <c r="BI50" s="6">
        <v>1.024</v>
      </c>
      <c r="BJ50" s="9">
        <f t="shared" si="146"/>
        <v>102400</v>
      </c>
      <c r="BK50" s="7">
        <v>0</v>
      </c>
      <c r="BL50" s="6">
        <v>0</v>
      </c>
      <c r="BM50" s="9">
        <f t="shared" si="146"/>
        <v>0</v>
      </c>
      <c r="BN50" s="7">
        <v>0</v>
      </c>
      <c r="BO50" s="6">
        <v>0</v>
      </c>
      <c r="BP50" s="9">
        <f t="shared" si="138"/>
        <v>0</v>
      </c>
      <c r="BQ50" s="7"/>
      <c r="BR50" s="6"/>
      <c r="BS50" s="9"/>
      <c r="BT50" s="7">
        <f t="shared" si="139"/>
        <v>13517.733</v>
      </c>
      <c r="BU50" s="9">
        <f t="shared" si="140"/>
        <v>160429.644</v>
      </c>
    </row>
    <row r="51" spans="1:73" x14ac:dyDescent="0.3">
      <c r="A51" s="35">
        <v>2020</v>
      </c>
      <c r="B51" s="36" t="s">
        <v>11</v>
      </c>
      <c r="C51" s="7">
        <v>0</v>
      </c>
      <c r="D51" s="6">
        <v>0</v>
      </c>
      <c r="E51" s="9">
        <f t="shared" si="146"/>
        <v>0</v>
      </c>
      <c r="F51" s="7">
        <v>0</v>
      </c>
      <c r="G51" s="6">
        <v>0</v>
      </c>
      <c r="H51" s="9">
        <f t="shared" si="146"/>
        <v>0</v>
      </c>
      <c r="I51" s="7"/>
      <c r="J51" s="6"/>
      <c r="K51" s="9"/>
      <c r="L51" s="7">
        <v>0</v>
      </c>
      <c r="M51" s="6">
        <v>0</v>
      </c>
      <c r="N51" s="9">
        <f t="shared" si="146"/>
        <v>0</v>
      </c>
      <c r="O51" s="7">
        <v>0</v>
      </c>
      <c r="P51" s="6">
        <v>0</v>
      </c>
      <c r="Q51" s="9">
        <f t="shared" si="146"/>
        <v>0</v>
      </c>
      <c r="R51" s="7">
        <v>0</v>
      </c>
      <c r="S51" s="6">
        <v>0</v>
      </c>
      <c r="T51" s="9">
        <f t="shared" si="132"/>
        <v>0</v>
      </c>
      <c r="U51" s="7">
        <v>0</v>
      </c>
      <c r="V51" s="6">
        <v>0</v>
      </c>
      <c r="W51" s="9">
        <f t="shared" si="146"/>
        <v>0</v>
      </c>
      <c r="X51" s="7">
        <v>5.0000000000000001E-3</v>
      </c>
      <c r="Y51" s="6">
        <v>0.11</v>
      </c>
      <c r="Z51" s="9">
        <f t="shared" si="146"/>
        <v>22000</v>
      </c>
      <c r="AA51" s="7">
        <v>0</v>
      </c>
      <c r="AB51" s="6">
        <v>0</v>
      </c>
      <c r="AC51" s="9">
        <f t="shared" si="146"/>
        <v>0</v>
      </c>
      <c r="AD51" s="7">
        <v>0</v>
      </c>
      <c r="AE51" s="6">
        <v>0</v>
      </c>
      <c r="AF51" s="9">
        <f t="shared" si="146"/>
        <v>0</v>
      </c>
      <c r="AG51" s="7">
        <v>0</v>
      </c>
      <c r="AH51" s="6">
        <v>0</v>
      </c>
      <c r="AI51" s="9">
        <f t="shared" si="133"/>
        <v>0</v>
      </c>
      <c r="AJ51" s="7">
        <v>0</v>
      </c>
      <c r="AK51" s="6">
        <v>0</v>
      </c>
      <c r="AL51" s="9">
        <f t="shared" si="134"/>
        <v>0</v>
      </c>
      <c r="AM51" s="7">
        <v>0</v>
      </c>
      <c r="AN51" s="6">
        <v>0</v>
      </c>
      <c r="AO51" s="9">
        <f t="shared" si="146"/>
        <v>0</v>
      </c>
      <c r="AP51" s="7">
        <v>2581.4839999999999</v>
      </c>
      <c r="AQ51" s="6">
        <v>29233.687000000002</v>
      </c>
      <c r="AR51" s="9">
        <f t="shared" si="146"/>
        <v>11324.372725145693</v>
      </c>
      <c r="AS51" s="7">
        <v>0</v>
      </c>
      <c r="AT51" s="6">
        <v>0</v>
      </c>
      <c r="AU51" s="9">
        <f t="shared" si="136"/>
        <v>0</v>
      </c>
      <c r="AV51" s="7">
        <v>0</v>
      </c>
      <c r="AW51" s="6">
        <v>0</v>
      </c>
      <c r="AX51" s="9">
        <f t="shared" si="146"/>
        <v>0</v>
      </c>
      <c r="AY51" s="7">
        <v>1000</v>
      </c>
      <c r="AZ51" s="6">
        <v>12981.716</v>
      </c>
      <c r="BA51" s="9">
        <f t="shared" si="146"/>
        <v>12981.716</v>
      </c>
      <c r="BB51" s="7"/>
      <c r="BC51" s="6"/>
      <c r="BD51" s="9"/>
      <c r="BE51" s="7">
        <v>0</v>
      </c>
      <c r="BF51" s="6">
        <v>0</v>
      </c>
      <c r="BG51" s="9">
        <f t="shared" si="137"/>
        <v>0</v>
      </c>
      <c r="BH51" s="7">
        <v>0</v>
      </c>
      <c r="BI51" s="6">
        <v>0</v>
      </c>
      <c r="BJ51" s="9">
        <f t="shared" si="146"/>
        <v>0</v>
      </c>
      <c r="BK51" s="7">
        <v>0</v>
      </c>
      <c r="BL51" s="6">
        <v>0</v>
      </c>
      <c r="BM51" s="9">
        <f t="shared" si="146"/>
        <v>0</v>
      </c>
      <c r="BN51" s="7">
        <v>0</v>
      </c>
      <c r="BO51" s="6">
        <v>0</v>
      </c>
      <c r="BP51" s="9">
        <f t="shared" si="138"/>
        <v>0</v>
      </c>
      <c r="BQ51" s="7"/>
      <c r="BR51" s="6"/>
      <c r="BS51" s="9"/>
      <c r="BT51" s="7">
        <f t="shared" si="139"/>
        <v>3581.489</v>
      </c>
      <c r="BU51" s="9">
        <f t="shared" si="140"/>
        <v>42215.513000000006</v>
      </c>
    </row>
    <row r="52" spans="1:73" x14ac:dyDescent="0.3">
      <c r="A52" s="35">
        <v>2020</v>
      </c>
      <c r="B52" s="36" t="s">
        <v>12</v>
      </c>
      <c r="C52" s="49">
        <v>3990.049</v>
      </c>
      <c r="D52" s="50">
        <v>47236.245000000003</v>
      </c>
      <c r="E52" s="9">
        <f t="shared" si="146"/>
        <v>11838.512509495498</v>
      </c>
      <c r="F52" s="7">
        <v>0</v>
      </c>
      <c r="G52" s="6">
        <v>0</v>
      </c>
      <c r="H52" s="9">
        <f t="shared" si="146"/>
        <v>0</v>
      </c>
      <c r="I52" s="7"/>
      <c r="J52" s="6"/>
      <c r="K52" s="9"/>
      <c r="L52" s="7">
        <v>0</v>
      </c>
      <c r="M52" s="6">
        <v>0</v>
      </c>
      <c r="N52" s="9">
        <f t="shared" si="146"/>
        <v>0</v>
      </c>
      <c r="O52" s="7">
        <v>0</v>
      </c>
      <c r="P52" s="6">
        <v>0</v>
      </c>
      <c r="Q52" s="9">
        <f t="shared" si="146"/>
        <v>0</v>
      </c>
      <c r="R52" s="7">
        <v>0</v>
      </c>
      <c r="S52" s="6">
        <v>0</v>
      </c>
      <c r="T52" s="9">
        <f t="shared" si="132"/>
        <v>0</v>
      </c>
      <c r="U52" s="7">
        <v>0</v>
      </c>
      <c r="V52" s="6">
        <v>0</v>
      </c>
      <c r="W52" s="9">
        <f t="shared" si="146"/>
        <v>0</v>
      </c>
      <c r="X52" s="7">
        <v>0</v>
      </c>
      <c r="Y52" s="6">
        <v>0</v>
      </c>
      <c r="Z52" s="9">
        <f t="shared" si="146"/>
        <v>0</v>
      </c>
      <c r="AA52" s="7">
        <v>0</v>
      </c>
      <c r="AB52" s="6">
        <v>0</v>
      </c>
      <c r="AC52" s="9">
        <f t="shared" si="146"/>
        <v>0</v>
      </c>
      <c r="AD52" s="7">
        <v>0</v>
      </c>
      <c r="AE52" s="6">
        <v>0</v>
      </c>
      <c r="AF52" s="9">
        <f t="shared" si="146"/>
        <v>0</v>
      </c>
      <c r="AG52" s="7">
        <v>0</v>
      </c>
      <c r="AH52" s="6">
        <v>0</v>
      </c>
      <c r="AI52" s="9">
        <f t="shared" si="133"/>
        <v>0</v>
      </c>
      <c r="AJ52" s="7">
        <v>0</v>
      </c>
      <c r="AK52" s="6">
        <v>0</v>
      </c>
      <c r="AL52" s="9">
        <f t="shared" si="134"/>
        <v>0</v>
      </c>
      <c r="AM52" s="7">
        <v>0</v>
      </c>
      <c r="AN52" s="6">
        <v>0</v>
      </c>
      <c r="AO52" s="9">
        <f t="shared" si="146"/>
        <v>0</v>
      </c>
      <c r="AP52" s="49">
        <v>4003.482</v>
      </c>
      <c r="AQ52" s="50">
        <v>43138.148000000001</v>
      </c>
      <c r="AR52" s="9">
        <f t="shared" si="146"/>
        <v>10775.157225635086</v>
      </c>
      <c r="AS52" s="7">
        <v>0</v>
      </c>
      <c r="AT52" s="6">
        <v>0</v>
      </c>
      <c r="AU52" s="9">
        <f t="shared" si="136"/>
        <v>0</v>
      </c>
      <c r="AV52" s="7">
        <v>0</v>
      </c>
      <c r="AW52" s="6">
        <v>0</v>
      </c>
      <c r="AX52" s="9">
        <f t="shared" si="146"/>
        <v>0</v>
      </c>
      <c r="AY52" s="49">
        <v>3033.3130000000001</v>
      </c>
      <c r="AZ52" s="50">
        <v>38293.438000000002</v>
      </c>
      <c r="BA52" s="9">
        <f t="shared" si="146"/>
        <v>12624.294954065077</v>
      </c>
      <c r="BB52" s="7"/>
      <c r="BC52" s="6"/>
      <c r="BD52" s="9"/>
      <c r="BE52" s="7">
        <v>0</v>
      </c>
      <c r="BF52" s="6">
        <v>0</v>
      </c>
      <c r="BG52" s="9">
        <f t="shared" si="137"/>
        <v>0</v>
      </c>
      <c r="BH52" s="7">
        <v>0</v>
      </c>
      <c r="BI52" s="6">
        <v>0</v>
      </c>
      <c r="BJ52" s="9">
        <f t="shared" si="146"/>
        <v>0</v>
      </c>
      <c r="BK52" s="7">
        <v>0</v>
      </c>
      <c r="BL52" s="6">
        <v>0</v>
      </c>
      <c r="BM52" s="9">
        <f t="shared" si="146"/>
        <v>0</v>
      </c>
      <c r="BN52" s="7">
        <v>0</v>
      </c>
      <c r="BO52" s="6">
        <v>0</v>
      </c>
      <c r="BP52" s="9">
        <f t="shared" si="138"/>
        <v>0</v>
      </c>
      <c r="BQ52" s="7"/>
      <c r="BR52" s="6"/>
      <c r="BS52" s="9"/>
      <c r="BT52" s="7">
        <f t="shared" si="139"/>
        <v>11026.844000000001</v>
      </c>
      <c r="BU52" s="9">
        <f t="shared" si="140"/>
        <v>128667.83100000001</v>
      </c>
    </row>
    <row r="53" spans="1:73" x14ac:dyDescent="0.3">
      <c r="A53" s="35">
        <v>2020</v>
      </c>
      <c r="B53" s="36" t="s">
        <v>13</v>
      </c>
      <c r="C53" s="51">
        <v>5455.3</v>
      </c>
      <c r="D53" s="52">
        <v>58971.188000000002</v>
      </c>
      <c r="E53" s="9">
        <f t="shared" si="146"/>
        <v>10809.889098674683</v>
      </c>
      <c r="F53" s="7">
        <v>0</v>
      </c>
      <c r="G53" s="6">
        <v>0</v>
      </c>
      <c r="H53" s="9">
        <f t="shared" si="146"/>
        <v>0</v>
      </c>
      <c r="I53" s="7"/>
      <c r="J53" s="6"/>
      <c r="K53" s="9"/>
      <c r="L53" s="7">
        <v>0</v>
      </c>
      <c r="M53" s="6">
        <v>0</v>
      </c>
      <c r="N53" s="9">
        <f t="shared" si="146"/>
        <v>0</v>
      </c>
      <c r="O53" s="7">
        <v>0</v>
      </c>
      <c r="P53" s="6">
        <v>0</v>
      </c>
      <c r="Q53" s="9">
        <f t="shared" si="146"/>
        <v>0</v>
      </c>
      <c r="R53" s="7">
        <v>0</v>
      </c>
      <c r="S53" s="6">
        <v>0</v>
      </c>
      <c r="T53" s="9">
        <f t="shared" si="132"/>
        <v>0</v>
      </c>
      <c r="U53" s="7">
        <v>0</v>
      </c>
      <c r="V53" s="6">
        <v>0</v>
      </c>
      <c r="W53" s="9">
        <f t="shared" si="146"/>
        <v>0</v>
      </c>
      <c r="X53" s="51">
        <v>0.25</v>
      </c>
      <c r="Y53" s="52">
        <v>17.585000000000001</v>
      </c>
      <c r="Z53" s="9">
        <f t="shared" si="146"/>
        <v>70340</v>
      </c>
      <c r="AA53" s="7">
        <v>0</v>
      </c>
      <c r="AB53" s="6">
        <v>0</v>
      </c>
      <c r="AC53" s="9">
        <f t="shared" si="146"/>
        <v>0</v>
      </c>
      <c r="AD53" s="7">
        <v>0</v>
      </c>
      <c r="AE53" s="6">
        <v>0</v>
      </c>
      <c r="AF53" s="9">
        <f t="shared" si="146"/>
        <v>0</v>
      </c>
      <c r="AG53" s="7">
        <v>0</v>
      </c>
      <c r="AH53" s="6">
        <v>0</v>
      </c>
      <c r="AI53" s="9">
        <f t="shared" si="133"/>
        <v>0</v>
      </c>
      <c r="AJ53" s="7">
        <v>0</v>
      </c>
      <c r="AK53" s="6">
        <v>0</v>
      </c>
      <c r="AL53" s="9">
        <f t="shared" si="134"/>
        <v>0</v>
      </c>
      <c r="AM53" s="7">
        <v>0</v>
      </c>
      <c r="AN53" s="6">
        <v>0</v>
      </c>
      <c r="AO53" s="9">
        <f t="shared" si="146"/>
        <v>0</v>
      </c>
      <c r="AP53" s="51">
        <v>6004.165</v>
      </c>
      <c r="AQ53" s="52">
        <v>79175.31</v>
      </c>
      <c r="AR53" s="9">
        <f t="shared" si="146"/>
        <v>13186.731210751203</v>
      </c>
      <c r="AS53" s="7">
        <v>0</v>
      </c>
      <c r="AT53" s="6">
        <v>0</v>
      </c>
      <c r="AU53" s="9">
        <f t="shared" si="136"/>
        <v>0</v>
      </c>
      <c r="AV53" s="51">
        <v>9.1396800000000002</v>
      </c>
      <c r="AW53" s="52">
        <v>256.54199999999997</v>
      </c>
      <c r="AX53" s="9">
        <f t="shared" si="146"/>
        <v>28069.035239745808</v>
      </c>
      <c r="AY53" s="51">
        <v>17</v>
      </c>
      <c r="AZ53" s="52">
        <v>378.87099999999998</v>
      </c>
      <c r="BA53" s="9">
        <f t="shared" si="146"/>
        <v>22286.529411764703</v>
      </c>
      <c r="BB53" s="7"/>
      <c r="BC53" s="6"/>
      <c r="BD53" s="9"/>
      <c r="BE53" s="7">
        <v>0</v>
      </c>
      <c r="BF53" s="6">
        <v>0</v>
      </c>
      <c r="BG53" s="9">
        <f t="shared" si="137"/>
        <v>0</v>
      </c>
      <c r="BH53" s="7">
        <v>0</v>
      </c>
      <c r="BI53" s="6">
        <v>0</v>
      </c>
      <c r="BJ53" s="9">
        <f t="shared" si="146"/>
        <v>0</v>
      </c>
      <c r="BK53" s="7">
        <v>0</v>
      </c>
      <c r="BL53" s="6">
        <v>0</v>
      </c>
      <c r="BM53" s="9">
        <f t="shared" si="146"/>
        <v>0</v>
      </c>
      <c r="BN53" s="7">
        <v>0</v>
      </c>
      <c r="BO53" s="6">
        <v>0</v>
      </c>
      <c r="BP53" s="9">
        <f t="shared" si="138"/>
        <v>0</v>
      </c>
      <c r="BQ53" s="7"/>
      <c r="BR53" s="6"/>
      <c r="BS53" s="9"/>
      <c r="BT53" s="7">
        <f t="shared" si="139"/>
        <v>11485.85468</v>
      </c>
      <c r="BU53" s="9">
        <f t="shared" si="140"/>
        <v>138799.49599999998</v>
      </c>
    </row>
    <row r="54" spans="1:73" x14ac:dyDescent="0.3">
      <c r="A54" s="35">
        <v>2020</v>
      </c>
      <c r="B54" s="36" t="s">
        <v>14</v>
      </c>
      <c r="C54" s="7">
        <v>0</v>
      </c>
      <c r="D54" s="6">
        <v>0</v>
      </c>
      <c r="E54" s="9">
        <f t="shared" si="146"/>
        <v>0</v>
      </c>
      <c r="F54" s="7">
        <v>0</v>
      </c>
      <c r="G54" s="6">
        <v>0</v>
      </c>
      <c r="H54" s="9">
        <f t="shared" si="146"/>
        <v>0</v>
      </c>
      <c r="I54" s="7"/>
      <c r="J54" s="6"/>
      <c r="K54" s="9"/>
      <c r="L54" s="7">
        <v>0</v>
      </c>
      <c r="M54" s="6">
        <v>0</v>
      </c>
      <c r="N54" s="9">
        <f t="shared" si="146"/>
        <v>0</v>
      </c>
      <c r="O54" s="7">
        <v>0</v>
      </c>
      <c r="P54" s="6">
        <v>0</v>
      </c>
      <c r="Q54" s="9">
        <f t="shared" si="146"/>
        <v>0</v>
      </c>
      <c r="R54" s="7">
        <v>0</v>
      </c>
      <c r="S54" s="6">
        <v>0</v>
      </c>
      <c r="T54" s="9">
        <f t="shared" si="132"/>
        <v>0</v>
      </c>
      <c r="U54" s="7">
        <v>0</v>
      </c>
      <c r="V54" s="6">
        <v>0</v>
      </c>
      <c r="W54" s="9">
        <f t="shared" si="146"/>
        <v>0</v>
      </c>
      <c r="X54" s="8">
        <v>0.5</v>
      </c>
      <c r="Y54" s="53">
        <v>34.253</v>
      </c>
      <c r="Z54" s="9">
        <f t="shared" si="146"/>
        <v>68506</v>
      </c>
      <c r="AA54" s="7">
        <v>0</v>
      </c>
      <c r="AB54" s="6">
        <v>0</v>
      </c>
      <c r="AC54" s="9">
        <f t="shared" si="146"/>
        <v>0</v>
      </c>
      <c r="AD54" s="7">
        <v>0</v>
      </c>
      <c r="AE54" s="6">
        <v>0</v>
      </c>
      <c r="AF54" s="9">
        <f t="shared" si="146"/>
        <v>0</v>
      </c>
      <c r="AG54" s="7">
        <v>0</v>
      </c>
      <c r="AH54" s="6">
        <v>0</v>
      </c>
      <c r="AI54" s="9">
        <f t="shared" si="133"/>
        <v>0</v>
      </c>
      <c r="AJ54" s="7">
        <v>0</v>
      </c>
      <c r="AK54" s="6">
        <v>0</v>
      </c>
      <c r="AL54" s="9">
        <f t="shared" si="134"/>
        <v>0</v>
      </c>
      <c r="AM54" s="7">
        <v>0</v>
      </c>
      <c r="AN54" s="6">
        <v>0</v>
      </c>
      <c r="AO54" s="9">
        <f t="shared" si="146"/>
        <v>0</v>
      </c>
      <c r="AP54" s="8">
        <v>7934.4070000000002</v>
      </c>
      <c r="AQ54" s="53">
        <v>99720.122000000003</v>
      </c>
      <c r="AR54" s="9">
        <f t="shared" si="146"/>
        <v>12568.062364332962</v>
      </c>
      <c r="AS54" s="7">
        <v>0</v>
      </c>
      <c r="AT54" s="6">
        <v>0</v>
      </c>
      <c r="AU54" s="9">
        <f t="shared" si="136"/>
        <v>0</v>
      </c>
      <c r="AV54" s="7">
        <v>0</v>
      </c>
      <c r="AW54" s="6">
        <v>0</v>
      </c>
      <c r="AX54" s="9">
        <f t="shared" si="146"/>
        <v>0</v>
      </c>
      <c r="AY54" s="8">
        <v>5998.9449999999997</v>
      </c>
      <c r="AZ54" s="53">
        <v>77904.732999999993</v>
      </c>
      <c r="BA54" s="9">
        <f t="shared" si="146"/>
        <v>12986.405609653029</v>
      </c>
      <c r="BC54" s="53"/>
      <c r="BD54" s="9"/>
      <c r="BE54" s="8">
        <v>0</v>
      </c>
      <c r="BF54" s="53">
        <v>0</v>
      </c>
      <c r="BG54" s="9">
        <f t="shared" si="137"/>
        <v>0</v>
      </c>
      <c r="BH54" s="8">
        <v>7.4999999999999997E-2</v>
      </c>
      <c r="BI54" s="53">
        <v>13.513</v>
      </c>
      <c r="BJ54" s="9">
        <f t="shared" si="146"/>
        <v>180173.33333333334</v>
      </c>
      <c r="BK54" s="8">
        <v>5.694</v>
      </c>
      <c r="BL54" s="53">
        <v>416.11</v>
      </c>
      <c r="BM54" s="9">
        <f t="shared" si="146"/>
        <v>73078.679311556029</v>
      </c>
      <c r="BN54" s="8">
        <v>0</v>
      </c>
      <c r="BO54" s="53">
        <v>0</v>
      </c>
      <c r="BP54" s="9">
        <f t="shared" si="138"/>
        <v>0</v>
      </c>
      <c r="BR54" s="53"/>
      <c r="BS54" s="9"/>
      <c r="BT54" s="7">
        <f t="shared" si="139"/>
        <v>13939.620999999999</v>
      </c>
      <c r="BU54" s="9">
        <f t="shared" si="140"/>
        <v>178088.73099999997</v>
      </c>
    </row>
    <row r="55" spans="1:73" x14ac:dyDescent="0.3">
      <c r="A55" s="35">
        <v>2020</v>
      </c>
      <c r="B55" s="9" t="s">
        <v>15</v>
      </c>
      <c r="C55" s="51">
        <v>3997.3670000000002</v>
      </c>
      <c r="D55" s="52">
        <v>45989.703999999998</v>
      </c>
      <c r="E55" s="9">
        <f t="shared" si="146"/>
        <v>11504.999165700821</v>
      </c>
      <c r="F55" s="7">
        <v>0</v>
      </c>
      <c r="G55" s="6">
        <v>0</v>
      </c>
      <c r="H55" s="9">
        <f t="shared" si="146"/>
        <v>0</v>
      </c>
      <c r="I55" s="7"/>
      <c r="J55" s="6"/>
      <c r="K55" s="9"/>
      <c r="L55" s="7">
        <v>0</v>
      </c>
      <c r="M55" s="6">
        <v>0</v>
      </c>
      <c r="N55" s="9">
        <f t="shared" si="146"/>
        <v>0</v>
      </c>
      <c r="O55" s="7">
        <v>0</v>
      </c>
      <c r="P55" s="6">
        <v>0</v>
      </c>
      <c r="Q55" s="9">
        <f t="shared" si="146"/>
        <v>0</v>
      </c>
      <c r="R55" s="7">
        <v>0</v>
      </c>
      <c r="S55" s="6">
        <v>0</v>
      </c>
      <c r="T55" s="9">
        <f t="shared" si="132"/>
        <v>0</v>
      </c>
      <c r="U55" s="7">
        <v>0</v>
      </c>
      <c r="V55" s="6">
        <v>0</v>
      </c>
      <c r="W55" s="9">
        <f t="shared" si="146"/>
        <v>0</v>
      </c>
      <c r="X55" s="7">
        <v>0</v>
      </c>
      <c r="Y55" s="6">
        <v>0</v>
      </c>
      <c r="Z55" s="9">
        <f t="shared" si="146"/>
        <v>0</v>
      </c>
      <c r="AA55" s="7">
        <v>0</v>
      </c>
      <c r="AB55" s="6">
        <v>0</v>
      </c>
      <c r="AC55" s="9">
        <f t="shared" si="146"/>
        <v>0</v>
      </c>
      <c r="AD55" s="7">
        <v>0</v>
      </c>
      <c r="AE55" s="6">
        <v>0</v>
      </c>
      <c r="AF55" s="9">
        <f t="shared" si="146"/>
        <v>0</v>
      </c>
      <c r="AG55" s="7">
        <v>0</v>
      </c>
      <c r="AH55" s="6">
        <v>0</v>
      </c>
      <c r="AI55" s="9">
        <f t="shared" si="133"/>
        <v>0</v>
      </c>
      <c r="AJ55" s="7">
        <v>0</v>
      </c>
      <c r="AK55" s="6">
        <v>0</v>
      </c>
      <c r="AL55" s="9">
        <f t="shared" si="134"/>
        <v>0</v>
      </c>
      <c r="AM55" s="7">
        <v>0</v>
      </c>
      <c r="AN55" s="6">
        <v>0</v>
      </c>
      <c r="AO55" s="9">
        <f t="shared" si="146"/>
        <v>0</v>
      </c>
      <c r="AP55" s="51">
        <v>1060.654</v>
      </c>
      <c r="AQ55" s="52">
        <v>15357.272000000001</v>
      </c>
      <c r="AR55" s="9">
        <f t="shared" si="146"/>
        <v>14479.059146526577</v>
      </c>
      <c r="AS55" s="7">
        <v>0</v>
      </c>
      <c r="AT55" s="6">
        <v>0</v>
      </c>
      <c r="AU55" s="9">
        <f t="shared" si="136"/>
        <v>0</v>
      </c>
      <c r="AV55" s="7">
        <v>0</v>
      </c>
      <c r="AW55" s="6">
        <v>0</v>
      </c>
      <c r="AX55" s="9">
        <f t="shared" si="146"/>
        <v>0</v>
      </c>
      <c r="AY55" s="51">
        <v>43.695</v>
      </c>
      <c r="AZ55" s="52">
        <v>1035.7940000000001</v>
      </c>
      <c r="BA55" s="9">
        <f t="shared" si="146"/>
        <v>23705.092115802723</v>
      </c>
      <c r="BB55" s="7"/>
      <c r="BC55" s="6"/>
      <c r="BD55" s="9"/>
      <c r="BE55" s="7">
        <v>0</v>
      </c>
      <c r="BF55" s="6">
        <v>0</v>
      </c>
      <c r="BG55" s="9">
        <f t="shared" si="137"/>
        <v>0</v>
      </c>
      <c r="BH55" s="7">
        <v>0</v>
      </c>
      <c r="BI55" s="6">
        <v>0</v>
      </c>
      <c r="BJ55" s="9">
        <f t="shared" si="146"/>
        <v>0</v>
      </c>
      <c r="BK55" s="7">
        <v>0</v>
      </c>
      <c r="BL55" s="6">
        <v>0</v>
      </c>
      <c r="BM55" s="9">
        <f t="shared" si="146"/>
        <v>0</v>
      </c>
      <c r="BN55" s="7">
        <v>0</v>
      </c>
      <c r="BO55" s="6">
        <v>0</v>
      </c>
      <c r="BP55" s="9">
        <f t="shared" si="138"/>
        <v>0</v>
      </c>
      <c r="BQ55" s="7"/>
      <c r="BR55" s="6"/>
      <c r="BS55" s="9"/>
      <c r="BT55" s="7">
        <f t="shared" si="139"/>
        <v>5101.7160000000003</v>
      </c>
      <c r="BU55" s="9">
        <f t="shared" si="140"/>
        <v>62382.77</v>
      </c>
    </row>
    <row r="56" spans="1:73" x14ac:dyDescent="0.3">
      <c r="A56" s="35">
        <v>2020</v>
      </c>
      <c r="B56" s="36" t="s">
        <v>16</v>
      </c>
      <c r="C56" s="54">
        <v>5004.0469999999996</v>
      </c>
      <c r="D56" s="6">
        <v>53055.012000000002</v>
      </c>
      <c r="E56" s="9">
        <f t="shared" si="146"/>
        <v>10602.420800603992</v>
      </c>
      <c r="F56" s="7">
        <v>0</v>
      </c>
      <c r="G56" s="6">
        <v>0</v>
      </c>
      <c r="H56" s="9">
        <f t="shared" si="146"/>
        <v>0</v>
      </c>
      <c r="I56" s="7"/>
      <c r="J56" s="6"/>
      <c r="K56" s="9"/>
      <c r="L56" s="7">
        <v>0</v>
      </c>
      <c r="M56" s="6">
        <v>0</v>
      </c>
      <c r="N56" s="9">
        <f t="shared" si="146"/>
        <v>0</v>
      </c>
      <c r="O56" s="54">
        <v>3.8460000000000001E-2</v>
      </c>
      <c r="P56" s="6">
        <v>2.2850000000000001</v>
      </c>
      <c r="Q56" s="9">
        <f t="shared" si="146"/>
        <v>59412.376495059805</v>
      </c>
      <c r="R56" s="7">
        <v>0</v>
      </c>
      <c r="S56" s="6">
        <v>0</v>
      </c>
      <c r="T56" s="9">
        <f t="shared" si="132"/>
        <v>0</v>
      </c>
      <c r="U56" s="7">
        <v>0</v>
      </c>
      <c r="V56" s="6">
        <v>0</v>
      </c>
      <c r="W56" s="9">
        <f t="shared" si="146"/>
        <v>0</v>
      </c>
      <c r="X56" s="54">
        <v>1.65</v>
      </c>
      <c r="Y56" s="6">
        <v>104.59</v>
      </c>
      <c r="Z56" s="9">
        <f t="shared" si="146"/>
        <v>63387.878787878792</v>
      </c>
      <c r="AA56" s="7">
        <v>0</v>
      </c>
      <c r="AB56" s="6">
        <v>0</v>
      </c>
      <c r="AC56" s="9">
        <f t="shared" si="146"/>
        <v>0</v>
      </c>
      <c r="AD56" s="7">
        <v>0</v>
      </c>
      <c r="AE56" s="6">
        <v>0</v>
      </c>
      <c r="AF56" s="9">
        <f t="shared" si="146"/>
        <v>0</v>
      </c>
      <c r="AG56" s="7">
        <v>0</v>
      </c>
      <c r="AH56" s="6">
        <v>0</v>
      </c>
      <c r="AI56" s="9">
        <f t="shared" si="133"/>
        <v>0</v>
      </c>
      <c r="AJ56" s="7">
        <v>0</v>
      </c>
      <c r="AK56" s="6">
        <v>0</v>
      </c>
      <c r="AL56" s="9">
        <f t="shared" si="134"/>
        <v>0</v>
      </c>
      <c r="AM56" s="7">
        <v>0</v>
      </c>
      <c r="AN56" s="6">
        <v>0</v>
      </c>
      <c r="AO56" s="9">
        <f t="shared" si="146"/>
        <v>0</v>
      </c>
      <c r="AP56" s="54">
        <v>5601.2290000000003</v>
      </c>
      <c r="AQ56" s="6">
        <v>72061.875</v>
      </c>
      <c r="AR56" s="9">
        <f t="shared" si="146"/>
        <v>12865.368475382813</v>
      </c>
      <c r="AS56" s="7">
        <v>0</v>
      </c>
      <c r="AT56" s="6">
        <v>0</v>
      </c>
      <c r="AU56" s="9">
        <f t="shared" si="136"/>
        <v>0</v>
      </c>
      <c r="AV56" s="54">
        <v>15.084719999999999</v>
      </c>
      <c r="AW56" s="6">
        <v>371.28500000000003</v>
      </c>
      <c r="AX56" s="9">
        <f t="shared" si="146"/>
        <v>24613.317317126206</v>
      </c>
      <c r="AY56" s="54">
        <v>3502.1</v>
      </c>
      <c r="AZ56" s="6">
        <v>40992.963000000003</v>
      </c>
      <c r="BA56" s="9">
        <f t="shared" si="146"/>
        <v>11705.251991662146</v>
      </c>
      <c r="BB56" s="7"/>
      <c r="BC56" s="6"/>
      <c r="BD56" s="9"/>
      <c r="BE56" s="7">
        <v>0</v>
      </c>
      <c r="BF56" s="6">
        <v>0</v>
      </c>
      <c r="BG56" s="9">
        <f t="shared" si="137"/>
        <v>0</v>
      </c>
      <c r="BH56" s="7">
        <v>0</v>
      </c>
      <c r="BI56" s="6">
        <v>0</v>
      </c>
      <c r="BJ56" s="9">
        <f t="shared" si="146"/>
        <v>0</v>
      </c>
      <c r="BK56" s="7">
        <v>0</v>
      </c>
      <c r="BL56" s="6">
        <v>0</v>
      </c>
      <c r="BM56" s="9">
        <f t="shared" si="146"/>
        <v>0</v>
      </c>
      <c r="BN56" s="7">
        <v>0</v>
      </c>
      <c r="BO56" s="6">
        <v>0</v>
      </c>
      <c r="BP56" s="9">
        <f t="shared" si="138"/>
        <v>0</v>
      </c>
      <c r="BQ56" s="7"/>
      <c r="BR56" s="6"/>
      <c r="BS56" s="9"/>
      <c r="BT56" s="7">
        <f t="shared" si="139"/>
        <v>14124.14918</v>
      </c>
      <c r="BU56" s="9">
        <f t="shared" si="140"/>
        <v>166588.01</v>
      </c>
    </row>
    <row r="57" spans="1:73" ht="15" thickBot="1" x14ac:dyDescent="0.35">
      <c r="A57" s="37"/>
      <c r="B57" s="38" t="s">
        <v>17</v>
      </c>
      <c r="C57" s="26">
        <f t="shared" ref="C57:D57" si="147">SUM(C45:C56)</f>
        <v>38201.117999999995</v>
      </c>
      <c r="D57" s="25">
        <f t="shared" si="147"/>
        <v>447470.49200000009</v>
      </c>
      <c r="E57" s="27"/>
      <c r="F57" s="26">
        <f t="shared" ref="F57:G57" si="148">SUM(F45:F56)</f>
        <v>4989.3302199999998</v>
      </c>
      <c r="G57" s="25">
        <f t="shared" si="148"/>
        <v>111542.952</v>
      </c>
      <c r="H57" s="27"/>
      <c r="I57" s="26"/>
      <c r="J57" s="25"/>
      <c r="K57" s="27"/>
      <c r="L57" s="26">
        <f t="shared" ref="L57:M57" si="149">SUM(L45:L56)</f>
        <v>0</v>
      </c>
      <c r="M57" s="25">
        <f t="shared" si="149"/>
        <v>0</v>
      </c>
      <c r="N57" s="27"/>
      <c r="O57" s="26">
        <f t="shared" ref="O57:P57" si="150">SUM(O45:O56)</f>
        <v>3.8460000000000001E-2</v>
      </c>
      <c r="P57" s="25">
        <f t="shared" si="150"/>
        <v>2.2850000000000001</v>
      </c>
      <c r="Q57" s="27"/>
      <c r="R57" s="26">
        <f t="shared" ref="R57:S57" si="151">SUM(R45:R56)</f>
        <v>0</v>
      </c>
      <c r="S57" s="25">
        <f t="shared" si="151"/>
        <v>0</v>
      </c>
      <c r="T57" s="27"/>
      <c r="U57" s="26">
        <f t="shared" ref="U57:V57" si="152">SUM(U45:U56)</f>
        <v>0</v>
      </c>
      <c r="V57" s="25">
        <f t="shared" si="152"/>
        <v>0</v>
      </c>
      <c r="W57" s="27"/>
      <c r="X57" s="26">
        <f t="shared" ref="X57:Y57" si="153">SUM(X45:X56)</f>
        <v>2.5049999999999999</v>
      </c>
      <c r="Y57" s="25">
        <f t="shared" si="153"/>
        <v>166.25299999999999</v>
      </c>
      <c r="Z57" s="27"/>
      <c r="AA57" s="26">
        <f t="shared" ref="AA57:AB57" si="154">SUM(AA45:AA56)</f>
        <v>0</v>
      </c>
      <c r="AB57" s="25">
        <f t="shared" si="154"/>
        <v>0</v>
      </c>
      <c r="AC57" s="27"/>
      <c r="AD57" s="26">
        <f t="shared" ref="AD57:AE57" si="155">SUM(AD45:AD56)</f>
        <v>0</v>
      </c>
      <c r="AE57" s="25">
        <f t="shared" si="155"/>
        <v>0</v>
      </c>
      <c r="AF57" s="27"/>
      <c r="AG57" s="26">
        <f t="shared" ref="AG57:AH57" si="156">SUM(AG45:AG56)</f>
        <v>0</v>
      </c>
      <c r="AH57" s="25">
        <f t="shared" si="156"/>
        <v>0</v>
      </c>
      <c r="AI57" s="27"/>
      <c r="AJ57" s="26">
        <f t="shared" ref="AJ57:AK57" si="157">SUM(AJ45:AJ56)</f>
        <v>0</v>
      </c>
      <c r="AK57" s="25">
        <f t="shared" si="157"/>
        <v>0</v>
      </c>
      <c r="AL57" s="27"/>
      <c r="AM57" s="26">
        <f t="shared" ref="AM57:AN57" si="158">SUM(AM45:AM56)</f>
        <v>0</v>
      </c>
      <c r="AN57" s="25">
        <f t="shared" si="158"/>
        <v>0</v>
      </c>
      <c r="AO57" s="27"/>
      <c r="AP57" s="26">
        <f t="shared" ref="AP57:AQ57" si="159">SUM(AP45:AP56)</f>
        <v>54729.825000000004</v>
      </c>
      <c r="AQ57" s="25">
        <f t="shared" si="159"/>
        <v>677563.576</v>
      </c>
      <c r="AR57" s="27"/>
      <c r="AS57" s="26">
        <f t="shared" ref="AS57:AT57" si="160">SUM(AS45:AS56)</f>
        <v>0</v>
      </c>
      <c r="AT57" s="25">
        <f t="shared" si="160"/>
        <v>0</v>
      </c>
      <c r="AU57" s="27"/>
      <c r="AV57" s="26">
        <f t="shared" ref="AV57:AW57" si="161">SUM(AV45:AV56)</f>
        <v>39.15108</v>
      </c>
      <c r="AW57" s="25">
        <f t="shared" si="161"/>
        <v>979.79500000000007</v>
      </c>
      <c r="AX57" s="27"/>
      <c r="AY57" s="26">
        <f t="shared" ref="AY57:AZ57" si="162">SUM(AY45:AY56)</f>
        <v>23611.843999999997</v>
      </c>
      <c r="AZ57" s="25">
        <f t="shared" si="162"/>
        <v>301421.78200000001</v>
      </c>
      <c r="BA57" s="27"/>
      <c r="BB57" s="26"/>
      <c r="BC57" s="25"/>
      <c r="BD57" s="27"/>
      <c r="BE57" s="26">
        <f t="shared" ref="BE57:BF57" si="163">SUM(BE45:BE56)</f>
        <v>0</v>
      </c>
      <c r="BF57" s="25">
        <f t="shared" si="163"/>
        <v>0</v>
      </c>
      <c r="BG57" s="27"/>
      <c r="BH57" s="26">
        <f t="shared" ref="BH57:BI57" si="164">SUM(BH45:BH56)</f>
        <v>8.4999999999999992E-2</v>
      </c>
      <c r="BI57" s="25">
        <f t="shared" si="164"/>
        <v>14.536999999999999</v>
      </c>
      <c r="BJ57" s="27"/>
      <c r="BK57" s="26">
        <f t="shared" ref="BK57:BL57" si="165">SUM(BK45:BK56)</f>
        <v>7.3579999999999997</v>
      </c>
      <c r="BL57" s="25">
        <f t="shared" si="165"/>
        <v>504.58699999999999</v>
      </c>
      <c r="BM57" s="27"/>
      <c r="BN57" s="26">
        <f t="shared" ref="BN57:BO57" si="166">SUM(BN45:BN56)</f>
        <v>0</v>
      </c>
      <c r="BO57" s="25">
        <f t="shared" si="166"/>
        <v>0</v>
      </c>
      <c r="BP57" s="27"/>
      <c r="BQ57" s="26"/>
      <c r="BR57" s="25"/>
      <c r="BS57" s="27"/>
      <c r="BT57" s="26">
        <f t="shared" si="139"/>
        <v>121581.25476</v>
      </c>
      <c r="BU57" s="27">
        <f t="shared" si="140"/>
        <v>1539666.2590000001</v>
      </c>
    </row>
    <row r="58" spans="1:73" x14ac:dyDescent="0.3">
      <c r="A58" s="35">
        <v>2021</v>
      </c>
      <c r="B58" s="36" t="s">
        <v>5</v>
      </c>
      <c r="C58" s="7">
        <v>0</v>
      </c>
      <c r="D58" s="6">
        <v>0</v>
      </c>
      <c r="E58" s="9">
        <f>IF(C58=0,0,D58/C58*1000)</f>
        <v>0</v>
      </c>
      <c r="F58" s="7">
        <v>0</v>
      </c>
      <c r="G58" s="6">
        <v>0</v>
      </c>
      <c r="H58" s="9">
        <f t="shared" ref="H58:H69" si="167">IF(F58=0,0,G58/F58*1000)</f>
        <v>0</v>
      </c>
      <c r="I58" s="7"/>
      <c r="J58" s="6"/>
      <c r="K58" s="9"/>
      <c r="L58" s="7">
        <v>0</v>
      </c>
      <c r="M58" s="6">
        <v>0</v>
      </c>
      <c r="N58" s="9">
        <f t="shared" ref="N58:N69" si="168">IF(L58=0,0,M58/L58*1000)</f>
        <v>0</v>
      </c>
      <c r="O58" s="7">
        <v>0</v>
      </c>
      <c r="P58" s="6">
        <v>0</v>
      </c>
      <c r="Q58" s="9">
        <f t="shared" ref="Q58:Q69" si="169">IF(O58=0,0,P58/O58*1000)</f>
        <v>0</v>
      </c>
      <c r="R58" s="7">
        <v>0</v>
      </c>
      <c r="S58" s="6">
        <v>0</v>
      </c>
      <c r="T58" s="9">
        <f t="shared" ref="T58:T69" si="170">IF(R58=0,0,S58/R58*1000)</f>
        <v>0</v>
      </c>
      <c r="U58" s="7">
        <v>0</v>
      </c>
      <c r="V58" s="6">
        <v>0</v>
      </c>
      <c r="W58" s="9">
        <f t="shared" ref="W58:W69" si="171">IF(U58=0,0,V58/U58*1000)</f>
        <v>0</v>
      </c>
      <c r="X58" s="7">
        <v>0</v>
      </c>
      <c r="Y58" s="6">
        <v>0</v>
      </c>
      <c r="Z58" s="9">
        <f t="shared" ref="Z58:Z69" si="172">IF(X58=0,0,Y58/X58*1000)</f>
        <v>0</v>
      </c>
      <c r="AA58" s="7">
        <v>0</v>
      </c>
      <c r="AB58" s="6">
        <v>0</v>
      </c>
      <c r="AC58" s="9">
        <f t="shared" ref="AC58:AC69" si="173">IF(AA58=0,0,AB58/AA58*1000)</f>
        <v>0</v>
      </c>
      <c r="AD58" s="7">
        <v>0</v>
      </c>
      <c r="AE58" s="6">
        <v>0</v>
      </c>
      <c r="AF58" s="9">
        <f t="shared" ref="AF58:AF69" si="174">IF(AD58=0,0,AE58/AD58*1000)</f>
        <v>0</v>
      </c>
      <c r="AG58" s="7">
        <v>0</v>
      </c>
      <c r="AH58" s="6">
        <v>0</v>
      </c>
      <c r="AI58" s="9">
        <f t="shared" ref="AI58:AI69" si="175">IF(AG58=0,0,AH58/AG58*1000)</f>
        <v>0</v>
      </c>
      <c r="AJ58" s="7">
        <v>0</v>
      </c>
      <c r="AK58" s="6">
        <v>0</v>
      </c>
      <c r="AL58" s="9">
        <f t="shared" ref="AL58:AL69" si="176">IF(AJ58=0,0,AK58/AJ58*1000)</f>
        <v>0</v>
      </c>
      <c r="AM58" s="7">
        <v>0</v>
      </c>
      <c r="AN58" s="6">
        <v>0</v>
      </c>
      <c r="AO58" s="9">
        <f t="shared" ref="AO58:AO69" si="177">IF(AM58=0,0,AN58/AM58*1000)</f>
        <v>0</v>
      </c>
      <c r="AP58" s="54">
        <v>9990.4179999999997</v>
      </c>
      <c r="AQ58" s="6">
        <v>144683.01199999999</v>
      </c>
      <c r="AR58" s="9">
        <f t="shared" ref="AR58:AR69" si="178">IF(AP58=0,0,AQ58/AP58*1000)</f>
        <v>14482.17802298162</v>
      </c>
      <c r="AS58" s="54">
        <v>191.96</v>
      </c>
      <c r="AT58" s="6">
        <v>2631.3910000000001</v>
      </c>
      <c r="AU58" s="9">
        <f t="shared" ref="AU58:AU69" si="179">IF(AS58=0,0,AT58/AS58*1000)</f>
        <v>13708.017295269847</v>
      </c>
      <c r="AV58" s="7">
        <v>0</v>
      </c>
      <c r="AW58" s="6">
        <v>0</v>
      </c>
      <c r="AX58" s="9">
        <f t="shared" ref="AX58:AX69" si="180">IF(AV58=0,0,AW58/AV58*1000)</f>
        <v>0</v>
      </c>
      <c r="AY58" s="54">
        <v>0.27600000000000002</v>
      </c>
      <c r="AZ58" s="6">
        <v>7.66</v>
      </c>
      <c r="BA58" s="9">
        <f t="shared" ref="BA58:BA69" si="181">IF(AY58=0,0,AZ58/AY58*1000)</f>
        <v>27753.623188405796</v>
      </c>
      <c r="BB58" s="7"/>
      <c r="BC58" s="6"/>
      <c r="BD58" s="9"/>
      <c r="BE58" s="7">
        <v>0</v>
      </c>
      <c r="BF58" s="6">
        <v>0</v>
      </c>
      <c r="BG58" s="9">
        <f t="shared" ref="BG58:BG69" si="182">IF(BE58=0,0,BF58/BE58*1000)</f>
        <v>0</v>
      </c>
      <c r="BH58" s="7">
        <v>0</v>
      </c>
      <c r="BI58" s="6">
        <v>0</v>
      </c>
      <c r="BJ58" s="9">
        <f t="shared" ref="BJ58:BJ69" si="183">IF(BH58=0,0,BI58/BH58*1000)</f>
        <v>0</v>
      </c>
      <c r="BK58" s="54">
        <v>0.1928</v>
      </c>
      <c r="BL58" s="6">
        <v>9.0969999999999995</v>
      </c>
      <c r="BM58" s="9">
        <f t="shared" ref="BM58:BM69" si="184">IF(BK58=0,0,BL58/BK58*1000)</f>
        <v>47183.609958506226</v>
      </c>
      <c r="BN58" s="7">
        <v>0</v>
      </c>
      <c r="BO58" s="6">
        <v>0</v>
      </c>
      <c r="BP58" s="9">
        <f t="shared" ref="BP58:BP69" si="185">IF(BN58=0,0,BO58/BN58*1000)</f>
        <v>0</v>
      </c>
      <c r="BQ58" s="7"/>
      <c r="BR58" s="6"/>
      <c r="BS58" s="9"/>
      <c r="BT58" s="7">
        <f t="shared" ref="BT58:BT70" si="186">C58+AA58+AP58+AV58+AY58+BH58+BK58+X58+AM58+L58+AD58+O58+U58+F58+AS58+R58+BE58+BQ58</f>
        <v>10182.846799999999</v>
      </c>
      <c r="BU58" s="9">
        <f t="shared" ref="BU58:BU70" si="187">D58+AB58+AQ58+AW58+AZ58+BI58+BL58+Y58+AN58+M58+AE58+P58+V58+G58+AT58+S58+BF58+BR58</f>
        <v>147331.16</v>
      </c>
    </row>
    <row r="59" spans="1:73" x14ac:dyDescent="0.3">
      <c r="A59" s="35">
        <v>2021</v>
      </c>
      <c r="B59" s="36" t="s">
        <v>6</v>
      </c>
      <c r="C59" s="7">
        <v>0</v>
      </c>
      <c r="D59" s="6">
        <v>0</v>
      </c>
      <c r="E59" s="9">
        <f t="shared" ref="E59:E60" si="188">IF(C59=0,0,D59/C59*1000)</f>
        <v>0</v>
      </c>
      <c r="F59" s="7">
        <v>0</v>
      </c>
      <c r="G59" s="6">
        <v>0</v>
      </c>
      <c r="H59" s="9">
        <f t="shared" si="167"/>
        <v>0</v>
      </c>
      <c r="I59" s="7"/>
      <c r="J59" s="6"/>
      <c r="K59" s="9"/>
      <c r="L59" s="7">
        <v>0</v>
      </c>
      <c r="M59" s="6">
        <v>0</v>
      </c>
      <c r="N59" s="9">
        <f t="shared" si="168"/>
        <v>0</v>
      </c>
      <c r="O59" s="7">
        <v>0</v>
      </c>
      <c r="P59" s="6">
        <v>0</v>
      </c>
      <c r="Q59" s="9">
        <f t="shared" si="169"/>
        <v>0</v>
      </c>
      <c r="R59" s="7">
        <v>0</v>
      </c>
      <c r="S59" s="6">
        <v>0</v>
      </c>
      <c r="T59" s="9">
        <f t="shared" si="170"/>
        <v>0</v>
      </c>
      <c r="U59" s="7">
        <v>0</v>
      </c>
      <c r="V59" s="6">
        <v>0</v>
      </c>
      <c r="W59" s="9">
        <f t="shared" si="171"/>
        <v>0</v>
      </c>
      <c r="X59" s="7">
        <v>0</v>
      </c>
      <c r="Y59" s="6">
        <v>0</v>
      </c>
      <c r="Z59" s="9">
        <f t="shared" si="172"/>
        <v>0</v>
      </c>
      <c r="AA59" s="7">
        <v>0</v>
      </c>
      <c r="AB59" s="6">
        <v>0</v>
      </c>
      <c r="AC59" s="9">
        <f t="shared" si="173"/>
        <v>0</v>
      </c>
      <c r="AD59" s="7">
        <v>0</v>
      </c>
      <c r="AE59" s="6">
        <v>0</v>
      </c>
      <c r="AF59" s="9">
        <f t="shared" si="174"/>
        <v>0</v>
      </c>
      <c r="AG59" s="7">
        <v>0</v>
      </c>
      <c r="AH59" s="6">
        <v>0</v>
      </c>
      <c r="AI59" s="9">
        <f t="shared" si="175"/>
        <v>0</v>
      </c>
      <c r="AJ59" s="7">
        <v>0</v>
      </c>
      <c r="AK59" s="6">
        <v>0</v>
      </c>
      <c r="AL59" s="9">
        <f t="shared" si="176"/>
        <v>0</v>
      </c>
      <c r="AM59" s="7">
        <v>0</v>
      </c>
      <c r="AN59" s="6">
        <v>0</v>
      </c>
      <c r="AO59" s="9">
        <f t="shared" si="177"/>
        <v>0</v>
      </c>
      <c r="AP59" s="54">
        <v>3007.59</v>
      </c>
      <c r="AQ59" s="6">
        <v>39842.404000000002</v>
      </c>
      <c r="AR59" s="9">
        <f t="shared" si="178"/>
        <v>13247.285700511042</v>
      </c>
      <c r="AS59" s="7">
        <v>0</v>
      </c>
      <c r="AT59" s="6">
        <v>0</v>
      </c>
      <c r="AU59" s="9">
        <f t="shared" si="179"/>
        <v>0</v>
      </c>
      <c r="AV59" s="7">
        <v>0</v>
      </c>
      <c r="AW59" s="6">
        <v>0</v>
      </c>
      <c r="AX59" s="9">
        <f t="shared" si="180"/>
        <v>0</v>
      </c>
      <c r="AY59" s="7">
        <v>0</v>
      </c>
      <c r="AZ59" s="6">
        <v>0</v>
      </c>
      <c r="BA59" s="9">
        <f t="shared" si="181"/>
        <v>0</v>
      </c>
      <c r="BB59" s="7"/>
      <c r="BC59" s="6"/>
      <c r="BD59" s="9"/>
      <c r="BE59" s="7">
        <v>0</v>
      </c>
      <c r="BF59" s="6">
        <v>0</v>
      </c>
      <c r="BG59" s="9">
        <f t="shared" si="182"/>
        <v>0</v>
      </c>
      <c r="BH59" s="7">
        <v>0</v>
      </c>
      <c r="BI59" s="6">
        <v>0</v>
      </c>
      <c r="BJ59" s="9">
        <f t="shared" si="183"/>
        <v>0</v>
      </c>
      <c r="BK59" s="54">
        <v>10.738100000000001</v>
      </c>
      <c r="BL59" s="6">
        <v>586.101</v>
      </c>
      <c r="BM59" s="9">
        <f t="shared" si="184"/>
        <v>54581.443644592611</v>
      </c>
      <c r="BN59" s="7">
        <v>0</v>
      </c>
      <c r="BO59" s="6">
        <v>0</v>
      </c>
      <c r="BP59" s="9">
        <f t="shared" si="185"/>
        <v>0</v>
      </c>
      <c r="BQ59" s="7"/>
      <c r="BR59" s="6"/>
      <c r="BS59" s="9"/>
      <c r="BT59" s="7">
        <f t="shared" si="186"/>
        <v>3018.3281000000002</v>
      </c>
      <c r="BU59" s="9">
        <f t="shared" si="187"/>
        <v>40428.505000000005</v>
      </c>
    </row>
    <row r="60" spans="1:73" x14ac:dyDescent="0.3">
      <c r="A60" s="35">
        <v>2021</v>
      </c>
      <c r="B60" s="36" t="s">
        <v>7</v>
      </c>
      <c r="C60" s="7">
        <v>0</v>
      </c>
      <c r="D60" s="6">
        <v>0</v>
      </c>
      <c r="E60" s="9">
        <f t="shared" si="188"/>
        <v>0</v>
      </c>
      <c r="F60" s="7">
        <v>0</v>
      </c>
      <c r="G60" s="6">
        <v>0</v>
      </c>
      <c r="H60" s="9">
        <f t="shared" si="167"/>
        <v>0</v>
      </c>
      <c r="I60" s="7"/>
      <c r="J60" s="6"/>
      <c r="K60" s="9"/>
      <c r="L60" s="7">
        <v>0</v>
      </c>
      <c r="M60" s="6">
        <v>0</v>
      </c>
      <c r="N60" s="9">
        <f t="shared" si="168"/>
        <v>0</v>
      </c>
      <c r="O60" s="7">
        <v>0</v>
      </c>
      <c r="P60" s="6">
        <v>0</v>
      </c>
      <c r="Q60" s="9">
        <f t="shared" si="169"/>
        <v>0</v>
      </c>
      <c r="R60" s="7">
        <v>0</v>
      </c>
      <c r="S60" s="6">
        <v>0</v>
      </c>
      <c r="T60" s="9">
        <f t="shared" si="170"/>
        <v>0</v>
      </c>
      <c r="U60" s="7">
        <v>0</v>
      </c>
      <c r="V60" s="6">
        <v>0</v>
      </c>
      <c r="W60" s="9">
        <f t="shared" si="171"/>
        <v>0</v>
      </c>
      <c r="X60" s="7">
        <v>0</v>
      </c>
      <c r="Y60" s="6">
        <v>0</v>
      </c>
      <c r="Z60" s="9">
        <f t="shared" si="172"/>
        <v>0</v>
      </c>
      <c r="AA60" s="7">
        <v>0</v>
      </c>
      <c r="AB60" s="6">
        <v>0</v>
      </c>
      <c r="AC60" s="9">
        <f t="shared" si="173"/>
        <v>0</v>
      </c>
      <c r="AD60" s="7">
        <v>0</v>
      </c>
      <c r="AE60" s="6">
        <v>0</v>
      </c>
      <c r="AF60" s="9">
        <f t="shared" si="174"/>
        <v>0</v>
      </c>
      <c r="AG60" s="7">
        <v>0</v>
      </c>
      <c r="AH60" s="6">
        <v>0</v>
      </c>
      <c r="AI60" s="9">
        <f t="shared" si="175"/>
        <v>0</v>
      </c>
      <c r="AJ60" s="7">
        <v>0</v>
      </c>
      <c r="AK60" s="6">
        <v>0</v>
      </c>
      <c r="AL60" s="9">
        <f t="shared" si="176"/>
        <v>0</v>
      </c>
      <c r="AM60" s="7">
        <v>0</v>
      </c>
      <c r="AN60" s="6">
        <v>0</v>
      </c>
      <c r="AO60" s="9">
        <f t="shared" si="177"/>
        <v>0</v>
      </c>
      <c r="AP60" s="54">
        <v>5006.201</v>
      </c>
      <c r="AQ60" s="6">
        <v>75918.661999999997</v>
      </c>
      <c r="AR60" s="9">
        <f t="shared" si="178"/>
        <v>15164.924860188394</v>
      </c>
      <c r="AS60" s="7">
        <v>0</v>
      </c>
      <c r="AT60" s="6">
        <v>0</v>
      </c>
      <c r="AU60" s="9">
        <f t="shared" si="179"/>
        <v>0</v>
      </c>
      <c r="AV60" s="54">
        <v>4.3513199999999994</v>
      </c>
      <c r="AW60" s="6">
        <v>149.61799999999999</v>
      </c>
      <c r="AX60" s="9">
        <f t="shared" si="180"/>
        <v>34384.508608881908</v>
      </c>
      <c r="AY60" s="54">
        <v>0.39100000000000001</v>
      </c>
      <c r="AZ60" s="6">
        <v>10.808</v>
      </c>
      <c r="BA60" s="9">
        <f t="shared" si="181"/>
        <v>27641.943734015342</v>
      </c>
      <c r="BB60" s="7"/>
      <c r="BC60" s="6"/>
      <c r="BD60" s="9"/>
      <c r="BE60" s="7">
        <v>0</v>
      </c>
      <c r="BF60" s="6">
        <v>0</v>
      </c>
      <c r="BG60" s="9">
        <f t="shared" si="182"/>
        <v>0</v>
      </c>
      <c r="BH60" s="7">
        <v>0</v>
      </c>
      <c r="BI60" s="6">
        <v>0</v>
      </c>
      <c r="BJ60" s="9">
        <f t="shared" si="183"/>
        <v>0</v>
      </c>
      <c r="BK60" s="7">
        <v>0</v>
      </c>
      <c r="BL60" s="6">
        <v>0</v>
      </c>
      <c r="BM60" s="9">
        <f t="shared" si="184"/>
        <v>0</v>
      </c>
      <c r="BN60" s="7">
        <v>0</v>
      </c>
      <c r="BO60" s="6">
        <v>0</v>
      </c>
      <c r="BP60" s="9">
        <f t="shared" si="185"/>
        <v>0</v>
      </c>
      <c r="BQ60" s="7"/>
      <c r="BR60" s="6"/>
      <c r="BS60" s="9"/>
      <c r="BT60" s="7">
        <f t="shared" si="186"/>
        <v>5010.9433199999994</v>
      </c>
      <c r="BU60" s="9">
        <f t="shared" si="187"/>
        <v>76079.088000000003</v>
      </c>
    </row>
    <row r="61" spans="1:73" x14ac:dyDescent="0.3">
      <c r="A61" s="35">
        <v>2021</v>
      </c>
      <c r="B61" s="36" t="s">
        <v>8</v>
      </c>
      <c r="C61" s="54">
        <v>4999.6899999999996</v>
      </c>
      <c r="D61" s="6">
        <v>95761.911999999997</v>
      </c>
      <c r="E61" s="9">
        <f>IF(C61=0,0,D61/C61*1000)</f>
        <v>19153.569921335122</v>
      </c>
      <c r="F61" s="7">
        <v>0</v>
      </c>
      <c r="G61" s="6">
        <v>0</v>
      </c>
      <c r="H61" s="9">
        <f t="shared" si="167"/>
        <v>0</v>
      </c>
      <c r="I61" s="7"/>
      <c r="J61" s="6"/>
      <c r="K61" s="9"/>
      <c r="L61" s="7">
        <v>0</v>
      </c>
      <c r="M61" s="6">
        <v>0</v>
      </c>
      <c r="N61" s="9">
        <f t="shared" si="168"/>
        <v>0</v>
      </c>
      <c r="O61" s="7">
        <v>0</v>
      </c>
      <c r="P61" s="6">
        <v>0</v>
      </c>
      <c r="Q61" s="9">
        <f t="shared" si="169"/>
        <v>0</v>
      </c>
      <c r="R61" s="54">
        <v>1E-3</v>
      </c>
      <c r="S61" s="6">
        <v>5.0000000000000001E-3</v>
      </c>
      <c r="T61" s="9">
        <f t="shared" si="170"/>
        <v>5000</v>
      </c>
      <c r="U61" s="7">
        <v>0</v>
      </c>
      <c r="V61" s="6">
        <v>0</v>
      </c>
      <c r="W61" s="9">
        <f t="shared" si="171"/>
        <v>0</v>
      </c>
      <c r="X61" s="7">
        <v>0</v>
      </c>
      <c r="Y61" s="6">
        <v>0</v>
      </c>
      <c r="Z61" s="9">
        <f t="shared" si="172"/>
        <v>0</v>
      </c>
      <c r="AA61" s="7">
        <v>0</v>
      </c>
      <c r="AB61" s="6">
        <v>0</v>
      </c>
      <c r="AC61" s="9">
        <f t="shared" si="173"/>
        <v>0</v>
      </c>
      <c r="AD61" s="7">
        <v>0</v>
      </c>
      <c r="AE61" s="6">
        <v>0</v>
      </c>
      <c r="AF61" s="9">
        <f t="shared" si="174"/>
        <v>0</v>
      </c>
      <c r="AG61" s="7">
        <v>0</v>
      </c>
      <c r="AH61" s="6">
        <v>0</v>
      </c>
      <c r="AI61" s="9">
        <f t="shared" si="175"/>
        <v>0</v>
      </c>
      <c r="AJ61" s="7">
        <v>0</v>
      </c>
      <c r="AK61" s="6">
        <v>0</v>
      </c>
      <c r="AL61" s="9">
        <f t="shared" si="176"/>
        <v>0</v>
      </c>
      <c r="AM61" s="7">
        <v>0</v>
      </c>
      <c r="AN61" s="6">
        <v>0</v>
      </c>
      <c r="AO61" s="9">
        <f t="shared" si="177"/>
        <v>0</v>
      </c>
      <c r="AP61" s="54">
        <v>3509.9169999999999</v>
      </c>
      <c r="AQ61" s="6">
        <v>52295.091999999997</v>
      </c>
      <c r="AR61" s="9">
        <f t="shared" si="178"/>
        <v>14899.238927872084</v>
      </c>
      <c r="AS61" s="7">
        <v>0</v>
      </c>
      <c r="AT61" s="6">
        <v>0</v>
      </c>
      <c r="AU61" s="9">
        <f t="shared" si="179"/>
        <v>0</v>
      </c>
      <c r="AV61" s="7">
        <v>0</v>
      </c>
      <c r="AW61" s="6">
        <v>0</v>
      </c>
      <c r="AX61" s="9">
        <f t="shared" si="180"/>
        <v>0</v>
      </c>
      <c r="AY61" s="54">
        <v>35.39</v>
      </c>
      <c r="AZ61" s="6">
        <v>1076.0719999999999</v>
      </c>
      <c r="BA61" s="9">
        <f t="shared" si="181"/>
        <v>30406.103419044925</v>
      </c>
      <c r="BB61" s="7"/>
      <c r="BC61" s="6"/>
      <c r="BD61" s="9"/>
      <c r="BE61" s="7">
        <v>0</v>
      </c>
      <c r="BF61" s="6">
        <v>0</v>
      </c>
      <c r="BG61" s="9">
        <f t="shared" si="182"/>
        <v>0</v>
      </c>
      <c r="BH61" s="7">
        <v>0</v>
      </c>
      <c r="BI61" s="6">
        <v>0</v>
      </c>
      <c r="BJ61" s="9">
        <f t="shared" si="183"/>
        <v>0</v>
      </c>
      <c r="BK61" s="7">
        <v>0</v>
      </c>
      <c r="BL61" s="6">
        <v>0</v>
      </c>
      <c r="BM61" s="9">
        <f t="shared" si="184"/>
        <v>0</v>
      </c>
      <c r="BN61" s="7">
        <v>0</v>
      </c>
      <c r="BO61" s="6">
        <v>0</v>
      </c>
      <c r="BP61" s="9">
        <f t="shared" si="185"/>
        <v>0</v>
      </c>
      <c r="BQ61" s="7"/>
      <c r="BR61" s="6"/>
      <c r="BS61" s="9"/>
      <c r="BT61" s="7">
        <f t="shared" si="186"/>
        <v>8544.9979999999996</v>
      </c>
      <c r="BU61" s="9">
        <f t="shared" si="187"/>
        <v>149133.08099999998</v>
      </c>
    </row>
    <row r="62" spans="1:73" x14ac:dyDescent="0.3">
      <c r="A62" s="35">
        <v>2021</v>
      </c>
      <c r="B62" s="9" t="s">
        <v>9</v>
      </c>
      <c r="C62" s="51">
        <v>5005.2020000000002</v>
      </c>
      <c r="D62" s="52">
        <v>92228.429000000004</v>
      </c>
      <c r="E62" s="9">
        <f t="shared" ref="E62:E69" si="189">IF(C62=0,0,D62/C62*1000)</f>
        <v>18426.514853945951</v>
      </c>
      <c r="F62" s="7">
        <v>0</v>
      </c>
      <c r="G62" s="6">
        <v>0</v>
      </c>
      <c r="H62" s="9">
        <f t="shared" si="167"/>
        <v>0</v>
      </c>
      <c r="I62" s="7"/>
      <c r="J62" s="6"/>
      <c r="K62" s="9"/>
      <c r="L62" s="7">
        <v>0</v>
      </c>
      <c r="M62" s="6">
        <v>0</v>
      </c>
      <c r="N62" s="9">
        <f t="shared" si="168"/>
        <v>0</v>
      </c>
      <c r="O62" s="7">
        <v>0</v>
      </c>
      <c r="P62" s="6">
        <v>0</v>
      </c>
      <c r="Q62" s="9">
        <f t="shared" si="169"/>
        <v>0</v>
      </c>
      <c r="R62" s="7">
        <v>0</v>
      </c>
      <c r="S62" s="6">
        <v>0</v>
      </c>
      <c r="T62" s="9">
        <f t="shared" si="170"/>
        <v>0</v>
      </c>
      <c r="U62" s="7">
        <v>0</v>
      </c>
      <c r="V62" s="6">
        <v>0</v>
      </c>
      <c r="W62" s="9">
        <f t="shared" si="171"/>
        <v>0</v>
      </c>
      <c r="X62" s="7">
        <v>0</v>
      </c>
      <c r="Y62" s="6">
        <v>0</v>
      </c>
      <c r="Z62" s="9">
        <f t="shared" si="172"/>
        <v>0</v>
      </c>
      <c r="AA62" s="7">
        <v>0</v>
      </c>
      <c r="AB62" s="6">
        <v>0</v>
      </c>
      <c r="AC62" s="9">
        <f t="shared" si="173"/>
        <v>0</v>
      </c>
      <c r="AD62" s="7">
        <v>0</v>
      </c>
      <c r="AE62" s="6">
        <v>0</v>
      </c>
      <c r="AF62" s="9">
        <f t="shared" si="174"/>
        <v>0</v>
      </c>
      <c r="AG62" s="7">
        <v>0</v>
      </c>
      <c r="AH62" s="6">
        <v>0</v>
      </c>
      <c r="AI62" s="9">
        <f t="shared" si="175"/>
        <v>0</v>
      </c>
      <c r="AJ62" s="7">
        <v>0</v>
      </c>
      <c r="AK62" s="6">
        <v>0</v>
      </c>
      <c r="AL62" s="9">
        <f t="shared" si="176"/>
        <v>0</v>
      </c>
      <c r="AM62" s="7">
        <v>0</v>
      </c>
      <c r="AN62" s="6">
        <v>0</v>
      </c>
      <c r="AO62" s="9">
        <f t="shared" si="177"/>
        <v>0</v>
      </c>
      <c r="AP62" s="51">
        <v>1498.6130000000001</v>
      </c>
      <c r="AQ62" s="52">
        <v>30664.28</v>
      </c>
      <c r="AR62" s="9">
        <f t="shared" si="178"/>
        <v>20461.773653371485</v>
      </c>
      <c r="AS62" s="7">
        <v>0</v>
      </c>
      <c r="AT62" s="6">
        <v>0</v>
      </c>
      <c r="AU62" s="9">
        <f t="shared" si="179"/>
        <v>0</v>
      </c>
      <c r="AV62" s="7">
        <v>0</v>
      </c>
      <c r="AW62" s="6">
        <v>0</v>
      </c>
      <c r="AX62" s="9">
        <f t="shared" si="180"/>
        <v>0</v>
      </c>
      <c r="AY62" s="7">
        <v>0</v>
      </c>
      <c r="AZ62" s="6">
        <v>0</v>
      </c>
      <c r="BA62" s="9">
        <f t="shared" si="181"/>
        <v>0</v>
      </c>
      <c r="BB62" s="7"/>
      <c r="BC62" s="6"/>
      <c r="BD62" s="9"/>
      <c r="BE62" s="7">
        <v>0</v>
      </c>
      <c r="BF62" s="6">
        <v>0</v>
      </c>
      <c r="BG62" s="9">
        <f t="shared" si="182"/>
        <v>0</v>
      </c>
      <c r="BH62" s="7">
        <v>0</v>
      </c>
      <c r="BI62" s="6">
        <v>0</v>
      </c>
      <c r="BJ62" s="9">
        <f t="shared" si="183"/>
        <v>0</v>
      </c>
      <c r="BK62" s="7">
        <v>0</v>
      </c>
      <c r="BL62" s="6">
        <v>0</v>
      </c>
      <c r="BM62" s="9">
        <f t="shared" si="184"/>
        <v>0</v>
      </c>
      <c r="BN62" s="7">
        <v>0</v>
      </c>
      <c r="BO62" s="6">
        <v>0</v>
      </c>
      <c r="BP62" s="9">
        <f t="shared" si="185"/>
        <v>0</v>
      </c>
      <c r="BQ62" s="7"/>
      <c r="BR62" s="6"/>
      <c r="BS62" s="9"/>
      <c r="BT62" s="7">
        <f t="shared" si="186"/>
        <v>6503.8150000000005</v>
      </c>
      <c r="BU62" s="9">
        <f t="shared" si="187"/>
        <v>122892.709</v>
      </c>
    </row>
    <row r="63" spans="1:73" x14ac:dyDescent="0.3">
      <c r="A63" s="35">
        <v>2021</v>
      </c>
      <c r="B63" s="36" t="s">
        <v>10</v>
      </c>
      <c r="C63" s="54">
        <v>5597.3540000000003</v>
      </c>
      <c r="D63" s="6">
        <v>101803.27</v>
      </c>
      <c r="E63" s="9">
        <f t="shared" si="189"/>
        <v>18187.749068577759</v>
      </c>
      <c r="F63" s="7">
        <v>0</v>
      </c>
      <c r="G63" s="6">
        <v>0</v>
      </c>
      <c r="H63" s="9">
        <f t="shared" si="167"/>
        <v>0</v>
      </c>
      <c r="I63" s="7"/>
      <c r="J63" s="6"/>
      <c r="K63" s="9"/>
      <c r="L63" s="7">
        <v>0</v>
      </c>
      <c r="M63" s="6">
        <v>0</v>
      </c>
      <c r="N63" s="9">
        <f t="shared" si="168"/>
        <v>0</v>
      </c>
      <c r="O63" s="7">
        <v>0</v>
      </c>
      <c r="P63" s="6">
        <v>0</v>
      </c>
      <c r="Q63" s="9">
        <f t="shared" si="169"/>
        <v>0</v>
      </c>
      <c r="R63" s="7">
        <v>0</v>
      </c>
      <c r="S63" s="6">
        <v>0</v>
      </c>
      <c r="T63" s="9">
        <f t="shared" si="170"/>
        <v>0</v>
      </c>
      <c r="U63" s="7">
        <v>0</v>
      </c>
      <c r="V63" s="6">
        <v>0</v>
      </c>
      <c r="W63" s="9">
        <f t="shared" si="171"/>
        <v>0</v>
      </c>
      <c r="X63" s="54">
        <v>0.9</v>
      </c>
      <c r="Y63" s="6">
        <v>42.793999999999997</v>
      </c>
      <c r="Z63" s="9">
        <f t="shared" si="172"/>
        <v>47548.888888888883</v>
      </c>
      <c r="AA63" s="7">
        <v>0</v>
      </c>
      <c r="AB63" s="6">
        <v>0</v>
      </c>
      <c r="AC63" s="9">
        <f t="shared" si="173"/>
        <v>0</v>
      </c>
      <c r="AD63" s="7">
        <v>0</v>
      </c>
      <c r="AE63" s="6">
        <v>0</v>
      </c>
      <c r="AF63" s="9">
        <f t="shared" si="174"/>
        <v>0</v>
      </c>
      <c r="AG63" s="7">
        <v>0</v>
      </c>
      <c r="AH63" s="6">
        <v>0</v>
      </c>
      <c r="AI63" s="9">
        <f t="shared" si="175"/>
        <v>0</v>
      </c>
      <c r="AJ63" s="7">
        <v>0</v>
      </c>
      <c r="AK63" s="6">
        <v>0</v>
      </c>
      <c r="AL63" s="9">
        <f t="shared" si="176"/>
        <v>0</v>
      </c>
      <c r="AM63" s="7">
        <v>0</v>
      </c>
      <c r="AN63" s="6">
        <v>0</v>
      </c>
      <c r="AO63" s="9">
        <f t="shared" si="177"/>
        <v>0</v>
      </c>
      <c r="AP63" s="54">
        <v>3005.7579999999998</v>
      </c>
      <c r="AQ63" s="6">
        <v>52821.578000000001</v>
      </c>
      <c r="AR63" s="9">
        <f t="shared" si="178"/>
        <v>17573.463332710086</v>
      </c>
      <c r="AS63" s="7">
        <v>0</v>
      </c>
      <c r="AT63" s="6">
        <v>0</v>
      </c>
      <c r="AU63" s="9">
        <f t="shared" si="179"/>
        <v>0</v>
      </c>
      <c r="AV63" s="54">
        <v>15.1699</v>
      </c>
      <c r="AW63" s="6">
        <v>389.71499999999997</v>
      </c>
      <c r="AX63" s="9">
        <f t="shared" si="180"/>
        <v>25690.0177324834</v>
      </c>
      <c r="AY63" s="7">
        <v>0</v>
      </c>
      <c r="AZ63" s="6">
        <v>0</v>
      </c>
      <c r="BA63" s="9">
        <f t="shared" si="181"/>
        <v>0</v>
      </c>
      <c r="BB63" s="54"/>
      <c r="BC63" s="6"/>
      <c r="BD63" s="9"/>
      <c r="BE63" s="54">
        <v>0.1928</v>
      </c>
      <c r="BF63" s="6">
        <v>8.766</v>
      </c>
      <c r="BG63" s="9">
        <f t="shared" si="182"/>
        <v>45466.804979253109</v>
      </c>
      <c r="BH63" s="7">
        <v>0</v>
      </c>
      <c r="BI63" s="6">
        <v>0</v>
      </c>
      <c r="BJ63" s="9">
        <f t="shared" si="183"/>
        <v>0</v>
      </c>
      <c r="BK63" s="7">
        <v>0</v>
      </c>
      <c r="BL63" s="6">
        <v>0</v>
      </c>
      <c r="BM63" s="9">
        <f t="shared" si="184"/>
        <v>0</v>
      </c>
      <c r="BN63" s="7">
        <v>0</v>
      </c>
      <c r="BO63" s="6">
        <v>0</v>
      </c>
      <c r="BP63" s="9">
        <f t="shared" si="185"/>
        <v>0</v>
      </c>
      <c r="BQ63" s="7"/>
      <c r="BR63" s="6"/>
      <c r="BS63" s="9"/>
      <c r="BT63" s="7">
        <f t="shared" si="186"/>
        <v>8619.3747000000021</v>
      </c>
      <c r="BU63" s="9">
        <f t="shared" si="187"/>
        <v>155066.12299999999</v>
      </c>
    </row>
    <row r="64" spans="1:73" x14ac:dyDescent="0.3">
      <c r="A64" s="35">
        <v>2021</v>
      </c>
      <c r="B64" s="36" t="s">
        <v>11</v>
      </c>
      <c r="C64" s="7">
        <v>0</v>
      </c>
      <c r="D64" s="6">
        <v>0</v>
      </c>
      <c r="E64" s="9">
        <f t="shared" si="189"/>
        <v>0</v>
      </c>
      <c r="F64" s="7">
        <v>0</v>
      </c>
      <c r="G64" s="6">
        <v>0</v>
      </c>
      <c r="H64" s="9">
        <f t="shared" si="167"/>
        <v>0</v>
      </c>
      <c r="I64" s="7"/>
      <c r="J64" s="6"/>
      <c r="K64" s="9"/>
      <c r="L64" s="7">
        <v>0</v>
      </c>
      <c r="M64" s="6">
        <v>0</v>
      </c>
      <c r="N64" s="9">
        <f t="shared" si="168"/>
        <v>0</v>
      </c>
      <c r="O64" s="54">
        <v>4.28E-3</v>
      </c>
      <c r="P64" s="6">
        <v>2.8079999999999998</v>
      </c>
      <c r="Q64" s="9">
        <f t="shared" si="169"/>
        <v>656074.76635514013</v>
      </c>
      <c r="R64" s="7">
        <v>0</v>
      </c>
      <c r="S64" s="6">
        <v>0</v>
      </c>
      <c r="T64" s="9">
        <f t="shared" si="170"/>
        <v>0</v>
      </c>
      <c r="U64" s="7">
        <v>0</v>
      </c>
      <c r="V64" s="6">
        <v>0</v>
      </c>
      <c r="W64" s="9">
        <f t="shared" si="171"/>
        <v>0</v>
      </c>
      <c r="X64" s="7">
        <v>0</v>
      </c>
      <c r="Y64" s="6">
        <v>0</v>
      </c>
      <c r="Z64" s="9">
        <f t="shared" si="172"/>
        <v>0</v>
      </c>
      <c r="AA64" s="7">
        <v>0</v>
      </c>
      <c r="AB64" s="6">
        <v>0</v>
      </c>
      <c r="AC64" s="9">
        <f t="shared" si="173"/>
        <v>0</v>
      </c>
      <c r="AD64" s="7">
        <v>0</v>
      </c>
      <c r="AE64" s="6">
        <v>0</v>
      </c>
      <c r="AF64" s="9">
        <f t="shared" si="174"/>
        <v>0</v>
      </c>
      <c r="AG64" s="7">
        <v>0</v>
      </c>
      <c r="AH64" s="6">
        <v>0</v>
      </c>
      <c r="AI64" s="9">
        <f t="shared" si="175"/>
        <v>0</v>
      </c>
      <c r="AJ64" s="7">
        <v>0</v>
      </c>
      <c r="AK64" s="6">
        <v>0</v>
      </c>
      <c r="AL64" s="9">
        <f t="shared" si="176"/>
        <v>0</v>
      </c>
      <c r="AM64" s="7">
        <v>0</v>
      </c>
      <c r="AN64" s="6">
        <v>0</v>
      </c>
      <c r="AO64" s="9">
        <f t="shared" si="177"/>
        <v>0</v>
      </c>
      <c r="AP64" s="54">
        <v>4505.5709999999999</v>
      </c>
      <c r="AQ64" s="6">
        <v>82134.91</v>
      </c>
      <c r="AR64" s="9">
        <f t="shared" si="178"/>
        <v>18229.633935410184</v>
      </c>
      <c r="AS64" s="7">
        <v>0</v>
      </c>
      <c r="AT64" s="6">
        <v>0</v>
      </c>
      <c r="AU64" s="9">
        <f t="shared" si="179"/>
        <v>0</v>
      </c>
      <c r="AV64" s="7">
        <v>0</v>
      </c>
      <c r="AW64" s="6">
        <v>0</v>
      </c>
      <c r="AX64" s="9">
        <f t="shared" si="180"/>
        <v>0</v>
      </c>
      <c r="AY64" s="7">
        <v>0</v>
      </c>
      <c r="AZ64" s="6">
        <v>0</v>
      </c>
      <c r="BA64" s="9">
        <f t="shared" si="181"/>
        <v>0</v>
      </c>
      <c r="BB64" s="7"/>
      <c r="BC64" s="6"/>
      <c r="BD64" s="9"/>
      <c r="BE64" s="7">
        <v>0</v>
      </c>
      <c r="BF64" s="6">
        <v>0</v>
      </c>
      <c r="BG64" s="9">
        <f t="shared" si="182"/>
        <v>0</v>
      </c>
      <c r="BH64" s="7">
        <v>0</v>
      </c>
      <c r="BI64" s="6">
        <v>0</v>
      </c>
      <c r="BJ64" s="9">
        <f t="shared" si="183"/>
        <v>0</v>
      </c>
      <c r="BK64" s="54">
        <v>2.5899999999999999E-3</v>
      </c>
      <c r="BL64" s="6">
        <v>3.9849999999999999</v>
      </c>
      <c r="BM64" s="57">
        <f t="shared" si="184"/>
        <v>1538610.0386100386</v>
      </c>
      <c r="BN64" s="7">
        <v>0</v>
      </c>
      <c r="BO64" s="6">
        <v>0</v>
      </c>
      <c r="BP64" s="57">
        <f t="shared" si="185"/>
        <v>0</v>
      </c>
      <c r="BQ64" s="7"/>
      <c r="BR64" s="6"/>
      <c r="BS64" s="57"/>
      <c r="BT64" s="7">
        <f t="shared" si="186"/>
        <v>4505.5778700000001</v>
      </c>
      <c r="BU64" s="9">
        <f t="shared" si="187"/>
        <v>82141.703000000009</v>
      </c>
    </row>
    <row r="65" spans="1:73" x14ac:dyDescent="0.3">
      <c r="A65" s="35">
        <v>2021</v>
      </c>
      <c r="B65" s="36" t="s">
        <v>12</v>
      </c>
      <c r="C65" s="7">
        <v>0</v>
      </c>
      <c r="D65" s="6">
        <v>0</v>
      </c>
      <c r="E65" s="9">
        <f t="shared" si="189"/>
        <v>0</v>
      </c>
      <c r="F65" s="7">
        <v>0</v>
      </c>
      <c r="G65" s="6">
        <v>0</v>
      </c>
      <c r="H65" s="9">
        <f t="shared" si="167"/>
        <v>0</v>
      </c>
      <c r="I65" s="7"/>
      <c r="J65" s="6"/>
      <c r="K65" s="9"/>
      <c r="L65" s="7">
        <v>0</v>
      </c>
      <c r="M65" s="6">
        <v>0</v>
      </c>
      <c r="N65" s="9">
        <f t="shared" si="168"/>
        <v>0</v>
      </c>
      <c r="O65" s="7">
        <v>0</v>
      </c>
      <c r="P65" s="6">
        <v>0</v>
      </c>
      <c r="Q65" s="9">
        <f t="shared" si="169"/>
        <v>0</v>
      </c>
      <c r="R65" s="7">
        <v>0</v>
      </c>
      <c r="S65" s="6">
        <v>0</v>
      </c>
      <c r="T65" s="9">
        <f t="shared" si="170"/>
        <v>0</v>
      </c>
      <c r="U65" s="7">
        <v>0</v>
      </c>
      <c r="V65" s="6">
        <v>0</v>
      </c>
      <c r="W65" s="9">
        <f t="shared" si="171"/>
        <v>0</v>
      </c>
      <c r="X65" s="7">
        <v>0</v>
      </c>
      <c r="Y65" s="6">
        <v>0</v>
      </c>
      <c r="Z65" s="9">
        <f t="shared" si="172"/>
        <v>0</v>
      </c>
      <c r="AA65" s="7">
        <v>0</v>
      </c>
      <c r="AB65" s="6">
        <v>0</v>
      </c>
      <c r="AC65" s="9">
        <f t="shared" si="173"/>
        <v>0</v>
      </c>
      <c r="AD65" s="7">
        <v>0</v>
      </c>
      <c r="AE65" s="6">
        <v>0</v>
      </c>
      <c r="AF65" s="9">
        <f t="shared" si="174"/>
        <v>0</v>
      </c>
      <c r="AG65" s="7">
        <v>0</v>
      </c>
      <c r="AH65" s="6">
        <v>0</v>
      </c>
      <c r="AI65" s="9">
        <f t="shared" si="175"/>
        <v>0</v>
      </c>
      <c r="AJ65" s="7">
        <v>0</v>
      </c>
      <c r="AK65" s="6">
        <v>0</v>
      </c>
      <c r="AL65" s="9">
        <f t="shared" si="176"/>
        <v>0</v>
      </c>
      <c r="AM65" s="7">
        <v>0</v>
      </c>
      <c r="AN65" s="6">
        <v>0</v>
      </c>
      <c r="AO65" s="9">
        <f t="shared" si="177"/>
        <v>0</v>
      </c>
      <c r="AP65" s="54">
        <v>4503.3739999999998</v>
      </c>
      <c r="AQ65" s="6">
        <v>96308.084000000003</v>
      </c>
      <c r="AR65" s="9">
        <f t="shared" si="178"/>
        <v>21385.761875429402</v>
      </c>
      <c r="AS65" s="7">
        <v>0</v>
      </c>
      <c r="AT65" s="6">
        <v>0</v>
      </c>
      <c r="AU65" s="9">
        <f t="shared" si="179"/>
        <v>0</v>
      </c>
      <c r="AV65" s="7">
        <v>0</v>
      </c>
      <c r="AW65" s="6">
        <v>0</v>
      </c>
      <c r="AX65" s="9">
        <f t="shared" si="180"/>
        <v>0</v>
      </c>
      <c r="AY65" s="54">
        <v>0.55200000000000005</v>
      </c>
      <c r="AZ65" s="6">
        <v>15.372</v>
      </c>
      <c r="BA65" s="9">
        <f t="shared" si="181"/>
        <v>27847.82608695652</v>
      </c>
      <c r="BB65" s="7"/>
      <c r="BC65" s="6"/>
      <c r="BD65" s="9"/>
      <c r="BE65" s="7">
        <v>0</v>
      </c>
      <c r="BF65" s="6">
        <v>0</v>
      </c>
      <c r="BG65" s="9">
        <f t="shared" si="182"/>
        <v>0</v>
      </c>
      <c r="BH65" s="7">
        <v>0</v>
      </c>
      <c r="BI65" s="6">
        <v>0</v>
      </c>
      <c r="BJ65" s="9">
        <f t="shared" si="183"/>
        <v>0</v>
      </c>
      <c r="BK65" s="7">
        <v>0</v>
      </c>
      <c r="BL65" s="6">
        <v>0</v>
      </c>
      <c r="BM65" s="9">
        <f t="shared" si="184"/>
        <v>0</v>
      </c>
      <c r="BN65" s="7">
        <v>0</v>
      </c>
      <c r="BO65" s="6">
        <v>0</v>
      </c>
      <c r="BP65" s="9">
        <f t="shared" si="185"/>
        <v>0</v>
      </c>
      <c r="BQ65" s="7"/>
      <c r="BR65" s="6"/>
      <c r="BS65" s="9"/>
      <c r="BT65" s="7">
        <f t="shared" si="186"/>
        <v>4503.9259999999995</v>
      </c>
      <c r="BU65" s="9">
        <f t="shared" si="187"/>
        <v>96323.456000000006</v>
      </c>
    </row>
    <row r="66" spans="1:73" x14ac:dyDescent="0.3">
      <c r="A66" s="35">
        <v>2021</v>
      </c>
      <c r="B66" s="36" t="s">
        <v>13</v>
      </c>
      <c r="C66" s="54">
        <v>4999.1319999999996</v>
      </c>
      <c r="D66" s="6">
        <v>94829.99</v>
      </c>
      <c r="E66" s="9">
        <f t="shared" si="189"/>
        <v>18969.291068929568</v>
      </c>
      <c r="F66" s="7">
        <v>0</v>
      </c>
      <c r="G66" s="6">
        <v>0</v>
      </c>
      <c r="H66" s="9">
        <f t="shared" si="167"/>
        <v>0</v>
      </c>
      <c r="I66" s="7"/>
      <c r="J66" s="6"/>
      <c r="K66" s="9"/>
      <c r="L66" s="7">
        <v>0</v>
      </c>
      <c r="M66" s="6">
        <v>0</v>
      </c>
      <c r="N66" s="9">
        <f t="shared" si="168"/>
        <v>0</v>
      </c>
      <c r="O66" s="7">
        <v>0</v>
      </c>
      <c r="P66" s="6">
        <v>0</v>
      </c>
      <c r="Q66" s="9">
        <f t="shared" si="169"/>
        <v>0</v>
      </c>
      <c r="R66" s="7">
        <v>0</v>
      </c>
      <c r="S66" s="6">
        <v>0</v>
      </c>
      <c r="T66" s="9">
        <f t="shared" si="170"/>
        <v>0</v>
      </c>
      <c r="U66" s="7">
        <v>0</v>
      </c>
      <c r="V66" s="6">
        <v>0</v>
      </c>
      <c r="W66" s="9">
        <f t="shared" si="171"/>
        <v>0</v>
      </c>
      <c r="X66" s="7">
        <v>0</v>
      </c>
      <c r="Y66" s="6">
        <v>0</v>
      </c>
      <c r="Z66" s="9">
        <f t="shared" si="172"/>
        <v>0</v>
      </c>
      <c r="AA66" s="7">
        <v>0</v>
      </c>
      <c r="AB66" s="6">
        <v>0</v>
      </c>
      <c r="AC66" s="9">
        <f t="shared" si="173"/>
        <v>0</v>
      </c>
      <c r="AD66" s="7">
        <v>0</v>
      </c>
      <c r="AE66" s="6">
        <v>0</v>
      </c>
      <c r="AF66" s="9">
        <f t="shared" si="174"/>
        <v>0</v>
      </c>
      <c r="AG66" s="7">
        <v>0</v>
      </c>
      <c r="AH66" s="6">
        <v>0</v>
      </c>
      <c r="AI66" s="9">
        <f t="shared" si="175"/>
        <v>0</v>
      </c>
      <c r="AJ66" s="7">
        <v>0</v>
      </c>
      <c r="AK66" s="6">
        <v>0</v>
      </c>
      <c r="AL66" s="9">
        <f t="shared" si="176"/>
        <v>0</v>
      </c>
      <c r="AM66" s="7">
        <v>0</v>
      </c>
      <c r="AN66" s="6">
        <v>0</v>
      </c>
      <c r="AO66" s="9">
        <f t="shared" si="177"/>
        <v>0</v>
      </c>
      <c r="AP66" s="54">
        <v>4012.05</v>
      </c>
      <c r="AQ66" s="6">
        <v>88748.31</v>
      </c>
      <c r="AR66" s="9">
        <f t="shared" si="178"/>
        <v>22120.439675477624</v>
      </c>
      <c r="AS66" s="7">
        <v>0</v>
      </c>
      <c r="AT66" s="6">
        <v>0</v>
      </c>
      <c r="AU66" s="9">
        <f t="shared" si="179"/>
        <v>0</v>
      </c>
      <c r="AV66" s="54">
        <v>9.8227799999999998</v>
      </c>
      <c r="AW66" s="6">
        <v>274.798</v>
      </c>
      <c r="AX66" s="9">
        <f t="shared" si="180"/>
        <v>27975.583287012432</v>
      </c>
      <c r="AY66" s="7">
        <v>0</v>
      </c>
      <c r="AZ66" s="6">
        <v>0</v>
      </c>
      <c r="BA66" s="9">
        <f t="shared" si="181"/>
        <v>0</v>
      </c>
      <c r="BB66" s="7"/>
      <c r="BC66" s="6"/>
      <c r="BD66" s="9"/>
      <c r="BE66" s="7">
        <v>0</v>
      </c>
      <c r="BF66" s="6">
        <v>0</v>
      </c>
      <c r="BG66" s="9">
        <f t="shared" si="182"/>
        <v>0</v>
      </c>
      <c r="BH66" s="7">
        <v>0</v>
      </c>
      <c r="BI66" s="6">
        <v>0</v>
      </c>
      <c r="BJ66" s="9">
        <f t="shared" si="183"/>
        <v>0</v>
      </c>
      <c r="BK66" s="54">
        <v>3.9700000000000004E-3</v>
      </c>
      <c r="BL66" s="6">
        <v>3.8530000000000002</v>
      </c>
      <c r="BM66" s="9">
        <f t="shared" si="184"/>
        <v>970528.96725440805</v>
      </c>
      <c r="BN66" s="7">
        <v>0</v>
      </c>
      <c r="BO66" s="6">
        <v>0</v>
      </c>
      <c r="BP66" s="9">
        <f t="shared" si="185"/>
        <v>0</v>
      </c>
      <c r="BQ66" s="7"/>
      <c r="BR66" s="6"/>
      <c r="BS66" s="9"/>
      <c r="BT66" s="7">
        <f t="shared" si="186"/>
        <v>9021.0087500000009</v>
      </c>
      <c r="BU66" s="9">
        <f t="shared" si="187"/>
        <v>183856.951</v>
      </c>
    </row>
    <row r="67" spans="1:73" x14ac:dyDescent="0.3">
      <c r="A67" s="35">
        <v>2021</v>
      </c>
      <c r="B67" s="36" t="s">
        <v>14</v>
      </c>
      <c r="C67" s="7">
        <v>0</v>
      </c>
      <c r="D67" s="6">
        <v>0</v>
      </c>
      <c r="E67" s="9">
        <f t="shared" si="189"/>
        <v>0</v>
      </c>
      <c r="F67" s="7">
        <v>0</v>
      </c>
      <c r="G67" s="6">
        <v>0</v>
      </c>
      <c r="H67" s="9">
        <f t="shared" si="167"/>
        <v>0</v>
      </c>
      <c r="I67" s="7"/>
      <c r="J67" s="6"/>
      <c r="K67" s="9"/>
      <c r="L67" s="7">
        <v>0</v>
      </c>
      <c r="M67" s="6">
        <v>0</v>
      </c>
      <c r="N67" s="9">
        <f t="shared" si="168"/>
        <v>0</v>
      </c>
      <c r="O67" s="7">
        <v>0</v>
      </c>
      <c r="P67" s="6">
        <v>0</v>
      </c>
      <c r="Q67" s="9">
        <f t="shared" si="169"/>
        <v>0</v>
      </c>
      <c r="R67" s="7">
        <v>0</v>
      </c>
      <c r="S67" s="6">
        <v>0</v>
      </c>
      <c r="T67" s="9">
        <f t="shared" si="170"/>
        <v>0</v>
      </c>
      <c r="U67" s="7">
        <v>0</v>
      </c>
      <c r="V67" s="6">
        <v>0</v>
      </c>
      <c r="W67" s="9">
        <f t="shared" si="171"/>
        <v>0</v>
      </c>
      <c r="X67" s="7">
        <v>0</v>
      </c>
      <c r="Y67" s="6">
        <v>0</v>
      </c>
      <c r="Z67" s="9">
        <f t="shared" si="172"/>
        <v>0</v>
      </c>
      <c r="AA67" s="7">
        <v>0</v>
      </c>
      <c r="AB67" s="6">
        <v>0</v>
      </c>
      <c r="AC67" s="9">
        <f t="shared" si="173"/>
        <v>0</v>
      </c>
      <c r="AD67" s="7">
        <v>0</v>
      </c>
      <c r="AE67" s="6">
        <v>0</v>
      </c>
      <c r="AF67" s="9">
        <f t="shared" si="174"/>
        <v>0</v>
      </c>
      <c r="AG67" s="7">
        <v>0</v>
      </c>
      <c r="AH67" s="6">
        <v>0</v>
      </c>
      <c r="AI67" s="9">
        <f t="shared" si="175"/>
        <v>0</v>
      </c>
      <c r="AJ67" s="7">
        <v>0</v>
      </c>
      <c r="AK67" s="6">
        <v>0</v>
      </c>
      <c r="AL67" s="9">
        <f t="shared" si="176"/>
        <v>0</v>
      </c>
      <c r="AM67" s="7">
        <v>0</v>
      </c>
      <c r="AN67" s="6">
        <v>0</v>
      </c>
      <c r="AO67" s="9">
        <f t="shared" si="177"/>
        <v>0</v>
      </c>
      <c r="AP67" s="54">
        <v>4496.4759999999997</v>
      </c>
      <c r="AQ67" s="6">
        <v>96313.323000000004</v>
      </c>
      <c r="AR67" s="9">
        <f t="shared" si="178"/>
        <v>21419.734698906435</v>
      </c>
      <c r="AS67" s="7">
        <v>0</v>
      </c>
      <c r="AT67" s="6">
        <v>0</v>
      </c>
      <c r="AU67" s="9">
        <f t="shared" si="179"/>
        <v>0</v>
      </c>
      <c r="AV67" s="7">
        <v>0</v>
      </c>
      <c r="AW67" s="6">
        <v>0</v>
      </c>
      <c r="AX67" s="9">
        <f t="shared" si="180"/>
        <v>0</v>
      </c>
      <c r="AY67" s="7">
        <v>0</v>
      </c>
      <c r="AZ67" s="6">
        <v>0</v>
      </c>
      <c r="BA67" s="9">
        <f t="shared" si="181"/>
        <v>0</v>
      </c>
      <c r="BB67" s="7"/>
      <c r="BC67" s="6"/>
      <c r="BD67" s="9"/>
      <c r="BE67" s="7">
        <v>0</v>
      </c>
      <c r="BF67" s="6">
        <v>0</v>
      </c>
      <c r="BG67" s="9">
        <f t="shared" si="182"/>
        <v>0</v>
      </c>
      <c r="BH67" s="7">
        <v>0</v>
      </c>
      <c r="BI67" s="6">
        <v>0</v>
      </c>
      <c r="BJ67" s="9">
        <f t="shared" si="183"/>
        <v>0</v>
      </c>
      <c r="BK67" s="7">
        <v>0</v>
      </c>
      <c r="BL67" s="6">
        <v>0</v>
      </c>
      <c r="BM67" s="9">
        <f t="shared" si="184"/>
        <v>0</v>
      </c>
      <c r="BN67" s="7">
        <v>0</v>
      </c>
      <c r="BO67" s="6">
        <v>0</v>
      </c>
      <c r="BP67" s="9">
        <f t="shared" si="185"/>
        <v>0</v>
      </c>
      <c r="BQ67" s="7"/>
      <c r="BR67" s="6"/>
      <c r="BS67" s="9"/>
      <c r="BT67" s="7">
        <f t="shared" si="186"/>
        <v>4496.4759999999997</v>
      </c>
      <c r="BU67" s="9">
        <f t="shared" si="187"/>
        <v>96313.323000000004</v>
      </c>
    </row>
    <row r="68" spans="1:73" x14ac:dyDescent="0.3">
      <c r="A68" s="35">
        <v>2021</v>
      </c>
      <c r="B68" s="9" t="s">
        <v>15</v>
      </c>
      <c r="C68" s="54">
        <v>4995.7370000000001</v>
      </c>
      <c r="D68" s="6">
        <v>86280.721999999994</v>
      </c>
      <c r="E68" s="9">
        <f t="shared" si="189"/>
        <v>17270.869543372679</v>
      </c>
      <c r="F68" s="7">
        <v>0</v>
      </c>
      <c r="G68" s="6">
        <v>0</v>
      </c>
      <c r="H68" s="9">
        <f t="shared" si="167"/>
        <v>0</v>
      </c>
      <c r="I68" s="7"/>
      <c r="J68" s="6"/>
      <c r="K68" s="9"/>
      <c r="L68" s="7">
        <v>0</v>
      </c>
      <c r="M68" s="6">
        <v>0</v>
      </c>
      <c r="N68" s="9">
        <f t="shared" si="168"/>
        <v>0</v>
      </c>
      <c r="O68" s="54">
        <v>9.7599999999999996E-3</v>
      </c>
      <c r="P68" s="6">
        <v>0.59099999999999997</v>
      </c>
      <c r="Q68" s="9">
        <f t="shared" si="169"/>
        <v>60553.278688524595</v>
      </c>
      <c r="R68" s="7">
        <v>0</v>
      </c>
      <c r="S68" s="6">
        <v>0</v>
      </c>
      <c r="T68" s="9">
        <f t="shared" si="170"/>
        <v>0</v>
      </c>
      <c r="U68" s="7">
        <v>0</v>
      </c>
      <c r="V68" s="6">
        <v>0</v>
      </c>
      <c r="W68" s="9">
        <f t="shared" si="171"/>
        <v>0</v>
      </c>
      <c r="X68" s="7">
        <v>0</v>
      </c>
      <c r="Y68" s="6">
        <v>0</v>
      </c>
      <c r="Z68" s="9">
        <f t="shared" si="172"/>
        <v>0</v>
      </c>
      <c r="AA68" s="54">
        <v>0.2</v>
      </c>
      <c r="AB68" s="6">
        <v>27.762</v>
      </c>
      <c r="AC68" s="9">
        <f t="shared" si="173"/>
        <v>138810</v>
      </c>
      <c r="AD68" s="7">
        <v>0</v>
      </c>
      <c r="AE68" s="6">
        <v>0</v>
      </c>
      <c r="AF68" s="9">
        <f t="shared" si="174"/>
        <v>0</v>
      </c>
      <c r="AG68" s="7">
        <v>0</v>
      </c>
      <c r="AH68" s="6">
        <v>0</v>
      </c>
      <c r="AI68" s="9">
        <f t="shared" si="175"/>
        <v>0</v>
      </c>
      <c r="AJ68" s="7">
        <v>0</v>
      </c>
      <c r="AK68" s="6">
        <v>0</v>
      </c>
      <c r="AL68" s="9">
        <f t="shared" si="176"/>
        <v>0</v>
      </c>
      <c r="AM68" s="7">
        <v>0</v>
      </c>
      <c r="AN68" s="6">
        <v>0</v>
      </c>
      <c r="AO68" s="9">
        <f t="shared" si="177"/>
        <v>0</v>
      </c>
      <c r="AP68" s="54">
        <v>5000.3339999999998</v>
      </c>
      <c r="AQ68" s="6">
        <v>115597.49800000001</v>
      </c>
      <c r="AR68" s="9">
        <f t="shared" si="178"/>
        <v>23117.955320584588</v>
      </c>
      <c r="AS68" s="7">
        <v>0</v>
      </c>
      <c r="AT68" s="6">
        <v>0</v>
      </c>
      <c r="AU68" s="9">
        <f t="shared" si="179"/>
        <v>0</v>
      </c>
      <c r="AV68" s="7">
        <v>0</v>
      </c>
      <c r="AW68" s="6">
        <v>0</v>
      </c>
      <c r="AX68" s="9">
        <f t="shared" si="180"/>
        <v>0</v>
      </c>
      <c r="AY68" s="54">
        <v>22.849</v>
      </c>
      <c r="AZ68" s="6">
        <v>800.82899999999995</v>
      </c>
      <c r="BA68" s="9">
        <f t="shared" si="181"/>
        <v>35048.754868922057</v>
      </c>
      <c r="BB68" s="7"/>
      <c r="BC68" s="6"/>
      <c r="BD68" s="9"/>
      <c r="BE68" s="7">
        <v>0</v>
      </c>
      <c r="BF68" s="6">
        <v>0</v>
      </c>
      <c r="BG68" s="9">
        <f t="shared" si="182"/>
        <v>0</v>
      </c>
      <c r="BH68" s="7">
        <v>0</v>
      </c>
      <c r="BI68" s="6">
        <v>0</v>
      </c>
      <c r="BJ68" s="9">
        <f t="shared" si="183"/>
        <v>0</v>
      </c>
      <c r="BK68" s="7">
        <v>0</v>
      </c>
      <c r="BL68" s="6">
        <v>0</v>
      </c>
      <c r="BM68" s="9">
        <f t="shared" si="184"/>
        <v>0</v>
      </c>
      <c r="BN68" s="7">
        <v>0</v>
      </c>
      <c r="BO68" s="6">
        <v>0</v>
      </c>
      <c r="BP68" s="9">
        <f t="shared" si="185"/>
        <v>0</v>
      </c>
      <c r="BQ68" s="7"/>
      <c r="BR68" s="6"/>
      <c r="BS68" s="9"/>
      <c r="BT68" s="7">
        <f t="shared" si="186"/>
        <v>10019.129760000002</v>
      </c>
      <c r="BU68" s="9">
        <f t="shared" si="187"/>
        <v>202707.402</v>
      </c>
    </row>
    <row r="69" spans="1:73" x14ac:dyDescent="0.3">
      <c r="A69" s="35">
        <v>2021</v>
      </c>
      <c r="B69" s="36" t="s">
        <v>16</v>
      </c>
      <c r="C69" s="7">
        <v>0</v>
      </c>
      <c r="D69" s="6">
        <v>0</v>
      </c>
      <c r="E69" s="9">
        <f t="shared" si="189"/>
        <v>0</v>
      </c>
      <c r="F69" s="7">
        <v>0</v>
      </c>
      <c r="G69" s="6">
        <v>0</v>
      </c>
      <c r="H69" s="9">
        <f t="shared" si="167"/>
        <v>0</v>
      </c>
      <c r="I69" s="7"/>
      <c r="J69" s="6"/>
      <c r="K69" s="9"/>
      <c r="L69" s="7">
        <v>0</v>
      </c>
      <c r="M69" s="6">
        <v>0</v>
      </c>
      <c r="N69" s="9">
        <f t="shared" si="168"/>
        <v>0</v>
      </c>
      <c r="O69" s="7">
        <v>0</v>
      </c>
      <c r="P69" s="6">
        <v>0</v>
      </c>
      <c r="Q69" s="9">
        <f t="shared" si="169"/>
        <v>0</v>
      </c>
      <c r="R69" s="7">
        <v>0</v>
      </c>
      <c r="S69" s="6">
        <v>0</v>
      </c>
      <c r="T69" s="9">
        <f t="shared" si="170"/>
        <v>0</v>
      </c>
      <c r="U69" s="7">
        <v>0</v>
      </c>
      <c r="V69" s="6">
        <v>0</v>
      </c>
      <c r="W69" s="9">
        <f t="shared" si="171"/>
        <v>0</v>
      </c>
      <c r="X69" s="7">
        <v>0</v>
      </c>
      <c r="Y69" s="6">
        <v>0</v>
      </c>
      <c r="Z69" s="9">
        <f t="shared" si="172"/>
        <v>0</v>
      </c>
      <c r="AA69" s="7">
        <v>0</v>
      </c>
      <c r="AB69" s="6">
        <v>0</v>
      </c>
      <c r="AC69" s="9">
        <f t="shared" si="173"/>
        <v>0</v>
      </c>
      <c r="AD69" s="7">
        <v>0</v>
      </c>
      <c r="AE69" s="6">
        <v>0</v>
      </c>
      <c r="AF69" s="9">
        <f t="shared" si="174"/>
        <v>0</v>
      </c>
      <c r="AG69" s="7">
        <v>0</v>
      </c>
      <c r="AH69" s="6">
        <v>0</v>
      </c>
      <c r="AI69" s="9">
        <f t="shared" si="175"/>
        <v>0</v>
      </c>
      <c r="AJ69" s="7">
        <v>0</v>
      </c>
      <c r="AK69" s="6">
        <v>0</v>
      </c>
      <c r="AL69" s="9">
        <f t="shared" si="176"/>
        <v>0</v>
      </c>
      <c r="AM69" s="7">
        <v>0</v>
      </c>
      <c r="AN69" s="6">
        <v>0</v>
      </c>
      <c r="AO69" s="9">
        <f t="shared" si="177"/>
        <v>0</v>
      </c>
      <c r="AP69" s="54">
        <v>1997.232</v>
      </c>
      <c r="AQ69" s="6">
        <v>48366.002999999997</v>
      </c>
      <c r="AR69" s="9">
        <f t="shared" si="178"/>
        <v>24216.517159749092</v>
      </c>
      <c r="AS69" s="7">
        <v>0</v>
      </c>
      <c r="AT69" s="6">
        <v>0</v>
      </c>
      <c r="AU69" s="9">
        <f t="shared" si="179"/>
        <v>0</v>
      </c>
      <c r="AV69" s="7">
        <v>0</v>
      </c>
      <c r="AW69" s="6">
        <v>0</v>
      </c>
      <c r="AX69" s="9">
        <f t="shared" si="180"/>
        <v>0</v>
      </c>
      <c r="AY69" s="7">
        <v>0</v>
      </c>
      <c r="AZ69" s="6">
        <v>0</v>
      </c>
      <c r="BA69" s="9">
        <f t="shared" si="181"/>
        <v>0</v>
      </c>
      <c r="BB69" s="7"/>
      <c r="BC69" s="6"/>
      <c r="BD69" s="9"/>
      <c r="BE69" s="7">
        <v>0</v>
      </c>
      <c r="BF69" s="6">
        <v>0</v>
      </c>
      <c r="BG69" s="9">
        <f t="shared" si="182"/>
        <v>0</v>
      </c>
      <c r="BH69" s="7">
        <v>0</v>
      </c>
      <c r="BI69" s="6">
        <v>0</v>
      </c>
      <c r="BJ69" s="9">
        <f t="shared" si="183"/>
        <v>0</v>
      </c>
      <c r="BK69" s="7">
        <v>0</v>
      </c>
      <c r="BL69" s="6">
        <v>0</v>
      </c>
      <c r="BM69" s="9">
        <f t="shared" si="184"/>
        <v>0</v>
      </c>
      <c r="BN69" s="54">
        <v>5004.2879999999996</v>
      </c>
      <c r="BO69" s="6">
        <v>106495.447</v>
      </c>
      <c r="BP69" s="9">
        <f t="shared" si="185"/>
        <v>21280.838952514325</v>
      </c>
      <c r="BQ69" s="54"/>
      <c r="BR69" s="6"/>
      <c r="BS69" s="9"/>
      <c r="BT69" s="7">
        <f t="shared" si="186"/>
        <v>1997.232</v>
      </c>
      <c r="BU69" s="9">
        <f t="shared" si="187"/>
        <v>48366.002999999997</v>
      </c>
    </row>
    <row r="70" spans="1:73" ht="15" thickBot="1" x14ac:dyDescent="0.35">
      <c r="A70" s="37"/>
      <c r="B70" s="38" t="s">
        <v>17</v>
      </c>
      <c r="C70" s="26">
        <f t="shared" ref="C70:D70" si="190">SUM(C58:C69)</f>
        <v>25597.114999999998</v>
      </c>
      <c r="D70" s="25">
        <f t="shared" si="190"/>
        <v>470904.32300000003</v>
      </c>
      <c r="E70" s="27"/>
      <c r="F70" s="26">
        <f t="shared" ref="F70:G70" si="191">SUM(F58:F69)</f>
        <v>0</v>
      </c>
      <c r="G70" s="25">
        <f t="shared" si="191"/>
        <v>0</v>
      </c>
      <c r="H70" s="27"/>
      <c r="I70" s="26"/>
      <c r="J70" s="25"/>
      <c r="K70" s="27"/>
      <c r="L70" s="26">
        <f t="shared" ref="L70:M70" si="192">SUM(L58:L69)</f>
        <v>0</v>
      </c>
      <c r="M70" s="25">
        <f t="shared" si="192"/>
        <v>0</v>
      </c>
      <c r="N70" s="27"/>
      <c r="O70" s="26">
        <f t="shared" ref="O70:P70" si="193">SUM(O58:O69)</f>
        <v>1.404E-2</v>
      </c>
      <c r="P70" s="25">
        <f t="shared" si="193"/>
        <v>3.399</v>
      </c>
      <c r="Q70" s="27"/>
      <c r="R70" s="26">
        <f t="shared" ref="R70:S70" si="194">SUM(R58:R69)</f>
        <v>1E-3</v>
      </c>
      <c r="S70" s="25">
        <f t="shared" si="194"/>
        <v>5.0000000000000001E-3</v>
      </c>
      <c r="T70" s="27"/>
      <c r="U70" s="26">
        <f t="shared" ref="U70:V70" si="195">SUM(U58:U69)</f>
        <v>0</v>
      </c>
      <c r="V70" s="25">
        <f t="shared" si="195"/>
        <v>0</v>
      </c>
      <c r="W70" s="27"/>
      <c r="X70" s="26">
        <f t="shared" ref="X70:Y70" si="196">SUM(X58:X69)</f>
        <v>0.9</v>
      </c>
      <c r="Y70" s="25">
        <f t="shared" si="196"/>
        <v>42.793999999999997</v>
      </c>
      <c r="Z70" s="27"/>
      <c r="AA70" s="26">
        <f t="shared" ref="AA70:AB70" si="197">SUM(AA58:AA69)</f>
        <v>0.2</v>
      </c>
      <c r="AB70" s="25">
        <f t="shared" si="197"/>
        <v>27.762</v>
      </c>
      <c r="AC70" s="27"/>
      <c r="AD70" s="26">
        <f t="shared" ref="AD70:AE70" si="198">SUM(AD58:AD69)</f>
        <v>0</v>
      </c>
      <c r="AE70" s="25">
        <f t="shared" si="198"/>
        <v>0</v>
      </c>
      <c r="AF70" s="27"/>
      <c r="AG70" s="26">
        <f t="shared" ref="AG70:AH70" si="199">SUM(AG58:AG69)</f>
        <v>0</v>
      </c>
      <c r="AH70" s="25">
        <f t="shared" si="199"/>
        <v>0</v>
      </c>
      <c r="AI70" s="27"/>
      <c r="AJ70" s="26">
        <f t="shared" ref="AJ70:AK70" si="200">SUM(AJ58:AJ69)</f>
        <v>0</v>
      </c>
      <c r="AK70" s="25">
        <f t="shared" si="200"/>
        <v>0</v>
      </c>
      <c r="AL70" s="27"/>
      <c r="AM70" s="26">
        <f t="shared" ref="AM70:AN70" si="201">SUM(AM58:AM69)</f>
        <v>0</v>
      </c>
      <c r="AN70" s="25">
        <f t="shared" si="201"/>
        <v>0</v>
      </c>
      <c r="AO70" s="27"/>
      <c r="AP70" s="26">
        <f t="shared" ref="AP70:AQ70" si="202">SUM(AP58:AP69)</f>
        <v>50533.534000000014</v>
      </c>
      <c r="AQ70" s="25">
        <f t="shared" si="202"/>
        <v>923693.15599999996</v>
      </c>
      <c r="AR70" s="27"/>
      <c r="AS70" s="26">
        <f t="shared" ref="AS70:AT70" si="203">SUM(AS58:AS69)</f>
        <v>191.96</v>
      </c>
      <c r="AT70" s="25">
        <f t="shared" si="203"/>
        <v>2631.3910000000001</v>
      </c>
      <c r="AU70" s="27"/>
      <c r="AV70" s="26">
        <f t="shared" ref="AV70:AW70" si="204">SUM(AV58:AV69)</f>
        <v>29.344000000000001</v>
      </c>
      <c r="AW70" s="25">
        <f t="shared" si="204"/>
        <v>814.13099999999997</v>
      </c>
      <c r="AX70" s="27"/>
      <c r="AY70" s="26">
        <f t="shared" ref="AY70:AZ70" si="205">SUM(AY58:AY69)</f>
        <v>59.457999999999998</v>
      </c>
      <c r="AZ70" s="25">
        <f t="shared" si="205"/>
        <v>1910.741</v>
      </c>
      <c r="BA70" s="27"/>
      <c r="BB70" s="26"/>
      <c r="BC70" s="25"/>
      <c r="BD70" s="27"/>
      <c r="BE70" s="26">
        <f t="shared" ref="BE70:BF70" si="206">SUM(BE58:BE69)</f>
        <v>0.1928</v>
      </c>
      <c r="BF70" s="25">
        <f t="shared" si="206"/>
        <v>8.766</v>
      </c>
      <c r="BG70" s="27"/>
      <c r="BH70" s="26">
        <f t="shared" ref="BH70:BI70" si="207">SUM(BH58:BH69)</f>
        <v>0</v>
      </c>
      <c r="BI70" s="25">
        <f t="shared" si="207"/>
        <v>0</v>
      </c>
      <c r="BJ70" s="27"/>
      <c r="BK70" s="26">
        <f t="shared" ref="BK70:BL70" si="208">SUM(BK58:BK69)</f>
        <v>10.937460000000002</v>
      </c>
      <c r="BL70" s="25">
        <f t="shared" si="208"/>
        <v>603.03599999999994</v>
      </c>
      <c r="BM70" s="27"/>
      <c r="BN70" s="26">
        <f t="shared" ref="BN70:BO70" si="209">SUM(BN58:BN69)</f>
        <v>5004.2879999999996</v>
      </c>
      <c r="BO70" s="25">
        <f t="shared" si="209"/>
        <v>106495.447</v>
      </c>
      <c r="BP70" s="27"/>
      <c r="BQ70" s="26"/>
      <c r="BR70" s="25"/>
      <c r="BS70" s="27"/>
      <c r="BT70" s="26">
        <f t="shared" si="186"/>
        <v>76423.656300000017</v>
      </c>
      <c r="BU70" s="27">
        <f t="shared" si="187"/>
        <v>1400639.504</v>
      </c>
    </row>
    <row r="71" spans="1:73" x14ac:dyDescent="0.3">
      <c r="A71" s="35">
        <v>2022</v>
      </c>
      <c r="B71" s="36" t="s">
        <v>5</v>
      </c>
      <c r="C71" s="7">
        <v>0</v>
      </c>
      <c r="D71" s="6">
        <v>0</v>
      </c>
      <c r="E71" s="9">
        <f>IF(C71=0,0,D71/C71*1000)</f>
        <v>0</v>
      </c>
      <c r="F71" s="7">
        <v>0</v>
      </c>
      <c r="G71" s="6">
        <v>0</v>
      </c>
      <c r="H71" s="9">
        <f t="shared" ref="H71:H82" si="210">IF(F71=0,0,G71/F71*1000)</f>
        <v>0</v>
      </c>
      <c r="I71" s="7"/>
      <c r="J71" s="6"/>
      <c r="K71" s="9"/>
      <c r="L71" s="7">
        <v>0</v>
      </c>
      <c r="M71" s="6">
        <v>0</v>
      </c>
      <c r="N71" s="9">
        <f t="shared" ref="N71:N82" si="211">IF(L71=0,0,M71/L71*1000)</f>
        <v>0</v>
      </c>
      <c r="O71" s="7">
        <v>0</v>
      </c>
      <c r="P71" s="6">
        <v>0</v>
      </c>
      <c r="Q71" s="9">
        <f t="shared" ref="Q71:Q82" si="212">IF(O71=0,0,P71/O71*1000)</f>
        <v>0</v>
      </c>
      <c r="R71" s="7">
        <v>0</v>
      </c>
      <c r="S71" s="6">
        <v>0</v>
      </c>
      <c r="T71" s="9">
        <f t="shared" ref="T71:T82" si="213">IF(R71=0,0,S71/R71*1000)</f>
        <v>0</v>
      </c>
      <c r="U71" s="7">
        <v>0</v>
      </c>
      <c r="V71" s="6">
        <v>0</v>
      </c>
      <c r="W71" s="9">
        <f t="shared" ref="W71:W82" si="214">IF(U71=0,0,V71/U71*1000)</f>
        <v>0</v>
      </c>
      <c r="X71" s="7">
        <v>0</v>
      </c>
      <c r="Y71" s="6">
        <v>0</v>
      </c>
      <c r="Z71" s="9">
        <f t="shared" ref="Z71:Z82" si="215">IF(X71=0,0,Y71/X71*1000)</f>
        <v>0</v>
      </c>
      <c r="AA71" s="7">
        <v>0</v>
      </c>
      <c r="AB71" s="6">
        <v>0</v>
      </c>
      <c r="AC71" s="9">
        <f t="shared" ref="AC71:AC82" si="216">IF(AA71=0,0,AB71/AA71*1000)</f>
        <v>0</v>
      </c>
      <c r="AD71" s="7">
        <v>0</v>
      </c>
      <c r="AE71" s="6">
        <v>0</v>
      </c>
      <c r="AF71" s="9">
        <f t="shared" ref="AF71:AF82" si="217">IF(AD71=0,0,AE71/AD71*1000)</f>
        <v>0</v>
      </c>
      <c r="AG71" s="54">
        <v>9.7999999999999997E-4</v>
      </c>
      <c r="AH71" s="6">
        <v>0.01</v>
      </c>
      <c r="AI71" s="9">
        <f t="shared" ref="AI71:AI82" si="218">IF(AG71=0,0,AH71/AG71*1000)</f>
        <v>10204.08163265306</v>
      </c>
      <c r="AJ71" s="7">
        <v>0</v>
      </c>
      <c r="AK71" s="6">
        <v>0</v>
      </c>
      <c r="AL71" s="9">
        <f t="shared" ref="AL71:AL82" si="219">IF(AJ71=0,0,AK71/AJ71*1000)</f>
        <v>0</v>
      </c>
      <c r="AM71" s="7">
        <v>0</v>
      </c>
      <c r="AN71" s="6">
        <v>0</v>
      </c>
      <c r="AO71" s="9">
        <f t="shared" ref="AO71:AO82" si="220">IF(AM71=0,0,AN71/AM71*1000)</f>
        <v>0</v>
      </c>
      <c r="AP71" s="54">
        <v>4007.335</v>
      </c>
      <c r="AQ71" s="6">
        <v>96467.82</v>
      </c>
      <c r="AR71" s="9">
        <f t="shared" ref="AR71:AR82" si="221">IF(AP71=0,0,AQ71/AP71*1000)</f>
        <v>24072.811481944984</v>
      </c>
      <c r="AS71" s="7">
        <v>0</v>
      </c>
      <c r="AT71" s="6">
        <v>0</v>
      </c>
      <c r="AU71" s="9">
        <f t="shared" ref="AU71:AU82" si="222">IF(AS71=0,0,AT71/AS71*1000)</f>
        <v>0</v>
      </c>
      <c r="AV71" s="7">
        <v>0</v>
      </c>
      <c r="AW71" s="6">
        <v>0</v>
      </c>
      <c r="AX71" s="9">
        <f t="shared" ref="AX71:AX82" si="223">IF(AV71=0,0,AW71/AV71*1000)</f>
        <v>0</v>
      </c>
      <c r="AY71" s="54">
        <v>0.31</v>
      </c>
      <c r="AZ71" s="6">
        <v>45.518000000000001</v>
      </c>
      <c r="BA71" s="9">
        <f t="shared" ref="BA71:BA82" si="224">IF(AY71=0,0,AZ71/AY71*1000)</f>
        <v>146832.25806451615</v>
      </c>
      <c r="BB71" s="7"/>
      <c r="BC71" s="6"/>
      <c r="BD71" s="9"/>
      <c r="BE71" s="7">
        <v>0</v>
      </c>
      <c r="BF71" s="6">
        <v>0</v>
      </c>
      <c r="BG71" s="9">
        <f t="shared" ref="BG71:BG82" si="225">IF(BE71=0,0,BF71/BE71*1000)</f>
        <v>0</v>
      </c>
      <c r="BH71" s="7">
        <v>0</v>
      </c>
      <c r="BI71" s="6">
        <v>0</v>
      </c>
      <c r="BJ71" s="9">
        <f t="shared" ref="BJ71:BJ82" si="226">IF(BH71=0,0,BI71/BH71*1000)</f>
        <v>0</v>
      </c>
      <c r="BK71" s="7">
        <v>0</v>
      </c>
      <c r="BL71" s="6">
        <v>0</v>
      </c>
      <c r="BM71" s="9">
        <f t="shared" ref="BM71:BM82" si="227">IF(BK71=0,0,BL71/BK71*1000)</f>
        <v>0</v>
      </c>
      <c r="BN71" s="7">
        <v>0</v>
      </c>
      <c r="BO71" s="6">
        <v>0</v>
      </c>
      <c r="BP71" s="9">
        <f t="shared" ref="BP71:BP82" si="228">IF(BN71=0,0,BO71/BN71*1000)</f>
        <v>0</v>
      </c>
      <c r="BQ71" s="7"/>
      <c r="BR71" s="6"/>
      <c r="BS71" s="9"/>
      <c r="BT71" s="7">
        <f t="shared" ref="BT71:BT96" si="229">SUMIF($C$5:$BM$5,"Ton",C71:BM71)</f>
        <v>4007.6459799999998</v>
      </c>
      <c r="BU71" s="9">
        <f t="shared" ref="BU71:BU96" si="230">SUMIF($C$5:$BM$5,"F*",C71:BM71)</f>
        <v>96513.347999999998</v>
      </c>
    </row>
    <row r="72" spans="1:73" x14ac:dyDescent="0.3">
      <c r="A72" s="35">
        <v>2022</v>
      </c>
      <c r="B72" s="36" t="s">
        <v>6</v>
      </c>
      <c r="C72" s="7">
        <v>0</v>
      </c>
      <c r="D72" s="6">
        <v>0</v>
      </c>
      <c r="E72" s="9">
        <f t="shared" ref="E72:E73" si="231">IF(C72=0,0,D72/C72*1000)</f>
        <v>0</v>
      </c>
      <c r="F72" s="7">
        <v>0</v>
      </c>
      <c r="G72" s="6">
        <v>0</v>
      </c>
      <c r="H72" s="9">
        <f t="shared" si="210"/>
        <v>0</v>
      </c>
      <c r="I72" s="7"/>
      <c r="J72" s="6"/>
      <c r="K72" s="9"/>
      <c r="L72" s="7">
        <v>0</v>
      </c>
      <c r="M72" s="6">
        <v>0</v>
      </c>
      <c r="N72" s="9">
        <f t="shared" si="211"/>
        <v>0</v>
      </c>
      <c r="O72" s="7">
        <v>0</v>
      </c>
      <c r="P72" s="6">
        <v>0</v>
      </c>
      <c r="Q72" s="9">
        <f t="shared" si="212"/>
        <v>0</v>
      </c>
      <c r="R72" s="7">
        <v>0</v>
      </c>
      <c r="S72" s="6">
        <v>0</v>
      </c>
      <c r="T72" s="9">
        <f t="shared" si="213"/>
        <v>0</v>
      </c>
      <c r="U72" s="7">
        <v>0</v>
      </c>
      <c r="V72" s="6">
        <v>0</v>
      </c>
      <c r="W72" s="9">
        <f t="shared" si="214"/>
        <v>0</v>
      </c>
      <c r="X72" s="7">
        <v>0</v>
      </c>
      <c r="Y72" s="6">
        <v>0</v>
      </c>
      <c r="Z72" s="9">
        <f t="shared" si="215"/>
        <v>0</v>
      </c>
      <c r="AA72" s="7">
        <v>0</v>
      </c>
      <c r="AB72" s="6">
        <v>0</v>
      </c>
      <c r="AC72" s="9">
        <f t="shared" si="216"/>
        <v>0</v>
      </c>
      <c r="AD72" s="7">
        <v>0</v>
      </c>
      <c r="AE72" s="6">
        <v>0</v>
      </c>
      <c r="AF72" s="9">
        <f t="shared" si="217"/>
        <v>0</v>
      </c>
      <c r="AG72" s="7">
        <v>0</v>
      </c>
      <c r="AH72" s="6">
        <v>0</v>
      </c>
      <c r="AI72" s="9">
        <f t="shared" si="218"/>
        <v>0</v>
      </c>
      <c r="AJ72" s="7">
        <v>0</v>
      </c>
      <c r="AK72" s="6">
        <v>0</v>
      </c>
      <c r="AL72" s="9">
        <f t="shared" si="219"/>
        <v>0</v>
      </c>
      <c r="AM72" s="7">
        <v>0</v>
      </c>
      <c r="AN72" s="6">
        <v>0</v>
      </c>
      <c r="AO72" s="9">
        <f t="shared" si="220"/>
        <v>0</v>
      </c>
      <c r="AP72" s="54">
        <v>996.47316000000001</v>
      </c>
      <c r="AQ72" s="6">
        <v>23640.319</v>
      </c>
      <c r="AR72" s="9">
        <f t="shared" si="221"/>
        <v>23723.989715889587</v>
      </c>
      <c r="AS72" s="7">
        <v>0</v>
      </c>
      <c r="AT72" s="6">
        <v>0</v>
      </c>
      <c r="AU72" s="9">
        <f t="shared" si="222"/>
        <v>0</v>
      </c>
      <c r="AV72" s="7">
        <v>0</v>
      </c>
      <c r="AW72" s="6">
        <v>0</v>
      </c>
      <c r="AX72" s="9">
        <f t="shared" si="223"/>
        <v>0</v>
      </c>
      <c r="AY72" s="7">
        <v>0</v>
      </c>
      <c r="AZ72" s="6">
        <v>0</v>
      </c>
      <c r="BA72" s="9">
        <f t="shared" si="224"/>
        <v>0</v>
      </c>
      <c r="BB72" s="7"/>
      <c r="BC72" s="6"/>
      <c r="BD72" s="9"/>
      <c r="BE72" s="7">
        <v>0</v>
      </c>
      <c r="BF72" s="6">
        <v>0</v>
      </c>
      <c r="BG72" s="9">
        <f t="shared" si="225"/>
        <v>0</v>
      </c>
      <c r="BH72" s="7">
        <v>0</v>
      </c>
      <c r="BI72" s="6">
        <v>0</v>
      </c>
      <c r="BJ72" s="9">
        <f t="shared" si="226"/>
        <v>0</v>
      </c>
      <c r="BK72" s="54">
        <v>9.5299999999999996E-2</v>
      </c>
      <c r="BL72" s="6">
        <v>7.6999999999999999E-2</v>
      </c>
      <c r="BM72" s="9">
        <f t="shared" si="227"/>
        <v>807.97481636935993</v>
      </c>
      <c r="BN72" s="7">
        <v>0</v>
      </c>
      <c r="BO72" s="6">
        <v>0</v>
      </c>
      <c r="BP72" s="9">
        <f t="shared" si="228"/>
        <v>0</v>
      </c>
      <c r="BQ72" s="7"/>
      <c r="BR72" s="6"/>
      <c r="BS72" s="9"/>
      <c r="BT72" s="7">
        <f t="shared" si="229"/>
        <v>996.56845999999996</v>
      </c>
      <c r="BU72" s="9">
        <f t="shared" si="230"/>
        <v>23640.396000000001</v>
      </c>
    </row>
    <row r="73" spans="1:73" x14ac:dyDescent="0.3">
      <c r="A73" s="35">
        <v>2022</v>
      </c>
      <c r="B73" s="36" t="s">
        <v>7</v>
      </c>
      <c r="C73" s="7">
        <v>0</v>
      </c>
      <c r="D73" s="6">
        <v>0</v>
      </c>
      <c r="E73" s="9">
        <f t="shared" si="231"/>
        <v>0</v>
      </c>
      <c r="F73" s="7">
        <v>0</v>
      </c>
      <c r="G73" s="6">
        <v>0</v>
      </c>
      <c r="H73" s="9">
        <f t="shared" si="210"/>
        <v>0</v>
      </c>
      <c r="I73" s="7"/>
      <c r="J73" s="6"/>
      <c r="K73" s="9"/>
      <c r="L73" s="7">
        <v>0</v>
      </c>
      <c r="M73" s="6">
        <v>0</v>
      </c>
      <c r="N73" s="9">
        <f t="shared" si="211"/>
        <v>0</v>
      </c>
      <c r="O73" s="7">
        <v>0</v>
      </c>
      <c r="P73" s="6">
        <v>0</v>
      </c>
      <c r="Q73" s="9">
        <f t="shared" si="212"/>
        <v>0</v>
      </c>
      <c r="R73" s="7">
        <v>0</v>
      </c>
      <c r="S73" s="6">
        <v>0</v>
      </c>
      <c r="T73" s="9">
        <f t="shared" si="213"/>
        <v>0</v>
      </c>
      <c r="U73" s="7">
        <v>0</v>
      </c>
      <c r="V73" s="6">
        <v>0</v>
      </c>
      <c r="W73" s="9">
        <f t="shared" si="214"/>
        <v>0</v>
      </c>
      <c r="X73" s="7">
        <v>0</v>
      </c>
      <c r="Y73" s="6">
        <v>0</v>
      </c>
      <c r="Z73" s="9">
        <f t="shared" si="215"/>
        <v>0</v>
      </c>
      <c r="AA73" s="54">
        <v>0.16365000000000002</v>
      </c>
      <c r="AB73" s="6">
        <v>11.531000000000001</v>
      </c>
      <c r="AC73" s="9">
        <f t="shared" si="216"/>
        <v>70461.350443018629</v>
      </c>
      <c r="AD73" s="7">
        <v>0</v>
      </c>
      <c r="AE73" s="6">
        <v>0</v>
      </c>
      <c r="AF73" s="9">
        <f t="shared" si="217"/>
        <v>0</v>
      </c>
      <c r="AG73" s="7">
        <v>0</v>
      </c>
      <c r="AH73" s="6">
        <v>0</v>
      </c>
      <c r="AI73" s="9">
        <f t="shared" si="218"/>
        <v>0</v>
      </c>
      <c r="AJ73" s="7">
        <v>0</v>
      </c>
      <c r="AK73" s="6">
        <v>0</v>
      </c>
      <c r="AL73" s="9">
        <f t="shared" si="219"/>
        <v>0</v>
      </c>
      <c r="AM73" s="7">
        <v>0</v>
      </c>
      <c r="AN73" s="6">
        <v>0</v>
      </c>
      <c r="AO73" s="9">
        <f t="shared" si="220"/>
        <v>0</v>
      </c>
      <c r="AP73" s="7">
        <v>0</v>
      </c>
      <c r="AQ73" s="6">
        <v>0</v>
      </c>
      <c r="AR73" s="9">
        <f t="shared" si="221"/>
        <v>0</v>
      </c>
      <c r="AS73" s="7">
        <v>0</v>
      </c>
      <c r="AT73" s="6">
        <v>0</v>
      </c>
      <c r="AU73" s="9">
        <f t="shared" si="222"/>
        <v>0</v>
      </c>
      <c r="AV73" s="54">
        <v>6.11388</v>
      </c>
      <c r="AW73" s="6">
        <v>244.511</v>
      </c>
      <c r="AX73" s="9">
        <f t="shared" si="223"/>
        <v>39992.770548326109</v>
      </c>
      <c r="AY73" s="7">
        <v>0</v>
      </c>
      <c r="AZ73" s="6">
        <v>0</v>
      </c>
      <c r="BA73" s="9">
        <f t="shared" si="224"/>
        <v>0</v>
      </c>
      <c r="BB73" s="7"/>
      <c r="BC73" s="6"/>
      <c r="BD73" s="9"/>
      <c r="BE73" s="7">
        <v>0</v>
      </c>
      <c r="BF73" s="6">
        <v>0</v>
      </c>
      <c r="BG73" s="9">
        <f t="shared" si="225"/>
        <v>0</v>
      </c>
      <c r="BH73" s="7">
        <v>0</v>
      </c>
      <c r="BI73" s="6">
        <v>0</v>
      </c>
      <c r="BJ73" s="9">
        <f t="shared" si="226"/>
        <v>0</v>
      </c>
      <c r="BK73" s="7">
        <v>0</v>
      </c>
      <c r="BL73" s="6">
        <v>0</v>
      </c>
      <c r="BM73" s="9">
        <f t="shared" si="227"/>
        <v>0</v>
      </c>
      <c r="BN73" s="7">
        <v>0</v>
      </c>
      <c r="BO73" s="6">
        <v>0</v>
      </c>
      <c r="BP73" s="9">
        <f t="shared" si="228"/>
        <v>0</v>
      </c>
      <c r="BQ73" s="7"/>
      <c r="BR73" s="6"/>
      <c r="BS73" s="9"/>
      <c r="BT73" s="7">
        <f t="shared" si="229"/>
        <v>6.2775299999999996</v>
      </c>
      <c r="BU73" s="9">
        <f t="shared" si="230"/>
        <v>256.04199999999997</v>
      </c>
    </row>
    <row r="74" spans="1:73" x14ac:dyDescent="0.3">
      <c r="A74" s="35">
        <v>2022</v>
      </c>
      <c r="B74" s="36" t="s">
        <v>8</v>
      </c>
      <c r="C74" s="54">
        <v>4995.6440000000002</v>
      </c>
      <c r="D74" s="6">
        <v>139590.64000000001</v>
      </c>
      <c r="E74" s="9">
        <f>IF(C74=0,0,D74/C74*1000)</f>
        <v>27942.471481154382</v>
      </c>
      <c r="F74" s="7">
        <v>0</v>
      </c>
      <c r="G74" s="6">
        <v>0</v>
      </c>
      <c r="H74" s="9">
        <f t="shared" si="210"/>
        <v>0</v>
      </c>
      <c r="I74" s="7"/>
      <c r="J74" s="6"/>
      <c r="K74" s="9"/>
      <c r="L74" s="7">
        <v>0</v>
      </c>
      <c r="M74" s="6">
        <v>0</v>
      </c>
      <c r="N74" s="9">
        <f t="shared" si="211"/>
        <v>0</v>
      </c>
      <c r="O74" s="7">
        <v>0</v>
      </c>
      <c r="P74" s="6">
        <v>0</v>
      </c>
      <c r="Q74" s="9">
        <f t="shared" si="212"/>
        <v>0</v>
      </c>
      <c r="R74" s="7">
        <v>0</v>
      </c>
      <c r="S74" s="6">
        <v>0</v>
      </c>
      <c r="T74" s="9">
        <f t="shared" si="213"/>
        <v>0</v>
      </c>
      <c r="U74" s="7">
        <v>0</v>
      </c>
      <c r="V74" s="6">
        <v>0</v>
      </c>
      <c r="W74" s="9">
        <f t="shared" si="214"/>
        <v>0</v>
      </c>
      <c r="X74" s="7">
        <v>0</v>
      </c>
      <c r="Y74" s="6">
        <v>0</v>
      </c>
      <c r="Z74" s="9">
        <f t="shared" si="215"/>
        <v>0</v>
      </c>
      <c r="AA74" s="7">
        <v>0</v>
      </c>
      <c r="AB74" s="6">
        <v>0</v>
      </c>
      <c r="AC74" s="9">
        <f t="shared" si="216"/>
        <v>0</v>
      </c>
      <c r="AD74" s="54">
        <v>0.93</v>
      </c>
      <c r="AE74" s="6">
        <v>40.93</v>
      </c>
      <c r="AF74" s="9">
        <f t="shared" si="217"/>
        <v>44010.752688172041</v>
      </c>
      <c r="AG74" s="7">
        <v>0</v>
      </c>
      <c r="AH74" s="6">
        <v>0</v>
      </c>
      <c r="AI74" s="9">
        <f t="shared" si="218"/>
        <v>0</v>
      </c>
      <c r="AJ74" s="7">
        <v>0</v>
      </c>
      <c r="AK74" s="6">
        <v>0</v>
      </c>
      <c r="AL74" s="9">
        <f t="shared" si="219"/>
        <v>0</v>
      </c>
      <c r="AM74" s="7">
        <v>0</v>
      </c>
      <c r="AN74" s="6">
        <v>0</v>
      </c>
      <c r="AO74" s="9">
        <f t="shared" si="220"/>
        <v>0</v>
      </c>
      <c r="AP74" s="7">
        <v>0</v>
      </c>
      <c r="AQ74" s="6">
        <v>0</v>
      </c>
      <c r="AR74" s="9">
        <f t="shared" si="221"/>
        <v>0</v>
      </c>
      <c r="AS74" s="7">
        <v>0</v>
      </c>
      <c r="AT74" s="6">
        <v>0</v>
      </c>
      <c r="AU74" s="9">
        <f t="shared" si="222"/>
        <v>0</v>
      </c>
      <c r="AV74" s="7">
        <v>0</v>
      </c>
      <c r="AW74" s="6">
        <v>0</v>
      </c>
      <c r="AX74" s="9">
        <f t="shared" si="223"/>
        <v>0</v>
      </c>
      <c r="AY74" s="54">
        <v>6.7000000000000004E-2</v>
      </c>
      <c r="AZ74" s="6">
        <v>4.1970000000000001</v>
      </c>
      <c r="BA74" s="9">
        <f t="shared" si="224"/>
        <v>62641.791044776117</v>
      </c>
      <c r="BB74" s="7"/>
      <c r="BC74" s="6"/>
      <c r="BD74" s="9"/>
      <c r="BE74" s="7">
        <v>0</v>
      </c>
      <c r="BF74" s="6">
        <v>0</v>
      </c>
      <c r="BG74" s="9">
        <f t="shared" si="225"/>
        <v>0</v>
      </c>
      <c r="BH74" s="7">
        <v>0</v>
      </c>
      <c r="BI74" s="6">
        <v>0</v>
      </c>
      <c r="BJ74" s="9">
        <f t="shared" si="226"/>
        <v>0</v>
      </c>
      <c r="BK74" s="7">
        <v>0</v>
      </c>
      <c r="BL74" s="6">
        <v>0</v>
      </c>
      <c r="BM74" s="9">
        <f t="shared" si="227"/>
        <v>0</v>
      </c>
      <c r="BN74" s="7">
        <v>0</v>
      </c>
      <c r="BO74" s="6">
        <v>0</v>
      </c>
      <c r="BP74" s="9">
        <f t="shared" si="228"/>
        <v>0</v>
      </c>
      <c r="BQ74" s="7"/>
      <c r="BR74" s="6"/>
      <c r="BS74" s="9"/>
      <c r="BT74" s="7">
        <f t="shared" si="229"/>
        <v>4996.6410000000005</v>
      </c>
      <c r="BU74" s="9">
        <f t="shared" si="230"/>
        <v>139635.76699999999</v>
      </c>
    </row>
    <row r="75" spans="1:73" x14ac:dyDescent="0.3">
      <c r="A75" s="35">
        <v>2022</v>
      </c>
      <c r="B75" s="9" t="s">
        <v>9</v>
      </c>
      <c r="C75" s="7">
        <v>0</v>
      </c>
      <c r="D75" s="6">
        <v>0</v>
      </c>
      <c r="E75" s="9">
        <f t="shared" ref="E75:E82" si="232">IF(C75=0,0,D75/C75*1000)</f>
        <v>0</v>
      </c>
      <c r="F75" s="7">
        <v>0</v>
      </c>
      <c r="G75" s="6">
        <v>0</v>
      </c>
      <c r="H75" s="9">
        <f t="shared" si="210"/>
        <v>0</v>
      </c>
      <c r="I75" s="7"/>
      <c r="J75" s="6"/>
      <c r="K75" s="9"/>
      <c r="L75" s="7">
        <v>0</v>
      </c>
      <c r="M75" s="6">
        <v>0</v>
      </c>
      <c r="N75" s="9">
        <f t="shared" si="211"/>
        <v>0</v>
      </c>
      <c r="O75" s="7">
        <v>0</v>
      </c>
      <c r="P75" s="6">
        <v>0</v>
      </c>
      <c r="Q75" s="9">
        <f t="shared" si="212"/>
        <v>0</v>
      </c>
      <c r="R75" s="7">
        <v>0</v>
      </c>
      <c r="S75" s="6">
        <v>0</v>
      </c>
      <c r="T75" s="9">
        <f t="shared" si="213"/>
        <v>0</v>
      </c>
      <c r="U75" s="7">
        <v>0</v>
      </c>
      <c r="V75" s="6">
        <v>0</v>
      </c>
      <c r="W75" s="9">
        <f t="shared" si="214"/>
        <v>0</v>
      </c>
      <c r="X75" s="54">
        <v>1</v>
      </c>
      <c r="Y75" s="6">
        <v>71.506</v>
      </c>
      <c r="Z75" s="9">
        <f t="shared" si="215"/>
        <v>71506</v>
      </c>
      <c r="AA75" s="7">
        <v>0</v>
      </c>
      <c r="AB75" s="6">
        <v>0</v>
      </c>
      <c r="AC75" s="9">
        <f t="shared" si="216"/>
        <v>0</v>
      </c>
      <c r="AD75" s="7">
        <v>0</v>
      </c>
      <c r="AE75" s="6">
        <v>0</v>
      </c>
      <c r="AF75" s="9">
        <f t="shared" si="217"/>
        <v>0</v>
      </c>
      <c r="AG75" s="7">
        <v>0</v>
      </c>
      <c r="AH75" s="6">
        <v>0</v>
      </c>
      <c r="AI75" s="9">
        <f t="shared" si="218"/>
        <v>0</v>
      </c>
      <c r="AJ75" s="54">
        <v>3.5999999999999999E-3</v>
      </c>
      <c r="AK75" s="6">
        <v>0.51600000000000001</v>
      </c>
      <c r="AL75" s="58">
        <f t="shared" si="219"/>
        <v>143333.33333333334</v>
      </c>
      <c r="AM75" s="7">
        <v>0</v>
      </c>
      <c r="AN75" s="6">
        <v>0</v>
      </c>
      <c r="AO75" s="9">
        <f t="shared" si="220"/>
        <v>0</v>
      </c>
      <c r="AP75" s="7">
        <v>0</v>
      </c>
      <c r="AQ75" s="6">
        <v>0</v>
      </c>
      <c r="AR75" s="9">
        <f t="shared" si="221"/>
        <v>0</v>
      </c>
      <c r="AS75" s="7">
        <v>0</v>
      </c>
      <c r="AT75" s="6">
        <v>0</v>
      </c>
      <c r="AU75" s="9">
        <f t="shared" si="222"/>
        <v>0</v>
      </c>
      <c r="AV75" s="7">
        <v>0</v>
      </c>
      <c r="AW75" s="6">
        <v>0</v>
      </c>
      <c r="AX75" s="9">
        <f t="shared" si="223"/>
        <v>0</v>
      </c>
      <c r="AY75" s="54">
        <v>16</v>
      </c>
      <c r="AZ75" s="6">
        <v>780.20899999999995</v>
      </c>
      <c r="BA75" s="9">
        <f t="shared" si="224"/>
        <v>48763.0625</v>
      </c>
      <c r="BB75" s="7"/>
      <c r="BC75" s="6"/>
      <c r="BD75" s="9"/>
      <c r="BE75" s="7">
        <v>0</v>
      </c>
      <c r="BF75" s="6">
        <v>0</v>
      </c>
      <c r="BG75" s="9">
        <f t="shared" si="225"/>
        <v>0</v>
      </c>
      <c r="BH75" s="7">
        <v>0</v>
      </c>
      <c r="BI75" s="6">
        <v>0</v>
      </c>
      <c r="BJ75" s="9">
        <f t="shared" si="226"/>
        <v>0</v>
      </c>
      <c r="BK75" s="7">
        <v>0</v>
      </c>
      <c r="BL75" s="6">
        <v>0</v>
      </c>
      <c r="BM75" s="9">
        <f t="shared" si="227"/>
        <v>0</v>
      </c>
      <c r="BN75" s="7">
        <v>0</v>
      </c>
      <c r="BO75" s="6">
        <v>0</v>
      </c>
      <c r="BP75" s="9">
        <f t="shared" si="228"/>
        <v>0</v>
      </c>
      <c r="BQ75" s="7"/>
      <c r="BR75" s="6"/>
      <c r="BS75" s="9"/>
      <c r="BT75" s="7">
        <f t="shared" si="229"/>
        <v>17.003599999999999</v>
      </c>
      <c r="BU75" s="9">
        <f t="shared" si="230"/>
        <v>852.23099999999999</v>
      </c>
    </row>
    <row r="76" spans="1:73" x14ac:dyDescent="0.3">
      <c r="A76" s="35">
        <v>2022</v>
      </c>
      <c r="B76" s="36" t="s">
        <v>10</v>
      </c>
      <c r="C76" s="54">
        <v>5999.8789999999999</v>
      </c>
      <c r="D76" s="6">
        <v>186852.39499999999</v>
      </c>
      <c r="E76" s="9">
        <f t="shared" si="232"/>
        <v>31142.693877659865</v>
      </c>
      <c r="F76" s="7">
        <v>0</v>
      </c>
      <c r="G76" s="6">
        <v>0</v>
      </c>
      <c r="H76" s="9">
        <f t="shared" si="210"/>
        <v>0</v>
      </c>
      <c r="I76" s="7"/>
      <c r="J76" s="6"/>
      <c r="K76" s="9"/>
      <c r="L76" s="7">
        <v>0</v>
      </c>
      <c r="M76" s="6">
        <v>0</v>
      </c>
      <c r="N76" s="9">
        <f t="shared" si="211"/>
        <v>0</v>
      </c>
      <c r="O76" s="7">
        <v>0</v>
      </c>
      <c r="P76" s="6">
        <v>0</v>
      </c>
      <c r="Q76" s="9">
        <f t="shared" si="212"/>
        <v>0</v>
      </c>
      <c r="R76" s="7">
        <v>0</v>
      </c>
      <c r="S76" s="6">
        <v>0</v>
      </c>
      <c r="T76" s="9">
        <f t="shared" si="213"/>
        <v>0</v>
      </c>
      <c r="U76" s="7">
        <v>0</v>
      </c>
      <c r="V76" s="6">
        <v>0</v>
      </c>
      <c r="W76" s="9">
        <f t="shared" si="214"/>
        <v>0</v>
      </c>
      <c r="X76" s="7">
        <v>0</v>
      </c>
      <c r="Y76" s="6">
        <v>0</v>
      </c>
      <c r="Z76" s="9">
        <f t="shared" si="215"/>
        <v>0</v>
      </c>
      <c r="AA76" s="54">
        <v>0.60199999999999998</v>
      </c>
      <c r="AB76" s="6">
        <v>148.85499999999999</v>
      </c>
      <c r="AC76" s="9">
        <f t="shared" si="216"/>
        <v>247267.4418604651</v>
      </c>
      <c r="AD76" s="7">
        <v>0</v>
      </c>
      <c r="AE76" s="6">
        <v>0</v>
      </c>
      <c r="AF76" s="9">
        <f t="shared" si="217"/>
        <v>0</v>
      </c>
      <c r="AG76" s="7">
        <v>0</v>
      </c>
      <c r="AH76" s="6">
        <v>0</v>
      </c>
      <c r="AI76" s="9">
        <f t="shared" si="218"/>
        <v>0</v>
      </c>
      <c r="AJ76" s="7">
        <v>0</v>
      </c>
      <c r="AK76" s="6">
        <v>0</v>
      </c>
      <c r="AL76" s="9">
        <f t="shared" si="219"/>
        <v>0</v>
      </c>
      <c r="AM76" s="7">
        <v>0</v>
      </c>
      <c r="AN76" s="6">
        <v>0</v>
      </c>
      <c r="AO76" s="9">
        <f t="shared" si="220"/>
        <v>0</v>
      </c>
      <c r="AP76" s="54">
        <v>23.94</v>
      </c>
      <c r="AQ76" s="6">
        <v>772.28099999999995</v>
      </c>
      <c r="AR76" s="9">
        <f t="shared" si="221"/>
        <v>32259.022556390973</v>
      </c>
      <c r="AS76" s="7">
        <v>0</v>
      </c>
      <c r="AT76" s="6">
        <v>0</v>
      </c>
      <c r="AU76" s="9">
        <f t="shared" si="222"/>
        <v>0</v>
      </c>
      <c r="AV76" s="7">
        <v>0</v>
      </c>
      <c r="AW76" s="6">
        <v>0</v>
      </c>
      <c r="AX76" s="9">
        <f t="shared" si="223"/>
        <v>0</v>
      </c>
      <c r="AY76" s="54">
        <v>3.0670000000000002</v>
      </c>
      <c r="AZ76" s="6">
        <v>202.66800000000001</v>
      </c>
      <c r="BA76" s="9">
        <f t="shared" si="224"/>
        <v>66080.20867297033</v>
      </c>
      <c r="BB76" s="7"/>
      <c r="BC76" s="6"/>
      <c r="BD76" s="9"/>
      <c r="BE76" s="7">
        <v>0</v>
      </c>
      <c r="BF76" s="6">
        <v>0</v>
      </c>
      <c r="BG76" s="9">
        <f t="shared" si="225"/>
        <v>0</v>
      </c>
      <c r="BH76" s="54">
        <v>1.5910000000000001E-2</v>
      </c>
      <c r="BI76" s="6">
        <v>3.8780000000000001</v>
      </c>
      <c r="BJ76" s="9">
        <f t="shared" si="226"/>
        <v>243746.07165304839</v>
      </c>
      <c r="BK76" s="7">
        <v>0</v>
      </c>
      <c r="BL76" s="6">
        <v>0</v>
      </c>
      <c r="BM76" s="9">
        <f t="shared" si="227"/>
        <v>0</v>
      </c>
      <c r="BN76" s="7">
        <v>0</v>
      </c>
      <c r="BO76" s="6">
        <v>0</v>
      </c>
      <c r="BP76" s="9">
        <f t="shared" si="228"/>
        <v>0</v>
      </c>
      <c r="BQ76" s="7"/>
      <c r="BR76" s="6"/>
      <c r="BS76" s="9"/>
      <c r="BT76" s="7">
        <f t="shared" si="229"/>
        <v>6027.5039099999995</v>
      </c>
      <c r="BU76" s="9">
        <f t="shared" si="230"/>
        <v>187980.07699999999</v>
      </c>
    </row>
    <row r="77" spans="1:73" x14ac:dyDescent="0.3">
      <c r="A77" s="35">
        <v>2022</v>
      </c>
      <c r="B77" s="36" t="s">
        <v>11</v>
      </c>
      <c r="C77" s="54">
        <v>6018.9489999999996</v>
      </c>
      <c r="D77" s="6">
        <v>167309.54699999999</v>
      </c>
      <c r="E77" s="9">
        <f t="shared" si="232"/>
        <v>27797.136510045191</v>
      </c>
      <c r="F77" s="7">
        <v>0</v>
      </c>
      <c r="G77" s="6">
        <v>0</v>
      </c>
      <c r="H77" s="9">
        <f t="shared" si="210"/>
        <v>0</v>
      </c>
      <c r="I77" s="7"/>
      <c r="J77" s="6"/>
      <c r="K77" s="9"/>
      <c r="L77" s="7">
        <v>0</v>
      </c>
      <c r="M77" s="6">
        <v>0</v>
      </c>
      <c r="N77" s="9">
        <f t="shared" si="211"/>
        <v>0</v>
      </c>
      <c r="O77" s="7">
        <v>0</v>
      </c>
      <c r="P77" s="6">
        <v>0</v>
      </c>
      <c r="Q77" s="9">
        <f t="shared" si="212"/>
        <v>0</v>
      </c>
      <c r="R77" s="7">
        <v>0</v>
      </c>
      <c r="S77" s="6">
        <v>0</v>
      </c>
      <c r="T77" s="9">
        <f t="shared" si="213"/>
        <v>0</v>
      </c>
      <c r="U77" s="7">
        <v>0</v>
      </c>
      <c r="V77" s="6">
        <v>0</v>
      </c>
      <c r="W77" s="9">
        <f t="shared" si="214"/>
        <v>0</v>
      </c>
      <c r="X77" s="7">
        <v>0</v>
      </c>
      <c r="Y77" s="6">
        <v>0</v>
      </c>
      <c r="Z77" s="9">
        <f t="shared" si="215"/>
        <v>0</v>
      </c>
      <c r="AA77" s="7">
        <v>0</v>
      </c>
      <c r="AB77" s="6">
        <v>0</v>
      </c>
      <c r="AC77" s="9">
        <f t="shared" si="216"/>
        <v>0</v>
      </c>
      <c r="AD77" s="7">
        <v>0</v>
      </c>
      <c r="AE77" s="6">
        <v>0</v>
      </c>
      <c r="AF77" s="9">
        <f t="shared" si="217"/>
        <v>0</v>
      </c>
      <c r="AG77" s="7">
        <v>0</v>
      </c>
      <c r="AH77" s="6">
        <v>0</v>
      </c>
      <c r="AI77" s="9">
        <f t="shared" si="218"/>
        <v>0</v>
      </c>
      <c r="AJ77" s="7">
        <v>0</v>
      </c>
      <c r="AK77" s="6">
        <v>0</v>
      </c>
      <c r="AL77" s="9">
        <f t="shared" si="219"/>
        <v>0</v>
      </c>
      <c r="AM77" s="7">
        <v>0</v>
      </c>
      <c r="AN77" s="6">
        <v>0</v>
      </c>
      <c r="AO77" s="9">
        <f t="shared" si="220"/>
        <v>0</v>
      </c>
      <c r="AP77" s="7">
        <v>0</v>
      </c>
      <c r="AQ77" s="6">
        <v>0</v>
      </c>
      <c r="AR77" s="9">
        <f t="shared" si="221"/>
        <v>0</v>
      </c>
      <c r="AS77" s="7">
        <v>0</v>
      </c>
      <c r="AT77" s="6">
        <v>0</v>
      </c>
      <c r="AU77" s="9">
        <f t="shared" si="222"/>
        <v>0</v>
      </c>
      <c r="AV77" s="7">
        <v>0</v>
      </c>
      <c r="AW77" s="6">
        <v>0</v>
      </c>
      <c r="AX77" s="9">
        <f t="shared" si="223"/>
        <v>0</v>
      </c>
      <c r="AY77" s="7">
        <v>0</v>
      </c>
      <c r="AZ77" s="6">
        <v>0</v>
      </c>
      <c r="BA77" s="9">
        <f t="shared" si="224"/>
        <v>0</v>
      </c>
      <c r="BB77" s="7"/>
      <c r="BC77" s="6"/>
      <c r="BD77" s="9"/>
      <c r="BE77" s="7">
        <v>0</v>
      </c>
      <c r="BF77" s="6">
        <v>0</v>
      </c>
      <c r="BG77" s="9">
        <f t="shared" si="225"/>
        <v>0</v>
      </c>
      <c r="BH77" s="7">
        <v>0</v>
      </c>
      <c r="BI77" s="6">
        <v>0</v>
      </c>
      <c r="BJ77" s="9">
        <f t="shared" si="226"/>
        <v>0</v>
      </c>
      <c r="BK77" s="7">
        <v>0</v>
      </c>
      <c r="BL77" s="6">
        <v>0</v>
      </c>
      <c r="BM77" s="9">
        <f t="shared" si="227"/>
        <v>0</v>
      </c>
      <c r="BN77" s="7">
        <v>0</v>
      </c>
      <c r="BO77" s="6">
        <v>0</v>
      </c>
      <c r="BP77" s="9">
        <f t="shared" si="228"/>
        <v>0</v>
      </c>
      <c r="BQ77" s="7"/>
      <c r="BR77" s="6"/>
      <c r="BS77" s="9"/>
      <c r="BT77" s="7">
        <f t="shared" si="229"/>
        <v>6018.9489999999996</v>
      </c>
      <c r="BU77" s="9">
        <f t="shared" si="230"/>
        <v>167309.54699999999</v>
      </c>
    </row>
    <row r="78" spans="1:73" x14ac:dyDescent="0.3">
      <c r="A78" s="35">
        <v>2022</v>
      </c>
      <c r="B78" s="36" t="s">
        <v>12</v>
      </c>
      <c r="C78" s="54">
        <v>6001.652</v>
      </c>
      <c r="D78" s="6">
        <v>134595.204</v>
      </c>
      <c r="E78" s="9">
        <f t="shared" si="232"/>
        <v>22426.359275746076</v>
      </c>
      <c r="F78" s="7">
        <v>0</v>
      </c>
      <c r="G78" s="6">
        <v>0</v>
      </c>
      <c r="H78" s="9">
        <f t="shared" si="210"/>
        <v>0</v>
      </c>
      <c r="I78" s="7"/>
      <c r="J78" s="6"/>
      <c r="K78" s="9"/>
      <c r="L78" s="7">
        <v>0</v>
      </c>
      <c r="M78" s="6">
        <v>0</v>
      </c>
      <c r="N78" s="9">
        <f t="shared" si="211"/>
        <v>0</v>
      </c>
      <c r="O78" s="7">
        <v>0</v>
      </c>
      <c r="P78" s="6">
        <v>0</v>
      </c>
      <c r="Q78" s="9">
        <f t="shared" si="212"/>
        <v>0</v>
      </c>
      <c r="R78" s="7">
        <v>0</v>
      </c>
      <c r="S78" s="6">
        <v>0</v>
      </c>
      <c r="T78" s="9">
        <f t="shared" si="213"/>
        <v>0</v>
      </c>
      <c r="U78" s="7">
        <v>0</v>
      </c>
      <c r="V78" s="6">
        <v>0</v>
      </c>
      <c r="W78" s="9">
        <f t="shared" si="214"/>
        <v>0</v>
      </c>
      <c r="X78" s="54">
        <v>2.5000000000000001E-3</v>
      </c>
      <c r="Y78" s="6">
        <v>3.4000000000000002E-2</v>
      </c>
      <c r="Z78" s="9">
        <f t="shared" si="215"/>
        <v>13600.000000000002</v>
      </c>
      <c r="AA78" s="54">
        <v>2.4</v>
      </c>
      <c r="AB78" s="6">
        <v>145.464</v>
      </c>
      <c r="AC78" s="9">
        <f t="shared" si="216"/>
        <v>60610</v>
      </c>
      <c r="AD78" s="7">
        <v>0</v>
      </c>
      <c r="AE78" s="6">
        <v>0</v>
      </c>
      <c r="AF78" s="9">
        <f t="shared" si="217"/>
        <v>0</v>
      </c>
      <c r="AG78" s="7">
        <v>0</v>
      </c>
      <c r="AH78" s="6">
        <v>0</v>
      </c>
      <c r="AI78" s="9">
        <f t="shared" si="218"/>
        <v>0</v>
      </c>
      <c r="AJ78" s="7">
        <v>0</v>
      </c>
      <c r="AK78" s="6">
        <v>0</v>
      </c>
      <c r="AL78" s="9">
        <f t="shared" si="219"/>
        <v>0</v>
      </c>
      <c r="AM78" s="7">
        <v>0</v>
      </c>
      <c r="AN78" s="6">
        <v>0</v>
      </c>
      <c r="AO78" s="9">
        <f t="shared" si="220"/>
        <v>0</v>
      </c>
      <c r="AP78" s="7">
        <v>0</v>
      </c>
      <c r="AQ78" s="6">
        <v>0</v>
      </c>
      <c r="AR78" s="9">
        <f t="shared" si="221"/>
        <v>0</v>
      </c>
      <c r="AS78" s="7">
        <v>0</v>
      </c>
      <c r="AT78" s="6">
        <v>0</v>
      </c>
      <c r="AU78" s="9">
        <f t="shared" si="222"/>
        <v>0</v>
      </c>
      <c r="AV78" s="7">
        <v>0</v>
      </c>
      <c r="AW78" s="6">
        <v>0</v>
      </c>
      <c r="AX78" s="9">
        <f t="shared" si="223"/>
        <v>0</v>
      </c>
      <c r="AY78" s="7">
        <v>0</v>
      </c>
      <c r="AZ78" s="6">
        <v>0</v>
      </c>
      <c r="BA78" s="9">
        <f t="shared" si="224"/>
        <v>0</v>
      </c>
      <c r="BB78" s="7"/>
      <c r="BC78" s="6"/>
      <c r="BD78" s="9"/>
      <c r="BE78" s="7">
        <v>0</v>
      </c>
      <c r="BF78" s="6">
        <v>0</v>
      </c>
      <c r="BG78" s="9">
        <f t="shared" si="225"/>
        <v>0</v>
      </c>
      <c r="BH78" s="7">
        <v>0</v>
      </c>
      <c r="BI78" s="6">
        <v>0</v>
      </c>
      <c r="BJ78" s="9">
        <f t="shared" si="226"/>
        <v>0</v>
      </c>
      <c r="BK78" s="7">
        <v>0</v>
      </c>
      <c r="BL78" s="6">
        <v>0</v>
      </c>
      <c r="BM78" s="9">
        <f t="shared" si="227"/>
        <v>0</v>
      </c>
      <c r="BN78" s="7">
        <v>0</v>
      </c>
      <c r="BO78" s="6">
        <v>0</v>
      </c>
      <c r="BP78" s="9">
        <f t="shared" si="228"/>
        <v>0</v>
      </c>
      <c r="BQ78" s="7"/>
      <c r="BR78" s="6"/>
      <c r="BS78" s="9"/>
      <c r="BT78" s="7">
        <f t="shared" si="229"/>
        <v>6004.0544999999993</v>
      </c>
      <c r="BU78" s="9">
        <f t="shared" si="230"/>
        <v>134740.70200000002</v>
      </c>
    </row>
    <row r="79" spans="1:73" x14ac:dyDescent="0.3">
      <c r="A79" s="35">
        <v>2022</v>
      </c>
      <c r="B79" s="36" t="s">
        <v>13</v>
      </c>
      <c r="C79" s="54">
        <v>3001.92</v>
      </c>
      <c r="D79" s="6">
        <v>64296.841999999997</v>
      </c>
      <c r="E79" s="9">
        <f t="shared" si="232"/>
        <v>21418.572780087408</v>
      </c>
      <c r="F79" s="7">
        <v>0</v>
      </c>
      <c r="G79" s="6">
        <v>0</v>
      </c>
      <c r="H79" s="9">
        <f t="shared" si="210"/>
        <v>0</v>
      </c>
      <c r="I79" s="7"/>
      <c r="J79" s="6"/>
      <c r="K79" s="9"/>
      <c r="L79" s="7">
        <v>0</v>
      </c>
      <c r="M79" s="6">
        <v>0</v>
      </c>
      <c r="N79" s="9">
        <f t="shared" si="211"/>
        <v>0</v>
      </c>
      <c r="O79" s="7">
        <v>0</v>
      </c>
      <c r="P79" s="6">
        <v>0</v>
      </c>
      <c r="Q79" s="9">
        <f t="shared" si="212"/>
        <v>0</v>
      </c>
      <c r="R79" s="7">
        <v>0</v>
      </c>
      <c r="S79" s="6">
        <v>0</v>
      </c>
      <c r="T79" s="9">
        <f t="shared" si="213"/>
        <v>0</v>
      </c>
      <c r="U79" s="7">
        <v>0</v>
      </c>
      <c r="V79" s="6">
        <v>0</v>
      </c>
      <c r="W79" s="9">
        <f t="shared" si="214"/>
        <v>0</v>
      </c>
      <c r="X79" s="54">
        <v>24.94</v>
      </c>
      <c r="Y79" s="6">
        <v>1467.0930000000001</v>
      </c>
      <c r="Z79" s="9">
        <f t="shared" si="215"/>
        <v>58824.899759422617</v>
      </c>
      <c r="AA79" s="7">
        <v>0</v>
      </c>
      <c r="AB79" s="6">
        <v>0</v>
      </c>
      <c r="AC79" s="9">
        <f t="shared" si="216"/>
        <v>0</v>
      </c>
      <c r="AD79" s="7">
        <v>0</v>
      </c>
      <c r="AE79" s="6">
        <v>0</v>
      </c>
      <c r="AF79" s="9">
        <f t="shared" si="217"/>
        <v>0</v>
      </c>
      <c r="AG79" s="7">
        <v>0</v>
      </c>
      <c r="AH79" s="6">
        <v>0</v>
      </c>
      <c r="AI79" s="9">
        <f t="shared" si="218"/>
        <v>0</v>
      </c>
      <c r="AJ79" s="7">
        <v>0</v>
      </c>
      <c r="AK79" s="6">
        <v>0</v>
      </c>
      <c r="AL79" s="9">
        <f t="shared" si="219"/>
        <v>0</v>
      </c>
      <c r="AM79" s="7">
        <v>0</v>
      </c>
      <c r="AN79" s="6">
        <v>0</v>
      </c>
      <c r="AO79" s="9">
        <f t="shared" si="220"/>
        <v>0</v>
      </c>
      <c r="AP79" s="7">
        <v>0</v>
      </c>
      <c r="AQ79" s="6">
        <v>0</v>
      </c>
      <c r="AR79" s="9">
        <f t="shared" si="221"/>
        <v>0</v>
      </c>
      <c r="AS79" s="7">
        <v>0</v>
      </c>
      <c r="AT79" s="6">
        <v>0</v>
      </c>
      <c r="AU79" s="9">
        <f t="shared" si="222"/>
        <v>0</v>
      </c>
      <c r="AV79" s="7">
        <v>0</v>
      </c>
      <c r="AW79" s="6">
        <v>0</v>
      </c>
      <c r="AX79" s="9">
        <f t="shared" si="223"/>
        <v>0</v>
      </c>
      <c r="AY79" s="7">
        <v>0</v>
      </c>
      <c r="AZ79" s="6">
        <v>0</v>
      </c>
      <c r="BA79" s="9">
        <f t="shared" si="224"/>
        <v>0</v>
      </c>
      <c r="BB79" s="7"/>
      <c r="BC79" s="6"/>
      <c r="BD79" s="9"/>
      <c r="BE79" s="7">
        <v>0</v>
      </c>
      <c r="BF79" s="6">
        <v>0</v>
      </c>
      <c r="BG79" s="9">
        <f t="shared" si="225"/>
        <v>0</v>
      </c>
      <c r="BH79" s="7">
        <v>0</v>
      </c>
      <c r="BI79" s="6">
        <v>0</v>
      </c>
      <c r="BJ79" s="9">
        <f t="shared" si="226"/>
        <v>0</v>
      </c>
      <c r="BK79" s="7">
        <v>0</v>
      </c>
      <c r="BL79" s="6">
        <v>0</v>
      </c>
      <c r="BM79" s="9">
        <f t="shared" si="227"/>
        <v>0</v>
      </c>
      <c r="BN79" s="7">
        <v>0</v>
      </c>
      <c r="BO79" s="6">
        <v>0</v>
      </c>
      <c r="BP79" s="9">
        <f t="shared" si="228"/>
        <v>0</v>
      </c>
      <c r="BQ79" s="7"/>
      <c r="BR79" s="6"/>
      <c r="BS79" s="9"/>
      <c r="BT79" s="7">
        <f t="shared" si="229"/>
        <v>3026.86</v>
      </c>
      <c r="BU79" s="9">
        <f t="shared" si="230"/>
        <v>65763.934999999998</v>
      </c>
    </row>
    <row r="80" spans="1:73" x14ac:dyDescent="0.3">
      <c r="A80" s="35">
        <v>2022</v>
      </c>
      <c r="B80" s="36" t="s">
        <v>14</v>
      </c>
      <c r="C80" s="7">
        <v>0</v>
      </c>
      <c r="D80" s="6">
        <v>0</v>
      </c>
      <c r="E80" s="9">
        <f t="shared" si="232"/>
        <v>0</v>
      </c>
      <c r="F80" s="7">
        <v>0</v>
      </c>
      <c r="G80" s="6">
        <v>0</v>
      </c>
      <c r="H80" s="9">
        <f t="shared" si="210"/>
        <v>0</v>
      </c>
      <c r="I80" s="7"/>
      <c r="J80" s="6"/>
      <c r="K80" s="9"/>
      <c r="L80" s="7">
        <v>0</v>
      </c>
      <c r="M80" s="6">
        <v>0</v>
      </c>
      <c r="N80" s="9">
        <f t="shared" si="211"/>
        <v>0</v>
      </c>
      <c r="O80" s="7">
        <v>0</v>
      </c>
      <c r="P80" s="6">
        <v>0</v>
      </c>
      <c r="Q80" s="9">
        <f t="shared" si="212"/>
        <v>0</v>
      </c>
      <c r="R80" s="7">
        <v>0</v>
      </c>
      <c r="S80" s="6">
        <v>0</v>
      </c>
      <c r="T80" s="9">
        <f t="shared" si="213"/>
        <v>0</v>
      </c>
      <c r="U80" s="7">
        <v>0</v>
      </c>
      <c r="V80" s="6">
        <v>0</v>
      </c>
      <c r="W80" s="9">
        <f t="shared" si="214"/>
        <v>0</v>
      </c>
      <c r="X80" s="7">
        <v>0</v>
      </c>
      <c r="Y80" s="6">
        <v>0</v>
      </c>
      <c r="Z80" s="9">
        <f t="shared" si="215"/>
        <v>0</v>
      </c>
      <c r="AA80" s="7">
        <v>0</v>
      </c>
      <c r="AB80" s="6">
        <v>0</v>
      </c>
      <c r="AC80" s="9">
        <f t="shared" si="216"/>
        <v>0</v>
      </c>
      <c r="AD80" s="7">
        <v>0</v>
      </c>
      <c r="AE80" s="6">
        <v>0</v>
      </c>
      <c r="AF80" s="9">
        <f t="shared" si="217"/>
        <v>0</v>
      </c>
      <c r="AG80" s="7">
        <v>0</v>
      </c>
      <c r="AH80" s="6">
        <v>0</v>
      </c>
      <c r="AI80" s="9">
        <f t="shared" si="218"/>
        <v>0</v>
      </c>
      <c r="AJ80" s="7">
        <v>0</v>
      </c>
      <c r="AK80" s="6">
        <v>0</v>
      </c>
      <c r="AL80" s="9">
        <f t="shared" si="219"/>
        <v>0</v>
      </c>
      <c r="AM80" s="7">
        <v>0</v>
      </c>
      <c r="AN80" s="6">
        <v>0</v>
      </c>
      <c r="AO80" s="9">
        <f t="shared" si="220"/>
        <v>0</v>
      </c>
      <c r="AP80" s="7">
        <v>0</v>
      </c>
      <c r="AQ80" s="6">
        <v>0</v>
      </c>
      <c r="AR80" s="9">
        <f t="shared" si="221"/>
        <v>0</v>
      </c>
      <c r="AS80" s="7">
        <v>0</v>
      </c>
      <c r="AT80" s="6">
        <v>0</v>
      </c>
      <c r="AU80" s="9">
        <f t="shared" si="222"/>
        <v>0</v>
      </c>
      <c r="AV80" s="7">
        <v>0</v>
      </c>
      <c r="AW80" s="6">
        <v>0</v>
      </c>
      <c r="AX80" s="9">
        <f t="shared" si="223"/>
        <v>0</v>
      </c>
      <c r="AY80" s="7">
        <v>0</v>
      </c>
      <c r="AZ80" s="6">
        <v>0</v>
      </c>
      <c r="BA80" s="9">
        <f t="shared" si="224"/>
        <v>0</v>
      </c>
      <c r="BB80" s="7"/>
      <c r="BC80" s="6"/>
      <c r="BD80" s="9"/>
      <c r="BE80" s="7">
        <v>0</v>
      </c>
      <c r="BF80" s="6">
        <v>0</v>
      </c>
      <c r="BG80" s="9">
        <f t="shared" si="225"/>
        <v>0</v>
      </c>
      <c r="BH80" s="7">
        <v>0</v>
      </c>
      <c r="BI80" s="6">
        <v>0</v>
      </c>
      <c r="BJ80" s="9">
        <f t="shared" si="226"/>
        <v>0</v>
      </c>
      <c r="BK80" s="7">
        <v>0</v>
      </c>
      <c r="BL80" s="6">
        <v>0</v>
      </c>
      <c r="BM80" s="9">
        <f t="shared" si="227"/>
        <v>0</v>
      </c>
      <c r="BN80" s="7">
        <v>0</v>
      </c>
      <c r="BO80" s="6">
        <v>0</v>
      </c>
      <c r="BP80" s="9">
        <f t="shared" si="228"/>
        <v>0</v>
      </c>
      <c r="BQ80" s="7"/>
      <c r="BR80" s="6"/>
      <c r="BS80" s="9"/>
      <c r="BT80" s="7">
        <f t="shared" si="229"/>
        <v>0</v>
      </c>
      <c r="BU80" s="9">
        <f t="shared" si="230"/>
        <v>0</v>
      </c>
    </row>
    <row r="81" spans="1:73" x14ac:dyDescent="0.3">
      <c r="A81" s="35">
        <v>2022</v>
      </c>
      <c r="B81" s="9" t="s">
        <v>15</v>
      </c>
      <c r="C81" s="7">
        <v>0</v>
      </c>
      <c r="D81" s="6">
        <v>0</v>
      </c>
      <c r="E81" s="9">
        <f t="shared" si="232"/>
        <v>0</v>
      </c>
      <c r="F81" s="7">
        <v>0</v>
      </c>
      <c r="G81" s="6">
        <v>0</v>
      </c>
      <c r="H81" s="9">
        <f t="shared" si="210"/>
        <v>0</v>
      </c>
      <c r="I81" s="7"/>
      <c r="J81" s="6"/>
      <c r="K81" s="9"/>
      <c r="L81" s="7">
        <v>0</v>
      </c>
      <c r="M81" s="6">
        <v>0</v>
      </c>
      <c r="N81" s="9">
        <f t="shared" si="211"/>
        <v>0</v>
      </c>
      <c r="O81" s="7">
        <v>0</v>
      </c>
      <c r="P81" s="6">
        <v>0</v>
      </c>
      <c r="Q81" s="9">
        <f t="shared" si="212"/>
        <v>0</v>
      </c>
      <c r="R81" s="7">
        <v>0</v>
      </c>
      <c r="S81" s="6">
        <v>0</v>
      </c>
      <c r="T81" s="9">
        <f t="shared" si="213"/>
        <v>0</v>
      </c>
      <c r="U81" s="7">
        <v>0</v>
      </c>
      <c r="V81" s="6">
        <v>0</v>
      </c>
      <c r="W81" s="9">
        <f t="shared" si="214"/>
        <v>0</v>
      </c>
      <c r="X81" s="7">
        <v>0</v>
      </c>
      <c r="Y81" s="6">
        <v>0</v>
      </c>
      <c r="Z81" s="9">
        <f t="shared" si="215"/>
        <v>0</v>
      </c>
      <c r="AA81" s="7">
        <v>0</v>
      </c>
      <c r="AB81" s="6">
        <v>0</v>
      </c>
      <c r="AC81" s="9">
        <f t="shared" si="216"/>
        <v>0</v>
      </c>
      <c r="AD81" s="7">
        <v>0</v>
      </c>
      <c r="AE81" s="6">
        <v>0</v>
      </c>
      <c r="AF81" s="9">
        <f t="shared" si="217"/>
        <v>0</v>
      </c>
      <c r="AG81" s="7">
        <v>0</v>
      </c>
      <c r="AH81" s="6">
        <v>0</v>
      </c>
      <c r="AI81" s="9">
        <f t="shared" si="218"/>
        <v>0</v>
      </c>
      <c r="AJ81" s="54">
        <v>7.1999999999999998E-3</v>
      </c>
      <c r="AK81" s="6">
        <v>0.83199999999999996</v>
      </c>
      <c r="AL81" s="58">
        <f t="shared" si="219"/>
        <v>115555.55555555556</v>
      </c>
      <c r="AM81" s="7">
        <v>0</v>
      </c>
      <c r="AN81" s="6">
        <v>0</v>
      </c>
      <c r="AO81" s="9">
        <f t="shared" si="220"/>
        <v>0</v>
      </c>
      <c r="AP81" s="7">
        <v>0</v>
      </c>
      <c r="AQ81" s="6">
        <v>0</v>
      </c>
      <c r="AR81" s="9">
        <f t="shared" si="221"/>
        <v>0</v>
      </c>
      <c r="AS81" s="7">
        <v>0</v>
      </c>
      <c r="AT81" s="6">
        <v>0</v>
      </c>
      <c r="AU81" s="9">
        <f t="shared" si="222"/>
        <v>0</v>
      </c>
      <c r="AV81" s="54">
        <v>8.01126</v>
      </c>
      <c r="AW81" s="6">
        <v>388.48</v>
      </c>
      <c r="AX81" s="9">
        <f t="shared" si="223"/>
        <v>48491.747864880184</v>
      </c>
      <c r="AY81" s="54">
        <v>5.2049999999999999E-2</v>
      </c>
      <c r="AZ81" s="6">
        <v>1.9410000000000001</v>
      </c>
      <c r="BA81" s="9">
        <f t="shared" si="224"/>
        <v>37291.066282420754</v>
      </c>
      <c r="BB81" s="7"/>
      <c r="BC81" s="6"/>
      <c r="BD81" s="9"/>
      <c r="BE81" s="7">
        <v>0</v>
      </c>
      <c r="BF81" s="6">
        <v>0</v>
      </c>
      <c r="BG81" s="9">
        <f t="shared" si="225"/>
        <v>0</v>
      </c>
      <c r="BH81" s="7">
        <v>0</v>
      </c>
      <c r="BI81" s="6">
        <v>0</v>
      </c>
      <c r="BJ81" s="9">
        <f t="shared" si="226"/>
        <v>0</v>
      </c>
      <c r="BK81" s="54">
        <v>1.8100000000000002E-2</v>
      </c>
      <c r="BL81" s="6">
        <v>9.2430000000000003</v>
      </c>
      <c r="BM81" s="9">
        <f t="shared" si="227"/>
        <v>510662.98342541431</v>
      </c>
      <c r="BN81" s="7">
        <v>0</v>
      </c>
      <c r="BO81" s="6">
        <v>0</v>
      </c>
      <c r="BP81" s="9">
        <f t="shared" si="228"/>
        <v>0</v>
      </c>
      <c r="BQ81" s="7"/>
      <c r="BR81" s="6"/>
      <c r="BS81" s="9"/>
      <c r="BT81" s="7">
        <f t="shared" si="229"/>
        <v>8.0886099999999992</v>
      </c>
      <c r="BU81" s="9">
        <f t="shared" si="230"/>
        <v>400.49599999999998</v>
      </c>
    </row>
    <row r="82" spans="1:73" x14ac:dyDescent="0.3">
      <c r="A82" s="35">
        <v>2022</v>
      </c>
      <c r="B82" s="36" t="s">
        <v>16</v>
      </c>
      <c r="C82" s="7">
        <v>0</v>
      </c>
      <c r="D82" s="6">
        <v>0</v>
      </c>
      <c r="E82" s="9">
        <f t="shared" si="232"/>
        <v>0</v>
      </c>
      <c r="F82" s="7">
        <v>0</v>
      </c>
      <c r="G82" s="6">
        <v>0</v>
      </c>
      <c r="H82" s="9">
        <f t="shared" si="210"/>
        <v>0</v>
      </c>
      <c r="I82" s="7"/>
      <c r="J82" s="6"/>
      <c r="K82" s="9"/>
      <c r="L82" s="7">
        <v>0</v>
      </c>
      <c r="M82" s="6">
        <v>0</v>
      </c>
      <c r="N82" s="9">
        <f t="shared" si="211"/>
        <v>0</v>
      </c>
      <c r="O82" s="7">
        <v>0</v>
      </c>
      <c r="P82" s="6">
        <v>0</v>
      </c>
      <c r="Q82" s="9">
        <f t="shared" si="212"/>
        <v>0</v>
      </c>
      <c r="R82" s="7">
        <v>0</v>
      </c>
      <c r="S82" s="6">
        <v>0</v>
      </c>
      <c r="T82" s="9">
        <f t="shared" si="213"/>
        <v>0</v>
      </c>
      <c r="U82" s="7">
        <v>0</v>
      </c>
      <c r="V82" s="6">
        <v>0</v>
      </c>
      <c r="W82" s="9">
        <f t="shared" si="214"/>
        <v>0</v>
      </c>
      <c r="X82" s="7">
        <v>0</v>
      </c>
      <c r="Y82" s="6">
        <v>0</v>
      </c>
      <c r="Z82" s="9">
        <f t="shared" si="215"/>
        <v>0</v>
      </c>
      <c r="AA82" s="7">
        <v>0</v>
      </c>
      <c r="AB82" s="6">
        <v>0</v>
      </c>
      <c r="AC82" s="9">
        <f t="shared" si="216"/>
        <v>0</v>
      </c>
      <c r="AD82" s="7">
        <v>0</v>
      </c>
      <c r="AE82" s="6">
        <v>0</v>
      </c>
      <c r="AF82" s="9">
        <f t="shared" si="217"/>
        <v>0</v>
      </c>
      <c r="AG82" s="7">
        <v>0</v>
      </c>
      <c r="AH82" s="6">
        <v>0</v>
      </c>
      <c r="AI82" s="9">
        <f t="shared" si="218"/>
        <v>0</v>
      </c>
      <c r="AJ82" s="7">
        <v>0</v>
      </c>
      <c r="AK82" s="6">
        <v>0</v>
      </c>
      <c r="AL82" s="9">
        <f t="shared" si="219"/>
        <v>0</v>
      </c>
      <c r="AM82" s="7">
        <v>0</v>
      </c>
      <c r="AN82" s="6">
        <v>0</v>
      </c>
      <c r="AO82" s="9">
        <f t="shared" si="220"/>
        <v>0</v>
      </c>
      <c r="AP82" s="7">
        <v>0</v>
      </c>
      <c r="AQ82" s="6">
        <v>0</v>
      </c>
      <c r="AR82" s="9">
        <f t="shared" si="221"/>
        <v>0</v>
      </c>
      <c r="AS82" s="7">
        <v>0</v>
      </c>
      <c r="AT82" s="6">
        <v>0</v>
      </c>
      <c r="AU82" s="9">
        <f t="shared" si="222"/>
        <v>0</v>
      </c>
      <c r="AV82" s="7">
        <v>0</v>
      </c>
      <c r="AW82" s="6">
        <v>0</v>
      </c>
      <c r="AX82" s="9">
        <f t="shared" si="223"/>
        <v>0</v>
      </c>
      <c r="AY82" s="54">
        <v>0.52689999999999992</v>
      </c>
      <c r="AZ82" s="6">
        <v>40.307000000000002</v>
      </c>
      <c r="BA82" s="9">
        <f t="shared" si="224"/>
        <v>76498.386790662378</v>
      </c>
      <c r="BB82" s="7"/>
      <c r="BC82" s="6"/>
      <c r="BD82" s="9"/>
      <c r="BE82" s="7">
        <v>0</v>
      </c>
      <c r="BF82" s="6">
        <v>0</v>
      </c>
      <c r="BG82" s="9">
        <f t="shared" si="225"/>
        <v>0</v>
      </c>
      <c r="BH82" s="54">
        <v>0.15</v>
      </c>
      <c r="BI82" s="6">
        <v>18.481999999999999</v>
      </c>
      <c r="BJ82" s="9">
        <f t="shared" si="226"/>
        <v>123213.33333333334</v>
      </c>
      <c r="BK82" s="7">
        <v>0</v>
      </c>
      <c r="BL82" s="6">
        <v>0</v>
      </c>
      <c r="BM82" s="9">
        <f t="shared" si="227"/>
        <v>0</v>
      </c>
      <c r="BN82" s="7">
        <v>0</v>
      </c>
      <c r="BO82" s="6">
        <v>0</v>
      </c>
      <c r="BP82" s="9">
        <f t="shared" si="228"/>
        <v>0</v>
      </c>
      <c r="BQ82" s="7"/>
      <c r="BR82" s="6"/>
      <c r="BS82" s="9"/>
      <c r="BT82" s="7">
        <f t="shared" si="229"/>
        <v>0.67689999999999995</v>
      </c>
      <c r="BU82" s="9">
        <f t="shared" si="230"/>
        <v>58.789000000000001</v>
      </c>
    </row>
    <row r="83" spans="1:73" ht="15" thickBot="1" x14ac:dyDescent="0.35">
      <c r="A83" s="37"/>
      <c r="B83" s="38" t="s">
        <v>17</v>
      </c>
      <c r="C83" s="26">
        <f t="shared" ref="C83:D83" si="233">SUM(C71:C82)</f>
        <v>26018.044000000002</v>
      </c>
      <c r="D83" s="25">
        <f t="shared" si="233"/>
        <v>692644.62800000003</v>
      </c>
      <c r="E83" s="27"/>
      <c r="F83" s="26">
        <f t="shared" ref="F83:G83" si="234">SUM(F71:F82)</f>
        <v>0</v>
      </c>
      <c r="G83" s="25">
        <f t="shared" si="234"/>
        <v>0</v>
      </c>
      <c r="H83" s="27"/>
      <c r="I83" s="26"/>
      <c r="J83" s="25"/>
      <c r="K83" s="27"/>
      <c r="L83" s="26">
        <f t="shared" ref="L83:M83" si="235">SUM(L71:L82)</f>
        <v>0</v>
      </c>
      <c r="M83" s="25">
        <f t="shared" si="235"/>
        <v>0</v>
      </c>
      <c r="N83" s="27"/>
      <c r="O83" s="26">
        <f t="shared" ref="O83:P83" si="236">SUM(O71:O82)</f>
        <v>0</v>
      </c>
      <c r="P83" s="25">
        <f t="shared" si="236"/>
        <v>0</v>
      </c>
      <c r="Q83" s="27"/>
      <c r="R83" s="26">
        <f t="shared" ref="R83:S83" si="237">SUM(R71:R82)</f>
        <v>0</v>
      </c>
      <c r="S83" s="25">
        <f t="shared" si="237"/>
        <v>0</v>
      </c>
      <c r="T83" s="27"/>
      <c r="U83" s="26">
        <f t="shared" ref="U83:V83" si="238">SUM(U71:U82)</f>
        <v>0</v>
      </c>
      <c r="V83" s="25">
        <f t="shared" si="238"/>
        <v>0</v>
      </c>
      <c r="W83" s="27"/>
      <c r="X83" s="26">
        <f t="shared" ref="X83:Y83" si="239">SUM(X71:X82)</f>
        <v>25.942500000000003</v>
      </c>
      <c r="Y83" s="25">
        <f t="shared" si="239"/>
        <v>1538.633</v>
      </c>
      <c r="Z83" s="27"/>
      <c r="AA83" s="26">
        <f t="shared" ref="AA83:AB83" si="240">SUM(AA71:AA82)</f>
        <v>3.1656499999999999</v>
      </c>
      <c r="AB83" s="25">
        <f t="shared" si="240"/>
        <v>305.85000000000002</v>
      </c>
      <c r="AC83" s="27"/>
      <c r="AD83" s="26">
        <f t="shared" ref="AD83:AE83" si="241">SUM(AD71:AD82)</f>
        <v>0.93</v>
      </c>
      <c r="AE83" s="25">
        <f t="shared" si="241"/>
        <v>40.93</v>
      </c>
      <c r="AF83" s="27"/>
      <c r="AG83" s="26">
        <f t="shared" ref="AG83:AH83" si="242">SUM(AG71:AG82)</f>
        <v>9.7999999999999997E-4</v>
      </c>
      <c r="AH83" s="25">
        <f t="shared" si="242"/>
        <v>0.01</v>
      </c>
      <c r="AI83" s="27"/>
      <c r="AJ83" s="26">
        <f t="shared" ref="AJ83:AK83" si="243">SUM(AJ71:AJ82)</f>
        <v>1.0800000000000001E-2</v>
      </c>
      <c r="AK83" s="25">
        <f t="shared" si="243"/>
        <v>1.3479999999999999</v>
      </c>
      <c r="AL83" s="27"/>
      <c r="AM83" s="26">
        <f t="shared" ref="AM83:AN83" si="244">SUM(AM71:AM82)</f>
        <v>0</v>
      </c>
      <c r="AN83" s="25">
        <f t="shared" si="244"/>
        <v>0</v>
      </c>
      <c r="AO83" s="27"/>
      <c r="AP83" s="26">
        <f t="shared" ref="AP83:AQ83" si="245">SUM(AP71:AP82)</f>
        <v>5027.7481600000001</v>
      </c>
      <c r="AQ83" s="25">
        <f t="shared" si="245"/>
        <v>120880.42000000001</v>
      </c>
      <c r="AR83" s="27"/>
      <c r="AS83" s="26">
        <f t="shared" ref="AS83:AT83" si="246">SUM(AS71:AS82)</f>
        <v>0</v>
      </c>
      <c r="AT83" s="25">
        <f t="shared" si="246"/>
        <v>0</v>
      </c>
      <c r="AU83" s="27"/>
      <c r="AV83" s="26">
        <f t="shared" ref="AV83:AW83" si="247">SUM(AV71:AV82)</f>
        <v>14.12514</v>
      </c>
      <c r="AW83" s="25">
        <f t="shared" si="247"/>
        <v>632.99099999999999</v>
      </c>
      <c r="AX83" s="27"/>
      <c r="AY83" s="26">
        <f t="shared" ref="AY83:AZ83" si="248">SUM(AY71:AY82)</f>
        <v>20.022950000000002</v>
      </c>
      <c r="AZ83" s="25">
        <f t="shared" si="248"/>
        <v>1074.8400000000001</v>
      </c>
      <c r="BA83" s="27"/>
      <c r="BB83" s="26"/>
      <c r="BC83" s="25"/>
      <c r="BD83" s="27"/>
      <c r="BE83" s="26">
        <f t="shared" ref="BE83:BF83" si="249">SUM(BE71:BE82)</f>
        <v>0</v>
      </c>
      <c r="BF83" s="25">
        <f t="shared" si="249"/>
        <v>0</v>
      </c>
      <c r="BG83" s="27"/>
      <c r="BH83" s="26">
        <f t="shared" ref="BH83:BI83" si="250">SUM(BH71:BH82)</f>
        <v>0.16591</v>
      </c>
      <c r="BI83" s="25">
        <f t="shared" si="250"/>
        <v>22.36</v>
      </c>
      <c r="BJ83" s="27"/>
      <c r="BK83" s="26">
        <f t="shared" ref="BK83:BL83" si="251">SUM(BK71:BK82)</f>
        <v>0.1134</v>
      </c>
      <c r="BL83" s="25">
        <f t="shared" si="251"/>
        <v>9.32</v>
      </c>
      <c r="BM83" s="27"/>
      <c r="BN83" s="26">
        <f t="shared" ref="BN83:BO83" si="252">SUM(BN71:BN82)</f>
        <v>0</v>
      </c>
      <c r="BO83" s="25">
        <f t="shared" si="252"/>
        <v>0</v>
      </c>
      <c r="BP83" s="27"/>
      <c r="BQ83" s="26"/>
      <c r="BR83" s="25"/>
      <c r="BS83" s="27"/>
      <c r="BT83" s="26">
        <f t="shared" si="229"/>
        <v>31110.269489999999</v>
      </c>
      <c r="BU83" s="27">
        <f t="shared" si="230"/>
        <v>817151.33000000007</v>
      </c>
    </row>
    <row r="84" spans="1:73" x14ac:dyDescent="0.3">
      <c r="A84" s="35">
        <v>2023</v>
      </c>
      <c r="B84" s="36" t="s">
        <v>5</v>
      </c>
      <c r="C84" s="7">
        <v>0</v>
      </c>
      <c r="D84" s="6">
        <v>0</v>
      </c>
      <c r="E84" s="9">
        <f>IF(C84=0,0,D84/C84*1000)</f>
        <v>0</v>
      </c>
      <c r="F84" s="7">
        <v>0</v>
      </c>
      <c r="G84" s="6">
        <v>0</v>
      </c>
      <c r="H84" s="9">
        <f t="shared" ref="H84:H95" si="253">IF(F84=0,0,G84/F84*1000)</f>
        <v>0</v>
      </c>
      <c r="I84" s="7">
        <v>0</v>
      </c>
      <c r="J84" s="6">
        <v>0</v>
      </c>
      <c r="K84" s="9">
        <f t="shared" ref="K84:K95" si="254">IF(I84=0,0,J84/I84*1000)</f>
        <v>0</v>
      </c>
      <c r="L84" s="7">
        <v>0</v>
      </c>
      <c r="M84" s="6">
        <v>0</v>
      </c>
      <c r="N84" s="9">
        <f t="shared" ref="N84:N95" si="255">IF(L84=0,0,M84/L84*1000)</f>
        <v>0</v>
      </c>
      <c r="O84" s="7">
        <v>0</v>
      </c>
      <c r="P84" s="6">
        <v>0</v>
      </c>
      <c r="Q84" s="9">
        <f t="shared" ref="Q84:Q95" si="256">IF(O84=0,0,P84/O84*1000)</f>
        <v>0</v>
      </c>
      <c r="R84" s="7">
        <v>0</v>
      </c>
      <c r="S84" s="6">
        <v>0</v>
      </c>
      <c r="T84" s="9">
        <f t="shared" ref="T84:T95" si="257">IF(R84=0,0,S84/R84*1000)</f>
        <v>0</v>
      </c>
      <c r="U84" s="7">
        <v>0</v>
      </c>
      <c r="V84" s="6">
        <v>0</v>
      </c>
      <c r="W84" s="9">
        <f t="shared" ref="W84:W95" si="258">IF(U84=0,0,V84/U84*1000)</f>
        <v>0</v>
      </c>
      <c r="X84" s="7">
        <v>0</v>
      </c>
      <c r="Y84" s="6">
        <v>0</v>
      </c>
      <c r="Z84" s="9">
        <f t="shared" ref="Z84:Z95" si="259">IF(X84=0,0,Y84/X84*1000)</f>
        <v>0</v>
      </c>
      <c r="AA84" s="7">
        <v>0</v>
      </c>
      <c r="AB84" s="6">
        <v>0</v>
      </c>
      <c r="AC84" s="9">
        <f t="shared" ref="AC84:AC95" si="260">IF(AA84=0,0,AB84/AA84*1000)</f>
        <v>0</v>
      </c>
      <c r="AD84" s="7">
        <v>0</v>
      </c>
      <c r="AE84" s="6">
        <v>0</v>
      </c>
      <c r="AF84" s="9">
        <f t="shared" ref="AF84:AF95" si="261">IF(AD84=0,0,AE84/AD84*1000)</f>
        <v>0</v>
      </c>
      <c r="AG84" s="7">
        <v>0</v>
      </c>
      <c r="AH84" s="6">
        <v>0</v>
      </c>
      <c r="AI84" s="9">
        <f t="shared" ref="AI84:AI95" si="262">IF(AG84=0,0,AH84/AG84*1000)</f>
        <v>0</v>
      </c>
      <c r="AJ84" s="7">
        <v>0</v>
      </c>
      <c r="AK84" s="6">
        <v>0</v>
      </c>
      <c r="AL84" s="9">
        <f t="shared" ref="AL84:AL95" si="263">IF(AJ84=0,0,AK84/AJ84*1000)</f>
        <v>0</v>
      </c>
      <c r="AM84" s="7">
        <v>0</v>
      </c>
      <c r="AN84" s="6">
        <v>0</v>
      </c>
      <c r="AO84" s="9">
        <f t="shared" ref="AO84:AO95" si="264">IF(AM84=0,0,AN84/AM84*1000)</f>
        <v>0</v>
      </c>
      <c r="AP84" s="7">
        <v>0</v>
      </c>
      <c r="AQ84" s="6">
        <v>0</v>
      </c>
      <c r="AR84" s="9">
        <f t="shared" ref="AR84:AR95" si="265">IF(AP84=0,0,AQ84/AP84*1000)</f>
        <v>0</v>
      </c>
      <c r="AS84" s="7">
        <v>0</v>
      </c>
      <c r="AT84" s="6">
        <v>0</v>
      </c>
      <c r="AU84" s="9">
        <f t="shared" ref="AU84:AU95" si="266">IF(AS84=0,0,AT84/AS84*1000)</f>
        <v>0</v>
      </c>
      <c r="AV84" s="54">
        <v>8.6715</v>
      </c>
      <c r="AW84" s="6">
        <v>386.33600000000001</v>
      </c>
      <c r="AX84" s="9">
        <f t="shared" ref="AX84:AX95" si="267">IF(AV84=0,0,AW84/AV84*1000)</f>
        <v>44552.38424724673</v>
      </c>
      <c r="AY84" s="54">
        <v>3.1240600000000001</v>
      </c>
      <c r="AZ84" s="6">
        <v>82.253</v>
      </c>
      <c r="BA84" s="9">
        <f t="shared" ref="BA84:BA95" si="268">IF(AY84=0,0,AZ84/AY84*1000)</f>
        <v>26328.879727021889</v>
      </c>
      <c r="BB84" s="7"/>
      <c r="BC84" s="6"/>
      <c r="BD84" s="9"/>
      <c r="BE84" s="7">
        <v>0</v>
      </c>
      <c r="BF84" s="6">
        <v>0</v>
      </c>
      <c r="BG84" s="9">
        <f t="shared" ref="BG84:BG95" si="269">IF(BE84=0,0,BF84/BE84*1000)</f>
        <v>0</v>
      </c>
      <c r="BH84" s="7">
        <v>0</v>
      </c>
      <c r="BI84" s="6">
        <v>0</v>
      </c>
      <c r="BJ84" s="9">
        <f t="shared" ref="BJ84:BJ95" si="270">IF(BH84=0,0,BI84/BH84*1000)</f>
        <v>0</v>
      </c>
      <c r="BK84" s="7">
        <v>0</v>
      </c>
      <c r="BL84" s="6">
        <v>0</v>
      </c>
      <c r="BM84" s="9">
        <f t="shared" ref="BM84:BM95" si="271">IF(BK84=0,0,BL84/BK84*1000)</f>
        <v>0</v>
      </c>
      <c r="BN84" s="7">
        <v>0</v>
      </c>
      <c r="BO84" s="6">
        <v>0</v>
      </c>
      <c r="BP84" s="9">
        <f t="shared" ref="BP84:BP95" si="272">IF(BN84=0,0,BO84/BN84*1000)</f>
        <v>0</v>
      </c>
      <c r="BQ84" s="7"/>
      <c r="BR84" s="6"/>
      <c r="BS84" s="9"/>
      <c r="BT84" s="7">
        <f t="shared" si="229"/>
        <v>11.79556</v>
      </c>
      <c r="BU84" s="9">
        <f t="shared" si="230"/>
        <v>468.589</v>
      </c>
    </row>
    <row r="85" spans="1:73" x14ac:dyDescent="0.3">
      <c r="A85" s="35">
        <v>2023</v>
      </c>
      <c r="B85" s="36" t="s">
        <v>6</v>
      </c>
      <c r="C85" s="7">
        <v>0</v>
      </c>
      <c r="D85" s="6">
        <v>0</v>
      </c>
      <c r="E85" s="9">
        <f t="shared" ref="E85:E86" si="273">IF(C85=0,0,D85/C85*1000)</f>
        <v>0</v>
      </c>
      <c r="F85" s="7">
        <v>0</v>
      </c>
      <c r="G85" s="6">
        <v>0</v>
      </c>
      <c r="H85" s="9">
        <f t="shared" si="253"/>
        <v>0</v>
      </c>
      <c r="I85" s="7">
        <v>0</v>
      </c>
      <c r="J85" s="6">
        <v>0</v>
      </c>
      <c r="K85" s="9">
        <f t="shared" si="254"/>
        <v>0</v>
      </c>
      <c r="L85" s="7">
        <v>0</v>
      </c>
      <c r="M85" s="6">
        <v>0</v>
      </c>
      <c r="N85" s="9">
        <f t="shared" si="255"/>
        <v>0</v>
      </c>
      <c r="O85" s="7">
        <v>0</v>
      </c>
      <c r="P85" s="6">
        <v>0</v>
      </c>
      <c r="Q85" s="9">
        <f t="shared" si="256"/>
        <v>0</v>
      </c>
      <c r="R85" s="7">
        <v>0</v>
      </c>
      <c r="S85" s="6">
        <v>0</v>
      </c>
      <c r="T85" s="9">
        <f t="shared" si="257"/>
        <v>0</v>
      </c>
      <c r="U85" s="7">
        <v>0</v>
      </c>
      <c r="V85" s="6">
        <v>0</v>
      </c>
      <c r="W85" s="9">
        <f t="shared" si="258"/>
        <v>0</v>
      </c>
      <c r="X85" s="7">
        <v>0</v>
      </c>
      <c r="Y85" s="6">
        <v>0</v>
      </c>
      <c r="Z85" s="9">
        <f t="shared" si="259"/>
        <v>0</v>
      </c>
      <c r="AA85" s="7">
        <v>0</v>
      </c>
      <c r="AB85" s="6">
        <v>0</v>
      </c>
      <c r="AC85" s="9">
        <f t="shared" si="260"/>
        <v>0</v>
      </c>
      <c r="AD85" s="7">
        <v>0</v>
      </c>
      <c r="AE85" s="6">
        <v>0</v>
      </c>
      <c r="AF85" s="9">
        <f t="shared" si="261"/>
        <v>0</v>
      </c>
      <c r="AG85" s="7">
        <v>0</v>
      </c>
      <c r="AH85" s="6">
        <v>0</v>
      </c>
      <c r="AI85" s="9">
        <f t="shared" si="262"/>
        <v>0</v>
      </c>
      <c r="AJ85" s="7">
        <v>0</v>
      </c>
      <c r="AK85" s="6">
        <v>0</v>
      </c>
      <c r="AL85" s="9">
        <f t="shared" si="263"/>
        <v>0</v>
      </c>
      <c r="AM85" s="7">
        <v>0</v>
      </c>
      <c r="AN85" s="6">
        <v>0</v>
      </c>
      <c r="AO85" s="9">
        <f t="shared" si="264"/>
        <v>0</v>
      </c>
      <c r="AP85" s="54">
        <v>0.92</v>
      </c>
      <c r="AQ85" s="6">
        <v>57.073999999999998</v>
      </c>
      <c r="AR85" s="9">
        <f t="shared" si="265"/>
        <v>62036.956521739128</v>
      </c>
      <c r="AS85" s="7">
        <v>0</v>
      </c>
      <c r="AT85" s="6">
        <v>0</v>
      </c>
      <c r="AU85" s="9">
        <f t="shared" si="266"/>
        <v>0</v>
      </c>
      <c r="AV85" s="7">
        <v>0</v>
      </c>
      <c r="AW85" s="6">
        <v>0</v>
      </c>
      <c r="AX85" s="9">
        <f t="shared" si="267"/>
        <v>0</v>
      </c>
      <c r="AY85" s="7">
        <v>0</v>
      </c>
      <c r="AZ85" s="6">
        <v>0</v>
      </c>
      <c r="BA85" s="9">
        <f t="shared" si="268"/>
        <v>0</v>
      </c>
      <c r="BB85" s="7"/>
      <c r="BC85" s="6"/>
      <c r="BD85" s="9"/>
      <c r="BE85" s="7">
        <v>0</v>
      </c>
      <c r="BF85" s="6">
        <v>0</v>
      </c>
      <c r="BG85" s="9">
        <f t="shared" si="269"/>
        <v>0</v>
      </c>
      <c r="BH85" s="54">
        <v>0.01</v>
      </c>
      <c r="BI85" s="6">
        <v>1.677</v>
      </c>
      <c r="BJ85" s="9">
        <f t="shared" si="270"/>
        <v>167700</v>
      </c>
      <c r="BK85" s="7">
        <v>0</v>
      </c>
      <c r="BL85" s="6">
        <v>0</v>
      </c>
      <c r="BM85" s="9">
        <f t="shared" si="271"/>
        <v>0</v>
      </c>
      <c r="BN85" s="7">
        <v>0</v>
      </c>
      <c r="BO85" s="6">
        <v>0</v>
      </c>
      <c r="BP85" s="9">
        <f t="shared" si="272"/>
        <v>0</v>
      </c>
      <c r="BQ85" s="7"/>
      <c r="BR85" s="6"/>
      <c r="BS85" s="9"/>
      <c r="BT85" s="7">
        <f t="shared" si="229"/>
        <v>0.93</v>
      </c>
      <c r="BU85" s="9">
        <f t="shared" si="230"/>
        <v>58.750999999999998</v>
      </c>
    </row>
    <row r="86" spans="1:73" x14ac:dyDescent="0.3">
      <c r="A86" s="35">
        <v>2023</v>
      </c>
      <c r="B86" s="36" t="s">
        <v>7</v>
      </c>
      <c r="C86" s="7">
        <v>0</v>
      </c>
      <c r="D86" s="6">
        <v>0</v>
      </c>
      <c r="E86" s="9">
        <f t="shared" si="273"/>
        <v>0</v>
      </c>
      <c r="F86" s="7">
        <v>0</v>
      </c>
      <c r="G86" s="6">
        <v>0</v>
      </c>
      <c r="H86" s="9">
        <f t="shared" si="253"/>
        <v>0</v>
      </c>
      <c r="I86" s="7">
        <v>0</v>
      </c>
      <c r="J86" s="6">
        <v>0</v>
      </c>
      <c r="K86" s="9">
        <f t="shared" si="254"/>
        <v>0</v>
      </c>
      <c r="L86" s="7">
        <v>0</v>
      </c>
      <c r="M86" s="6">
        <v>0</v>
      </c>
      <c r="N86" s="9">
        <f t="shared" si="255"/>
        <v>0</v>
      </c>
      <c r="O86" s="7">
        <v>0</v>
      </c>
      <c r="P86" s="6">
        <v>0</v>
      </c>
      <c r="Q86" s="9">
        <f t="shared" si="256"/>
        <v>0</v>
      </c>
      <c r="R86" s="7">
        <v>0</v>
      </c>
      <c r="S86" s="6">
        <v>0</v>
      </c>
      <c r="T86" s="9">
        <f t="shared" si="257"/>
        <v>0</v>
      </c>
      <c r="U86" s="7">
        <v>0</v>
      </c>
      <c r="V86" s="6">
        <v>0</v>
      </c>
      <c r="W86" s="9">
        <f t="shared" si="258"/>
        <v>0</v>
      </c>
      <c r="X86" s="7">
        <v>0</v>
      </c>
      <c r="Y86" s="6">
        <v>0</v>
      </c>
      <c r="Z86" s="9">
        <f t="shared" si="259"/>
        <v>0</v>
      </c>
      <c r="AA86" s="7">
        <v>0</v>
      </c>
      <c r="AB86" s="6">
        <v>0</v>
      </c>
      <c r="AC86" s="9">
        <f t="shared" si="260"/>
        <v>0</v>
      </c>
      <c r="AD86" s="7">
        <v>0</v>
      </c>
      <c r="AE86" s="6">
        <v>0</v>
      </c>
      <c r="AF86" s="9">
        <f t="shared" si="261"/>
        <v>0</v>
      </c>
      <c r="AG86" s="7">
        <v>0</v>
      </c>
      <c r="AH86" s="6">
        <v>0</v>
      </c>
      <c r="AI86" s="9">
        <f t="shared" si="262"/>
        <v>0</v>
      </c>
      <c r="AJ86" s="7">
        <v>0</v>
      </c>
      <c r="AK86" s="6">
        <v>0</v>
      </c>
      <c r="AL86" s="9">
        <f t="shared" si="263"/>
        <v>0</v>
      </c>
      <c r="AM86" s="7">
        <v>0</v>
      </c>
      <c r="AN86" s="6">
        <v>0</v>
      </c>
      <c r="AO86" s="9">
        <f t="shared" si="264"/>
        <v>0</v>
      </c>
      <c r="AP86" s="54">
        <v>2307.3380000000002</v>
      </c>
      <c r="AQ86" s="6">
        <v>55372.125</v>
      </c>
      <c r="AR86" s="9">
        <f t="shared" si="265"/>
        <v>23998.272034699723</v>
      </c>
      <c r="AS86" s="7">
        <v>0</v>
      </c>
      <c r="AT86" s="6">
        <v>0</v>
      </c>
      <c r="AU86" s="9">
        <f t="shared" si="266"/>
        <v>0</v>
      </c>
      <c r="AV86" s="7">
        <v>0</v>
      </c>
      <c r="AW86" s="6">
        <v>0</v>
      </c>
      <c r="AX86" s="9">
        <f t="shared" si="267"/>
        <v>0</v>
      </c>
      <c r="AY86" s="54">
        <v>0.4</v>
      </c>
      <c r="AZ86" s="6">
        <v>73.781000000000006</v>
      </c>
      <c r="BA86" s="9">
        <f t="shared" si="268"/>
        <v>184452.50000000003</v>
      </c>
      <c r="BB86" s="7"/>
      <c r="BC86" s="6"/>
      <c r="BD86" s="9"/>
      <c r="BE86" s="7">
        <v>0</v>
      </c>
      <c r="BF86" s="6">
        <v>0</v>
      </c>
      <c r="BG86" s="9">
        <f t="shared" si="269"/>
        <v>0</v>
      </c>
      <c r="BH86" s="7">
        <v>0</v>
      </c>
      <c r="BI86" s="6">
        <v>0</v>
      </c>
      <c r="BJ86" s="9">
        <f t="shared" si="270"/>
        <v>0</v>
      </c>
      <c r="BK86" s="54">
        <v>1.63293</v>
      </c>
      <c r="BL86" s="6">
        <v>145.68</v>
      </c>
      <c r="BM86" s="9">
        <f t="shared" si="271"/>
        <v>89213.86709779354</v>
      </c>
      <c r="BN86" s="7">
        <v>0</v>
      </c>
      <c r="BO86" s="6">
        <v>0</v>
      </c>
      <c r="BP86" s="9">
        <f t="shared" si="272"/>
        <v>0</v>
      </c>
      <c r="BQ86" s="7"/>
      <c r="BR86" s="6"/>
      <c r="BS86" s="9"/>
      <c r="BT86" s="7">
        <f t="shared" si="229"/>
        <v>2309.3709300000005</v>
      </c>
      <c r="BU86" s="9">
        <f t="shared" si="230"/>
        <v>55591.586000000003</v>
      </c>
    </row>
    <row r="87" spans="1:73" x14ac:dyDescent="0.3">
      <c r="A87" s="35">
        <v>2023</v>
      </c>
      <c r="B87" s="36" t="s">
        <v>8</v>
      </c>
      <c r="C87" s="7">
        <v>0</v>
      </c>
      <c r="D87" s="6">
        <v>0</v>
      </c>
      <c r="E87" s="9">
        <f>IF(C87=0,0,D87/C87*1000)</f>
        <v>0</v>
      </c>
      <c r="F87" s="7">
        <v>0</v>
      </c>
      <c r="G87" s="6">
        <v>0</v>
      </c>
      <c r="H87" s="9">
        <f t="shared" si="253"/>
        <v>0</v>
      </c>
      <c r="I87" s="7">
        <v>0</v>
      </c>
      <c r="J87" s="6">
        <v>0</v>
      </c>
      <c r="K87" s="9">
        <f t="shared" si="254"/>
        <v>0</v>
      </c>
      <c r="L87" s="7">
        <v>0</v>
      </c>
      <c r="M87" s="6">
        <v>0</v>
      </c>
      <c r="N87" s="9">
        <f t="shared" si="255"/>
        <v>0</v>
      </c>
      <c r="O87" s="7">
        <v>0</v>
      </c>
      <c r="P87" s="6">
        <v>0</v>
      </c>
      <c r="Q87" s="9">
        <f t="shared" si="256"/>
        <v>0</v>
      </c>
      <c r="R87" s="7">
        <v>0</v>
      </c>
      <c r="S87" s="6">
        <v>0</v>
      </c>
      <c r="T87" s="9">
        <f t="shared" si="257"/>
        <v>0</v>
      </c>
      <c r="U87" s="7">
        <v>0</v>
      </c>
      <c r="V87" s="6">
        <v>0</v>
      </c>
      <c r="W87" s="9">
        <f t="shared" si="258"/>
        <v>0</v>
      </c>
      <c r="X87" s="7">
        <v>0</v>
      </c>
      <c r="Y87" s="6">
        <v>0</v>
      </c>
      <c r="Z87" s="9">
        <f t="shared" si="259"/>
        <v>0</v>
      </c>
      <c r="AA87" s="7">
        <v>0</v>
      </c>
      <c r="AB87" s="6">
        <v>0</v>
      </c>
      <c r="AC87" s="9">
        <f t="shared" si="260"/>
        <v>0</v>
      </c>
      <c r="AD87" s="7">
        <v>0</v>
      </c>
      <c r="AE87" s="6">
        <v>0</v>
      </c>
      <c r="AF87" s="9">
        <f t="shared" si="261"/>
        <v>0</v>
      </c>
      <c r="AG87" s="7">
        <v>0</v>
      </c>
      <c r="AH87" s="6">
        <v>0</v>
      </c>
      <c r="AI87" s="9">
        <f t="shared" si="262"/>
        <v>0</v>
      </c>
      <c r="AJ87" s="7">
        <v>0</v>
      </c>
      <c r="AK87" s="6">
        <v>0</v>
      </c>
      <c r="AL87" s="9">
        <f t="shared" si="263"/>
        <v>0</v>
      </c>
      <c r="AM87" s="7">
        <v>0</v>
      </c>
      <c r="AN87" s="6">
        <v>0</v>
      </c>
      <c r="AO87" s="9">
        <f t="shared" si="264"/>
        <v>0</v>
      </c>
      <c r="AP87" s="54">
        <v>3000</v>
      </c>
      <c r="AQ87" s="6">
        <v>65603.44</v>
      </c>
      <c r="AR87" s="9">
        <f t="shared" si="265"/>
        <v>21867.813333333335</v>
      </c>
      <c r="AS87" s="7">
        <v>0</v>
      </c>
      <c r="AT87" s="6">
        <v>0</v>
      </c>
      <c r="AU87" s="9">
        <f t="shared" si="266"/>
        <v>0</v>
      </c>
      <c r="AV87" s="7">
        <v>0</v>
      </c>
      <c r="AW87" s="6">
        <v>0</v>
      </c>
      <c r="AX87" s="9">
        <f t="shared" si="267"/>
        <v>0</v>
      </c>
      <c r="AY87" s="7">
        <v>0</v>
      </c>
      <c r="AZ87" s="6">
        <v>0</v>
      </c>
      <c r="BA87" s="9">
        <f t="shared" si="268"/>
        <v>0</v>
      </c>
      <c r="BB87" s="7"/>
      <c r="BC87" s="6"/>
      <c r="BD87" s="9"/>
      <c r="BE87" s="7">
        <v>0</v>
      </c>
      <c r="BF87" s="6">
        <v>0</v>
      </c>
      <c r="BG87" s="9">
        <f t="shared" si="269"/>
        <v>0</v>
      </c>
      <c r="BH87" s="54">
        <v>0.1002</v>
      </c>
      <c r="BI87" s="6">
        <v>12.733000000000001</v>
      </c>
      <c r="BJ87" s="9">
        <f t="shared" si="270"/>
        <v>127075.84830339323</v>
      </c>
      <c r="BK87" s="54">
        <v>1.6799999999999999E-3</v>
      </c>
      <c r="BL87" s="6">
        <v>0.219</v>
      </c>
      <c r="BM87" s="9">
        <f t="shared" si="271"/>
        <v>130357.14285714286</v>
      </c>
      <c r="BN87" s="7">
        <v>0</v>
      </c>
      <c r="BO87" s="6">
        <v>0</v>
      </c>
      <c r="BP87" s="9">
        <f t="shared" si="272"/>
        <v>0</v>
      </c>
      <c r="BQ87" s="7"/>
      <c r="BR87" s="6"/>
      <c r="BS87" s="9"/>
      <c r="BT87" s="7">
        <f t="shared" si="229"/>
        <v>3000.1018799999997</v>
      </c>
      <c r="BU87" s="9">
        <f t="shared" si="230"/>
        <v>65616.391999999993</v>
      </c>
    </row>
    <row r="88" spans="1:73" x14ac:dyDescent="0.3">
      <c r="A88" s="35">
        <v>2023</v>
      </c>
      <c r="B88" s="9" t="s">
        <v>9</v>
      </c>
      <c r="C88" s="7">
        <v>0</v>
      </c>
      <c r="D88" s="6">
        <v>0</v>
      </c>
      <c r="E88" s="9">
        <f t="shared" ref="E88:E95" si="274">IF(C88=0,0,D88/C88*1000)</f>
        <v>0</v>
      </c>
      <c r="F88" s="7">
        <v>0</v>
      </c>
      <c r="G88" s="6">
        <v>0</v>
      </c>
      <c r="H88" s="9">
        <f t="shared" si="253"/>
        <v>0</v>
      </c>
      <c r="I88" s="7">
        <v>0</v>
      </c>
      <c r="J88" s="6">
        <v>0</v>
      </c>
      <c r="K88" s="9">
        <f t="shared" si="254"/>
        <v>0</v>
      </c>
      <c r="L88" s="7">
        <v>0</v>
      </c>
      <c r="M88" s="6">
        <v>0</v>
      </c>
      <c r="N88" s="9">
        <f t="shared" si="255"/>
        <v>0</v>
      </c>
      <c r="O88" s="7">
        <v>0</v>
      </c>
      <c r="P88" s="6">
        <v>0</v>
      </c>
      <c r="Q88" s="9">
        <f t="shared" si="256"/>
        <v>0</v>
      </c>
      <c r="R88" s="7">
        <v>0</v>
      </c>
      <c r="S88" s="6">
        <v>0</v>
      </c>
      <c r="T88" s="9">
        <f t="shared" si="257"/>
        <v>0</v>
      </c>
      <c r="U88" s="7">
        <v>0</v>
      </c>
      <c r="V88" s="6">
        <v>0</v>
      </c>
      <c r="W88" s="9">
        <f t="shared" si="258"/>
        <v>0</v>
      </c>
      <c r="X88" s="7">
        <v>0</v>
      </c>
      <c r="Y88" s="6">
        <v>0</v>
      </c>
      <c r="Z88" s="9">
        <f t="shared" si="259"/>
        <v>0</v>
      </c>
      <c r="AA88" s="7">
        <v>0</v>
      </c>
      <c r="AB88" s="6">
        <v>0</v>
      </c>
      <c r="AC88" s="9">
        <f t="shared" si="260"/>
        <v>0</v>
      </c>
      <c r="AD88" s="7">
        <v>0</v>
      </c>
      <c r="AE88" s="6">
        <v>0</v>
      </c>
      <c r="AF88" s="9">
        <f t="shared" si="261"/>
        <v>0</v>
      </c>
      <c r="AG88" s="7">
        <v>0</v>
      </c>
      <c r="AH88" s="6">
        <v>0</v>
      </c>
      <c r="AI88" s="9">
        <f t="shared" si="262"/>
        <v>0</v>
      </c>
      <c r="AJ88" s="7">
        <v>0</v>
      </c>
      <c r="AK88" s="6">
        <v>0</v>
      </c>
      <c r="AL88" s="9">
        <f t="shared" si="263"/>
        <v>0</v>
      </c>
      <c r="AM88" s="7">
        <v>0</v>
      </c>
      <c r="AN88" s="6">
        <v>0</v>
      </c>
      <c r="AO88" s="9">
        <f t="shared" si="264"/>
        <v>0</v>
      </c>
      <c r="AP88" s="7">
        <v>0</v>
      </c>
      <c r="AQ88" s="6">
        <v>0</v>
      </c>
      <c r="AR88" s="9">
        <f t="shared" si="265"/>
        <v>0</v>
      </c>
      <c r="AS88" s="7">
        <v>0</v>
      </c>
      <c r="AT88" s="6">
        <v>0</v>
      </c>
      <c r="AU88" s="9">
        <f t="shared" si="266"/>
        <v>0</v>
      </c>
      <c r="AV88" s="7">
        <v>0</v>
      </c>
      <c r="AW88" s="6">
        <v>0</v>
      </c>
      <c r="AX88" s="9">
        <f t="shared" si="267"/>
        <v>0</v>
      </c>
      <c r="AY88" s="54">
        <v>0.29411000000000004</v>
      </c>
      <c r="AZ88" s="6">
        <v>40.9</v>
      </c>
      <c r="BA88" s="9">
        <f t="shared" si="268"/>
        <v>139063.61565400698</v>
      </c>
      <c r="BB88" s="7"/>
      <c r="BC88" s="6"/>
      <c r="BD88" s="9"/>
      <c r="BE88" s="7">
        <v>0</v>
      </c>
      <c r="BF88" s="6">
        <v>0</v>
      </c>
      <c r="BG88" s="9">
        <f t="shared" si="269"/>
        <v>0</v>
      </c>
      <c r="BH88" s="7">
        <v>0</v>
      </c>
      <c r="BI88" s="6">
        <v>0</v>
      </c>
      <c r="BJ88" s="9">
        <f t="shared" si="270"/>
        <v>0</v>
      </c>
      <c r="BK88" s="7">
        <v>0</v>
      </c>
      <c r="BL88" s="6">
        <v>0</v>
      </c>
      <c r="BM88" s="9">
        <f t="shared" si="271"/>
        <v>0</v>
      </c>
      <c r="BN88" s="7">
        <v>0</v>
      </c>
      <c r="BO88" s="6">
        <v>0</v>
      </c>
      <c r="BP88" s="9">
        <f t="shared" si="272"/>
        <v>0</v>
      </c>
      <c r="BQ88" s="7"/>
      <c r="BR88" s="6"/>
      <c r="BS88" s="9"/>
      <c r="BT88" s="7">
        <f t="shared" si="229"/>
        <v>0.29411000000000004</v>
      </c>
      <c r="BU88" s="9">
        <f t="shared" si="230"/>
        <v>40.9</v>
      </c>
    </row>
    <row r="89" spans="1:73" x14ac:dyDescent="0.3">
      <c r="A89" s="35">
        <v>2023</v>
      </c>
      <c r="B89" s="36" t="s">
        <v>10</v>
      </c>
      <c r="C89" s="7">
        <v>0</v>
      </c>
      <c r="D89" s="6">
        <v>0</v>
      </c>
      <c r="E89" s="9">
        <f t="shared" si="274"/>
        <v>0</v>
      </c>
      <c r="F89" s="7">
        <v>0</v>
      </c>
      <c r="G89" s="6">
        <v>0</v>
      </c>
      <c r="H89" s="9">
        <f t="shared" si="253"/>
        <v>0</v>
      </c>
      <c r="I89" s="7">
        <v>0</v>
      </c>
      <c r="J89" s="6">
        <v>0</v>
      </c>
      <c r="K89" s="9">
        <f t="shared" si="254"/>
        <v>0</v>
      </c>
      <c r="L89" s="7">
        <v>0</v>
      </c>
      <c r="M89" s="6">
        <v>0</v>
      </c>
      <c r="N89" s="9">
        <f t="shared" si="255"/>
        <v>0</v>
      </c>
      <c r="O89" s="7">
        <v>0</v>
      </c>
      <c r="P89" s="6">
        <v>0</v>
      </c>
      <c r="Q89" s="9">
        <f t="shared" si="256"/>
        <v>0</v>
      </c>
      <c r="R89" s="7">
        <v>0</v>
      </c>
      <c r="S89" s="6">
        <v>0</v>
      </c>
      <c r="T89" s="9">
        <f t="shared" si="257"/>
        <v>0</v>
      </c>
      <c r="U89" s="7">
        <v>0</v>
      </c>
      <c r="V89" s="6">
        <v>0</v>
      </c>
      <c r="W89" s="9">
        <f t="shared" si="258"/>
        <v>0</v>
      </c>
      <c r="X89" s="7">
        <v>0</v>
      </c>
      <c r="Y89" s="6">
        <v>0</v>
      </c>
      <c r="Z89" s="9">
        <f t="shared" si="259"/>
        <v>0</v>
      </c>
      <c r="AA89" s="7">
        <v>0</v>
      </c>
      <c r="AB89" s="6">
        <v>0</v>
      </c>
      <c r="AC89" s="9">
        <f t="shared" si="260"/>
        <v>0</v>
      </c>
      <c r="AD89" s="7">
        <v>0</v>
      </c>
      <c r="AE89" s="6">
        <v>0</v>
      </c>
      <c r="AF89" s="9">
        <f t="shared" si="261"/>
        <v>0</v>
      </c>
      <c r="AG89" s="7">
        <v>0</v>
      </c>
      <c r="AH89" s="6">
        <v>0</v>
      </c>
      <c r="AI89" s="9">
        <f t="shared" si="262"/>
        <v>0</v>
      </c>
      <c r="AJ89" s="7">
        <v>0</v>
      </c>
      <c r="AK89" s="6">
        <v>0</v>
      </c>
      <c r="AL89" s="9">
        <f t="shared" si="263"/>
        <v>0</v>
      </c>
      <c r="AM89" s="7">
        <v>0</v>
      </c>
      <c r="AN89" s="6">
        <v>0</v>
      </c>
      <c r="AO89" s="9">
        <f t="shared" si="264"/>
        <v>0</v>
      </c>
      <c r="AP89" s="7">
        <v>0</v>
      </c>
      <c r="AQ89" s="6">
        <v>0</v>
      </c>
      <c r="AR89" s="9">
        <f t="shared" si="265"/>
        <v>0</v>
      </c>
      <c r="AS89" s="7">
        <v>0</v>
      </c>
      <c r="AT89" s="6">
        <v>0</v>
      </c>
      <c r="AU89" s="9">
        <f t="shared" si="266"/>
        <v>0</v>
      </c>
      <c r="AV89" s="7">
        <v>0</v>
      </c>
      <c r="AW89" s="6">
        <v>0</v>
      </c>
      <c r="AX89" s="9">
        <f t="shared" si="267"/>
        <v>0</v>
      </c>
      <c r="AY89" s="7">
        <v>0</v>
      </c>
      <c r="AZ89" s="6">
        <v>0</v>
      </c>
      <c r="BA89" s="9">
        <f t="shared" si="268"/>
        <v>0</v>
      </c>
      <c r="BB89" s="7"/>
      <c r="BC89" s="6"/>
      <c r="BD89" s="9"/>
      <c r="BE89" s="7">
        <v>0</v>
      </c>
      <c r="BF89" s="6">
        <v>0</v>
      </c>
      <c r="BG89" s="9">
        <f t="shared" si="269"/>
        <v>0</v>
      </c>
      <c r="BH89" s="7">
        <v>0</v>
      </c>
      <c r="BI89" s="6">
        <v>0</v>
      </c>
      <c r="BJ89" s="9">
        <f t="shared" si="270"/>
        <v>0</v>
      </c>
      <c r="BK89" s="7">
        <v>0</v>
      </c>
      <c r="BL89" s="6">
        <v>0</v>
      </c>
      <c r="BM89" s="9">
        <f t="shared" si="271"/>
        <v>0</v>
      </c>
      <c r="BN89" s="7">
        <v>0</v>
      </c>
      <c r="BO89" s="6">
        <v>0</v>
      </c>
      <c r="BP89" s="9">
        <f t="shared" si="272"/>
        <v>0</v>
      </c>
      <c r="BQ89" s="7"/>
      <c r="BR89" s="6"/>
      <c r="BS89" s="9"/>
      <c r="BT89" s="7">
        <f t="shared" si="229"/>
        <v>0</v>
      </c>
      <c r="BU89" s="9">
        <f t="shared" si="230"/>
        <v>0</v>
      </c>
    </row>
    <row r="90" spans="1:73" x14ac:dyDescent="0.3">
      <c r="A90" s="35">
        <v>2023</v>
      </c>
      <c r="B90" s="36" t="s">
        <v>11</v>
      </c>
      <c r="C90" s="7">
        <v>0</v>
      </c>
      <c r="D90" s="6">
        <v>0</v>
      </c>
      <c r="E90" s="9">
        <f t="shared" si="274"/>
        <v>0</v>
      </c>
      <c r="F90" s="7">
        <v>0</v>
      </c>
      <c r="G90" s="6">
        <v>0</v>
      </c>
      <c r="H90" s="9">
        <f t="shared" si="253"/>
        <v>0</v>
      </c>
      <c r="I90" s="7">
        <v>0</v>
      </c>
      <c r="J90" s="6">
        <v>0</v>
      </c>
      <c r="K90" s="9">
        <f t="shared" si="254"/>
        <v>0</v>
      </c>
      <c r="L90" s="7">
        <v>0</v>
      </c>
      <c r="M90" s="6">
        <v>0</v>
      </c>
      <c r="N90" s="9">
        <f t="shared" si="255"/>
        <v>0</v>
      </c>
      <c r="O90" s="54">
        <v>9.1999999999999998E-3</v>
      </c>
      <c r="P90" s="6">
        <v>1.599</v>
      </c>
      <c r="Q90" s="9">
        <f t="shared" si="256"/>
        <v>173804.34782608697</v>
      </c>
      <c r="R90" s="7">
        <v>0</v>
      </c>
      <c r="S90" s="6">
        <v>0</v>
      </c>
      <c r="T90" s="9">
        <f t="shared" si="257"/>
        <v>0</v>
      </c>
      <c r="U90" s="7">
        <v>0</v>
      </c>
      <c r="V90" s="6">
        <v>0</v>
      </c>
      <c r="W90" s="9">
        <f t="shared" si="258"/>
        <v>0</v>
      </c>
      <c r="X90" s="7">
        <v>0</v>
      </c>
      <c r="Y90" s="6">
        <v>0</v>
      </c>
      <c r="Z90" s="9">
        <f t="shared" si="259"/>
        <v>0</v>
      </c>
      <c r="AA90" s="7">
        <v>0</v>
      </c>
      <c r="AB90" s="6">
        <v>0</v>
      </c>
      <c r="AC90" s="9">
        <f t="shared" si="260"/>
        <v>0</v>
      </c>
      <c r="AD90" s="7">
        <v>0</v>
      </c>
      <c r="AE90" s="6">
        <v>0</v>
      </c>
      <c r="AF90" s="9">
        <f t="shared" si="261"/>
        <v>0</v>
      </c>
      <c r="AG90" s="7">
        <v>0</v>
      </c>
      <c r="AH90" s="6">
        <v>0</v>
      </c>
      <c r="AI90" s="9">
        <f t="shared" si="262"/>
        <v>0</v>
      </c>
      <c r="AJ90" s="54">
        <v>1.7999999999999999E-2</v>
      </c>
      <c r="AK90" s="6">
        <v>3.9849999999999999</v>
      </c>
      <c r="AL90" s="9">
        <f t="shared" si="263"/>
        <v>221388.88888888888</v>
      </c>
      <c r="AM90" s="7">
        <v>0</v>
      </c>
      <c r="AN90" s="6">
        <v>0</v>
      </c>
      <c r="AO90" s="9">
        <f t="shared" si="264"/>
        <v>0</v>
      </c>
      <c r="AP90" s="54">
        <v>0.92</v>
      </c>
      <c r="AQ90" s="6">
        <v>64.807000000000002</v>
      </c>
      <c r="AR90" s="9">
        <f t="shared" si="265"/>
        <v>70442.391304347824</v>
      </c>
      <c r="AS90" s="7">
        <v>0</v>
      </c>
      <c r="AT90" s="6">
        <v>0</v>
      </c>
      <c r="AU90" s="9">
        <f t="shared" si="266"/>
        <v>0</v>
      </c>
      <c r="AV90" s="7">
        <v>0</v>
      </c>
      <c r="AW90" s="6">
        <v>0</v>
      </c>
      <c r="AX90" s="9">
        <f t="shared" si="267"/>
        <v>0</v>
      </c>
      <c r="AY90" s="7">
        <v>0</v>
      </c>
      <c r="AZ90" s="6">
        <v>0</v>
      </c>
      <c r="BA90" s="9">
        <f t="shared" si="268"/>
        <v>0</v>
      </c>
      <c r="BB90" s="7"/>
      <c r="BC90" s="6"/>
      <c r="BD90" s="9"/>
      <c r="BE90" s="7">
        <v>0</v>
      </c>
      <c r="BF90" s="6">
        <v>0</v>
      </c>
      <c r="BG90" s="9">
        <f t="shared" si="269"/>
        <v>0</v>
      </c>
      <c r="BH90" s="7">
        <v>0</v>
      </c>
      <c r="BI90" s="6">
        <v>0</v>
      </c>
      <c r="BJ90" s="9">
        <f t="shared" si="270"/>
        <v>0</v>
      </c>
      <c r="BK90" s="7">
        <v>0</v>
      </c>
      <c r="BL90" s="6">
        <v>0</v>
      </c>
      <c r="BM90" s="9">
        <f t="shared" si="271"/>
        <v>0</v>
      </c>
      <c r="BN90" s="7">
        <v>0</v>
      </c>
      <c r="BO90" s="6">
        <v>0</v>
      </c>
      <c r="BP90" s="9">
        <f t="shared" si="272"/>
        <v>0</v>
      </c>
      <c r="BQ90" s="7"/>
      <c r="BR90" s="6"/>
      <c r="BS90" s="9"/>
      <c r="BT90" s="7">
        <f t="shared" si="229"/>
        <v>0.94720000000000004</v>
      </c>
      <c r="BU90" s="9">
        <f t="shared" si="230"/>
        <v>70.391000000000005</v>
      </c>
    </row>
    <row r="91" spans="1:73" x14ac:dyDescent="0.3">
      <c r="A91" s="35">
        <v>2023</v>
      </c>
      <c r="B91" s="36" t="s">
        <v>12</v>
      </c>
      <c r="C91" s="7">
        <v>0</v>
      </c>
      <c r="D91" s="6">
        <v>0</v>
      </c>
      <c r="E91" s="9">
        <f t="shared" si="274"/>
        <v>0</v>
      </c>
      <c r="F91" s="7">
        <v>0</v>
      </c>
      <c r="G91" s="6">
        <v>0</v>
      </c>
      <c r="H91" s="9">
        <f t="shared" si="253"/>
        <v>0</v>
      </c>
      <c r="I91" s="7">
        <v>0</v>
      </c>
      <c r="J91" s="6">
        <v>0</v>
      </c>
      <c r="K91" s="9">
        <f t="shared" si="254"/>
        <v>0</v>
      </c>
      <c r="L91" s="7">
        <v>0</v>
      </c>
      <c r="M91" s="6">
        <v>0</v>
      </c>
      <c r="N91" s="9">
        <f t="shared" si="255"/>
        <v>0</v>
      </c>
      <c r="O91" s="54">
        <v>2.8000000000000001E-2</v>
      </c>
      <c r="P91" s="6">
        <v>32.002000000000002</v>
      </c>
      <c r="Q91" s="9">
        <f t="shared" si="256"/>
        <v>1142928.5714285716</v>
      </c>
      <c r="R91" s="7">
        <v>0</v>
      </c>
      <c r="S91" s="6">
        <v>0</v>
      </c>
      <c r="T91" s="9">
        <f t="shared" si="257"/>
        <v>0</v>
      </c>
      <c r="U91" s="7">
        <v>0</v>
      </c>
      <c r="V91" s="6">
        <v>0</v>
      </c>
      <c r="W91" s="9">
        <f t="shared" si="258"/>
        <v>0</v>
      </c>
      <c r="X91" s="7">
        <v>0</v>
      </c>
      <c r="Y91" s="6">
        <v>0</v>
      </c>
      <c r="Z91" s="9">
        <f t="shared" si="259"/>
        <v>0</v>
      </c>
      <c r="AA91" s="7">
        <v>0</v>
      </c>
      <c r="AB91" s="6">
        <v>0</v>
      </c>
      <c r="AC91" s="9">
        <f t="shared" si="260"/>
        <v>0</v>
      </c>
      <c r="AD91" s="7">
        <v>0</v>
      </c>
      <c r="AE91" s="6">
        <v>0</v>
      </c>
      <c r="AF91" s="9">
        <f t="shared" si="261"/>
        <v>0</v>
      </c>
      <c r="AG91" s="7">
        <v>0</v>
      </c>
      <c r="AH91" s="6">
        <v>0</v>
      </c>
      <c r="AI91" s="9">
        <f t="shared" si="262"/>
        <v>0</v>
      </c>
      <c r="AJ91" s="7">
        <v>0</v>
      </c>
      <c r="AK91" s="6">
        <v>0</v>
      </c>
      <c r="AL91" s="9">
        <f t="shared" si="263"/>
        <v>0</v>
      </c>
      <c r="AM91" s="7">
        <v>0</v>
      </c>
      <c r="AN91" s="6">
        <v>0</v>
      </c>
      <c r="AO91" s="9">
        <f t="shared" si="264"/>
        <v>0</v>
      </c>
      <c r="AP91" s="7">
        <v>0</v>
      </c>
      <c r="AQ91" s="6">
        <v>0</v>
      </c>
      <c r="AR91" s="9">
        <f t="shared" si="265"/>
        <v>0</v>
      </c>
      <c r="AS91" s="7">
        <v>0</v>
      </c>
      <c r="AT91" s="6">
        <v>0</v>
      </c>
      <c r="AU91" s="9">
        <f t="shared" si="266"/>
        <v>0</v>
      </c>
      <c r="AV91" s="7">
        <v>0</v>
      </c>
      <c r="AW91" s="6">
        <v>0</v>
      </c>
      <c r="AX91" s="9">
        <f t="shared" si="267"/>
        <v>0</v>
      </c>
      <c r="AY91" s="7">
        <v>0</v>
      </c>
      <c r="AZ91" s="6">
        <v>0</v>
      </c>
      <c r="BA91" s="9">
        <f t="shared" si="268"/>
        <v>0</v>
      </c>
      <c r="BB91" s="7"/>
      <c r="BC91" s="6"/>
      <c r="BD91" s="9"/>
      <c r="BE91" s="7">
        <v>0</v>
      </c>
      <c r="BF91" s="6">
        <v>0</v>
      </c>
      <c r="BG91" s="9">
        <f t="shared" si="269"/>
        <v>0</v>
      </c>
      <c r="BH91" s="7">
        <v>0</v>
      </c>
      <c r="BI91" s="6">
        <v>0</v>
      </c>
      <c r="BJ91" s="9">
        <f t="shared" si="270"/>
        <v>0</v>
      </c>
      <c r="BK91" s="7">
        <v>0</v>
      </c>
      <c r="BL91" s="6">
        <v>0</v>
      </c>
      <c r="BM91" s="9">
        <f t="shared" si="271"/>
        <v>0</v>
      </c>
      <c r="BN91" s="7">
        <v>0</v>
      </c>
      <c r="BO91" s="6">
        <v>0</v>
      </c>
      <c r="BP91" s="9">
        <f t="shared" si="272"/>
        <v>0</v>
      </c>
      <c r="BQ91" s="7"/>
      <c r="BR91" s="6"/>
      <c r="BS91" s="9"/>
      <c r="BT91" s="7">
        <f t="shared" si="229"/>
        <v>2.8000000000000001E-2</v>
      </c>
      <c r="BU91" s="9">
        <f t="shared" si="230"/>
        <v>32.002000000000002</v>
      </c>
    </row>
    <row r="92" spans="1:73" x14ac:dyDescent="0.3">
      <c r="A92" s="35">
        <v>2023</v>
      </c>
      <c r="B92" s="36" t="s">
        <v>13</v>
      </c>
      <c r="C92" s="7">
        <v>0</v>
      </c>
      <c r="D92" s="6">
        <v>0</v>
      </c>
      <c r="E92" s="9">
        <f t="shared" si="274"/>
        <v>0</v>
      </c>
      <c r="F92" s="7">
        <v>0</v>
      </c>
      <c r="G92" s="6">
        <v>0</v>
      </c>
      <c r="H92" s="9">
        <f t="shared" si="253"/>
        <v>0</v>
      </c>
      <c r="I92" s="7">
        <v>0</v>
      </c>
      <c r="J92" s="6">
        <v>0</v>
      </c>
      <c r="K92" s="9">
        <f t="shared" si="254"/>
        <v>0</v>
      </c>
      <c r="L92" s="7">
        <v>0</v>
      </c>
      <c r="M92" s="6">
        <v>0</v>
      </c>
      <c r="N92" s="9">
        <f t="shared" si="255"/>
        <v>0</v>
      </c>
      <c r="O92" s="7">
        <v>0</v>
      </c>
      <c r="P92" s="6">
        <v>0</v>
      </c>
      <c r="Q92" s="9">
        <f t="shared" si="256"/>
        <v>0</v>
      </c>
      <c r="R92" s="7">
        <v>0</v>
      </c>
      <c r="S92" s="6">
        <v>0</v>
      </c>
      <c r="T92" s="9">
        <f t="shared" si="257"/>
        <v>0</v>
      </c>
      <c r="U92" s="7">
        <v>0</v>
      </c>
      <c r="V92" s="6">
        <v>0</v>
      </c>
      <c r="W92" s="9">
        <f t="shared" si="258"/>
        <v>0</v>
      </c>
      <c r="X92" s="7">
        <v>0</v>
      </c>
      <c r="Y92" s="6">
        <v>0</v>
      </c>
      <c r="Z92" s="9">
        <f t="shared" si="259"/>
        <v>0</v>
      </c>
      <c r="AA92" s="7">
        <v>0</v>
      </c>
      <c r="AB92" s="6">
        <v>0</v>
      </c>
      <c r="AC92" s="9">
        <f t="shared" si="260"/>
        <v>0</v>
      </c>
      <c r="AD92" s="7">
        <v>0</v>
      </c>
      <c r="AE92" s="6">
        <v>0</v>
      </c>
      <c r="AF92" s="9">
        <f t="shared" si="261"/>
        <v>0</v>
      </c>
      <c r="AG92" s="7">
        <v>0</v>
      </c>
      <c r="AH92" s="6">
        <v>0</v>
      </c>
      <c r="AI92" s="9">
        <f t="shared" si="262"/>
        <v>0</v>
      </c>
      <c r="AJ92" s="7">
        <v>0</v>
      </c>
      <c r="AK92" s="6">
        <v>0</v>
      </c>
      <c r="AL92" s="9">
        <f t="shared" si="263"/>
        <v>0</v>
      </c>
      <c r="AM92" s="7">
        <v>0</v>
      </c>
      <c r="AN92" s="6">
        <v>0</v>
      </c>
      <c r="AO92" s="9">
        <f t="shared" si="264"/>
        <v>0</v>
      </c>
      <c r="AP92" s="54">
        <v>4007.0239999999999</v>
      </c>
      <c r="AQ92" s="6">
        <v>84980.692999999999</v>
      </c>
      <c r="AR92" s="9">
        <f t="shared" si="265"/>
        <v>21207.932121195183</v>
      </c>
      <c r="AS92" s="7">
        <v>0</v>
      </c>
      <c r="AT92" s="6">
        <v>0</v>
      </c>
      <c r="AU92" s="9">
        <f t="shared" si="266"/>
        <v>0</v>
      </c>
      <c r="AV92" s="7">
        <v>0</v>
      </c>
      <c r="AW92" s="6">
        <v>0</v>
      </c>
      <c r="AX92" s="9">
        <f t="shared" si="267"/>
        <v>0</v>
      </c>
      <c r="AY92" s="7">
        <v>0</v>
      </c>
      <c r="AZ92" s="6">
        <v>0</v>
      </c>
      <c r="BA92" s="9">
        <f t="shared" si="268"/>
        <v>0</v>
      </c>
      <c r="BB92" s="7"/>
      <c r="BC92" s="6"/>
      <c r="BD92" s="9"/>
      <c r="BE92" s="7">
        <v>0</v>
      </c>
      <c r="BF92" s="6">
        <v>0</v>
      </c>
      <c r="BG92" s="9">
        <f t="shared" si="269"/>
        <v>0</v>
      </c>
      <c r="BH92" s="7">
        <v>0</v>
      </c>
      <c r="BI92" s="6">
        <v>0</v>
      </c>
      <c r="BJ92" s="9">
        <f t="shared" si="270"/>
        <v>0</v>
      </c>
      <c r="BK92" s="7">
        <v>0</v>
      </c>
      <c r="BL92" s="6">
        <v>0</v>
      </c>
      <c r="BM92" s="9">
        <f t="shared" si="271"/>
        <v>0</v>
      </c>
      <c r="BN92" s="7">
        <v>0</v>
      </c>
      <c r="BO92" s="6">
        <v>0</v>
      </c>
      <c r="BP92" s="9">
        <f t="shared" si="272"/>
        <v>0</v>
      </c>
      <c r="BQ92" s="7"/>
      <c r="BR92" s="6"/>
      <c r="BS92" s="9"/>
      <c r="BT92" s="7">
        <f t="shared" si="229"/>
        <v>4007.0239999999999</v>
      </c>
      <c r="BU92" s="9">
        <f t="shared" si="230"/>
        <v>84980.692999999999</v>
      </c>
    </row>
    <row r="93" spans="1:73" x14ac:dyDescent="0.3">
      <c r="A93" s="35">
        <v>2023</v>
      </c>
      <c r="B93" s="36" t="s">
        <v>14</v>
      </c>
      <c r="C93" s="7">
        <v>0</v>
      </c>
      <c r="D93" s="6">
        <v>0</v>
      </c>
      <c r="E93" s="9">
        <f t="shared" si="274"/>
        <v>0</v>
      </c>
      <c r="F93" s="7">
        <v>0</v>
      </c>
      <c r="G93" s="6">
        <v>0</v>
      </c>
      <c r="H93" s="9">
        <f t="shared" si="253"/>
        <v>0</v>
      </c>
      <c r="I93" s="54">
        <v>4529.3639999999996</v>
      </c>
      <c r="J93" s="6">
        <v>88722.862999999998</v>
      </c>
      <c r="K93" s="9">
        <f t="shared" si="254"/>
        <v>19588.371126718896</v>
      </c>
      <c r="L93" s="7">
        <v>0</v>
      </c>
      <c r="M93" s="6">
        <v>0</v>
      </c>
      <c r="N93" s="9">
        <f t="shared" si="255"/>
        <v>0</v>
      </c>
      <c r="O93" s="54">
        <v>1.3732500000000001</v>
      </c>
      <c r="P93" s="6">
        <v>53.44</v>
      </c>
      <c r="Q93" s="9">
        <f t="shared" si="256"/>
        <v>38914.982705261238</v>
      </c>
      <c r="R93" s="7">
        <v>0</v>
      </c>
      <c r="S93" s="6">
        <v>0</v>
      </c>
      <c r="T93" s="9">
        <f t="shared" si="257"/>
        <v>0</v>
      </c>
      <c r="U93" s="7">
        <v>0</v>
      </c>
      <c r="V93" s="6">
        <v>0</v>
      </c>
      <c r="W93" s="9">
        <f t="shared" si="258"/>
        <v>0</v>
      </c>
      <c r="X93" s="7">
        <v>0</v>
      </c>
      <c r="Y93" s="6">
        <v>0</v>
      </c>
      <c r="Z93" s="9">
        <f t="shared" si="259"/>
        <v>0</v>
      </c>
      <c r="AA93" s="7">
        <v>0</v>
      </c>
      <c r="AB93" s="6">
        <v>0</v>
      </c>
      <c r="AC93" s="9">
        <f t="shared" si="260"/>
        <v>0</v>
      </c>
      <c r="AD93" s="7">
        <v>0</v>
      </c>
      <c r="AE93" s="6">
        <v>0</v>
      </c>
      <c r="AF93" s="9">
        <f t="shared" si="261"/>
        <v>0</v>
      </c>
      <c r="AG93" s="7">
        <v>0</v>
      </c>
      <c r="AH93" s="6">
        <v>0</v>
      </c>
      <c r="AI93" s="9">
        <f t="shared" si="262"/>
        <v>0</v>
      </c>
      <c r="AJ93" s="7">
        <v>0</v>
      </c>
      <c r="AK93" s="6">
        <v>0</v>
      </c>
      <c r="AL93" s="9">
        <f t="shared" si="263"/>
        <v>0</v>
      </c>
      <c r="AM93" s="7">
        <v>0</v>
      </c>
      <c r="AN93" s="6">
        <v>0</v>
      </c>
      <c r="AO93" s="9">
        <f t="shared" si="264"/>
        <v>0</v>
      </c>
      <c r="AP93" s="54">
        <v>5981.5240000000003</v>
      </c>
      <c r="AQ93" s="6">
        <v>129434.299</v>
      </c>
      <c r="AR93" s="9">
        <f t="shared" si="265"/>
        <v>21639.016912746651</v>
      </c>
      <c r="AS93" s="7">
        <v>0</v>
      </c>
      <c r="AT93" s="6">
        <v>0</v>
      </c>
      <c r="AU93" s="9">
        <f t="shared" si="266"/>
        <v>0</v>
      </c>
      <c r="AV93" s="7">
        <v>0</v>
      </c>
      <c r="AW93" s="6">
        <v>0</v>
      </c>
      <c r="AX93" s="9">
        <f t="shared" si="267"/>
        <v>0</v>
      </c>
      <c r="AY93" s="7">
        <v>0</v>
      </c>
      <c r="AZ93" s="6">
        <v>0</v>
      </c>
      <c r="BA93" s="9">
        <f t="shared" si="268"/>
        <v>0</v>
      </c>
      <c r="BB93" s="7"/>
      <c r="BC93" s="6"/>
      <c r="BD93" s="9"/>
      <c r="BE93" s="7">
        <v>0</v>
      </c>
      <c r="BF93" s="6">
        <v>0</v>
      </c>
      <c r="BG93" s="9">
        <f t="shared" si="269"/>
        <v>0</v>
      </c>
      <c r="BH93" s="7">
        <v>0</v>
      </c>
      <c r="BI93" s="6">
        <v>0</v>
      </c>
      <c r="BJ93" s="9">
        <f t="shared" si="270"/>
        <v>0</v>
      </c>
      <c r="BK93" s="54">
        <v>1.2199999999999999E-3</v>
      </c>
      <c r="BL93" s="6">
        <v>1.986</v>
      </c>
      <c r="BM93" s="9">
        <f t="shared" si="271"/>
        <v>1627868.8524590163</v>
      </c>
      <c r="BN93" s="7">
        <v>0</v>
      </c>
      <c r="BO93" s="6">
        <v>0</v>
      </c>
      <c r="BP93" s="9">
        <f t="shared" si="272"/>
        <v>0</v>
      </c>
      <c r="BQ93" s="7"/>
      <c r="BR93" s="6"/>
      <c r="BS93" s="9"/>
      <c r="BT93" s="7">
        <f t="shared" si="229"/>
        <v>10512.26247</v>
      </c>
      <c r="BU93" s="9">
        <f t="shared" si="230"/>
        <v>218212.58800000002</v>
      </c>
    </row>
    <row r="94" spans="1:73" x14ac:dyDescent="0.3">
      <c r="A94" s="35">
        <v>2023</v>
      </c>
      <c r="B94" s="9" t="s">
        <v>15</v>
      </c>
      <c r="C94" s="7">
        <v>0</v>
      </c>
      <c r="D94" s="6">
        <v>0</v>
      </c>
      <c r="E94" s="9">
        <f t="shared" si="274"/>
        <v>0</v>
      </c>
      <c r="F94" s="7">
        <v>0</v>
      </c>
      <c r="G94" s="6">
        <v>0</v>
      </c>
      <c r="H94" s="9">
        <f t="shared" si="253"/>
        <v>0</v>
      </c>
      <c r="I94" s="7">
        <v>0</v>
      </c>
      <c r="J94" s="6">
        <v>0</v>
      </c>
      <c r="K94" s="9">
        <f t="shared" si="254"/>
        <v>0</v>
      </c>
      <c r="L94" s="7">
        <v>0</v>
      </c>
      <c r="M94" s="6">
        <v>0</v>
      </c>
      <c r="N94" s="9">
        <f t="shared" si="255"/>
        <v>0</v>
      </c>
      <c r="O94" s="7">
        <v>0</v>
      </c>
      <c r="P94" s="6">
        <v>0</v>
      </c>
      <c r="Q94" s="9">
        <f t="shared" si="256"/>
        <v>0</v>
      </c>
      <c r="R94" s="7">
        <v>0</v>
      </c>
      <c r="S94" s="6">
        <v>0</v>
      </c>
      <c r="T94" s="9">
        <f t="shared" si="257"/>
        <v>0</v>
      </c>
      <c r="U94" s="7">
        <v>0</v>
      </c>
      <c r="V94" s="6">
        <v>0</v>
      </c>
      <c r="W94" s="9">
        <f t="shared" si="258"/>
        <v>0</v>
      </c>
      <c r="X94" s="54">
        <v>12.16</v>
      </c>
      <c r="Y94" s="6">
        <v>492.92899999999997</v>
      </c>
      <c r="Z94" s="9">
        <f t="shared" si="259"/>
        <v>40536.92434210526</v>
      </c>
      <c r="AA94" s="7">
        <v>0</v>
      </c>
      <c r="AB94" s="6">
        <v>0</v>
      </c>
      <c r="AC94" s="9">
        <f t="shared" si="260"/>
        <v>0</v>
      </c>
      <c r="AD94" s="7">
        <v>0</v>
      </c>
      <c r="AE94" s="6">
        <v>0</v>
      </c>
      <c r="AF94" s="9">
        <f t="shared" si="261"/>
        <v>0</v>
      </c>
      <c r="AG94" s="7">
        <v>0</v>
      </c>
      <c r="AH94" s="6">
        <v>0</v>
      </c>
      <c r="AI94" s="9">
        <f t="shared" si="262"/>
        <v>0</v>
      </c>
      <c r="AJ94" s="7">
        <v>0</v>
      </c>
      <c r="AK94" s="6">
        <v>0</v>
      </c>
      <c r="AL94" s="9">
        <f t="shared" si="263"/>
        <v>0</v>
      </c>
      <c r="AM94" s="7">
        <v>0</v>
      </c>
      <c r="AN94" s="6">
        <v>0</v>
      </c>
      <c r="AO94" s="9">
        <f t="shared" si="264"/>
        <v>0</v>
      </c>
      <c r="AP94" s="7">
        <v>0</v>
      </c>
      <c r="AQ94" s="6">
        <v>0</v>
      </c>
      <c r="AR94" s="9">
        <f t="shared" si="265"/>
        <v>0</v>
      </c>
      <c r="AS94" s="7">
        <v>0</v>
      </c>
      <c r="AT94" s="6">
        <v>0</v>
      </c>
      <c r="AU94" s="9">
        <f t="shared" si="266"/>
        <v>0</v>
      </c>
      <c r="AV94" s="7">
        <v>0</v>
      </c>
      <c r="AW94" s="6">
        <v>0</v>
      </c>
      <c r="AX94" s="9">
        <f t="shared" si="267"/>
        <v>0</v>
      </c>
      <c r="AY94" s="7">
        <v>0</v>
      </c>
      <c r="AZ94" s="6">
        <v>0</v>
      </c>
      <c r="BA94" s="9">
        <f t="shared" si="268"/>
        <v>0</v>
      </c>
      <c r="BB94" s="7"/>
      <c r="BC94" s="6"/>
      <c r="BD94" s="9"/>
      <c r="BE94" s="7">
        <v>0</v>
      </c>
      <c r="BF94" s="6">
        <v>0</v>
      </c>
      <c r="BG94" s="9">
        <f t="shared" si="269"/>
        <v>0</v>
      </c>
      <c r="BH94" s="7">
        <v>0</v>
      </c>
      <c r="BI94" s="6">
        <v>0</v>
      </c>
      <c r="BJ94" s="9">
        <f t="shared" si="270"/>
        <v>0</v>
      </c>
      <c r="BK94" s="7">
        <v>0</v>
      </c>
      <c r="BL94" s="6">
        <v>0</v>
      </c>
      <c r="BM94" s="9">
        <f t="shared" si="271"/>
        <v>0</v>
      </c>
      <c r="BN94" s="7">
        <v>0</v>
      </c>
      <c r="BO94" s="6">
        <v>0</v>
      </c>
      <c r="BP94" s="9">
        <f t="shared" si="272"/>
        <v>0</v>
      </c>
      <c r="BQ94" s="7"/>
      <c r="BR94" s="6"/>
      <c r="BS94" s="9"/>
      <c r="BT94" s="7">
        <f t="shared" si="229"/>
        <v>12.16</v>
      </c>
      <c r="BU94" s="9">
        <f t="shared" si="230"/>
        <v>492.92899999999997</v>
      </c>
    </row>
    <row r="95" spans="1:73" x14ac:dyDescent="0.3">
      <c r="A95" s="35">
        <v>2023</v>
      </c>
      <c r="B95" s="36" t="s">
        <v>16</v>
      </c>
      <c r="C95" s="7">
        <v>0</v>
      </c>
      <c r="D95" s="6">
        <v>0</v>
      </c>
      <c r="E95" s="9">
        <f t="shared" si="274"/>
        <v>0</v>
      </c>
      <c r="F95" s="7">
        <v>0</v>
      </c>
      <c r="G95" s="6">
        <v>0</v>
      </c>
      <c r="H95" s="9">
        <f t="shared" si="253"/>
        <v>0</v>
      </c>
      <c r="I95" s="7">
        <v>0</v>
      </c>
      <c r="J95" s="6">
        <v>0</v>
      </c>
      <c r="K95" s="9">
        <f t="shared" si="254"/>
        <v>0</v>
      </c>
      <c r="L95" s="7">
        <v>0</v>
      </c>
      <c r="M95" s="6">
        <v>0</v>
      </c>
      <c r="N95" s="9">
        <f t="shared" si="255"/>
        <v>0</v>
      </c>
      <c r="O95" s="7">
        <v>0</v>
      </c>
      <c r="P95" s="6">
        <v>0</v>
      </c>
      <c r="Q95" s="9">
        <f t="shared" si="256"/>
        <v>0</v>
      </c>
      <c r="R95" s="7">
        <v>0</v>
      </c>
      <c r="S95" s="6">
        <v>0</v>
      </c>
      <c r="T95" s="9">
        <f t="shared" si="257"/>
        <v>0</v>
      </c>
      <c r="U95" s="7">
        <v>0</v>
      </c>
      <c r="V95" s="6">
        <v>0</v>
      </c>
      <c r="W95" s="9">
        <f t="shared" si="258"/>
        <v>0</v>
      </c>
      <c r="X95" s="7">
        <v>0</v>
      </c>
      <c r="Y95" s="6">
        <v>0</v>
      </c>
      <c r="Z95" s="9">
        <f t="shared" si="259"/>
        <v>0</v>
      </c>
      <c r="AA95" s="7">
        <v>0</v>
      </c>
      <c r="AB95" s="6">
        <v>0</v>
      </c>
      <c r="AC95" s="9">
        <f t="shared" si="260"/>
        <v>0</v>
      </c>
      <c r="AD95" s="7">
        <v>0</v>
      </c>
      <c r="AE95" s="6">
        <v>0</v>
      </c>
      <c r="AF95" s="9">
        <f t="shared" si="261"/>
        <v>0</v>
      </c>
      <c r="AG95" s="7">
        <v>0</v>
      </c>
      <c r="AH95" s="6">
        <v>0</v>
      </c>
      <c r="AI95" s="9">
        <f t="shared" si="262"/>
        <v>0</v>
      </c>
      <c r="AJ95" s="7">
        <v>0</v>
      </c>
      <c r="AK95" s="6">
        <v>0</v>
      </c>
      <c r="AL95" s="9">
        <f t="shared" si="263"/>
        <v>0</v>
      </c>
      <c r="AM95" s="7">
        <v>0</v>
      </c>
      <c r="AN95" s="6">
        <v>0</v>
      </c>
      <c r="AO95" s="9">
        <f t="shared" si="264"/>
        <v>0</v>
      </c>
      <c r="AP95" s="7">
        <v>0</v>
      </c>
      <c r="AQ95" s="6">
        <v>0</v>
      </c>
      <c r="AR95" s="9">
        <f t="shared" si="265"/>
        <v>0</v>
      </c>
      <c r="AS95" s="7">
        <v>0</v>
      </c>
      <c r="AT95" s="6">
        <v>0</v>
      </c>
      <c r="AU95" s="9">
        <f t="shared" si="266"/>
        <v>0</v>
      </c>
      <c r="AV95" s="7">
        <v>0</v>
      </c>
      <c r="AW95" s="6">
        <v>0</v>
      </c>
      <c r="AX95" s="9">
        <f t="shared" si="267"/>
        <v>0</v>
      </c>
      <c r="AY95" s="7">
        <v>0</v>
      </c>
      <c r="AZ95" s="6">
        <v>0</v>
      </c>
      <c r="BA95" s="9">
        <f t="shared" si="268"/>
        <v>0</v>
      </c>
      <c r="BB95" s="7"/>
      <c r="BC95" s="6"/>
      <c r="BD95" s="9"/>
      <c r="BE95" s="7">
        <v>0</v>
      </c>
      <c r="BF95" s="6">
        <v>0</v>
      </c>
      <c r="BG95" s="9">
        <f t="shared" si="269"/>
        <v>0</v>
      </c>
      <c r="BH95" s="7">
        <v>0</v>
      </c>
      <c r="BI95" s="6">
        <v>0</v>
      </c>
      <c r="BJ95" s="9">
        <f t="shared" si="270"/>
        <v>0</v>
      </c>
      <c r="BK95" s="7">
        <v>0</v>
      </c>
      <c r="BL95" s="6">
        <v>0</v>
      </c>
      <c r="BM95" s="9">
        <f t="shared" si="271"/>
        <v>0</v>
      </c>
      <c r="BN95" s="7">
        <v>0</v>
      </c>
      <c r="BO95" s="6">
        <v>0</v>
      </c>
      <c r="BP95" s="9">
        <f t="shared" si="272"/>
        <v>0</v>
      </c>
      <c r="BQ95" s="7"/>
      <c r="BR95" s="6"/>
      <c r="BS95" s="9"/>
      <c r="BT95" s="7">
        <f t="shared" si="229"/>
        <v>0</v>
      </c>
      <c r="BU95" s="9">
        <f t="shared" si="230"/>
        <v>0</v>
      </c>
    </row>
    <row r="96" spans="1:73" ht="15" thickBot="1" x14ac:dyDescent="0.35">
      <c r="A96" s="37"/>
      <c r="B96" s="38" t="s">
        <v>17</v>
      </c>
      <c r="C96" s="26">
        <f t="shared" ref="C96:D96" si="275">SUM(C84:C95)</f>
        <v>0</v>
      </c>
      <c r="D96" s="25">
        <f t="shared" si="275"/>
        <v>0</v>
      </c>
      <c r="E96" s="27"/>
      <c r="F96" s="26">
        <f t="shared" ref="F96:G96" si="276">SUM(F84:F95)</f>
        <v>0</v>
      </c>
      <c r="G96" s="25">
        <f t="shared" si="276"/>
        <v>0</v>
      </c>
      <c r="H96" s="27"/>
      <c r="I96" s="26">
        <f t="shared" ref="I96:J96" si="277">SUM(I84:I95)</f>
        <v>4529.3639999999996</v>
      </c>
      <c r="J96" s="25">
        <f t="shared" si="277"/>
        <v>88722.862999999998</v>
      </c>
      <c r="K96" s="27"/>
      <c r="L96" s="26">
        <f t="shared" ref="L96:M96" si="278">SUM(L84:L95)</f>
        <v>0</v>
      </c>
      <c r="M96" s="25">
        <f t="shared" si="278"/>
        <v>0</v>
      </c>
      <c r="N96" s="27"/>
      <c r="O96" s="26">
        <f t="shared" ref="O96:P96" si="279">SUM(O84:O95)</f>
        <v>1.41045</v>
      </c>
      <c r="P96" s="25">
        <f t="shared" si="279"/>
        <v>87.040999999999997</v>
      </c>
      <c r="Q96" s="27"/>
      <c r="R96" s="26">
        <f t="shared" ref="R96:S96" si="280">SUM(R84:R95)</f>
        <v>0</v>
      </c>
      <c r="S96" s="25">
        <f t="shared" si="280"/>
        <v>0</v>
      </c>
      <c r="T96" s="27"/>
      <c r="U96" s="26">
        <f t="shared" ref="U96:V96" si="281">SUM(U84:U95)</f>
        <v>0</v>
      </c>
      <c r="V96" s="25">
        <f t="shared" si="281"/>
        <v>0</v>
      </c>
      <c r="W96" s="27"/>
      <c r="X96" s="26">
        <f t="shared" ref="X96:Y96" si="282">SUM(X84:X95)</f>
        <v>12.16</v>
      </c>
      <c r="Y96" s="25">
        <f t="shared" si="282"/>
        <v>492.92899999999997</v>
      </c>
      <c r="Z96" s="27"/>
      <c r="AA96" s="26">
        <f t="shared" ref="AA96:AB96" si="283">SUM(AA84:AA95)</f>
        <v>0</v>
      </c>
      <c r="AB96" s="25">
        <f t="shared" si="283"/>
        <v>0</v>
      </c>
      <c r="AC96" s="27"/>
      <c r="AD96" s="26">
        <f t="shared" ref="AD96:AE96" si="284">SUM(AD84:AD95)</f>
        <v>0</v>
      </c>
      <c r="AE96" s="25">
        <f t="shared" si="284"/>
        <v>0</v>
      </c>
      <c r="AF96" s="27"/>
      <c r="AG96" s="26">
        <f t="shared" ref="AG96:AH96" si="285">SUM(AG84:AG95)</f>
        <v>0</v>
      </c>
      <c r="AH96" s="25">
        <f t="shared" si="285"/>
        <v>0</v>
      </c>
      <c r="AI96" s="27"/>
      <c r="AJ96" s="26">
        <f t="shared" ref="AJ96:AK96" si="286">SUM(AJ84:AJ95)</f>
        <v>1.7999999999999999E-2</v>
      </c>
      <c r="AK96" s="25">
        <f t="shared" si="286"/>
        <v>3.9849999999999999</v>
      </c>
      <c r="AL96" s="27"/>
      <c r="AM96" s="26">
        <f t="shared" ref="AM96:AN96" si="287">SUM(AM84:AM95)</f>
        <v>0</v>
      </c>
      <c r="AN96" s="25">
        <f t="shared" si="287"/>
        <v>0</v>
      </c>
      <c r="AO96" s="27"/>
      <c r="AP96" s="26">
        <f t="shared" ref="AP96:AQ96" si="288">SUM(AP84:AP95)</f>
        <v>15297.725999999999</v>
      </c>
      <c r="AQ96" s="25">
        <f t="shared" si="288"/>
        <v>335512.43799999997</v>
      </c>
      <c r="AR96" s="27"/>
      <c r="AS96" s="26">
        <f t="shared" ref="AS96:AT96" si="289">SUM(AS84:AS95)</f>
        <v>0</v>
      </c>
      <c r="AT96" s="25">
        <f t="shared" si="289"/>
        <v>0</v>
      </c>
      <c r="AU96" s="27"/>
      <c r="AV96" s="26">
        <f t="shared" ref="AV96:AW96" si="290">SUM(AV84:AV95)</f>
        <v>8.6715</v>
      </c>
      <c r="AW96" s="25">
        <f t="shared" si="290"/>
        <v>386.33600000000001</v>
      </c>
      <c r="AX96" s="27"/>
      <c r="AY96" s="26">
        <f t="shared" ref="AY96:AZ96" si="291">SUM(AY84:AY95)</f>
        <v>3.8181699999999998</v>
      </c>
      <c r="AZ96" s="25">
        <f t="shared" si="291"/>
        <v>196.934</v>
      </c>
      <c r="BA96" s="27"/>
      <c r="BB96" s="26"/>
      <c r="BC96" s="25"/>
      <c r="BD96" s="27"/>
      <c r="BE96" s="26">
        <f t="shared" ref="BE96:BF96" si="292">SUM(BE84:BE95)</f>
        <v>0</v>
      </c>
      <c r="BF96" s="25">
        <f t="shared" si="292"/>
        <v>0</v>
      </c>
      <c r="BG96" s="27"/>
      <c r="BH96" s="26">
        <f t="shared" ref="BH96:BI96" si="293">SUM(BH84:BH95)</f>
        <v>0.11019999999999999</v>
      </c>
      <c r="BI96" s="25">
        <f t="shared" si="293"/>
        <v>14.41</v>
      </c>
      <c r="BJ96" s="27"/>
      <c r="BK96" s="26">
        <f t="shared" ref="BK96:BL96" si="294">SUM(BK84:BK95)</f>
        <v>1.6358299999999999</v>
      </c>
      <c r="BL96" s="25">
        <f t="shared" si="294"/>
        <v>147.88499999999999</v>
      </c>
      <c r="BM96" s="27"/>
      <c r="BN96" s="26">
        <f t="shared" ref="BN96:BO96" si="295">SUM(BN84:BN95)</f>
        <v>0</v>
      </c>
      <c r="BO96" s="25">
        <f t="shared" si="295"/>
        <v>0</v>
      </c>
      <c r="BP96" s="27"/>
      <c r="BQ96" s="26"/>
      <c r="BR96" s="25"/>
      <c r="BS96" s="27"/>
      <c r="BT96" s="26">
        <f t="shared" si="229"/>
        <v>19854.914149999997</v>
      </c>
      <c r="BU96" s="27">
        <f t="shared" si="230"/>
        <v>425564.82099999994</v>
      </c>
    </row>
    <row r="97" spans="1:73" x14ac:dyDescent="0.3">
      <c r="A97" s="35">
        <v>2024</v>
      </c>
      <c r="B97" s="36" t="s">
        <v>5</v>
      </c>
      <c r="C97" s="7">
        <v>0</v>
      </c>
      <c r="D97" s="6">
        <v>0</v>
      </c>
      <c r="E97" s="9">
        <f>IF(C97=0,0,D97/C97*1000)</f>
        <v>0</v>
      </c>
      <c r="F97" s="7">
        <v>0</v>
      </c>
      <c r="G97" s="6">
        <v>0</v>
      </c>
      <c r="H97" s="9">
        <f t="shared" ref="H97:H108" si="296">IF(F97=0,0,G97/F97*1000)</f>
        <v>0</v>
      </c>
      <c r="I97" s="7">
        <v>0</v>
      </c>
      <c r="J97" s="6">
        <v>0</v>
      </c>
      <c r="K97" s="9">
        <f t="shared" ref="K97:K108" si="297">IF(I97=0,0,J97/I97*1000)</f>
        <v>0</v>
      </c>
      <c r="L97" s="7">
        <v>0</v>
      </c>
      <c r="M97" s="6">
        <v>0</v>
      </c>
      <c r="N97" s="9">
        <f t="shared" ref="N97:N108" si="298">IF(L97=0,0,M97/L97*1000)</f>
        <v>0</v>
      </c>
      <c r="O97" s="64">
        <v>0.76366000000000001</v>
      </c>
      <c r="P97" s="65">
        <v>28.693999999999999</v>
      </c>
      <c r="Q97" s="9">
        <f t="shared" ref="Q97:Q108" si="299">IF(O97=0,0,P97/O97*1000)</f>
        <v>37574.31317602074</v>
      </c>
      <c r="R97" s="7">
        <v>0</v>
      </c>
      <c r="S97" s="6">
        <v>0</v>
      </c>
      <c r="T97" s="9">
        <f t="shared" ref="T97:T108" si="300">IF(R97=0,0,S97/R97*1000)</f>
        <v>0</v>
      </c>
      <c r="U97" s="7">
        <v>0</v>
      </c>
      <c r="V97" s="6">
        <v>0</v>
      </c>
      <c r="W97" s="9">
        <f t="shared" ref="W97:W108" si="301">IF(U97=0,0,V97/U97*1000)</f>
        <v>0</v>
      </c>
      <c r="X97" s="64">
        <v>12.92</v>
      </c>
      <c r="Y97" s="65">
        <v>514.14599999999996</v>
      </c>
      <c r="Z97" s="9">
        <f t="shared" ref="Z97:Z108" si="302">IF(X97=0,0,Y97/X97*1000)</f>
        <v>39794.582043343653</v>
      </c>
      <c r="AA97" s="7">
        <v>0</v>
      </c>
      <c r="AB97" s="6">
        <v>0</v>
      </c>
      <c r="AC97" s="9">
        <f t="shared" ref="AC97:AC108" si="303">IF(AA97=0,0,AB97/AA97*1000)</f>
        <v>0</v>
      </c>
      <c r="AD97" s="7">
        <v>0</v>
      </c>
      <c r="AE97" s="6">
        <v>0</v>
      </c>
      <c r="AF97" s="9">
        <f t="shared" ref="AF97:AF108" si="304">IF(AD97=0,0,AE97/AD97*1000)</f>
        <v>0</v>
      </c>
      <c r="AG97" s="7">
        <v>0</v>
      </c>
      <c r="AH97" s="6">
        <v>0</v>
      </c>
      <c r="AI97" s="9">
        <f t="shared" ref="AI97:AI108" si="305">IF(AG97=0,0,AH97/AG97*1000)</f>
        <v>0</v>
      </c>
      <c r="AJ97" s="64">
        <v>1.7999999999999999E-2</v>
      </c>
      <c r="AK97" s="65">
        <v>3.8130000000000002</v>
      </c>
      <c r="AL97" s="9">
        <f t="shared" ref="AL97:AL108" si="306">IF(AJ97=0,0,AK97/AJ97*1000)</f>
        <v>211833.33333333337</v>
      </c>
      <c r="AM97" s="7">
        <v>0</v>
      </c>
      <c r="AN97" s="6">
        <v>0</v>
      </c>
      <c r="AO97" s="9">
        <f t="shared" ref="AO97:AO108" si="307">IF(AM97=0,0,AN97/AM97*1000)</f>
        <v>0</v>
      </c>
      <c r="AP97" s="7">
        <v>0</v>
      </c>
      <c r="AQ97" s="6">
        <v>0</v>
      </c>
      <c r="AR97" s="9">
        <f t="shared" ref="AR97:AR108" si="308">IF(AP97=0,0,AQ97/AP97*1000)</f>
        <v>0</v>
      </c>
      <c r="AS97" s="7">
        <v>0</v>
      </c>
      <c r="AT97" s="6">
        <v>0</v>
      </c>
      <c r="AU97" s="9">
        <f t="shared" ref="AU97:AU108" si="309">IF(AS97=0,0,AT97/AS97*1000)</f>
        <v>0</v>
      </c>
      <c r="AV97" s="7">
        <v>0</v>
      </c>
      <c r="AW97" s="6">
        <v>0</v>
      </c>
      <c r="AX97" s="9">
        <f t="shared" ref="AX97:AX108" si="310">IF(AV97=0,0,AW97/AV97*1000)</f>
        <v>0</v>
      </c>
      <c r="AY97" s="7">
        <v>0</v>
      </c>
      <c r="AZ97" s="6">
        <v>0</v>
      </c>
      <c r="BA97" s="9">
        <f t="shared" ref="BA97:BA108" si="311">IF(AY97=0,0,AZ97/AY97*1000)</f>
        <v>0</v>
      </c>
      <c r="BB97" s="7"/>
      <c r="BC97" s="6"/>
      <c r="BD97" s="9"/>
      <c r="BE97" s="7">
        <v>0</v>
      </c>
      <c r="BF97" s="6">
        <v>0</v>
      </c>
      <c r="BG97" s="9">
        <f t="shared" ref="BG97:BG108" si="312">IF(BE97=0,0,BF97/BE97*1000)</f>
        <v>0</v>
      </c>
      <c r="BH97" s="7">
        <v>0</v>
      </c>
      <c r="BI97" s="6">
        <v>0</v>
      </c>
      <c r="BJ97" s="9">
        <f t="shared" ref="BJ97:BJ108" si="313">IF(BH97=0,0,BI97/BH97*1000)</f>
        <v>0</v>
      </c>
      <c r="BK97" s="7">
        <v>0</v>
      </c>
      <c r="BL97" s="6">
        <v>0</v>
      </c>
      <c r="BM97" s="9">
        <f t="shared" ref="BM97:BM108" si="314">IF(BK97=0,0,BL97/BK97*1000)</f>
        <v>0</v>
      </c>
      <c r="BN97" s="7">
        <v>0</v>
      </c>
      <c r="BO97" s="6">
        <v>0</v>
      </c>
      <c r="BP97" s="9">
        <f t="shared" ref="BP97:BP108" si="315">IF(BN97=0,0,BO97/BN97*1000)</f>
        <v>0</v>
      </c>
      <c r="BQ97" s="7">
        <v>0</v>
      </c>
      <c r="BR97" s="6">
        <v>0</v>
      </c>
      <c r="BS97" s="9">
        <f t="shared" ref="BS97:BS108" si="316">IF(BQ97=0,0,BR97/BQ97*1000)</f>
        <v>0</v>
      </c>
      <c r="BT97" s="7">
        <f t="shared" ref="BT97:BT99" si="317">SUMIF($C$5:$BS$5,"Ton",C97:BS97)</f>
        <v>13.70166</v>
      </c>
      <c r="BU97" s="9">
        <f t="shared" ref="BU97:BU99" si="318">SUMIF($C$5:$BS$5,"F*",C97:BS97)</f>
        <v>546.65299999999991</v>
      </c>
    </row>
    <row r="98" spans="1:73" x14ac:dyDescent="0.3">
      <c r="A98" s="35">
        <v>2024</v>
      </c>
      <c r="B98" s="36" t="s">
        <v>6</v>
      </c>
      <c r="C98" s="7">
        <v>0</v>
      </c>
      <c r="D98" s="6">
        <v>0</v>
      </c>
      <c r="E98" s="9">
        <f t="shared" ref="E98:E99" si="319">IF(C98=0,0,D98/C98*1000)</f>
        <v>0</v>
      </c>
      <c r="F98" s="7">
        <v>0</v>
      </c>
      <c r="G98" s="6">
        <v>0</v>
      </c>
      <c r="H98" s="9">
        <f t="shared" si="296"/>
        <v>0</v>
      </c>
      <c r="I98" s="7">
        <v>0</v>
      </c>
      <c r="J98" s="6">
        <v>0</v>
      </c>
      <c r="K98" s="9">
        <f t="shared" si="297"/>
        <v>0</v>
      </c>
      <c r="L98" s="7">
        <v>0</v>
      </c>
      <c r="M98" s="6">
        <v>0</v>
      </c>
      <c r="N98" s="9">
        <f t="shared" si="298"/>
        <v>0</v>
      </c>
      <c r="O98" s="7">
        <v>0</v>
      </c>
      <c r="P98" s="6">
        <v>0</v>
      </c>
      <c r="Q98" s="9">
        <f t="shared" si="299"/>
        <v>0</v>
      </c>
      <c r="R98" s="7">
        <v>0</v>
      </c>
      <c r="S98" s="6">
        <v>0</v>
      </c>
      <c r="T98" s="9">
        <f t="shared" si="300"/>
        <v>0</v>
      </c>
      <c r="U98" s="7">
        <v>0</v>
      </c>
      <c r="V98" s="6">
        <v>0</v>
      </c>
      <c r="W98" s="9">
        <f t="shared" si="301"/>
        <v>0</v>
      </c>
      <c r="X98" s="7">
        <v>0</v>
      </c>
      <c r="Y98" s="6">
        <v>0</v>
      </c>
      <c r="Z98" s="9">
        <f t="shared" si="302"/>
        <v>0</v>
      </c>
      <c r="AA98" s="7">
        <v>0</v>
      </c>
      <c r="AB98" s="6">
        <v>0</v>
      </c>
      <c r="AC98" s="9">
        <f t="shared" si="303"/>
        <v>0</v>
      </c>
      <c r="AD98" s="7">
        <v>0</v>
      </c>
      <c r="AE98" s="6">
        <v>0</v>
      </c>
      <c r="AF98" s="9">
        <f t="shared" si="304"/>
        <v>0</v>
      </c>
      <c r="AG98" s="7">
        <v>0</v>
      </c>
      <c r="AH98" s="6">
        <v>0</v>
      </c>
      <c r="AI98" s="9">
        <f t="shared" si="305"/>
        <v>0</v>
      </c>
      <c r="AJ98" s="7">
        <v>0</v>
      </c>
      <c r="AK98" s="6">
        <v>0</v>
      </c>
      <c r="AL98" s="9">
        <f t="shared" si="306"/>
        <v>0</v>
      </c>
      <c r="AM98" s="7">
        <v>0</v>
      </c>
      <c r="AN98" s="6">
        <v>0</v>
      </c>
      <c r="AO98" s="9">
        <f t="shared" si="307"/>
        <v>0</v>
      </c>
      <c r="AP98" s="7">
        <v>0</v>
      </c>
      <c r="AQ98" s="6">
        <v>0</v>
      </c>
      <c r="AR98" s="9">
        <f t="shared" si="308"/>
        <v>0</v>
      </c>
      <c r="AS98" s="7">
        <v>0</v>
      </c>
      <c r="AT98" s="6">
        <v>0</v>
      </c>
      <c r="AU98" s="9">
        <f t="shared" si="309"/>
        <v>0</v>
      </c>
      <c r="AV98" s="7">
        <v>0</v>
      </c>
      <c r="AW98" s="6">
        <v>0</v>
      </c>
      <c r="AX98" s="9">
        <f t="shared" si="310"/>
        <v>0</v>
      </c>
      <c r="AY98" s="7">
        <v>0</v>
      </c>
      <c r="AZ98" s="6">
        <v>0</v>
      </c>
      <c r="BA98" s="9">
        <f t="shared" si="311"/>
        <v>0</v>
      </c>
      <c r="BB98" s="7"/>
      <c r="BC98" s="6"/>
      <c r="BD98" s="9"/>
      <c r="BE98" s="7">
        <v>0</v>
      </c>
      <c r="BF98" s="6">
        <v>0</v>
      </c>
      <c r="BG98" s="9">
        <f t="shared" si="312"/>
        <v>0</v>
      </c>
      <c r="BH98" s="54">
        <v>1.022E-2</v>
      </c>
      <c r="BI98" s="6">
        <v>2.1</v>
      </c>
      <c r="BJ98" s="9">
        <f t="shared" si="313"/>
        <v>205479.45205479453</v>
      </c>
      <c r="BK98" s="7">
        <v>0</v>
      </c>
      <c r="BL98" s="6">
        <v>0</v>
      </c>
      <c r="BM98" s="9">
        <f t="shared" si="314"/>
        <v>0</v>
      </c>
      <c r="BN98" s="7">
        <v>0</v>
      </c>
      <c r="BO98" s="6">
        <v>0</v>
      </c>
      <c r="BP98" s="9">
        <f t="shared" si="315"/>
        <v>0</v>
      </c>
      <c r="BQ98" s="7">
        <v>0</v>
      </c>
      <c r="BR98" s="6">
        <v>0</v>
      </c>
      <c r="BS98" s="9">
        <f t="shared" si="316"/>
        <v>0</v>
      </c>
      <c r="BT98" s="7">
        <f t="shared" si="317"/>
        <v>1.022E-2</v>
      </c>
      <c r="BU98" s="9">
        <f t="shared" si="318"/>
        <v>2.1</v>
      </c>
    </row>
    <row r="99" spans="1:73" x14ac:dyDescent="0.3">
      <c r="A99" s="35">
        <v>2024</v>
      </c>
      <c r="B99" s="36" t="s">
        <v>7</v>
      </c>
      <c r="C99" s="7">
        <v>0</v>
      </c>
      <c r="D99" s="6">
        <v>0</v>
      </c>
      <c r="E99" s="9">
        <f t="shared" si="319"/>
        <v>0</v>
      </c>
      <c r="F99" s="7">
        <v>0</v>
      </c>
      <c r="G99" s="6">
        <v>0</v>
      </c>
      <c r="H99" s="9">
        <f t="shared" si="296"/>
        <v>0</v>
      </c>
      <c r="I99" s="7">
        <v>0</v>
      </c>
      <c r="J99" s="6">
        <v>0</v>
      </c>
      <c r="K99" s="9">
        <f t="shared" si="297"/>
        <v>0</v>
      </c>
      <c r="L99" s="7">
        <v>0</v>
      </c>
      <c r="M99" s="6">
        <v>0</v>
      </c>
      <c r="N99" s="9">
        <f t="shared" si="298"/>
        <v>0</v>
      </c>
      <c r="O99" s="6">
        <v>0.40077999999999997</v>
      </c>
      <c r="P99" s="6">
        <v>14.834</v>
      </c>
      <c r="Q99" s="9">
        <f t="shared" si="299"/>
        <v>37012.824991267029</v>
      </c>
      <c r="R99" s="7">
        <v>0</v>
      </c>
      <c r="S99" s="6">
        <v>0</v>
      </c>
      <c r="T99" s="9">
        <f t="shared" si="300"/>
        <v>0</v>
      </c>
      <c r="U99" s="7">
        <v>0</v>
      </c>
      <c r="V99" s="6">
        <v>0</v>
      </c>
      <c r="W99" s="9">
        <f t="shared" si="301"/>
        <v>0</v>
      </c>
      <c r="X99" s="7">
        <v>0</v>
      </c>
      <c r="Y99" s="6">
        <v>0</v>
      </c>
      <c r="Z99" s="9">
        <f t="shared" si="302"/>
        <v>0</v>
      </c>
      <c r="AA99" s="7">
        <v>0</v>
      </c>
      <c r="AB99" s="6">
        <v>0</v>
      </c>
      <c r="AC99" s="9">
        <f t="shared" si="303"/>
        <v>0</v>
      </c>
      <c r="AD99" s="7">
        <v>0</v>
      </c>
      <c r="AE99" s="6">
        <v>0</v>
      </c>
      <c r="AF99" s="9">
        <f t="shared" si="304"/>
        <v>0</v>
      </c>
      <c r="AG99" s="7">
        <v>0</v>
      </c>
      <c r="AH99" s="6">
        <v>0</v>
      </c>
      <c r="AI99" s="9">
        <f t="shared" si="305"/>
        <v>0</v>
      </c>
      <c r="AJ99" s="7">
        <v>0</v>
      </c>
      <c r="AK99" s="6">
        <v>0</v>
      </c>
      <c r="AL99" s="9">
        <f t="shared" si="306"/>
        <v>0</v>
      </c>
      <c r="AM99" s="7">
        <v>0</v>
      </c>
      <c r="AN99" s="6">
        <v>0</v>
      </c>
      <c r="AO99" s="9">
        <f t="shared" si="307"/>
        <v>0</v>
      </c>
      <c r="AP99" s="6">
        <v>11.4</v>
      </c>
      <c r="AQ99" s="6">
        <v>412.82499999999999</v>
      </c>
      <c r="AR99" s="9">
        <f t="shared" si="308"/>
        <v>36212.719298245611</v>
      </c>
      <c r="AS99" s="7">
        <v>0</v>
      </c>
      <c r="AT99" s="6">
        <v>0</v>
      </c>
      <c r="AU99" s="9">
        <f t="shared" si="309"/>
        <v>0</v>
      </c>
      <c r="AV99" s="7">
        <v>0</v>
      </c>
      <c r="AW99" s="6">
        <v>0</v>
      </c>
      <c r="AX99" s="9">
        <f t="shared" si="310"/>
        <v>0</v>
      </c>
      <c r="AY99" s="7">
        <v>0</v>
      </c>
      <c r="AZ99" s="6">
        <v>0</v>
      </c>
      <c r="BA99" s="9">
        <f t="shared" si="311"/>
        <v>0</v>
      </c>
      <c r="BB99" s="7"/>
      <c r="BC99" s="6"/>
      <c r="BD99" s="9"/>
      <c r="BE99" s="7">
        <v>0</v>
      </c>
      <c r="BF99" s="6">
        <v>0</v>
      </c>
      <c r="BG99" s="9">
        <f t="shared" si="312"/>
        <v>0</v>
      </c>
      <c r="BH99" s="7">
        <v>0</v>
      </c>
      <c r="BI99" s="6">
        <v>0</v>
      </c>
      <c r="BJ99" s="9">
        <f t="shared" si="313"/>
        <v>0</v>
      </c>
      <c r="BK99" s="7">
        <v>0</v>
      </c>
      <c r="BL99" s="6">
        <v>0</v>
      </c>
      <c r="BM99" s="9">
        <f t="shared" si="314"/>
        <v>0</v>
      </c>
      <c r="BN99" s="7">
        <v>0</v>
      </c>
      <c r="BO99" s="6">
        <v>0</v>
      </c>
      <c r="BP99" s="9">
        <f t="shared" si="315"/>
        <v>0</v>
      </c>
      <c r="BQ99" s="7">
        <v>0</v>
      </c>
      <c r="BR99" s="6">
        <v>0</v>
      </c>
      <c r="BS99" s="9">
        <f t="shared" si="316"/>
        <v>0</v>
      </c>
      <c r="BT99" s="7">
        <f t="shared" si="317"/>
        <v>11.80078</v>
      </c>
      <c r="BU99" s="9">
        <f t="shared" si="318"/>
        <v>427.65899999999999</v>
      </c>
    </row>
    <row r="100" spans="1:73" x14ac:dyDescent="0.3">
      <c r="A100" s="35">
        <v>2024</v>
      </c>
      <c r="B100" s="36" t="s">
        <v>8</v>
      </c>
      <c r="C100" s="7">
        <v>0</v>
      </c>
      <c r="D100" s="6">
        <v>0</v>
      </c>
      <c r="E100" s="9">
        <f>IF(C100=0,0,D100/C100*1000)</f>
        <v>0</v>
      </c>
      <c r="F100" s="7">
        <v>0</v>
      </c>
      <c r="G100" s="6">
        <v>0</v>
      </c>
      <c r="H100" s="9">
        <f t="shared" si="296"/>
        <v>0</v>
      </c>
      <c r="I100" s="7">
        <v>0</v>
      </c>
      <c r="J100" s="6">
        <v>0</v>
      </c>
      <c r="K100" s="9">
        <f t="shared" si="297"/>
        <v>0</v>
      </c>
      <c r="L100" s="7">
        <v>0</v>
      </c>
      <c r="M100" s="6">
        <v>0</v>
      </c>
      <c r="N100" s="9">
        <f t="shared" si="298"/>
        <v>0</v>
      </c>
      <c r="O100" s="7">
        <v>0</v>
      </c>
      <c r="P100" s="6">
        <v>0</v>
      </c>
      <c r="Q100" s="9">
        <f t="shared" si="299"/>
        <v>0</v>
      </c>
      <c r="R100" s="7">
        <v>0</v>
      </c>
      <c r="S100" s="6">
        <v>0</v>
      </c>
      <c r="T100" s="9">
        <f t="shared" si="300"/>
        <v>0</v>
      </c>
      <c r="U100" s="7">
        <v>0</v>
      </c>
      <c r="V100" s="6">
        <v>0</v>
      </c>
      <c r="W100" s="9">
        <f t="shared" si="301"/>
        <v>0</v>
      </c>
      <c r="X100" s="7">
        <v>0</v>
      </c>
      <c r="Y100" s="6">
        <v>0</v>
      </c>
      <c r="Z100" s="9">
        <f t="shared" si="302"/>
        <v>0</v>
      </c>
      <c r="AA100" s="7">
        <v>0</v>
      </c>
      <c r="AB100" s="6">
        <v>0</v>
      </c>
      <c r="AC100" s="9">
        <f t="shared" si="303"/>
        <v>0</v>
      </c>
      <c r="AD100" s="7">
        <v>0</v>
      </c>
      <c r="AE100" s="6">
        <v>0</v>
      </c>
      <c r="AF100" s="9">
        <f t="shared" si="304"/>
        <v>0</v>
      </c>
      <c r="AG100" s="7">
        <v>0</v>
      </c>
      <c r="AH100" s="6">
        <v>0</v>
      </c>
      <c r="AI100" s="9">
        <f t="shared" si="305"/>
        <v>0</v>
      </c>
      <c r="AJ100" s="7">
        <v>0</v>
      </c>
      <c r="AK100" s="6">
        <v>0</v>
      </c>
      <c r="AL100" s="9">
        <f t="shared" si="306"/>
        <v>0</v>
      </c>
      <c r="AM100" s="7">
        <v>0</v>
      </c>
      <c r="AN100" s="6">
        <v>0</v>
      </c>
      <c r="AO100" s="9">
        <f t="shared" si="307"/>
        <v>0</v>
      </c>
      <c r="AP100" s="7">
        <v>0</v>
      </c>
      <c r="AQ100" s="6">
        <v>0</v>
      </c>
      <c r="AR100" s="9">
        <f t="shared" si="308"/>
        <v>0</v>
      </c>
      <c r="AS100" s="7">
        <v>0</v>
      </c>
      <c r="AT100" s="6">
        <v>0</v>
      </c>
      <c r="AU100" s="9">
        <f t="shared" si="309"/>
        <v>0</v>
      </c>
      <c r="AV100" s="7">
        <v>0</v>
      </c>
      <c r="AW100" s="6">
        <v>0</v>
      </c>
      <c r="AX100" s="9">
        <f t="shared" si="310"/>
        <v>0</v>
      </c>
      <c r="AY100" s="7">
        <v>0</v>
      </c>
      <c r="AZ100" s="6">
        <v>0</v>
      </c>
      <c r="BA100" s="9">
        <f t="shared" si="311"/>
        <v>0</v>
      </c>
      <c r="BB100" s="7"/>
      <c r="BC100" s="6"/>
      <c r="BD100" s="9"/>
      <c r="BE100" s="7">
        <v>0</v>
      </c>
      <c r="BF100" s="6">
        <v>0</v>
      </c>
      <c r="BG100" s="9">
        <f t="shared" si="312"/>
        <v>0</v>
      </c>
      <c r="BH100" s="7">
        <v>0</v>
      </c>
      <c r="BI100" s="6">
        <v>0</v>
      </c>
      <c r="BJ100" s="9">
        <f t="shared" si="313"/>
        <v>0</v>
      </c>
      <c r="BK100" s="7">
        <v>0</v>
      </c>
      <c r="BL100" s="6">
        <v>0</v>
      </c>
      <c r="BM100" s="9">
        <f t="shared" si="314"/>
        <v>0</v>
      </c>
      <c r="BN100" s="7">
        <v>0</v>
      </c>
      <c r="BO100" s="6">
        <v>0</v>
      </c>
      <c r="BP100" s="9">
        <f t="shared" si="315"/>
        <v>0</v>
      </c>
      <c r="BQ100" s="54">
        <v>4.9000000000000007E-3</v>
      </c>
      <c r="BR100" s="6">
        <v>0.53300000000000003</v>
      </c>
      <c r="BS100" s="9">
        <f t="shared" si="316"/>
        <v>108775.51020408163</v>
      </c>
      <c r="BT100" s="7">
        <f>SUMIF($C$5:$BS$5,"Ton",C100:BS100)</f>
        <v>4.9000000000000007E-3</v>
      </c>
      <c r="BU100" s="9">
        <f>SUMIF($C$5:$BS$5,"F*",C100:BS100)</f>
        <v>0.53300000000000003</v>
      </c>
    </row>
    <row r="101" spans="1:73" x14ac:dyDescent="0.3">
      <c r="A101" s="35">
        <v>2024</v>
      </c>
      <c r="B101" s="9" t="s">
        <v>9</v>
      </c>
      <c r="C101" s="7">
        <v>0</v>
      </c>
      <c r="D101" s="6">
        <v>0</v>
      </c>
      <c r="E101" s="9">
        <f t="shared" ref="E101:E108" si="320">IF(C101=0,0,D101/C101*1000)</f>
        <v>0</v>
      </c>
      <c r="F101" s="7">
        <v>0</v>
      </c>
      <c r="G101" s="6">
        <v>0</v>
      </c>
      <c r="H101" s="9">
        <f t="shared" si="296"/>
        <v>0</v>
      </c>
      <c r="I101" s="7">
        <v>0</v>
      </c>
      <c r="J101" s="6">
        <v>0</v>
      </c>
      <c r="K101" s="9">
        <f t="shared" si="297"/>
        <v>0</v>
      </c>
      <c r="L101" s="7">
        <v>0</v>
      </c>
      <c r="M101" s="6">
        <v>0</v>
      </c>
      <c r="N101" s="9">
        <f t="shared" si="298"/>
        <v>0</v>
      </c>
      <c r="O101" s="7">
        <v>0</v>
      </c>
      <c r="P101" s="6">
        <v>0</v>
      </c>
      <c r="Q101" s="9">
        <f t="shared" si="299"/>
        <v>0</v>
      </c>
      <c r="R101" s="7">
        <v>0</v>
      </c>
      <c r="S101" s="6">
        <v>0</v>
      </c>
      <c r="T101" s="9">
        <f t="shared" si="300"/>
        <v>0</v>
      </c>
      <c r="U101" s="7">
        <v>0</v>
      </c>
      <c r="V101" s="6">
        <v>0</v>
      </c>
      <c r="W101" s="9">
        <f t="shared" si="301"/>
        <v>0</v>
      </c>
      <c r="X101" s="7">
        <v>0</v>
      </c>
      <c r="Y101" s="6">
        <v>0</v>
      </c>
      <c r="Z101" s="9">
        <f t="shared" si="302"/>
        <v>0</v>
      </c>
      <c r="AA101" s="7">
        <v>0</v>
      </c>
      <c r="AB101" s="6">
        <v>0</v>
      </c>
      <c r="AC101" s="9">
        <f t="shared" si="303"/>
        <v>0</v>
      </c>
      <c r="AD101" s="7">
        <v>0</v>
      </c>
      <c r="AE101" s="6">
        <v>0</v>
      </c>
      <c r="AF101" s="9">
        <f t="shared" si="304"/>
        <v>0</v>
      </c>
      <c r="AG101" s="7">
        <v>0</v>
      </c>
      <c r="AH101" s="6">
        <v>0</v>
      </c>
      <c r="AI101" s="9">
        <f t="shared" si="305"/>
        <v>0</v>
      </c>
      <c r="AJ101" s="7">
        <v>0</v>
      </c>
      <c r="AK101" s="6">
        <v>0</v>
      </c>
      <c r="AL101" s="9">
        <f t="shared" si="306"/>
        <v>0</v>
      </c>
      <c r="AM101" s="7">
        <v>0</v>
      </c>
      <c r="AN101" s="6">
        <v>0</v>
      </c>
      <c r="AO101" s="9">
        <f t="shared" si="307"/>
        <v>0</v>
      </c>
      <c r="AP101" s="54">
        <v>15.2</v>
      </c>
      <c r="AQ101" s="6">
        <v>541.08399999999995</v>
      </c>
      <c r="AR101" s="9">
        <f t="shared" si="308"/>
        <v>35597.631578947367</v>
      </c>
      <c r="AS101" s="7">
        <v>0</v>
      </c>
      <c r="AT101" s="6">
        <v>0</v>
      </c>
      <c r="AU101" s="9">
        <f t="shared" si="309"/>
        <v>0</v>
      </c>
      <c r="AV101" s="7">
        <v>0</v>
      </c>
      <c r="AW101" s="6">
        <v>0</v>
      </c>
      <c r="AX101" s="9">
        <f t="shared" si="310"/>
        <v>0</v>
      </c>
      <c r="AY101" s="7">
        <v>0</v>
      </c>
      <c r="AZ101" s="6">
        <v>0</v>
      </c>
      <c r="BA101" s="9">
        <f t="shared" si="311"/>
        <v>0</v>
      </c>
      <c r="BB101" s="7"/>
      <c r="BC101" s="6"/>
      <c r="BD101" s="9"/>
      <c r="BE101" s="7">
        <v>0</v>
      </c>
      <c r="BF101" s="6">
        <v>0</v>
      </c>
      <c r="BG101" s="9">
        <f t="shared" si="312"/>
        <v>0</v>
      </c>
      <c r="BH101" s="7">
        <v>0</v>
      </c>
      <c r="BI101" s="6">
        <v>0</v>
      </c>
      <c r="BJ101" s="9">
        <f t="shared" si="313"/>
        <v>0</v>
      </c>
      <c r="BK101" s="7">
        <v>0</v>
      </c>
      <c r="BL101" s="6">
        <v>0</v>
      </c>
      <c r="BM101" s="9">
        <f t="shared" si="314"/>
        <v>0</v>
      </c>
      <c r="BN101" s="7">
        <v>0</v>
      </c>
      <c r="BO101" s="6">
        <v>0</v>
      </c>
      <c r="BP101" s="9">
        <f t="shared" si="315"/>
        <v>0</v>
      </c>
      <c r="BQ101" s="7">
        <v>0</v>
      </c>
      <c r="BR101" s="6">
        <v>0</v>
      </c>
      <c r="BS101" s="9">
        <f t="shared" si="316"/>
        <v>0</v>
      </c>
      <c r="BT101" s="7">
        <f t="shared" ref="BT101:BT112" si="321">SUMIF($C$5:$BS$5,"Ton",C101:BS101)</f>
        <v>15.2</v>
      </c>
      <c r="BU101" s="9">
        <f t="shared" ref="BU101:BU112" si="322">SUMIF($C$5:$BS$5,"F*",C101:BS101)</f>
        <v>541.08399999999995</v>
      </c>
    </row>
    <row r="102" spans="1:73" x14ac:dyDescent="0.3">
      <c r="A102" s="35">
        <v>2024</v>
      </c>
      <c r="B102" s="36" t="s">
        <v>10</v>
      </c>
      <c r="C102" s="7">
        <v>0</v>
      </c>
      <c r="D102" s="6">
        <v>0</v>
      </c>
      <c r="E102" s="9">
        <f t="shared" si="320"/>
        <v>0</v>
      </c>
      <c r="F102" s="54">
        <v>4004.0790000000002</v>
      </c>
      <c r="G102" s="6">
        <v>72867.240999999995</v>
      </c>
      <c r="H102" s="9">
        <f t="shared" si="296"/>
        <v>18198.252581929577</v>
      </c>
      <c r="I102" s="7">
        <v>0</v>
      </c>
      <c r="J102" s="6">
        <v>0</v>
      </c>
      <c r="K102" s="9">
        <f t="shared" si="297"/>
        <v>0</v>
      </c>
      <c r="L102" s="7">
        <v>0</v>
      </c>
      <c r="M102" s="6">
        <v>0</v>
      </c>
      <c r="N102" s="9">
        <f t="shared" si="298"/>
        <v>0</v>
      </c>
      <c r="O102" s="7">
        <v>0</v>
      </c>
      <c r="P102" s="6">
        <v>0</v>
      </c>
      <c r="Q102" s="9">
        <f t="shared" si="299"/>
        <v>0</v>
      </c>
      <c r="R102" s="7">
        <v>0</v>
      </c>
      <c r="S102" s="6">
        <v>0</v>
      </c>
      <c r="T102" s="9">
        <f t="shared" si="300"/>
        <v>0</v>
      </c>
      <c r="U102" s="7">
        <v>0</v>
      </c>
      <c r="V102" s="6">
        <v>0</v>
      </c>
      <c r="W102" s="9">
        <f t="shared" si="301"/>
        <v>0</v>
      </c>
      <c r="X102" s="7">
        <v>0</v>
      </c>
      <c r="Y102" s="6">
        <v>0</v>
      </c>
      <c r="Z102" s="9">
        <f t="shared" si="302"/>
        <v>0</v>
      </c>
      <c r="AA102" s="7">
        <v>0</v>
      </c>
      <c r="AB102" s="6">
        <v>0</v>
      </c>
      <c r="AC102" s="9">
        <f t="shared" si="303"/>
        <v>0</v>
      </c>
      <c r="AD102" s="7">
        <v>0</v>
      </c>
      <c r="AE102" s="6">
        <v>0</v>
      </c>
      <c r="AF102" s="9">
        <f t="shared" si="304"/>
        <v>0</v>
      </c>
      <c r="AG102" s="7">
        <v>0</v>
      </c>
      <c r="AH102" s="6">
        <v>0</v>
      </c>
      <c r="AI102" s="9">
        <f t="shared" si="305"/>
        <v>0</v>
      </c>
      <c r="AJ102" s="7">
        <v>0</v>
      </c>
      <c r="AK102" s="6">
        <v>0</v>
      </c>
      <c r="AL102" s="9">
        <f t="shared" si="306"/>
        <v>0</v>
      </c>
      <c r="AM102" s="7">
        <v>0</v>
      </c>
      <c r="AN102" s="6">
        <v>0</v>
      </c>
      <c r="AO102" s="9">
        <f t="shared" si="307"/>
        <v>0</v>
      </c>
      <c r="AP102" s="7">
        <v>0</v>
      </c>
      <c r="AQ102" s="6">
        <v>0</v>
      </c>
      <c r="AR102" s="9">
        <f t="shared" si="308"/>
        <v>0</v>
      </c>
      <c r="AS102" s="7">
        <v>0</v>
      </c>
      <c r="AT102" s="6">
        <v>0</v>
      </c>
      <c r="AU102" s="9">
        <f t="shared" si="309"/>
        <v>0</v>
      </c>
      <c r="AV102" s="54">
        <v>12.16728</v>
      </c>
      <c r="AW102" s="6">
        <v>431.09500000000003</v>
      </c>
      <c r="AX102" s="9">
        <f t="shared" si="310"/>
        <v>35430.679658888432</v>
      </c>
      <c r="AY102" s="7">
        <v>0</v>
      </c>
      <c r="AZ102" s="6">
        <v>0</v>
      </c>
      <c r="BA102" s="9">
        <f t="shared" si="311"/>
        <v>0</v>
      </c>
      <c r="BB102" s="7"/>
      <c r="BC102" s="6"/>
      <c r="BD102" s="9"/>
      <c r="BE102" s="7">
        <v>0</v>
      </c>
      <c r="BF102" s="6">
        <v>0</v>
      </c>
      <c r="BG102" s="9">
        <f t="shared" si="312"/>
        <v>0</v>
      </c>
      <c r="BH102" s="7">
        <v>0</v>
      </c>
      <c r="BI102" s="6">
        <v>0</v>
      </c>
      <c r="BJ102" s="9">
        <f t="shared" si="313"/>
        <v>0</v>
      </c>
      <c r="BK102" s="54">
        <v>5.6699999999999997E-3</v>
      </c>
      <c r="BL102" s="6">
        <v>1.85</v>
      </c>
      <c r="BM102" s="9">
        <f t="shared" si="314"/>
        <v>326278.65961199295</v>
      </c>
      <c r="BN102" s="7">
        <v>0</v>
      </c>
      <c r="BO102" s="6">
        <v>0</v>
      </c>
      <c r="BP102" s="9">
        <f t="shared" si="315"/>
        <v>0</v>
      </c>
      <c r="BQ102" s="7">
        <v>0</v>
      </c>
      <c r="BR102" s="6">
        <v>0</v>
      </c>
      <c r="BS102" s="9">
        <f t="shared" si="316"/>
        <v>0</v>
      </c>
      <c r="BT102" s="7">
        <f t="shared" si="321"/>
        <v>4016.2519500000003</v>
      </c>
      <c r="BU102" s="9">
        <f t="shared" si="322"/>
        <v>73300.186000000002</v>
      </c>
    </row>
    <row r="103" spans="1:73" x14ac:dyDescent="0.3">
      <c r="A103" s="35">
        <v>2024</v>
      </c>
      <c r="B103" s="36" t="s">
        <v>11</v>
      </c>
      <c r="C103" s="7">
        <v>0</v>
      </c>
      <c r="D103" s="6">
        <v>0</v>
      </c>
      <c r="E103" s="9">
        <f t="shared" si="320"/>
        <v>0</v>
      </c>
      <c r="F103" s="7">
        <v>0</v>
      </c>
      <c r="G103" s="6">
        <v>0</v>
      </c>
      <c r="H103" s="9">
        <f t="shared" si="296"/>
        <v>0</v>
      </c>
      <c r="I103" s="7">
        <v>0</v>
      </c>
      <c r="J103" s="6">
        <v>0</v>
      </c>
      <c r="K103" s="9">
        <f t="shared" si="297"/>
        <v>0</v>
      </c>
      <c r="L103" s="7">
        <v>0</v>
      </c>
      <c r="M103" s="6">
        <v>0</v>
      </c>
      <c r="N103" s="9">
        <f t="shared" si="298"/>
        <v>0</v>
      </c>
      <c r="O103" s="54">
        <v>0.42710000000000004</v>
      </c>
      <c r="P103" s="66">
        <v>31.344000000000001</v>
      </c>
      <c r="Q103" s="9">
        <f t="shared" si="299"/>
        <v>73387.965347693753</v>
      </c>
      <c r="R103" s="7">
        <v>0</v>
      </c>
      <c r="S103" s="6">
        <v>0</v>
      </c>
      <c r="T103" s="9">
        <f t="shared" si="300"/>
        <v>0</v>
      </c>
      <c r="U103" s="7">
        <v>0</v>
      </c>
      <c r="V103" s="6">
        <v>0</v>
      </c>
      <c r="W103" s="9">
        <f t="shared" si="301"/>
        <v>0</v>
      </c>
      <c r="X103" s="7">
        <v>0</v>
      </c>
      <c r="Y103" s="6">
        <v>0</v>
      </c>
      <c r="Z103" s="9">
        <f t="shared" si="302"/>
        <v>0</v>
      </c>
      <c r="AA103" s="7">
        <v>0</v>
      </c>
      <c r="AB103" s="6">
        <v>0</v>
      </c>
      <c r="AC103" s="9">
        <f t="shared" si="303"/>
        <v>0</v>
      </c>
      <c r="AD103" s="7">
        <v>0</v>
      </c>
      <c r="AE103" s="6">
        <v>0</v>
      </c>
      <c r="AF103" s="9">
        <f t="shared" si="304"/>
        <v>0</v>
      </c>
      <c r="AG103" s="7">
        <v>0</v>
      </c>
      <c r="AH103" s="6">
        <v>0</v>
      </c>
      <c r="AI103" s="9">
        <f t="shared" si="305"/>
        <v>0</v>
      </c>
      <c r="AJ103" s="7">
        <v>0</v>
      </c>
      <c r="AK103" s="6">
        <v>0</v>
      </c>
      <c r="AL103" s="9">
        <f t="shared" si="306"/>
        <v>0</v>
      </c>
      <c r="AM103" s="7">
        <v>0</v>
      </c>
      <c r="AN103" s="6">
        <v>0</v>
      </c>
      <c r="AO103" s="9">
        <f t="shared" si="307"/>
        <v>0</v>
      </c>
      <c r="AP103" s="54">
        <v>5013.7730000000001</v>
      </c>
      <c r="AQ103" s="66">
        <v>92857.407000000007</v>
      </c>
      <c r="AR103" s="9">
        <f t="shared" si="308"/>
        <v>18520.46492731123</v>
      </c>
      <c r="AS103" s="7">
        <v>0</v>
      </c>
      <c r="AT103" s="6">
        <v>0</v>
      </c>
      <c r="AU103" s="9">
        <f t="shared" si="309"/>
        <v>0</v>
      </c>
      <c r="AV103" s="7">
        <v>0</v>
      </c>
      <c r="AW103" s="6">
        <v>0</v>
      </c>
      <c r="AX103" s="9">
        <f t="shared" si="310"/>
        <v>0</v>
      </c>
      <c r="AY103" s="54">
        <v>0.45056000000000002</v>
      </c>
      <c r="AZ103" s="66">
        <v>34.515000000000001</v>
      </c>
      <c r="BA103" s="9">
        <f t="shared" si="311"/>
        <v>76604.669744318191</v>
      </c>
      <c r="BB103" s="7"/>
      <c r="BC103" s="6"/>
      <c r="BD103" s="9"/>
      <c r="BE103" s="7">
        <v>0</v>
      </c>
      <c r="BF103" s="6">
        <v>0</v>
      </c>
      <c r="BG103" s="9">
        <f t="shared" si="312"/>
        <v>0</v>
      </c>
      <c r="BH103" s="7">
        <v>0</v>
      </c>
      <c r="BI103" s="6">
        <v>0</v>
      </c>
      <c r="BJ103" s="9">
        <f t="shared" si="313"/>
        <v>0</v>
      </c>
      <c r="BK103" s="7">
        <v>0</v>
      </c>
      <c r="BL103" s="6">
        <v>0</v>
      </c>
      <c r="BM103" s="9">
        <f t="shared" si="314"/>
        <v>0</v>
      </c>
      <c r="BN103" s="7">
        <v>0</v>
      </c>
      <c r="BO103" s="6">
        <v>0</v>
      </c>
      <c r="BP103" s="9">
        <f t="shared" si="315"/>
        <v>0</v>
      </c>
      <c r="BQ103" s="7">
        <v>0</v>
      </c>
      <c r="BR103" s="6">
        <v>0</v>
      </c>
      <c r="BS103" s="9">
        <f t="shared" si="316"/>
        <v>0</v>
      </c>
      <c r="BT103" s="7">
        <f t="shared" si="321"/>
        <v>5014.6506600000002</v>
      </c>
      <c r="BU103" s="9">
        <f t="shared" si="322"/>
        <v>92923.266000000003</v>
      </c>
    </row>
    <row r="104" spans="1:73" x14ac:dyDescent="0.3">
      <c r="A104" s="35">
        <v>2024</v>
      </c>
      <c r="B104" s="36" t="s">
        <v>12</v>
      </c>
      <c r="C104" s="7">
        <v>0</v>
      </c>
      <c r="D104" s="6">
        <v>0</v>
      </c>
      <c r="E104" s="9">
        <f t="shared" si="320"/>
        <v>0</v>
      </c>
      <c r="F104" s="7">
        <v>0</v>
      </c>
      <c r="G104" s="6">
        <v>0</v>
      </c>
      <c r="H104" s="9">
        <f t="shared" si="296"/>
        <v>0</v>
      </c>
      <c r="I104" s="7">
        <v>0</v>
      </c>
      <c r="J104" s="6">
        <v>0</v>
      </c>
      <c r="K104" s="9">
        <f t="shared" si="297"/>
        <v>0</v>
      </c>
      <c r="L104" s="7">
        <v>0</v>
      </c>
      <c r="M104" s="6">
        <v>0</v>
      </c>
      <c r="N104" s="9">
        <f t="shared" si="298"/>
        <v>0</v>
      </c>
      <c r="O104" s="54">
        <v>6.6959999999999992E-2</v>
      </c>
      <c r="P104" s="6">
        <v>3.573</v>
      </c>
      <c r="Q104" s="9">
        <f t="shared" si="299"/>
        <v>53360.215053763444</v>
      </c>
      <c r="R104" s="7">
        <v>0</v>
      </c>
      <c r="S104" s="6">
        <v>0</v>
      </c>
      <c r="T104" s="9">
        <f t="shared" si="300"/>
        <v>0</v>
      </c>
      <c r="U104" s="54">
        <v>1.9199999999999998E-3</v>
      </c>
      <c r="V104" s="6">
        <v>0.221</v>
      </c>
      <c r="W104" s="9">
        <f t="shared" si="301"/>
        <v>115104.16666666667</v>
      </c>
      <c r="X104" s="7">
        <v>0</v>
      </c>
      <c r="Y104" s="6">
        <v>0</v>
      </c>
      <c r="Z104" s="9">
        <f t="shared" si="302"/>
        <v>0</v>
      </c>
      <c r="AA104" s="7">
        <v>0</v>
      </c>
      <c r="AB104" s="6">
        <v>0</v>
      </c>
      <c r="AC104" s="9">
        <f t="shared" si="303"/>
        <v>0</v>
      </c>
      <c r="AD104" s="7">
        <v>0</v>
      </c>
      <c r="AE104" s="6">
        <v>0</v>
      </c>
      <c r="AF104" s="9">
        <f t="shared" si="304"/>
        <v>0</v>
      </c>
      <c r="AG104" s="7">
        <v>0</v>
      </c>
      <c r="AH104" s="6">
        <v>0</v>
      </c>
      <c r="AI104" s="9">
        <f t="shared" si="305"/>
        <v>0</v>
      </c>
      <c r="AJ104" s="7">
        <v>0</v>
      </c>
      <c r="AK104" s="6">
        <v>0</v>
      </c>
      <c r="AL104" s="9">
        <f t="shared" si="306"/>
        <v>0</v>
      </c>
      <c r="AM104" s="7">
        <v>0</v>
      </c>
      <c r="AN104" s="6">
        <v>0</v>
      </c>
      <c r="AO104" s="9">
        <f t="shared" si="307"/>
        <v>0</v>
      </c>
      <c r="AP104" s="7">
        <v>0</v>
      </c>
      <c r="AQ104" s="6">
        <v>0</v>
      </c>
      <c r="AR104" s="9">
        <f t="shared" si="308"/>
        <v>0</v>
      </c>
      <c r="AS104" s="7">
        <v>0</v>
      </c>
      <c r="AT104" s="6">
        <v>0</v>
      </c>
      <c r="AU104" s="9">
        <f t="shared" si="309"/>
        <v>0</v>
      </c>
      <c r="AV104" s="7">
        <v>0</v>
      </c>
      <c r="AW104" s="6">
        <v>0</v>
      </c>
      <c r="AX104" s="9">
        <f t="shared" si="310"/>
        <v>0</v>
      </c>
      <c r="AY104" s="54">
        <v>2</v>
      </c>
      <c r="AZ104" s="6">
        <v>67.823999999999998</v>
      </c>
      <c r="BA104" s="9">
        <f t="shared" si="311"/>
        <v>33912</v>
      </c>
      <c r="BB104" s="7"/>
      <c r="BC104" s="6"/>
      <c r="BD104" s="9"/>
      <c r="BE104" s="7">
        <v>0</v>
      </c>
      <c r="BF104" s="6">
        <v>0</v>
      </c>
      <c r="BG104" s="9">
        <f t="shared" si="312"/>
        <v>0</v>
      </c>
      <c r="BH104" s="7">
        <v>0</v>
      </c>
      <c r="BI104" s="6">
        <v>0</v>
      </c>
      <c r="BJ104" s="9">
        <f t="shared" si="313"/>
        <v>0</v>
      </c>
      <c r="BK104" s="7">
        <v>0</v>
      </c>
      <c r="BL104" s="6">
        <v>0</v>
      </c>
      <c r="BM104" s="9">
        <f t="shared" si="314"/>
        <v>0</v>
      </c>
      <c r="BN104" s="7">
        <v>0</v>
      </c>
      <c r="BO104" s="6">
        <v>0</v>
      </c>
      <c r="BP104" s="9">
        <f t="shared" si="315"/>
        <v>0</v>
      </c>
      <c r="BQ104" s="7">
        <v>0</v>
      </c>
      <c r="BR104" s="6">
        <v>0</v>
      </c>
      <c r="BS104" s="9">
        <f t="shared" si="316"/>
        <v>0</v>
      </c>
      <c r="BT104" s="7">
        <f t="shared" si="321"/>
        <v>2.0688800000000001</v>
      </c>
      <c r="BU104" s="9">
        <f t="shared" si="322"/>
        <v>71.617999999999995</v>
      </c>
    </row>
    <row r="105" spans="1:73" x14ac:dyDescent="0.3">
      <c r="A105" s="35">
        <v>2024</v>
      </c>
      <c r="B105" s="36" t="s">
        <v>13</v>
      </c>
      <c r="C105" s="54">
        <v>5002.2569999999996</v>
      </c>
      <c r="D105" s="6">
        <v>85656.259000000005</v>
      </c>
      <c r="E105" s="9">
        <f t="shared" si="320"/>
        <v>17123.522242059938</v>
      </c>
      <c r="F105" s="7">
        <v>0</v>
      </c>
      <c r="G105" s="6">
        <v>0</v>
      </c>
      <c r="H105" s="9">
        <f t="shared" si="296"/>
        <v>0</v>
      </c>
      <c r="I105" s="7">
        <v>0</v>
      </c>
      <c r="J105" s="6">
        <v>0</v>
      </c>
      <c r="K105" s="9">
        <f t="shared" si="297"/>
        <v>0</v>
      </c>
      <c r="L105" s="7">
        <v>0</v>
      </c>
      <c r="M105" s="6">
        <v>0</v>
      </c>
      <c r="N105" s="9">
        <f t="shared" si="298"/>
        <v>0</v>
      </c>
      <c r="O105" s="54">
        <v>0.77409000000000006</v>
      </c>
      <c r="P105" s="6">
        <v>28.805</v>
      </c>
      <c r="Q105" s="9">
        <f t="shared" si="299"/>
        <v>37211.435362813107</v>
      </c>
      <c r="R105" s="7">
        <v>0</v>
      </c>
      <c r="S105" s="6">
        <v>0</v>
      </c>
      <c r="T105" s="9">
        <f t="shared" si="300"/>
        <v>0</v>
      </c>
      <c r="U105" s="7">
        <v>0</v>
      </c>
      <c r="V105" s="6">
        <v>0</v>
      </c>
      <c r="W105" s="9">
        <f t="shared" si="301"/>
        <v>0</v>
      </c>
      <c r="X105" s="7">
        <v>0</v>
      </c>
      <c r="Y105" s="6">
        <v>0</v>
      </c>
      <c r="Z105" s="9">
        <f t="shared" si="302"/>
        <v>0</v>
      </c>
      <c r="AA105" s="7">
        <v>0</v>
      </c>
      <c r="AB105" s="6">
        <v>0</v>
      </c>
      <c r="AC105" s="9">
        <f t="shared" si="303"/>
        <v>0</v>
      </c>
      <c r="AD105" s="54">
        <v>0.93</v>
      </c>
      <c r="AE105" s="6">
        <v>59.89</v>
      </c>
      <c r="AF105" s="9">
        <f t="shared" si="304"/>
        <v>64397.849462365586</v>
      </c>
      <c r="AG105" s="7">
        <v>0</v>
      </c>
      <c r="AH105" s="6">
        <v>0</v>
      </c>
      <c r="AI105" s="9">
        <f t="shared" si="305"/>
        <v>0</v>
      </c>
      <c r="AJ105" s="7">
        <v>0</v>
      </c>
      <c r="AK105" s="6">
        <v>0</v>
      </c>
      <c r="AL105" s="9">
        <f t="shared" si="306"/>
        <v>0</v>
      </c>
      <c r="AM105" s="7">
        <v>0</v>
      </c>
      <c r="AN105" s="6">
        <v>0</v>
      </c>
      <c r="AO105" s="9">
        <f t="shared" si="307"/>
        <v>0</v>
      </c>
      <c r="AP105" s="7">
        <v>0</v>
      </c>
      <c r="AQ105" s="6">
        <v>0</v>
      </c>
      <c r="AR105" s="9">
        <f t="shared" si="308"/>
        <v>0</v>
      </c>
      <c r="AS105" s="7">
        <v>0</v>
      </c>
      <c r="AT105" s="6">
        <v>0</v>
      </c>
      <c r="AU105" s="9">
        <f t="shared" si="309"/>
        <v>0</v>
      </c>
      <c r="AV105" s="7">
        <v>0</v>
      </c>
      <c r="AW105" s="6">
        <v>0</v>
      </c>
      <c r="AX105" s="9">
        <f t="shared" si="310"/>
        <v>0</v>
      </c>
      <c r="AY105" s="54">
        <v>9.1999999999999998E-2</v>
      </c>
      <c r="AZ105" s="6">
        <v>3.0659999999999998</v>
      </c>
      <c r="BA105" s="9">
        <f t="shared" si="311"/>
        <v>33326.086956521736</v>
      </c>
      <c r="BB105" s="7"/>
      <c r="BC105" s="6"/>
      <c r="BD105" s="9"/>
      <c r="BE105" s="7">
        <v>0</v>
      </c>
      <c r="BF105" s="6">
        <v>0</v>
      </c>
      <c r="BG105" s="9">
        <f t="shared" si="312"/>
        <v>0</v>
      </c>
      <c r="BH105" s="7">
        <v>0</v>
      </c>
      <c r="BI105" s="6">
        <v>0</v>
      </c>
      <c r="BJ105" s="9">
        <f t="shared" si="313"/>
        <v>0</v>
      </c>
      <c r="BK105" s="7">
        <v>0</v>
      </c>
      <c r="BL105" s="6">
        <v>0</v>
      </c>
      <c r="BM105" s="9">
        <f t="shared" si="314"/>
        <v>0</v>
      </c>
      <c r="BN105" s="7">
        <v>0</v>
      </c>
      <c r="BO105" s="6">
        <v>0</v>
      </c>
      <c r="BP105" s="9">
        <f t="shared" si="315"/>
        <v>0</v>
      </c>
      <c r="BQ105" s="7">
        <v>0</v>
      </c>
      <c r="BR105" s="6">
        <v>0</v>
      </c>
      <c r="BS105" s="9">
        <f t="shared" si="316"/>
        <v>0</v>
      </c>
      <c r="BT105" s="7">
        <f t="shared" si="321"/>
        <v>5004.0530899999994</v>
      </c>
      <c r="BU105" s="9">
        <f t="shared" si="322"/>
        <v>85748.02</v>
      </c>
    </row>
    <row r="106" spans="1:73" x14ac:dyDescent="0.3">
      <c r="A106" s="35">
        <v>2024</v>
      </c>
      <c r="B106" s="36" t="s">
        <v>14</v>
      </c>
      <c r="C106" s="7">
        <v>0</v>
      </c>
      <c r="D106" s="6">
        <v>0</v>
      </c>
      <c r="E106" s="9">
        <f t="shared" si="320"/>
        <v>0</v>
      </c>
      <c r="F106" s="7">
        <v>0</v>
      </c>
      <c r="G106" s="6">
        <v>0</v>
      </c>
      <c r="H106" s="9">
        <f t="shared" si="296"/>
        <v>0</v>
      </c>
      <c r="I106" s="7">
        <v>0</v>
      </c>
      <c r="J106" s="6">
        <v>0</v>
      </c>
      <c r="K106" s="9">
        <f t="shared" si="297"/>
        <v>0</v>
      </c>
      <c r="L106" s="7">
        <v>0</v>
      </c>
      <c r="M106" s="6">
        <v>0</v>
      </c>
      <c r="N106" s="9">
        <f t="shared" si="298"/>
        <v>0</v>
      </c>
      <c r="O106" s="7">
        <v>0</v>
      </c>
      <c r="P106" s="6">
        <v>0</v>
      </c>
      <c r="Q106" s="9">
        <f t="shared" si="299"/>
        <v>0</v>
      </c>
      <c r="R106" s="7">
        <v>0</v>
      </c>
      <c r="S106" s="6">
        <v>0</v>
      </c>
      <c r="T106" s="9">
        <f t="shared" si="300"/>
        <v>0</v>
      </c>
      <c r="U106" s="7">
        <v>0</v>
      </c>
      <c r="V106" s="6">
        <v>0</v>
      </c>
      <c r="W106" s="9">
        <f t="shared" si="301"/>
        <v>0</v>
      </c>
      <c r="X106" s="7">
        <v>0</v>
      </c>
      <c r="Y106" s="6">
        <v>0</v>
      </c>
      <c r="Z106" s="9">
        <f t="shared" si="302"/>
        <v>0</v>
      </c>
      <c r="AA106" s="7">
        <v>0</v>
      </c>
      <c r="AB106" s="6">
        <v>0</v>
      </c>
      <c r="AC106" s="9">
        <f t="shared" si="303"/>
        <v>0</v>
      </c>
      <c r="AD106" s="7">
        <v>0</v>
      </c>
      <c r="AE106" s="6">
        <v>0</v>
      </c>
      <c r="AF106" s="9">
        <f t="shared" si="304"/>
        <v>0</v>
      </c>
      <c r="AG106" s="7">
        <v>0</v>
      </c>
      <c r="AH106" s="6">
        <v>0</v>
      </c>
      <c r="AI106" s="9">
        <f t="shared" si="305"/>
        <v>0</v>
      </c>
      <c r="AJ106" s="7">
        <v>0</v>
      </c>
      <c r="AK106" s="6">
        <v>0</v>
      </c>
      <c r="AL106" s="9">
        <f t="shared" si="306"/>
        <v>0</v>
      </c>
      <c r="AM106" s="7">
        <v>0</v>
      </c>
      <c r="AN106" s="6">
        <v>0</v>
      </c>
      <c r="AO106" s="9">
        <f t="shared" si="307"/>
        <v>0</v>
      </c>
      <c r="AP106" s="54">
        <v>5005.5259999999998</v>
      </c>
      <c r="AQ106" s="6">
        <v>90715.535000000003</v>
      </c>
      <c r="AR106" s="9">
        <f t="shared" si="308"/>
        <v>18123.077374885277</v>
      </c>
      <c r="AS106" s="7">
        <v>0</v>
      </c>
      <c r="AT106" s="6">
        <v>0</v>
      </c>
      <c r="AU106" s="9">
        <f t="shared" si="309"/>
        <v>0</v>
      </c>
      <c r="AV106" s="7">
        <v>0</v>
      </c>
      <c r="AW106" s="6">
        <v>0</v>
      </c>
      <c r="AX106" s="9">
        <f t="shared" si="310"/>
        <v>0</v>
      </c>
      <c r="AY106" s="7">
        <v>0</v>
      </c>
      <c r="AZ106" s="6">
        <v>0</v>
      </c>
      <c r="BA106" s="9">
        <f t="shared" si="311"/>
        <v>0</v>
      </c>
      <c r="BB106" s="7"/>
      <c r="BC106" s="6"/>
      <c r="BD106" s="9"/>
      <c r="BE106" s="7">
        <v>0</v>
      </c>
      <c r="BF106" s="6">
        <v>0</v>
      </c>
      <c r="BG106" s="9">
        <f t="shared" si="312"/>
        <v>0</v>
      </c>
      <c r="BH106" s="7">
        <v>0</v>
      </c>
      <c r="BI106" s="6">
        <v>0</v>
      </c>
      <c r="BJ106" s="9">
        <f t="shared" si="313"/>
        <v>0</v>
      </c>
      <c r="BK106" s="7">
        <v>0</v>
      </c>
      <c r="BL106" s="6">
        <v>0</v>
      </c>
      <c r="BM106" s="9">
        <f t="shared" si="314"/>
        <v>0</v>
      </c>
      <c r="BN106" s="7">
        <v>0</v>
      </c>
      <c r="BO106" s="6">
        <v>0</v>
      </c>
      <c r="BP106" s="9">
        <f t="shared" si="315"/>
        <v>0</v>
      </c>
      <c r="BQ106" s="7">
        <v>0</v>
      </c>
      <c r="BR106" s="6">
        <v>0</v>
      </c>
      <c r="BS106" s="9">
        <f t="shared" si="316"/>
        <v>0</v>
      </c>
      <c r="BT106" s="7">
        <f t="shared" si="321"/>
        <v>5005.5259999999998</v>
      </c>
      <c r="BU106" s="9">
        <f t="shared" si="322"/>
        <v>90715.535000000003</v>
      </c>
    </row>
    <row r="107" spans="1:73" x14ac:dyDescent="0.3">
      <c r="A107" s="35">
        <v>2024</v>
      </c>
      <c r="B107" s="9" t="s">
        <v>15</v>
      </c>
      <c r="C107" s="7">
        <v>0</v>
      </c>
      <c r="D107" s="6">
        <v>0</v>
      </c>
      <c r="E107" s="9">
        <f t="shared" si="320"/>
        <v>0</v>
      </c>
      <c r="F107" s="7">
        <v>0</v>
      </c>
      <c r="G107" s="6">
        <v>0</v>
      </c>
      <c r="H107" s="9">
        <f t="shared" si="296"/>
        <v>0</v>
      </c>
      <c r="I107" s="7">
        <v>0</v>
      </c>
      <c r="J107" s="6">
        <v>0</v>
      </c>
      <c r="K107" s="9">
        <f t="shared" si="297"/>
        <v>0</v>
      </c>
      <c r="L107" s="7">
        <v>0</v>
      </c>
      <c r="M107" s="6">
        <v>0</v>
      </c>
      <c r="N107" s="9">
        <f t="shared" si="298"/>
        <v>0</v>
      </c>
      <c r="O107" s="54">
        <v>0.35032000000000002</v>
      </c>
      <c r="P107" s="6">
        <v>12.632</v>
      </c>
      <c r="Q107" s="9">
        <f t="shared" si="299"/>
        <v>36058.460835807258</v>
      </c>
      <c r="R107" s="7">
        <v>0</v>
      </c>
      <c r="S107" s="6">
        <v>0</v>
      </c>
      <c r="T107" s="9">
        <f t="shared" si="300"/>
        <v>0</v>
      </c>
      <c r="U107" s="7">
        <v>0</v>
      </c>
      <c r="V107" s="6">
        <v>0</v>
      </c>
      <c r="W107" s="9">
        <f t="shared" si="301"/>
        <v>0</v>
      </c>
      <c r="X107" s="7">
        <v>0</v>
      </c>
      <c r="Y107" s="6">
        <v>0</v>
      </c>
      <c r="Z107" s="9">
        <f t="shared" si="302"/>
        <v>0</v>
      </c>
      <c r="AA107" s="7">
        <v>0</v>
      </c>
      <c r="AB107" s="6">
        <v>0</v>
      </c>
      <c r="AC107" s="9">
        <f t="shared" si="303"/>
        <v>0</v>
      </c>
      <c r="AD107" s="7">
        <v>0</v>
      </c>
      <c r="AE107" s="6">
        <v>0</v>
      </c>
      <c r="AF107" s="9">
        <f t="shared" si="304"/>
        <v>0</v>
      </c>
      <c r="AG107" s="7">
        <v>0</v>
      </c>
      <c r="AH107" s="6">
        <v>0</v>
      </c>
      <c r="AI107" s="9">
        <f t="shared" si="305"/>
        <v>0</v>
      </c>
      <c r="AJ107" s="7">
        <v>0</v>
      </c>
      <c r="AK107" s="6">
        <v>0</v>
      </c>
      <c r="AL107" s="9">
        <f t="shared" si="306"/>
        <v>0</v>
      </c>
      <c r="AM107" s="7">
        <v>0</v>
      </c>
      <c r="AN107" s="6">
        <v>0</v>
      </c>
      <c r="AO107" s="9">
        <f t="shared" si="307"/>
        <v>0</v>
      </c>
      <c r="AP107" s="7">
        <v>0</v>
      </c>
      <c r="AQ107" s="6">
        <v>0</v>
      </c>
      <c r="AR107" s="9">
        <f t="shared" si="308"/>
        <v>0</v>
      </c>
      <c r="AS107" s="7">
        <v>0</v>
      </c>
      <c r="AT107" s="6">
        <v>0</v>
      </c>
      <c r="AU107" s="9">
        <f t="shared" si="309"/>
        <v>0</v>
      </c>
      <c r="AV107" s="7">
        <v>0</v>
      </c>
      <c r="AW107" s="6">
        <v>0</v>
      </c>
      <c r="AX107" s="9">
        <f t="shared" si="310"/>
        <v>0</v>
      </c>
      <c r="AY107" s="7">
        <v>0</v>
      </c>
      <c r="AZ107" s="6">
        <v>0</v>
      </c>
      <c r="BA107" s="9">
        <f t="shared" si="311"/>
        <v>0</v>
      </c>
      <c r="BB107" s="7"/>
      <c r="BC107" s="6"/>
      <c r="BD107" s="9"/>
      <c r="BE107" s="7">
        <v>0</v>
      </c>
      <c r="BF107" s="6">
        <v>0</v>
      </c>
      <c r="BG107" s="9">
        <f t="shared" si="312"/>
        <v>0</v>
      </c>
      <c r="BH107" s="7">
        <v>0</v>
      </c>
      <c r="BI107" s="6">
        <v>0</v>
      </c>
      <c r="BJ107" s="9">
        <f t="shared" si="313"/>
        <v>0</v>
      </c>
      <c r="BK107" s="54">
        <v>1.16E-3</v>
      </c>
      <c r="BL107" s="6">
        <v>1.3480000000000001</v>
      </c>
      <c r="BM107" s="9">
        <f t="shared" si="314"/>
        <v>1162068.9655172415</v>
      </c>
      <c r="BN107" s="7">
        <v>0</v>
      </c>
      <c r="BO107" s="6">
        <v>0</v>
      </c>
      <c r="BP107" s="9">
        <f t="shared" si="315"/>
        <v>0</v>
      </c>
      <c r="BQ107" s="7">
        <v>0</v>
      </c>
      <c r="BR107" s="6">
        <v>0</v>
      </c>
      <c r="BS107" s="9">
        <f t="shared" si="316"/>
        <v>0</v>
      </c>
      <c r="BT107" s="7">
        <f t="shared" si="321"/>
        <v>0.35148000000000001</v>
      </c>
      <c r="BU107" s="9">
        <f t="shared" si="322"/>
        <v>13.98</v>
      </c>
    </row>
    <row r="108" spans="1:73" x14ac:dyDescent="0.3">
      <c r="A108" s="35">
        <v>2024</v>
      </c>
      <c r="B108" s="36" t="s">
        <v>16</v>
      </c>
      <c r="C108" s="7">
        <v>0</v>
      </c>
      <c r="D108" s="6">
        <v>0</v>
      </c>
      <c r="E108" s="9">
        <f t="shared" si="320"/>
        <v>0</v>
      </c>
      <c r="F108" s="7">
        <v>0</v>
      </c>
      <c r="G108" s="6">
        <v>0</v>
      </c>
      <c r="H108" s="9">
        <f t="shared" si="296"/>
        <v>0</v>
      </c>
      <c r="I108" s="7">
        <v>0</v>
      </c>
      <c r="J108" s="6">
        <v>0</v>
      </c>
      <c r="K108" s="9">
        <f t="shared" si="297"/>
        <v>0</v>
      </c>
      <c r="L108" s="7">
        <v>0</v>
      </c>
      <c r="M108" s="6">
        <v>0</v>
      </c>
      <c r="N108" s="9">
        <f t="shared" si="298"/>
        <v>0</v>
      </c>
      <c r="O108" s="7">
        <v>0</v>
      </c>
      <c r="P108" s="6">
        <v>0</v>
      </c>
      <c r="Q108" s="9">
        <f t="shared" si="299"/>
        <v>0</v>
      </c>
      <c r="R108" s="7">
        <v>0</v>
      </c>
      <c r="S108" s="6">
        <v>0</v>
      </c>
      <c r="T108" s="9">
        <f t="shared" si="300"/>
        <v>0</v>
      </c>
      <c r="U108" s="7">
        <v>0</v>
      </c>
      <c r="V108" s="6">
        <v>0</v>
      </c>
      <c r="W108" s="9">
        <f t="shared" si="301"/>
        <v>0</v>
      </c>
      <c r="X108" s="54">
        <v>12.92</v>
      </c>
      <c r="Y108" s="6">
        <v>460.09899999999999</v>
      </c>
      <c r="Z108" s="9">
        <f t="shared" si="302"/>
        <v>35611.377708978325</v>
      </c>
      <c r="AA108" s="7">
        <v>0</v>
      </c>
      <c r="AB108" s="6">
        <v>0</v>
      </c>
      <c r="AC108" s="9">
        <f t="shared" si="303"/>
        <v>0</v>
      </c>
      <c r="AD108" s="7">
        <v>0</v>
      </c>
      <c r="AE108" s="6">
        <v>0</v>
      </c>
      <c r="AF108" s="9">
        <f t="shared" si="304"/>
        <v>0</v>
      </c>
      <c r="AG108" s="7">
        <v>0</v>
      </c>
      <c r="AH108" s="6">
        <v>0</v>
      </c>
      <c r="AI108" s="9">
        <f t="shared" si="305"/>
        <v>0</v>
      </c>
      <c r="AJ108" s="7">
        <v>0</v>
      </c>
      <c r="AK108" s="6">
        <v>0</v>
      </c>
      <c r="AL108" s="9">
        <f t="shared" si="306"/>
        <v>0</v>
      </c>
      <c r="AM108" s="7">
        <v>0</v>
      </c>
      <c r="AN108" s="6">
        <v>0</v>
      </c>
      <c r="AO108" s="9">
        <f t="shared" si="307"/>
        <v>0</v>
      </c>
      <c r="AP108" s="7">
        <v>0</v>
      </c>
      <c r="AQ108" s="6">
        <v>0</v>
      </c>
      <c r="AR108" s="9">
        <f t="shared" si="308"/>
        <v>0</v>
      </c>
      <c r="AS108" s="7">
        <v>0</v>
      </c>
      <c r="AT108" s="6">
        <v>0</v>
      </c>
      <c r="AU108" s="9">
        <f t="shared" si="309"/>
        <v>0</v>
      </c>
      <c r="AV108" s="7">
        <v>0</v>
      </c>
      <c r="AW108" s="6">
        <v>0</v>
      </c>
      <c r="AX108" s="9">
        <f t="shared" si="310"/>
        <v>0</v>
      </c>
      <c r="AY108" s="7">
        <v>0</v>
      </c>
      <c r="AZ108" s="6">
        <v>0</v>
      </c>
      <c r="BA108" s="9">
        <f t="shared" si="311"/>
        <v>0</v>
      </c>
      <c r="BB108" s="7"/>
      <c r="BC108" s="6"/>
      <c r="BD108" s="9"/>
      <c r="BE108" s="7">
        <v>0</v>
      </c>
      <c r="BF108" s="6">
        <v>0</v>
      </c>
      <c r="BG108" s="9">
        <f t="shared" si="312"/>
        <v>0</v>
      </c>
      <c r="BH108" s="7">
        <v>0</v>
      </c>
      <c r="BI108" s="6">
        <v>0</v>
      </c>
      <c r="BJ108" s="9">
        <f t="shared" si="313"/>
        <v>0</v>
      </c>
      <c r="BK108" s="54">
        <v>6.4000000000000005E-4</v>
      </c>
      <c r="BL108" s="6">
        <v>1.232</v>
      </c>
      <c r="BM108" s="9">
        <f t="shared" si="314"/>
        <v>1924999.9999999998</v>
      </c>
      <c r="BN108" s="7">
        <v>0</v>
      </c>
      <c r="BO108" s="6">
        <v>0</v>
      </c>
      <c r="BP108" s="9">
        <f t="shared" si="315"/>
        <v>0</v>
      </c>
      <c r="BQ108" s="7">
        <v>0</v>
      </c>
      <c r="BR108" s="6">
        <v>0</v>
      </c>
      <c r="BS108" s="9">
        <f t="shared" si="316"/>
        <v>0</v>
      </c>
      <c r="BT108" s="7">
        <f t="shared" si="321"/>
        <v>12.920640000000001</v>
      </c>
      <c r="BU108" s="9">
        <f t="shared" si="322"/>
        <v>461.33100000000002</v>
      </c>
    </row>
    <row r="109" spans="1:73" ht="15" thickBot="1" x14ac:dyDescent="0.35">
      <c r="A109" s="37"/>
      <c r="B109" s="38" t="s">
        <v>17</v>
      </c>
      <c r="C109" s="26">
        <f t="shared" ref="C109:D109" si="323">SUM(C97:C108)</f>
        <v>5002.2569999999996</v>
      </c>
      <c r="D109" s="25">
        <f t="shared" si="323"/>
        <v>85656.259000000005</v>
      </c>
      <c r="E109" s="27"/>
      <c r="F109" s="26">
        <f t="shared" ref="F109:G109" si="324">SUM(F97:F108)</f>
        <v>4004.0790000000002</v>
      </c>
      <c r="G109" s="25">
        <f t="shared" si="324"/>
        <v>72867.240999999995</v>
      </c>
      <c r="H109" s="27"/>
      <c r="I109" s="26">
        <f t="shared" ref="I109:J109" si="325">SUM(I97:I108)</f>
        <v>0</v>
      </c>
      <c r="J109" s="25">
        <f t="shared" si="325"/>
        <v>0</v>
      </c>
      <c r="K109" s="27"/>
      <c r="L109" s="26">
        <f t="shared" ref="L109:M109" si="326">SUM(L97:L108)</f>
        <v>0</v>
      </c>
      <c r="M109" s="25">
        <f t="shared" si="326"/>
        <v>0</v>
      </c>
      <c r="N109" s="27"/>
      <c r="O109" s="26">
        <f t="shared" ref="O109:P109" si="327">SUM(O97:O108)</f>
        <v>2.7829099999999998</v>
      </c>
      <c r="P109" s="25">
        <f t="shared" si="327"/>
        <v>119.88200000000001</v>
      </c>
      <c r="Q109" s="27"/>
      <c r="R109" s="26">
        <f t="shared" ref="R109:S109" si="328">SUM(R97:R108)</f>
        <v>0</v>
      </c>
      <c r="S109" s="25">
        <f t="shared" si="328"/>
        <v>0</v>
      </c>
      <c r="T109" s="27"/>
      <c r="U109" s="26">
        <f t="shared" ref="U109:V109" si="329">SUM(U97:U108)</f>
        <v>1.9199999999999998E-3</v>
      </c>
      <c r="V109" s="25">
        <f t="shared" si="329"/>
        <v>0.221</v>
      </c>
      <c r="W109" s="27"/>
      <c r="X109" s="26">
        <f t="shared" ref="X109:Y109" si="330">SUM(X97:X108)</f>
        <v>25.84</v>
      </c>
      <c r="Y109" s="25">
        <f t="shared" si="330"/>
        <v>974.24499999999989</v>
      </c>
      <c r="Z109" s="27"/>
      <c r="AA109" s="26">
        <f t="shared" ref="AA109:AB109" si="331">SUM(AA97:AA108)</f>
        <v>0</v>
      </c>
      <c r="AB109" s="25">
        <f t="shared" si="331"/>
        <v>0</v>
      </c>
      <c r="AC109" s="27"/>
      <c r="AD109" s="26">
        <f t="shared" ref="AD109:AE109" si="332">SUM(AD97:AD108)</f>
        <v>0.93</v>
      </c>
      <c r="AE109" s="25">
        <f t="shared" si="332"/>
        <v>59.89</v>
      </c>
      <c r="AF109" s="27"/>
      <c r="AG109" s="26">
        <f t="shared" ref="AG109:AH109" si="333">SUM(AG97:AG108)</f>
        <v>0</v>
      </c>
      <c r="AH109" s="25">
        <f t="shared" si="333"/>
        <v>0</v>
      </c>
      <c r="AI109" s="27"/>
      <c r="AJ109" s="26">
        <f t="shared" ref="AJ109:AK109" si="334">SUM(AJ97:AJ108)</f>
        <v>1.7999999999999999E-2</v>
      </c>
      <c r="AK109" s="25">
        <f t="shared" si="334"/>
        <v>3.8130000000000002</v>
      </c>
      <c r="AL109" s="27"/>
      <c r="AM109" s="26">
        <f t="shared" ref="AM109:AN109" si="335">SUM(AM97:AM108)</f>
        <v>0</v>
      </c>
      <c r="AN109" s="25">
        <f t="shared" si="335"/>
        <v>0</v>
      </c>
      <c r="AO109" s="27"/>
      <c r="AP109" s="26">
        <f t="shared" ref="AP109:AQ109" si="336">SUM(AP97:AP108)</f>
        <v>10045.899000000001</v>
      </c>
      <c r="AQ109" s="25">
        <f t="shared" si="336"/>
        <v>184526.85100000002</v>
      </c>
      <c r="AR109" s="27"/>
      <c r="AS109" s="26">
        <f t="shared" ref="AS109:AT109" si="337">SUM(AS97:AS108)</f>
        <v>0</v>
      </c>
      <c r="AT109" s="25">
        <f t="shared" si="337"/>
        <v>0</v>
      </c>
      <c r="AU109" s="27"/>
      <c r="AV109" s="26">
        <f t="shared" ref="AV109:AW109" si="338">SUM(AV97:AV108)</f>
        <v>12.16728</v>
      </c>
      <c r="AW109" s="25">
        <f t="shared" si="338"/>
        <v>431.09500000000003</v>
      </c>
      <c r="AX109" s="27"/>
      <c r="AY109" s="26">
        <f t="shared" ref="AY109:AZ109" si="339">SUM(AY97:AY108)</f>
        <v>2.5425599999999999</v>
      </c>
      <c r="AZ109" s="25">
        <f t="shared" si="339"/>
        <v>105.405</v>
      </c>
      <c r="BA109" s="27"/>
      <c r="BB109" s="26"/>
      <c r="BC109" s="25"/>
      <c r="BD109" s="27"/>
      <c r="BE109" s="26">
        <f t="shared" ref="BE109:BF109" si="340">SUM(BE97:BE108)</f>
        <v>0</v>
      </c>
      <c r="BF109" s="25">
        <f t="shared" si="340"/>
        <v>0</v>
      </c>
      <c r="BG109" s="27"/>
      <c r="BH109" s="26">
        <f t="shared" ref="BH109:BI109" si="341">SUM(BH97:BH108)</f>
        <v>1.022E-2</v>
      </c>
      <c r="BI109" s="25">
        <f t="shared" si="341"/>
        <v>2.1</v>
      </c>
      <c r="BJ109" s="27"/>
      <c r="BK109" s="26">
        <f t="shared" ref="BK109:BL109" si="342">SUM(BK97:BK108)</f>
        <v>7.4699999999999992E-3</v>
      </c>
      <c r="BL109" s="25">
        <f t="shared" si="342"/>
        <v>4.4300000000000006</v>
      </c>
      <c r="BM109" s="27"/>
      <c r="BN109" s="26">
        <f t="shared" ref="BN109:BO109" si="343">SUM(BN97:BN108)</f>
        <v>0</v>
      </c>
      <c r="BO109" s="25">
        <f t="shared" si="343"/>
        <v>0</v>
      </c>
      <c r="BP109" s="27"/>
      <c r="BQ109" s="26">
        <f t="shared" ref="BQ109:BR109" si="344">SUM(BQ97:BQ108)</f>
        <v>4.9000000000000007E-3</v>
      </c>
      <c r="BR109" s="25">
        <f t="shared" si="344"/>
        <v>0.53300000000000003</v>
      </c>
      <c r="BS109" s="27"/>
      <c r="BT109" s="26">
        <f t="shared" si="321"/>
        <v>19096.540260000005</v>
      </c>
      <c r="BU109" s="27">
        <f t="shared" si="322"/>
        <v>344751.96499999997</v>
      </c>
    </row>
    <row r="110" spans="1:73" x14ac:dyDescent="0.3">
      <c r="A110" s="35">
        <v>2025</v>
      </c>
      <c r="B110" s="36" t="s">
        <v>5</v>
      </c>
      <c r="C110" s="7">
        <v>0</v>
      </c>
      <c r="D110" s="6">
        <v>0</v>
      </c>
      <c r="E110" s="9">
        <f>IF(C110=0,0,D110/C110*1000)</f>
        <v>0</v>
      </c>
      <c r="F110" s="7">
        <v>0</v>
      </c>
      <c r="G110" s="6">
        <v>0</v>
      </c>
      <c r="H110" s="9">
        <f t="shared" ref="H110:H121" si="345">IF(F110=0,0,G110/F110*1000)</f>
        <v>0</v>
      </c>
      <c r="I110" s="7">
        <v>0</v>
      </c>
      <c r="J110" s="6">
        <v>0</v>
      </c>
      <c r="K110" s="9">
        <f t="shared" ref="K110:K121" si="346">IF(I110=0,0,J110/I110*1000)</f>
        <v>0</v>
      </c>
      <c r="L110" s="7">
        <v>0</v>
      </c>
      <c r="M110" s="6">
        <v>0</v>
      </c>
      <c r="N110" s="9">
        <f t="shared" ref="N110:N121" si="347">IF(L110=0,0,M110/L110*1000)</f>
        <v>0</v>
      </c>
      <c r="O110" s="54">
        <v>0.98700999999999994</v>
      </c>
      <c r="P110" s="6">
        <v>72.111999999999995</v>
      </c>
      <c r="Q110" s="9">
        <f t="shared" ref="Q110:Q121" si="348">IF(O110=0,0,P110/O110*1000)</f>
        <v>73061.063211112356</v>
      </c>
      <c r="R110" s="7">
        <v>0</v>
      </c>
      <c r="S110" s="6">
        <v>0</v>
      </c>
      <c r="T110" s="9">
        <f t="shared" ref="T110:T121" si="349">IF(R110=0,0,S110/R110*1000)</f>
        <v>0</v>
      </c>
      <c r="U110" s="7">
        <v>0</v>
      </c>
      <c r="V110" s="6">
        <v>0</v>
      </c>
      <c r="W110" s="9">
        <f t="shared" ref="W110:W121" si="350">IF(U110=0,0,V110/U110*1000)</f>
        <v>0</v>
      </c>
      <c r="X110" s="7">
        <v>0</v>
      </c>
      <c r="Y110" s="6">
        <v>0</v>
      </c>
      <c r="Z110" s="9">
        <f t="shared" ref="Z110:Z121" si="351">IF(X110=0,0,Y110/X110*1000)</f>
        <v>0</v>
      </c>
      <c r="AA110" s="7">
        <v>0</v>
      </c>
      <c r="AB110" s="6">
        <v>0</v>
      </c>
      <c r="AC110" s="9">
        <f t="shared" ref="AC110:AC121" si="352">IF(AA110=0,0,AB110/AA110*1000)</f>
        <v>0</v>
      </c>
      <c r="AD110" s="7">
        <v>0</v>
      </c>
      <c r="AE110" s="6">
        <v>0</v>
      </c>
      <c r="AF110" s="9">
        <f t="shared" ref="AF110:AF121" si="353">IF(AD110=0,0,AE110/AD110*1000)</f>
        <v>0</v>
      </c>
      <c r="AG110" s="7">
        <v>0</v>
      </c>
      <c r="AH110" s="6">
        <v>0</v>
      </c>
      <c r="AI110" s="9">
        <f t="shared" ref="AI110:AI121" si="354">IF(AG110=0,0,AH110/AG110*1000)</f>
        <v>0</v>
      </c>
      <c r="AJ110" s="7">
        <v>0</v>
      </c>
      <c r="AK110" s="6">
        <v>0</v>
      </c>
      <c r="AL110" s="9">
        <f t="shared" ref="AL110:AL121" si="355">IF(AJ110=0,0,AK110/AJ110*1000)</f>
        <v>0</v>
      </c>
      <c r="AM110" s="7">
        <v>0</v>
      </c>
      <c r="AN110" s="6">
        <v>0</v>
      </c>
      <c r="AO110" s="9">
        <f t="shared" ref="AO110:AO121" si="356">IF(AM110=0,0,AN110/AM110*1000)</f>
        <v>0</v>
      </c>
      <c r="AP110" s="7">
        <v>0</v>
      </c>
      <c r="AQ110" s="6">
        <v>0</v>
      </c>
      <c r="AR110" s="9">
        <f t="shared" ref="AR110:AR121" si="357">IF(AP110=0,0,AQ110/AP110*1000)</f>
        <v>0</v>
      </c>
      <c r="AS110" s="7">
        <v>0</v>
      </c>
      <c r="AT110" s="6">
        <v>0</v>
      </c>
      <c r="AU110" s="9">
        <f t="shared" ref="AU110:AU121" si="358">IF(AS110=0,0,AT110/AS110*1000)</f>
        <v>0</v>
      </c>
      <c r="AV110" s="7">
        <v>0</v>
      </c>
      <c r="AW110" s="6">
        <v>0</v>
      </c>
      <c r="AX110" s="9">
        <f t="shared" ref="AX110:AX121" si="359">IF(AV110=0,0,AW110/AV110*1000)</f>
        <v>0</v>
      </c>
      <c r="AY110" s="54">
        <v>3.5301999999999998</v>
      </c>
      <c r="AZ110" s="6">
        <v>167.34800000000001</v>
      </c>
      <c r="BA110" s="9">
        <f t="shared" ref="BA110:BA121" si="360">IF(AY110=0,0,AZ110/AY110*1000)</f>
        <v>47404.679621551193</v>
      </c>
      <c r="BB110" s="7">
        <v>0</v>
      </c>
      <c r="BC110" s="6">
        <v>0</v>
      </c>
      <c r="BD110" s="9">
        <f t="shared" ref="BD110:BD121" si="361">IF(BB110=0,0,BC110/BB110*1000)</f>
        <v>0</v>
      </c>
      <c r="BE110" s="7">
        <v>0</v>
      </c>
      <c r="BF110" s="6">
        <v>0</v>
      </c>
      <c r="BG110" s="9">
        <f t="shared" ref="BG110:BG121" si="362">IF(BE110=0,0,BF110/BE110*1000)</f>
        <v>0</v>
      </c>
      <c r="BH110" s="7">
        <v>0</v>
      </c>
      <c r="BI110" s="6">
        <v>0</v>
      </c>
      <c r="BJ110" s="9">
        <f t="shared" ref="BJ110:BJ121" si="363">IF(BH110=0,0,BI110/BH110*1000)</f>
        <v>0</v>
      </c>
      <c r="BK110" s="7">
        <v>0</v>
      </c>
      <c r="BL110" s="6">
        <v>0</v>
      </c>
      <c r="BM110" s="9">
        <f t="shared" ref="BM110:BM121" si="364">IF(BK110=0,0,BL110/BK110*1000)</f>
        <v>0</v>
      </c>
      <c r="BN110" s="7">
        <v>0</v>
      </c>
      <c r="BO110" s="6">
        <v>0</v>
      </c>
      <c r="BP110" s="9">
        <f t="shared" ref="BP110:BP121" si="365">IF(BN110=0,0,BO110/BN110*1000)</f>
        <v>0</v>
      </c>
      <c r="BQ110" s="7">
        <v>0</v>
      </c>
      <c r="BR110" s="6">
        <v>0</v>
      </c>
      <c r="BS110" s="9">
        <f t="shared" ref="BS110:BS121" si="366">IF(BQ110=0,0,BR110/BQ110*1000)</f>
        <v>0</v>
      </c>
      <c r="BT110" s="7">
        <f t="shared" si="321"/>
        <v>4.5172099999999995</v>
      </c>
      <c r="BU110" s="9">
        <f t="shared" si="322"/>
        <v>239.46</v>
      </c>
    </row>
    <row r="111" spans="1:73" x14ac:dyDescent="0.3">
      <c r="A111" s="35">
        <v>2025</v>
      </c>
      <c r="B111" s="36" t="s">
        <v>6</v>
      </c>
      <c r="C111" s="7">
        <v>0</v>
      </c>
      <c r="D111" s="6">
        <v>0</v>
      </c>
      <c r="E111" s="9">
        <f t="shared" ref="E111:E112" si="367">IF(C111=0,0,D111/C111*1000)</f>
        <v>0</v>
      </c>
      <c r="F111" s="7">
        <v>0</v>
      </c>
      <c r="G111" s="6">
        <v>0</v>
      </c>
      <c r="H111" s="9">
        <f t="shared" si="345"/>
        <v>0</v>
      </c>
      <c r="I111" s="7">
        <v>0</v>
      </c>
      <c r="J111" s="6">
        <v>0</v>
      </c>
      <c r="K111" s="9">
        <f t="shared" si="346"/>
        <v>0</v>
      </c>
      <c r="L111" s="7">
        <v>0</v>
      </c>
      <c r="M111" s="6">
        <v>0</v>
      </c>
      <c r="N111" s="9">
        <f t="shared" si="347"/>
        <v>0</v>
      </c>
      <c r="O111" s="7">
        <v>0</v>
      </c>
      <c r="P111" s="6">
        <v>0</v>
      </c>
      <c r="Q111" s="9">
        <f t="shared" si="348"/>
        <v>0</v>
      </c>
      <c r="R111" s="7">
        <v>0</v>
      </c>
      <c r="S111" s="6">
        <v>0</v>
      </c>
      <c r="T111" s="9">
        <f t="shared" si="349"/>
        <v>0</v>
      </c>
      <c r="U111" s="7">
        <v>0</v>
      </c>
      <c r="V111" s="6">
        <v>0</v>
      </c>
      <c r="W111" s="9">
        <f t="shared" si="350"/>
        <v>0</v>
      </c>
      <c r="X111" s="7">
        <v>0</v>
      </c>
      <c r="Y111" s="6">
        <v>0</v>
      </c>
      <c r="Z111" s="9">
        <f t="shared" si="351"/>
        <v>0</v>
      </c>
      <c r="AA111" s="7">
        <v>0</v>
      </c>
      <c r="AB111" s="6">
        <v>0</v>
      </c>
      <c r="AC111" s="9">
        <f t="shared" si="352"/>
        <v>0</v>
      </c>
      <c r="AD111" s="7">
        <v>0</v>
      </c>
      <c r="AE111" s="6">
        <v>0</v>
      </c>
      <c r="AF111" s="9">
        <f t="shared" si="353"/>
        <v>0</v>
      </c>
      <c r="AG111" s="7">
        <v>0</v>
      </c>
      <c r="AH111" s="6">
        <v>0</v>
      </c>
      <c r="AI111" s="9">
        <f t="shared" si="354"/>
        <v>0</v>
      </c>
      <c r="AJ111" s="7">
        <v>0</v>
      </c>
      <c r="AK111" s="6">
        <v>0</v>
      </c>
      <c r="AL111" s="9">
        <f t="shared" si="355"/>
        <v>0</v>
      </c>
      <c r="AM111" s="7">
        <v>0</v>
      </c>
      <c r="AN111" s="6">
        <v>0</v>
      </c>
      <c r="AO111" s="9">
        <f t="shared" si="356"/>
        <v>0</v>
      </c>
      <c r="AP111" s="54">
        <v>16.72</v>
      </c>
      <c r="AQ111" s="6">
        <v>671.83699999999999</v>
      </c>
      <c r="AR111" s="9">
        <f t="shared" si="357"/>
        <v>40181.638755980865</v>
      </c>
      <c r="AS111" s="7">
        <v>0</v>
      </c>
      <c r="AT111" s="6">
        <v>0</v>
      </c>
      <c r="AU111" s="9">
        <f t="shared" si="358"/>
        <v>0</v>
      </c>
      <c r="AV111" s="7">
        <v>0</v>
      </c>
      <c r="AW111" s="6">
        <v>0</v>
      </c>
      <c r="AX111" s="9">
        <f t="shared" si="359"/>
        <v>0</v>
      </c>
      <c r="AY111" s="7">
        <v>0</v>
      </c>
      <c r="AZ111" s="6">
        <v>0</v>
      </c>
      <c r="BA111" s="9">
        <f t="shared" si="360"/>
        <v>0</v>
      </c>
      <c r="BB111" s="54">
        <v>1.21E-2</v>
      </c>
      <c r="BC111" s="6">
        <v>0.35699999999999998</v>
      </c>
      <c r="BD111" s="9">
        <f t="shared" si="361"/>
        <v>29504.132231404961</v>
      </c>
      <c r="BE111" s="7">
        <v>0</v>
      </c>
      <c r="BF111" s="6">
        <v>0</v>
      </c>
      <c r="BG111" s="9">
        <f t="shared" si="362"/>
        <v>0</v>
      </c>
      <c r="BH111" s="7">
        <v>0</v>
      </c>
      <c r="BI111" s="6">
        <v>0</v>
      </c>
      <c r="BJ111" s="9">
        <f t="shared" si="363"/>
        <v>0</v>
      </c>
      <c r="BK111" s="7">
        <v>0</v>
      </c>
      <c r="BL111" s="6">
        <v>0</v>
      </c>
      <c r="BM111" s="9">
        <f t="shared" si="364"/>
        <v>0</v>
      </c>
      <c r="BN111" s="7">
        <v>0</v>
      </c>
      <c r="BO111" s="6">
        <v>0</v>
      </c>
      <c r="BP111" s="9">
        <f t="shared" si="365"/>
        <v>0</v>
      </c>
      <c r="BQ111" s="7">
        <v>0</v>
      </c>
      <c r="BR111" s="6">
        <v>0</v>
      </c>
      <c r="BS111" s="9">
        <f t="shared" si="366"/>
        <v>0</v>
      </c>
      <c r="BT111" s="7">
        <f t="shared" si="321"/>
        <v>16.732099999999999</v>
      </c>
      <c r="BU111" s="9">
        <f t="shared" si="322"/>
        <v>672.19399999999996</v>
      </c>
    </row>
    <row r="112" spans="1:73" x14ac:dyDescent="0.3">
      <c r="A112" s="35">
        <v>2025</v>
      </c>
      <c r="B112" s="36" t="s">
        <v>7</v>
      </c>
      <c r="C112" s="54">
        <v>5990.6289999999999</v>
      </c>
      <c r="D112" s="6">
        <v>120878.341</v>
      </c>
      <c r="E112" s="9">
        <f t="shared" si="367"/>
        <v>20177.904690809599</v>
      </c>
      <c r="F112" s="7">
        <v>0</v>
      </c>
      <c r="G112" s="6">
        <v>0</v>
      </c>
      <c r="H112" s="9">
        <f t="shared" si="345"/>
        <v>0</v>
      </c>
      <c r="I112" s="7">
        <v>0</v>
      </c>
      <c r="J112" s="6">
        <v>0</v>
      </c>
      <c r="K112" s="9">
        <f t="shared" si="346"/>
        <v>0</v>
      </c>
      <c r="L112" s="7">
        <v>0</v>
      </c>
      <c r="M112" s="6">
        <v>0</v>
      </c>
      <c r="N112" s="9">
        <f t="shared" si="347"/>
        <v>0</v>
      </c>
      <c r="O112" s="7">
        <v>0</v>
      </c>
      <c r="P112" s="6">
        <v>0</v>
      </c>
      <c r="Q112" s="9">
        <f t="shared" si="348"/>
        <v>0</v>
      </c>
      <c r="R112" s="7">
        <v>0</v>
      </c>
      <c r="S112" s="6">
        <v>0</v>
      </c>
      <c r="T112" s="9">
        <f t="shared" si="349"/>
        <v>0</v>
      </c>
      <c r="U112" s="7">
        <v>0</v>
      </c>
      <c r="V112" s="6">
        <v>0</v>
      </c>
      <c r="W112" s="9">
        <f t="shared" si="350"/>
        <v>0</v>
      </c>
      <c r="X112" s="7">
        <v>0</v>
      </c>
      <c r="Y112" s="6">
        <v>0</v>
      </c>
      <c r="Z112" s="9">
        <f t="shared" si="351"/>
        <v>0</v>
      </c>
      <c r="AA112" s="7">
        <v>0</v>
      </c>
      <c r="AB112" s="6">
        <v>0</v>
      </c>
      <c r="AC112" s="9">
        <f t="shared" si="352"/>
        <v>0</v>
      </c>
      <c r="AD112" s="7">
        <v>0</v>
      </c>
      <c r="AE112" s="6">
        <v>0</v>
      </c>
      <c r="AF112" s="9">
        <f t="shared" si="353"/>
        <v>0</v>
      </c>
      <c r="AG112" s="7">
        <v>0</v>
      </c>
      <c r="AH112" s="6">
        <v>0</v>
      </c>
      <c r="AI112" s="9">
        <f t="shared" si="354"/>
        <v>0</v>
      </c>
      <c r="AJ112" s="54">
        <v>5.7800000000000004E-3</v>
      </c>
      <c r="AK112" s="6">
        <v>0.23599999999999999</v>
      </c>
      <c r="AL112" s="9">
        <f t="shared" si="355"/>
        <v>40830.449826989614</v>
      </c>
      <c r="AM112" s="7">
        <v>0</v>
      </c>
      <c r="AN112" s="6">
        <v>0</v>
      </c>
      <c r="AO112" s="9">
        <f t="shared" si="356"/>
        <v>0</v>
      </c>
      <c r="AP112" s="7">
        <v>0</v>
      </c>
      <c r="AQ112" s="6">
        <v>0</v>
      </c>
      <c r="AR112" s="9">
        <f t="shared" si="357"/>
        <v>0</v>
      </c>
      <c r="AS112" s="7">
        <v>0</v>
      </c>
      <c r="AT112" s="6">
        <v>0</v>
      </c>
      <c r="AU112" s="9">
        <f t="shared" si="358"/>
        <v>0</v>
      </c>
      <c r="AV112" s="7">
        <v>0</v>
      </c>
      <c r="AW112" s="6">
        <v>0</v>
      </c>
      <c r="AX112" s="9">
        <f t="shared" si="359"/>
        <v>0</v>
      </c>
      <c r="AY112" s="7">
        <v>0</v>
      </c>
      <c r="AZ112" s="6">
        <v>0</v>
      </c>
      <c r="BA112" s="9">
        <f t="shared" si="360"/>
        <v>0</v>
      </c>
      <c r="BB112" s="7">
        <v>0</v>
      </c>
      <c r="BC112" s="6">
        <v>0</v>
      </c>
      <c r="BD112" s="9">
        <f t="shared" si="361"/>
        <v>0</v>
      </c>
      <c r="BE112" s="7">
        <v>0</v>
      </c>
      <c r="BF112" s="6">
        <v>0</v>
      </c>
      <c r="BG112" s="9">
        <f t="shared" si="362"/>
        <v>0</v>
      </c>
      <c r="BH112" s="7">
        <v>0</v>
      </c>
      <c r="BI112" s="6">
        <v>0</v>
      </c>
      <c r="BJ112" s="9">
        <f t="shared" si="363"/>
        <v>0</v>
      </c>
      <c r="BK112" s="7">
        <v>0</v>
      </c>
      <c r="BL112" s="6">
        <v>0</v>
      </c>
      <c r="BM112" s="9">
        <f t="shared" si="364"/>
        <v>0</v>
      </c>
      <c r="BN112" s="7">
        <v>0</v>
      </c>
      <c r="BO112" s="6">
        <v>0</v>
      </c>
      <c r="BP112" s="9">
        <f t="shared" si="365"/>
        <v>0</v>
      </c>
      <c r="BQ112" s="7">
        <v>0</v>
      </c>
      <c r="BR112" s="6">
        <v>0</v>
      </c>
      <c r="BS112" s="9">
        <f t="shared" si="366"/>
        <v>0</v>
      </c>
      <c r="BT112" s="7">
        <f t="shared" si="321"/>
        <v>5990.6347800000003</v>
      </c>
      <c r="BU112" s="9">
        <f t="shared" si="322"/>
        <v>120878.577</v>
      </c>
    </row>
    <row r="113" spans="1:73" x14ac:dyDescent="0.3">
      <c r="A113" s="35">
        <v>2025</v>
      </c>
      <c r="B113" s="36" t="s">
        <v>8</v>
      </c>
      <c r="C113" s="7">
        <v>0</v>
      </c>
      <c r="D113" s="6">
        <v>0</v>
      </c>
      <c r="E113" s="9">
        <f>IF(C113=0,0,D113/C113*1000)</f>
        <v>0</v>
      </c>
      <c r="F113" s="7">
        <v>0</v>
      </c>
      <c r="G113" s="6">
        <v>0</v>
      </c>
      <c r="H113" s="9">
        <f t="shared" si="345"/>
        <v>0</v>
      </c>
      <c r="I113" s="7">
        <v>0</v>
      </c>
      <c r="J113" s="6">
        <v>0</v>
      </c>
      <c r="K113" s="9">
        <f t="shared" si="346"/>
        <v>0</v>
      </c>
      <c r="L113" s="7">
        <v>0</v>
      </c>
      <c r="M113" s="6">
        <v>0</v>
      </c>
      <c r="N113" s="9">
        <f t="shared" si="347"/>
        <v>0</v>
      </c>
      <c r="O113" s="7">
        <v>0</v>
      </c>
      <c r="P113" s="6">
        <v>0</v>
      </c>
      <c r="Q113" s="9">
        <f t="shared" si="348"/>
        <v>0</v>
      </c>
      <c r="R113" s="7">
        <v>0</v>
      </c>
      <c r="S113" s="6">
        <v>0</v>
      </c>
      <c r="T113" s="9">
        <f t="shared" si="349"/>
        <v>0</v>
      </c>
      <c r="U113" s="7">
        <v>0</v>
      </c>
      <c r="V113" s="6">
        <v>0</v>
      </c>
      <c r="W113" s="9">
        <f t="shared" si="350"/>
        <v>0</v>
      </c>
      <c r="X113" s="7">
        <v>0</v>
      </c>
      <c r="Y113" s="6">
        <v>0</v>
      </c>
      <c r="Z113" s="9">
        <f t="shared" si="351"/>
        <v>0</v>
      </c>
      <c r="AA113" s="7">
        <v>0</v>
      </c>
      <c r="AB113" s="6">
        <v>0</v>
      </c>
      <c r="AC113" s="9">
        <f t="shared" si="352"/>
        <v>0</v>
      </c>
      <c r="AD113" s="7">
        <v>0</v>
      </c>
      <c r="AE113" s="6">
        <v>0</v>
      </c>
      <c r="AF113" s="9">
        <f t="shared" si="353"/>
        <v>0</v>
      </c>
      <c r="AG113" s="7">
        <v>0</v>
      </c>
      <c r="AH113" s="6">
        <v>0</v>
      </c>
      <c r="AI113" s="9">
        <f t="shared" si="354"/>
        <v>0</v>
      </c>
      <c r="AJ113" s="7">
        <v>0</v>
      </c>
      <c r="AK113" s="6">
        <v>0</v>
      </c>
      <c r="AL113" s="9">
        <f t="shared" si="355"/>
        <v>0</v>
      </c>
      <c r="AM113" s="7">
        <v>0</v>
      </c>
      <c r="AN113" s="6">
        <v>0</v>
      </c>
      <c r="AO113" s="9">
        <f t="shared" si="356"/>
        <v>0</v>
      </c>
      <c r="AP113" s="7">
        <v>0</v>
      </c>
      <c r="AQ113" s="6">
        <v>0</v>
      </c>
      <c r="AR113" s="9">
        <f t="shared" si="357"/>
        <v>0</v>
      </c>
      <c r="AS113" s="7">
        <v>0</v>
      </c>
      <c r="AT113" s="6">
        <v>0</v>
      </c>
      <c r="AU113" s="9">
        <f t="shared" si="358"/>
        <v>0</v>
      </c>
      <c r="AV113" s="7">
        <v>0</v>
      </c>
      <c r="AW113" s="6">
        <v>0</v>
      </c>
      <c r="AX113" s="9">
        <f t="shared" si="359"/>
        <v>0</v>
      </c>
      <c r="AY113" s="7">
        <v>0</v>
      </c>
      <c r="AZ113" s="6">
        <v>0</v>
      </c>
      <c r="BA113" s="9">
        <f t="shared" si="360"/>
        <v>0</v>
      </c>
      <c r="BB113" s="7">
        <v>0</v>
      </c>
      <c r="BC113" s="6">
        <v>0</v>
      </c>
      <c r="BD113" s="9">
        <f t="shared" si="361"/>
        <v>0</v>
      </c>
      <c r="BE113" s="7">
        <v>0</v>
      </c>
      <c r="BF113" s="6">
        <v>0</v>
      </c>
      <c r="BG113" s="9">
        <f t="shared" si="362"/>
        <v>0</v>
      </c>
      <c r="BH113" s="7">
        <v>0</v>
      </c>
      <c r="BI113" s="6">
        <v>0</v>
      </c>
      <c r="BJ113" s="9">
        <f t="shared" si="363"/>
        <v>0</v>
      </c>
      <c r="BK113" s="7">
        <v>0</v>
      </c>
      <c r="BL113" s="6">
        <v>0</v>
      </c>
      <c r="BM113" s="9">
        <f t="shared" si="364"/>
        <v>0</v>
      </c>
      <c r="BN113" s="7">
        <v>0</v>
      </c>
      <c r="BO113" s="6">
        <v>0</v>
      </c>
      <c r="BP113" s="9">
        <f t="shared" si="365"/>
        <v>0</v>
      </c>
      <c r="BQ113" s="7">
        <v>0</v>
      </c>
      <c r="BR113" s="6">
        <v>0</v>
      </c>
      <c r="BS113" s="9">
        <f t="shared" si="366"/>
        <v>0</v>
      </c>
      <c r="BT113" s="7">
        <f>SUMIF($C$5:$BS$5,"Ton",C113:BS113)</f>
        <v>0</v>
      </c>
      <c r="BU113" s="9">
        <f>SUMIF($C$5:$BS$5,"F*",C113:BS113)</f>
        <v>0</v>
      </c>
    </row>
    <row r="114" spans="1:73" x14ac:dyDescent="0.3">
      <c r="A114" s="35">
        <v>2025</v>
      </c>
      <c r="B114" s="9" t="s">
        <v>9</v>
      </c>
      <c r="C114" s="7">
        <v>0</v>
      </c>
      <c r="D114" s="6">
        <v>0</v>
      </c>
      <c r="E114" s="9">
        <f t="shared" ref="E114:E121" si="368">IF(C114=0,0,D114/C114*1000)</f>
        <v>0</v>
      </c>
      <c r="F114" s="7">
        <v>0</v>
      </c>
      <c r="G114" s="6">
        <v>0</v>
      </c>
      <c r="H114" s="9">
        <f t="shared" si="345"/>
        <v>0</v>
      </c>
      <c r="I114" s="7">
        <v>0</v>
      </c>
      <c r="J114" s="6">
        <v>0</v>
      </c>
      <c r="K114" s="9">
        <f t="shared" si="346"/>
        <v>0</v>
      </c>
      <c r="L114" s="7">
        <v>0</v>
      </c>
      <c r="M114" s="6">
        <v>0</v>
      </c>
      <c r="N114" s="9">
        <f t="shared" si="347"/>
        <v>0</v>
      </c>
      <c r="O114" s="7">
        <v>0</v>
      </c>
      <c r="P114" s="6">
        <v>0</v>
      </c>
      <c r="Q114" s="9">
        <f t="shared" si="348"/>
        <v>0</v>
      </c>
      <c r="R114" s="7">
        <v>0</v>
      </c>
      <c r="S114" s="6">
        <v>0</v>
      </c>
      <c r="T114" s="9">
        <f t="shared" si="349"/>
        <v>0</v>
      </c>
      <c r="U114" s="7">
        <v>0</v>
      </c>
      <c r="V114" s="6">
        <v>0</v>
      </c>
      <c r="W114" s="9">
        <f t="shared" si="350"/>
        <v>0</v>
      </c>
      <c r="X114" s="7">
        <v>0</v>
      </c>
      <c r="Y114" s="6">
        <v>0</v>
      </c>
      <c r="Z114" s="9">
        <f t="shared" si="351"/>
        <v>0</v>
      </c>
      <c r="AA114" s="7">
        <v>0</v>
      </c>
      <c r="AB114" s="6">
        <v>0</v>
      </c>
      <c r="AC114" s="9">
        <f t="shared" si="352"/>
        <v>0</v>
      </c>
      <c r="AD114" s="7">
        <v>0</v>
      </c>
      <c r="AE114" s="6">
        <v>0</v>
      </c>
      <c r="AF114" s="9">
        <f t="shared" si="353"/>
        <v>0</v>
      </c>
      <c r="AG114" s="7">
        <v>0</v>
      </c>
      <c r="AH114" s="6">
        <v>0</v>
      </c>
      <c r="AI114" s="9">
        <f t="shared" si="354"/>
        <v>0</v>
      </c>
      <c r="AJ114" s="7">
        <v>0</v>
      </c>
      <c r="AK114" s="6">
        <v>0</v>
      </c>
      <c r="AL114" s="9">
        <f t="shared" si="355"/>
        <v>0</v>
      </c>
      <c r="AM114" s="7">
        <v>0</v>
      </c>
      <c r="AN114" s="6">
        <v>0</v>
      </c>
      <c r="AO114" s="9">
        <f t="shared" si="356"/>
        <v>0</v>
      </c>
      <c r="AP114" s="7">
        <v>0</v>
      </c>
      <c r="AQ114" s="6">
        <v>0</v>
      </c>
      <c r="AR114" s="9">
        <f t="shared" si="357"/>
        <v>0</v>
      </c>
      <c r="AS114" s="7">
        <v>0</v>
      </c>
      <c r="AT114" s="6">
        <v>0</v>
      </c>
      <c r="AU114" s="9">
        <f t="shared" si="358"/>
        <v>0</v>
      </c>
      <c r="AV114" s="7">
        <v>0</v>
      </c>
      <c r="AW114" s="6">
        <v>0</v>
      </c>
      <c r="AX114" s="9">
        <f t="shared" si="359"/>
        <v>0</v>
      </c>
      <c r="AY114" s="7">
        <v>0</v>
      </c>
      <c r="AZ114" s="6">
        <v>0</v>
      </c>
      <c r="BA114" s="9">
        <f t="shared" si="360"/>
        <v>0</v>
      </c>
      <c r="BB114" s="7">
        <v>0</v>
      </c>
      <c r="BC114" s="6">
        <v>0</v>
      </c>
      <c r="BD114" s="9">
        <f t="shared" si="361"/>
        <v>0</v>
      </c>
      <c r="BE114" s="7">
        <v>0</v>
      </c>
      <c r="BF114" s="6">
        <v>0</v>
      </c>
      <c r="BG114" s="9">
        <f t="shared" si="362"/>
        <v>0</v>
      </c>
      <c r="BH114" s="7">
        <v>0</v>
      </c>
      <c r="BI114" s="6">
        <v>0</v>
      </c>
      <c r="BJ114" s="9">
        <f t="shared" si="363"/>
        <v>0</v>
      </c>
      <c r="BK114" s="7">
        <v>0</v>
      </c>
      <c r="BL114" s="6">
        <v>0</v>
      </c>
      <c r="BM114" s="9">
        <f t="shared" si="364"/>
        <v>0</v>
      </c>
      <c r="BN114" s="7">
        <v>0</v>
      </c>
      <c r="BO114" s="6">
        <v>0</v>
      </c>
      <c r="BP114" s="9">
        <f t="shared" si="365"/>
        <v>0</v>
      </c>
      <c r="BQ114" s="7">
        <v>0</v>
      </c>
      <c r="BR114" s="6">
        <v>0</v>
      </c>
      <c r="BS114" s="9">
        <f t="shared" si="366"/>
        <v>0</v>
      </c>
      <c r="BT114" s="7">
        <f t="shared" ref="BT114:BT122" si="369">SUMIF($C$5:$BS$5,"Ton",C114:BS114)</f>
        <v>0</v>
      </c>
      <c r="BU114" s="9">
        <f t="shared" ref="BU114:BU122" si="370">SUMIF($C$5:$BS$5,"F*",C114:BS114)</f>
        <v>0</v>
      </c>
    </row>
    <row r="115" spans="1:73" x14ac:dyDescent="0.3">
      <c r="A115" s="35">
        <v>2025</v>
      </c>
      <c r="B115" s="36" t="s">
        <v>10</v>
      </c>
      <c r="C115" s="7">
        <v>0</v>
      </c>
      <c r="D115" s="6">
        <v>0</v>
      </c>
      <c r="E115" s="9">
        <f t="shared" si="368"/>
        <v>0</v>
      </c>
      <c r="F115" s="7">
        <v>0</v>
      </c>
      <c r="G115" s="6">
        <v>0</v>
      </c>
      <c r="H115" s="9">
        <f t="shared" si="345"/>
        <v>0</v>
      </c>
      <c r="I115" s="7">
        <v>0</v>
      </c>
      <c r="J115" s="6">
        <v>0</v>
      </c>
      <c r="K115" s="9">
        <f t="shared" si="346"/>
        <v>0</v>
      </c>
      <c r="L115" s="7">
        <v>0</v>
      </c>
      <c r="M115" s="6">
        <v>0</v>
      </c>
      <c r="N115" s="9">
        <f t="shared" si="347"/>
        <v>0</v>
      </c>
      <c r="O115" s="7">
        <v>0</v>
      </c>
      <c r="P115" s="6">
        <v>0</v>
      </c>
      <c r="Q115" s="9">
        <f t="shared" si="348"/>
        <v>0</v>
      </c>
      <c r="R115" s="7">
        <v>0</v>
      </c>
      <c r="S115" s="6">
        <v>0</v>
      </c>
      <c r="T115" s="9">
        <f t="shared" si="349"/>
        <v>0</v>
      </c>
      <c r="U115" s="7">
        <v>0</v>
      </c>
      <c r="V115" s="6">
        <v>0</v>
      </c>
      <c r="W115" s="9">
        <f t="shared" si="350"/>
        <v>0</v>
      </c>
      <c r="X115" s="7">
        <v>0</v>
      </c>
      <c r="Y115" s="6">
        <v>0</v>
      </c>
      <c r="Z115" s="9">
        <f t="shared" si="351"/>
        <v>0</v>
      </c>
      <c r="AA115" s="7">
        <v>0</v>
      </c>
      <c r="AB115" s="6">
        <v>0</v>
      </c>
      <c r="AC115" s="9">
        <f t="shared" si="352"/>
        <v>0</v>
      </c>
      <c r="AD115" s="7">
        <v>0</v>
      </c>
      <c r="AE115" s="6">
        <v>0</v>
      </c>
      <c r="AF115" s="9">
        <f t="shared" si="353"/>
        <v>0</v>
      </c>
      <c r="AG115" s="7">
        <v>0</v>
      </c>
      <c r="AH115" s="6">
        <v>0</v>
      </c>
      <c r="AI115" s="9">
        <f t="shared" si="354"/>
        <v>0</v>
      </c>
      <c r="AJ115" s="7">
        <v>0</v>
      </c>
      <c r="AK115" s="6">
        <v>0</v>
      </c>
      <c r="AL115" s="9">
        <f t="shared" si="355"/>
        <v>0</v>
      </c>
      <c r="AM115" s="7">
        <v>0</v>
      </c>
      <c r="AN115" s="6">
        <v>0</v>
      </c>
      <c r="AO115" s="9">
        <f t="shared" si="356"/>
        <v>0</v>
      </c>
      <c r="AP115" s="7">
        <v>0</v>
      </c>
      <c r="AQ115" s="6">
        <v>0</v>
      </c>
      <c r="AR115" s="9">
        <f t="shared" si="357"/>
        <v>0</v>
      </c>
      <c r="AS115" s="7">
        <v>0</v>
      </c>
      <c r="AT115" s="6">
        <v>0</v>
      </c>
      <c r="AU115" s="9">
        <f t="shared" si="358"/>
        <v>0</v>
      </c>
      <c r="AV115" s="7">
        <v>0</v>
      </c>
      <c r="AW115" s="6">
        <v>0</v>
      </c>
      <c r="AX115" s="9">
        <f t="shared" si="359"/>
        <v>0</v>
      </c>
      <c r="AY115" s="7">
        <v>0</v>
      </c>
      <c r="AZ115" s="6">
        <v>0</v>
      </c>
      <c r="BA115" s="9">
        <f t="shared" si="360"/>
        <v>0</v>
      </c>
      <c r="BB115" s="7">
        <v>0</v>
      </c>
      <c r="BC115" s="6">
        <v>0</v>
      </c>
      <c r="BD115" s="9">
        <f t="shared" si="361"/>
        <v>0</v>
      </c>
      <c r="BE115" s="7">
        <v>0</v>
      </c>
      <c r="BF115" s="6">
        <v>0</v>
      </c>
      <c r="BG115" s="9">
        <f t="shared" si="362"/>
        <v>0</v>
      </c>
      <c r="BH115" s="7">
        <v>0</v>
      </c>
      <c r="BI115" s="6">
        <v>0</v>
      </c>
      <c r="BJ115" s="9">
        <f t="shared" si="363"/>
        <v>0</v>
      </c>
      <c r="BK115" s="7">
        <v>0</v>
      </c>
      <c r="BL115" s="6">
        <v>0</v>
      </c>
      <c r="BM115" s="9">
        <f t="shared" si="364"/>
        <v>0</v>
      </c>
      <c r="BN115" s="7">
        <v>0</v>
      </c>
      <c r="BO115" s="6">
        <v>0</v>
      </c>
      <c r="BP115" s="9">
        <f t="shared" si="365"/>
        <v>0</v>
      </c>
      <c r="BQ115" s="7">
        <v>0</v>
      </c>
      <c r="BR115" s="6">
        <v>0</v>
      </c>
      <c r="BS115" s="9">
        <f t="shared" si="366"/>
        <v>0</v>
      </c>
      <c r="BT115" s="7">
        <f t="shared" si="369"/>
        <v>0</v>
      </c>
      <c r="BU115" s="9">
        <f t="shared" si="370"/>
        <v>0</v>
      </c>
    </row>
    <row r="116" spans="1:73" x14ac:dyDescent="0.3">
      <c r="A116" s="35">
        <v>2025</v>
      </c>
      <c r="B116" s="36" t="s">
        <v>11</v>
      </c>
      <c r="C116" s="7">
        <v>0</v>
      </c>
      <c r="D116" s="6">
        <v>0</v>
      </c>
      <c r="E116" s="9">
        <f t="shared" si="368"/>
        <v>0</v>
      </c>
      <c r="F116" s="7">
        <v>0</v>
      </c>
      <c r="G116" s="6">
        <v>0</v>
      </c>
      <c r="H116" s="9">
        <f t="shared" si="345"/>
        <v>0</v>
      </c>
      <c r="I116" s="7">
        <v>0</v>
      </c>
      <c r="J116" s="6">
        <v>0</v>
      </c>
      <c r="K116" s="9">
        <f t="shared" si="346"/>
        <v>0</v>
      </c>
      <c r="L116" s="7">
        <v>0</v>
      </c>
      <c r="M116" s="6">
        <v>0</v>
      </c>
      <c r="N116" s="9">
        <f t="shared" si="347"/>
        <v>0</v>
      </c>
      <c r="O116" s="7">
        <v>0</v>
      </c>
      <c r="P116" s="6">
        <v>0</v>
      </c>
      <c r="Q116" s="9">
        <f t="shared" si="348"/>
        <v>0</v>
      </c>
      <c r="R116" s="7">
        <v>0</v>
      </c>
      <c r="S116" s="6">
        <v>0</v>
      </c>
      <c r="T116" s="9">
        <f t="shared" si="349"/>
        <v>0</v>
      </c>
      <c r="U116" s="7">
        <v>0</v>
      </c>
      <c r="V116" s="6">
        <v>0</v>
      </c>
      <c r="W116" s="9">
        <f t="shared" si="350"/>
        <v>0</v>
      </c>
      <c r="X116" s="7">
        <v>0</v>
      </c>
      <c r="Y116" s="6">
        <v>0</v>
      </c>
      <c r="Z116" s="9">
        <f t="shared" si="351"/>
        <v>0</v>
      </c>
      <c r="AA116" s="7">
        <v>0</v>
      </c>
      <c r="AB116" s="6">
        <v>0</v>
      </c>
      <c r="AC116" s="9">
        <f t="shared" si="352"/>
        <v>0</v>
      </c>
      <c r="AD116" s="7">
        <v>0</v>
      </c>
      <c r="AE116" s="6">
        <v>0</v>
      </c>
      <c r="AF116" s="9">
        <f t="shared" si="353"/>
        <v>0</v>
      </c>
      <c r="AG116" s="7">
        <v>0</v>
      </c>
      <c r="AH116" s="6">
        <v>0</v>
      </c>
      <c r="AI116" s="9">
        <f t="shared" si="354"/>
        <v>0</v>
      </c>
      <c r="AJ116" s="7">
        <v>0</v>
      </c>
      <c r="AK116" s="6">
        <v>0</v>
      </c>
      <c r="AL116" s="9">
        <f t="shared" si="355"/>
        <v>0</v>
      </c>
      <c r="AM116" s="7">
        <v>0</v>
      </c>
      <c r="AN116" s="6">
        <v>0</v>
      </c>
      <c r="AO116" s="9">
        <f t="shared" si="356"/>
        <v>0</v>
      </c>
      <c r="AP116" s="7">
        <v>0</v>
      </c>
      <c r="AQ116" s="6">
        <v>0</v>
      </c>
      <c r="AR116" s="9">
        <f t="shared" si="357"/>
        <v>0</v>
      </c>
      <c r="AS116" s="7">
        <v>0</v>
      </c>
      <c r="AT116" s="6">
        <v>0</v>
      </c>
      <c r="AU116" s="9">
        <f t="shared" si="358"/>
        <v>0</v>
      </c>
      <c r="AV116" s="7">
        <v>0</v>
      </c>
      <c r="AW116" s="6">
        <v>0</v>
      </c>
      <c r="AX116" s="9">
        <f t="shared" si="359"/>
        <v>0</v>
      </c>
      <c r="AY116" s="7">
        <v>0</v>
      </c>
      <c r="AZ116" s="6">
        <v>0</v>
      </c>
      <c r="BA116" s="9">
        <f t="shared" si="360"/>
        <v>0</v>
      </c>
      <c r="BB116" s="7">
        <v>0</v>
      </c>
      <c r="BC116" s="6">
        <v>0</v>
      </c>
      <c r="BD116" s="9">
        <f t="shared" si="361"/>
        <v>0</v>
      </c>
      <c r="BE116" s="7">
        <v>0</v>
      </c>
      <c r="BF116" s="6">
        <v>0</v>
      </c>
      <c r="BG116" s="9">
        <f t="shared" si="362"/>
        <v>0</v>
      </c>
      <c r="BH116" s="7">
        <v>0</v>
      </c>
      <c r="BI116" s="6">
        <v>0</v>
      </c>
      <c r="BJ116" s="9">
        <f t="shared" si="363"/>
        <v>0</v>
      </c>
      <c r="BK116" s="7">
        <v>0</v>
      </c>
      <c r="BL116" s="6">
        <v>0</v>
      </c>
      <c r="BM116" s="9">
        <f t="shared" si="364"/>
        <v>0</v>
      </c>
      <c r="BN116" s="7">
        <v>0</v>
      </c>
      <c r="BO116" s="6">
        <v>0</v>
      </c>
      <c r="BP116" s="9">
        <f t="shared" si="365"/>
        <v>0</v>
      </c>
      <c r="BQ116" s="7">
        <v>0</v>
      </c>
      <c r="BR116" s="6">
        <v>0</v>
      </c>
      <c r="BS116" s="9">
        <f t="shared" si="366"/>
        <v>0</v>
      </c>
      <c r="BT116" s="7">
        <f t="shared" si="369"/>
        <v>0</v>
      </c>
      <c r="BU116" s="9">
        <f t="shared" si="370"/>
        <v>0</v>
      </c>
    </row>
    <row r="117" spans="1:73" x14ac:dyDescent="0.3">
      <c r="A117" s="35">
        <v>2025</v>
      </c>
      <c r="B117" s="36" t="s">
        <v>12</v>
      </c>
      <c r="C117" s="7">
        <v>0</v>
      </c>
      <c r="D117" s="6">
        <v>0</v>
      </c>
      <c r="E117" s="9">
        <f t="shared" si="368"/>
        <v>0</v>
      </c>
      <c r="F117" s="7">
        <v>0</v>
      </c>
      <c r="G117" s="6">
        <v>0</v>
      </c>
      <c r="H117" s="9">
        <f t="shared" si="345"/>
        <v>0</v>
      </c>
      <c r="I117" s="7">
        <v>0</v>
      </c>
      <c r="J117" s="6">
        <v>0</v>
      </c>
      <c r="K117" s="9">
        <f t="shared" si="346"/>
        <v>0</v>
      </c>
      <c r="L117" s="7">
        <v>0</v>
      </c>
      <c r="M117" s="6">
        <v>0</v>
      </c>
      <c r="N117" s="9">
        <f t="shared" si="347"/>
        <v>0</v>
      </c>
      <c r="O117" s="7">
        <v>0</v>
      </c>
      <c r="P117" s="6">
        <v>0</v>
      </c>
      <c r="Q117" s="9">
        <f t="shared" si="348"/>
        <v>0</v>
      </c>
      <c r="R117" s="7">
        <v>0</v>
      </c>
      <c r="S117" s="6">
        <v>0</v>
      </c>
      <c r="T117" s="9">
        <f t="shared" si="349"/>
        <v>0</v>
      </c>
      <c r="U117" s="7">
        <v>0</v>
      </c>
      <c r="V117" s="6">
        <v>0</v>
      </c>
      <c r="W117" s="9">
        <f t="shared" si="350"/>
        <v>0</v>
      </c>
      <c r="X117" s="7">
        <v>0</v>
      </c>
      <c r="Y117" s="6">
        <v>0</v>
      </c>
      <c r="Z117" s="9">
        <f t="shared" si="351"/>
        <v>0</v>
      </c>
      <c r="AA117" s="7">
        <v>0</v>
      </c>
      <c r="AB117" s="6">
        <v>0</v>
      </c>
      <c r="AC117" s="9">
        <f t="shared" si="352"/>
        <v>0</v>
      </c>
      <c r="AD117" s="7">
        <v>0</v>
      </c>
      <c r="AE117" s="6">
        <v>0</v>
      </c>
      <c r="AF117" s="9">
        <f t="shared" si="353"/>
        <v>0</v>
      </c>
      <c r="AG117" s="7">
        <v>0</v>
      </c>
      <c r="AH117" s="6">
        <v>0</v>
      </c>
      <c r="AI117" s="9">
        <f t="shared" si="354"/>
        <v>0</v>
      </c>
      <c r="AJ117" s="7">
        <v>0</v>
      </c>
      <c r="AK117" s="6">
        <v>0</v>
      </c>
      <c r="AL117" s="9">
        <f t="shared" si="355"/>
        <v>0</v>
      </c>
      <c r="AM117" s="7">
        <v>0</v>
      </c>
      <c r="AN117" s="6">
        <v>0</v>
      </c>
      <c r="AO117" s="9">
        <f t="shared" si="356"/>
        <v>0</v>
      </c>
      <c r="AP117" s="7">
        <v>0</v>
      </c>
      <c r="AQ117" s="6">
        <v>0</v>
      </c>
      <c r="AR117" s="9">
        <f t="shared" si="357"/>
        <v>0</v>
      </c>
      <c r="AS117" s="7">
        <v>0</v>
      </c>
      <c r="AT117" s="6">
        <v>0</v>
      </c>
      <c r="AU117" s="9">
        <f t="shared" si="358"/>
        <v>0</v>
      </c>
      <c r="AV117" s="7">
        <v>0</v>
      </c>
      <c r="AW117" s="6">
        <v>0</v>
      </c>
      <c r="AX117" s="9">
        <f t="shared" si="359"/>
        <v>0</v>
      </c>
      <c r="AY117" s="7">
        <v>0</v>
      </c>
      <c r="AZ117" s="6">
        <v>0</v>
      </c>
      <c r="BA117" s="9">
        <f t="shared" si="360"/>
        <v>0</v>
      </c>
      <c r="BB117" s="7">
        <v>0</v>
      </c>
      <c r="BC117" s="6">
        <v>0</v>
      </c>
      <c r="BD117" s="9">
        <f t="shared" si="361"/>
        <v>0</v>
      </c>
      <c r="BE117" s="7">
        <v>0</v>
      </c>
      <c r="BF117" s="6">
        <v>0</v>
      </c>
      <c r="BG117" s="9">
        <f t="shared" si="362"/>
        <v>0</v>
      </c>
      <c r="BH117" s="7">
        <v>0</v>
      </c>
      <c r="BI117" s="6">
        <v>0</v>
      </c>
      <c r="BJ117" s="9">
        <f t="shared" si="363"/>
        <v>0</v>
      </c>
      <c r="BK117" s="7">
        <v>0</v>
      </c>
      <c r="BL117" s="6">
        <v>0</v>
      </c>
      <c r="BM117" s="9">
        <f t="shared" si="364"/>
        <v>0</v>
      </c>
      <c r="BN117" s="7">
        <v>0</v>
      </c>
      <c r="BO117" s="6">
        <v>0</v>
      </c>
      <c r="BP117" s="9">
        <f t="shared" si="365"/>
        <v>0</v>
      </c>
      <c r="BQ117" s="7">
        <v>0</v>
      </c>
      <c r="BR117" s="6">
        <v>0</v>
      </c>
      <c r="BS117" s="9">
        <f t="shared" si="366"/>
        <v>0</v>
      </c>
      <c r="BT117" s="7">
        <f t="shared" si="369"/>
        <v>0</v>
      </c>
      <c r="BU117" s="9">
        <f t="shared" si="370"/>
        <v>0</v>
      </c>
    </row>
    <row r="118" spans="1:73" x14ac:dyDescent="0.3">
      <c r="A118" s="35">
        <v>2025</v>
      </c>
      <c r="B118" s="36" t="s">
        <v>13</v>
      </c>
      <c r="C118" s="7">
        <v>0</v>
      </c>
      <c r="D118" s="6">
        <v>0</v>
      </c>
      <c r="E118" s="9">
        <f t="shared" si="368"/>
        <v>0</v>
      </c>
      <c r="F118" s="7">
        <v>0</v>
      </c>
      <c r="G118" s="6">
        <v>0</v>
      </c>
      <c r="H118" s="9">
        <f t="shared" si="345"/>
        <v>0</v>
      </c>
      <c r="I118" s="7">
        <v>0</v>
      </c>
      <c r="J118" s="6">
        <v>0</v>
      </c>
      <c r="K118" s="9">
        <f t="shared" si="346"/>
        <v>0</v>
      </c>
      <c r="L118" s="7">
        <v>0</v>
      </c>
      <c r="M118" s="6">
        <v>0</v>
      </c>
      <c r="N118" s="9">
        <f t="shared" si="347"/>
        <v>0</v>
      </c>
      <c r="O118" s="7">
        <v>0</v>
      </c>
      <c r="P118" s="6">
        <v>0</v>
      </c>
      <c r="Q118" s="9">
        <f t="shared" si="348"/>
        <v>0</v>
      </c>
      <c r="R118" s="7">
        <v>0</v>
      </c>
      <c r="S118" s="6">
        <v>0</v>
      </c>
      <c r="T118" s="9">
        <f t="shared" si="349"/>
        <v>0</v>
      </c>
      <c r="U118" s="7">
        <v>0</v>
      </c>
      <c r="V118" s="6">
        <v>0</v>
      </c>
      <c r="W118" s="9">
        <f t="shared" si="350"/>
        <v>0</v>
      </c>
      <c r="X118" s="7">
        <v>0</v>
      </c>
      <c r="Y118" s="6">
        <v>0</v>
      </c>
      <c r="Z118" s="9">
        <f t="shared" si="351"/>
        <v>0</v>
      </c>
      <c r="AA118" s="7">
        <v>0</v>
      </c>
      <c r="AB118" s="6">
        <v>0</v>
      </c>
      <c r="AC118" s="9">
        <f t="shared" si="352"/>
        <v>0</v>
      </c>
      <c r="AD118" s="7">
        <v>0</v>
      </c>
      <c r="AE118" s="6">
        <v>0</v>
      </c>
      <c r="AF118" s="9">
        <f t="shared" si="353"/>
        <v>0</v>
      </c>
      <c r="AG118" s="7">
        <v>0</v>
      </c>
      <c r="AH118" s="6">
        <v>0</v>
      </c>
      <c r="AI118" s="9">
        <f t="shared" si="354"/>
        <v>0</v>
      </c>
      <c r="AJ118" s="7">
        <v>0</v>
      </c>
      <c r="AK118" s="6">
        <v>0</v>
      </c>
      <c r="AL118" s="9">
        <f t="shared" si="355"/>
        <v>0</v>
      </c>
      <c r="AM118" s="7">
        <v>0</v>
      </c>
      <c r="AN118" s="6">
        <v>0</v>
      </c>
      <c r="AO118" s="9">
        <f t="shared" si="356"/>
        <v>0</v>
      </c>
      <c r="AP118" s="7">
        <v>0</v>
      </c>
      <c r="AQ118" s="6">
        <v>0</v>
      </c>
      <c r="AR118" s="9">
        <f t="shared" si="357"/>
        <v>0</v>
      </c>
      <c r="AS118" s="7">
        <v>0</v>
      </c>
      <c r="AT118" s="6">
        <v>0</v>
      </c>
      <c r="AU118" s="9">
        <f t="shared" si="358"/>
        <v>0</v>
      </c>
      <c r="AV118" s="7">
        <v>0</v>
      </c>
      <c r="AW118" s="6">
        <v>0</v>
      </c>
      <c r="AX118" s="9">
        <f t="shared" si="359"/>
        <v>0</v>
      </c>
      <c r="AY118" s="7">
        <v>0</v>
      </c>
      <c r="AZ118" s="6">
        <v>0</v>
      </c>
      <c r="BA118" s="9">
        <f t="shared" si="360"/>
        <v>0</v>
      </c>
      <c r="BB118" s="7">
        <v>0</v>
      </c>
      <c r="BC118" s="6">
        <v>0</v>
      </c>
      <c r="BD118" s="9">
        <f t="shared" si="361"/>
        <v>0</v>
      </c>
      <c r="BE118" s="7">
        <v>0</v>
      </c>
      <c r="BF118" s="6">
        <v>0</v>
      </c>
      <c r="BG118" s="9">
        <f t="shared" si="362"/>
        <v>0</v>
      </c>
      <c r="BH118" s="7">
        <v>0</v>
      </c>
      <c r="BI118" s="6">
        <v>0</v>
      </c>
      <c r="BJ118" s="9">
        <f t="shared" si="363"/>
        <v>0</v>
      </c>
      <c r="BK118" s="7">
        <v>0</v>
      </c>
      <c r="BL118" s="6">
        <v>0</v>
      </c>
      <c r="BM118" s="9">
        <f t="shared" si="364"/>
        <v>0</v>
      </c>
      <c r="BN118" s="7">
        <v>0</v>
      </c>
      <c r="BO118" s="6">
        <v>0</v>
      </c>
      <c r="BP118" s="9">
        <f t="shared" si="365"/>
        <v>0</v>
      </c>
      <c r="BQ118" s="7">
        <v>0</v>
      </c>
      <c r="BR118" s="6">
        <v>0</v>
      </c>
      <c r="BS118" s="9">
        <f t="shared" si="366"/>
        <v>0</v>
      </c>
      <c r="BT118" s="7">
        <f t="shared" si="369"/>
        <v>0</v>
      </c>
      <c r="BU118" s="9">
        <f t="shared" si="370"/>
        <v>0</v>
      </c>
    </row>
    <row r="119" spans="1:73" x14ac:dyDescent="0.3">
      <c r="A119" s="35">
        <v>2025</v>
      </c>
      <c r="B119" s="36" t="s">
        <v>14</v>
      </c>
      <c r="C119" s="7">
        <v>0</v>
      </c>
      <c r="D119" s="6">
        <v>0</v>
      </c>
      <c r="E119" s="9">
        <f t="shared" si="368"/>
        <v>0</v>
      </c>
      <c r="F119" s="7">
        <v>0</v>
      </c>
      <c r="G119" s="6">
        <v>0</v>
      </c>
      <c r="H119" s="9">
        <f t="shared" si="345"/>
        <v>0</v>
      </c>
      <c r="I119" s="7">
        <v>0</v>
      </c>
      <c r="J119" s="6">
        <v>0</v>
      </c>
      <c r="K119" s="9">
        <f t="shared" si="346"/>
        <v>0</v>
      </c>
      <c r="L119" s="7">
        <v>0</v>
      </c>
      <c r="M119" s="6">
        <v>0</v>
      </c>
      <c r="N119" s="9">
        <f t="shared" si="347"/>
        <v>0</v>
      </c>
      <c r="O119" s="7">
        <v>0</v>
      </c>
      <c r="P119" s="6">
        <v>0</v>
      </c>
      <c r="Q119" s="9">
        <f t="shared" si="348"/>
        <v>0</v>
      </c>
      <c r="R119" s="7">
        <v>0</v>
      </c>
      <c r="S119" s="6">
        <v>0</v>
      </c>
      <c r="T119" s="9">
        <f t="shared" si="349"/>
        <v>0</v>
      </c>
      <c r="U119" s="7">
        <v>0</v>
      </c>
      <c r="V119" s="6">
        <v>0</v>
      </c>
      <c r="W119" s="9">
        <f t="shared" si="350"/>
        <v>0</v>
      </c>
      <c r="X119" s="7">
        <v>0</v>
      </c>
      <c r="Y119" s="6">
        <v>0</v>
      </c>
      <c r="Z119" s="9">
        <f t="shared" si="351"/>
        <v>0</v>
      </c>
      <c r="AA119" s="7">
        <v>0</v>
      </c>
      <c r="AB119" s="6">
        <v>0</v>
      </c>
      <c r="AC119" s="9">
        <f t="shared" si="352"/>
        <v>0</v>
      </c>
      <c r="AD119" s="7">
        <v>0</v>
      </c>
      <c r="AE119" s="6">
        <v>0</v>
      </c>
      <c r="AF119" s="9">
        <f t="shared" si="353"/>
        <v>0</v>
      </c>
      <c r="AG119" s="7">
        <v>0</v>
      </c>
      <c r="AH119" s="6">
        <v>0</v>
      </c>
      <c r="AI119" s="9">
        <f t="shared" si="354"/>
        <v>0</v>
      </c>
      <c r="AJ119" s="7">
        <v>0</v>
      </c>
      <c r="AK119" s="6">
        <v>0</v>
      </c>
      <c r="AL119" s="9">
        <f t="shared" si="355"/>
        <v>0</v>
      </c>
      <c r="AM119" s="7">
        <v>0</v>
      </c>
      <c r="AN119" s="6">
        <v>0</v>
      </c>
      <c r="AO119" s="9">
        <f t="shared" si="356"/>
        <v>0</v>
      </c>
      <c r="AP119" s="7">
        <v>0</v>
      </c>
      <c r="AQ119" s="6">
        <v>0</v>
      </c>
      <c r="AR119" s="9">
        <f t="shared" si="357"/>
        <v>0</v>
      </c>
      <c r="AS119" s="7">
        <v>0</v>
      </c>
      <c r="AT119" s="6">
        <v>0</v>
      </c>
      <c r="AU119" s="9">
        <f t="shared" si="358"/>
        <v>0</v>
      </c>
      <c r="AV119" s="7">
        <v>0</v>
      </c>
      <c r="AW119" s="6">
        <v>0</v>
      </c>
      <c r="AX119" s="9">
        <f t="shared" si="359"/>
        <v>0</v>
      </c>
      <c r="AY119" s="7">
        <v>0</v>
      </c>
      <c r="AZ119" s="6">
        <v>0</v>
      </c>
      <c r="BA119" s="9">
        <f t="shared" si="360"/>
        <v>0</v>
      </c>
      <c r="BB119" s="7">
        <v>0</v>
      </c>
      <c r="BC119" s="6">
        <v>0</v>
      </c>
      <c r="BD119" s="9">
        <f t="shared" si="361"/>
        <v>0</v>
      </c>
      <c r="BE119" s="7">
        <v>0</v>
      </c>
      <c r="BF119" s="6">
        <v>0</v>
      </c>
      <c r="BG119" s="9">
        <f t="shared" si="362"/>
        <v>0</v>
      </c>
      <c r="BH119" s="7">
        <v>0</v>
      </c>
      <c r="BI119" s="6">
        <v>0</v>
      </c>
      <c r="BJ119" s="9">
        <f t="shared" si="363"/>
        <v>0</v>
      </c>
      <c r="BK119" s="7">
        <v>0</v>
      </c>
      <c r="BL119" s="6">
        <v>0</v>
      </c>
      <c r="BM119" s="9">
        <f t="shared" si="364"/>
        <v>0</v>
      </c>
      <c r="BN119" s="7">
        <v>0</v>
      </c>
      <c r="BO119" s="6">
        <v>0</v>
      </c>
      <c r="BP119" s="9">
        <f t="shared" si="365"/>
        <v>0</v>
      </c>
      <c r="BQ119" s="7">
        <v>0</v>
      </c>
      <c r="BR119" s="6">
        <v>0</v>
      </c>
      <c r="BS119" s="9">
        <f t="shared" si="366"/>
        <v>0</v>
      </c>
      <c r="BT119" s="7">
        <f t="shared" si="369"/>
        <v>0</v>
      </c>
      <c r="BU119" s="9">
        <f t="shared" si="370"/>
        <v>0</v>
      </c>
    </row>
    <row r="120" spans="1:73" x14ac:dyDescent="0.3">
      <c r="A120" s="35">
        <v>2025</v>
      </c>
      <c r="B120" s="9" t="s">
        <v>15</v>
      </c>
      <c r="C120" s="7">
        <v>0</v>
      </c>
      <c r="D120" s="6">
        <v>0</v>
      </c>
      <c r="E120" s="9">
        <f t="shared" si="368"/>
        <v>0</v>
      </c>
      <c r="F120" s="7">
        <v>0</v>
      </c>
      <c r="G120" s="6">
        <v>0</v>
      </c>
      <c r="H120" s="9">
        <f t="shared" si="345"/>
        <v>0</v>
      </c>
      <c r="I120" s="7">
        <v>0</v>
      </c>
      <c r="J120" s="6">
        <v>0</v>
      </c>
      <c r="K120" s="9">
        <f t="shared" si="346"/>
        <v>0</v>
      </c>
      <c r="L120" s="7">
        <v>0</v>
      </c>
      <c r="M120" s="6">
        <v>0</v>
      </c>
      <c r="N120" s="9">
        <f t="shared" si="347"/>
        <v>0</v>
      </c>
      <c r="O120" s="7">
        <v>0</v>
      </c>
      <c r="P120" s="6">
        <v>0</v>
      </c>
      <c r="Q120" s="9">
        <f t="shared" si="348"/>
        <v>0</v>
      </c>
      <c r="R120" s="7">
        <v>0</v>
      </c>
      <c r="S120" s="6">
        <v>0</v>
      </c>
      <c r="T120" s="9">
        <f t="shared" si="349"/>
        <v>0</v>
      </c>
      <c r="U120" s="7">
        <v>0</v>
      </c>
      <c r="V120" s="6">
        <v>0</v>
      </c>
      <c r="W120" s="9">
        <f t="shared" si="350"/>
        <v>0</v>
      </c>
      <c r="X120" s="7">
        <v>0</v>
      </c>
      <c r="Y120" s="6">
        <v>0</v>
      </c>
      <c r="Z120" s="9">
        <f t="shared" si="351"/>
        <v>0</v>
      </c>
      <c r="AA120" s="7">
        <v>0</v>
      </c>
      <c r="AB120" s="6">
        <v>0</v>
      </c>
      <c r="AC120" s="9">
        <f t="shared" si="352"/>
        <v>0</v>
      </c>
      <c r="AD120" s="7">
        <v>0</v>
      </c>
      <c r="AE120" s="6">
        <v>0</v>
      </c>
      <c r="AF120" s="9">
        <f t="shared" si="353"/>
        <v>0</v>
      </c>
      <c r="AG120" s="7">
        <v>0</v>
      </c>
      <c r="AH120" s="6">
        <v>0</v>
      </c>
      <c r="AI120" s="9">
        <f t="shared" si="354"/>
        <v>0</v>
      </c>
      <c r="AJ120" s="7">
        <v>0</v>
      </c>
      <c r="AK120" s="6">
        <v>0</v>
      </c>
      <c r="AL120" s="9">
        <f t="shared" si="355"/>
        <v>0</v>
      </c>
      <c r="AM120" s="7">
        <v>0</v>
      </c>
      <c r="AN120" s="6">
        <v>0</v>
      </c>
      <c r="AO120" s="9">
        <f t="shared" si="356"/>
        <v>0</v>
      </c>
      <c r="AP120" s="7">
        <v>0</v>
      </c>
      <c r="AQ120" s="6">
        <v>0</v>
      </c>
      <c r="AR120" s="9">
        <f t="shared" si="357"/>
        <v>0</v>
      </c>
      <c r="AS120" s="7">
        <v>0</v>
      </c>
      <c r="AT120" s="6">
        <v>0</v>
      </c>
      <c r="AU120" s="9">
        <f t="shared" si="358"/>
        <v>0</v>
      </c>
      <c r="AV120" s="7">
        <v>0</v>
      </c>
      <c r="AW120" s="6">
        <v>0</v>
      </c>
      <c r="AX120" s="9">
        <f t="shared" si="359"/>
        <v>0</v>
      </c>
      <c r="AY120" s="7">
        <v>0</v>
      </c>
      <c r="AZ120" s="6">
        <v>0</v>
      </c>
      <c r="BA120" s="9">
        <f t="shared" si="360"/>
        <v>0</v>
      </c>
      <c r="BB120" s="7">
        <v>0</v>
      </c>
      <c r="BC120" s="6">
        <v>0</v>
      </c>
      <c r="BD120" s="9">
        <f t="shared" si="361"/>
        <v>0</v>
      </c>
      <c r="BE120" s="7">
        <v>0</v>
      </c>
      <c r="BF120" s="6">
        <v>0</v>
      </c>
      <c r="BG120" s="9">
        <f t="shared" si="362"/>
        <v>0</v>
      </c>
      <c r="BH120" s="7">
        <v>0</v>
      </c>
      <c r="BI120" s="6">
        <v>0</v>
      </c>
      <c r="BJ120" s="9">
        <f t="shared" si="363"/>
        <v>0</v>
      </c>
      <c r="BK120" s="7">
        <v>0</v>
      </c>
      <c r="BL120" s="6">
        <v>0</v>
      </c>
      <c r="BM120" s="9">
        <f t="shared" si="364"/>
        <v>0</v>
      </c>
      <c r="BN120" s="7">
        <v>0</v>
      </c>
      <c r="BO120" s="6">
        <v>0</v>
      </c>
      <c r="BP120" s="9">
        <f t="shared" si="365"/>
        <v>0</v>
      </c>
      <c r="BQ120" s="7">
        <v>0</v>
      </c>
      <c r="BR120" s="6">
        <v>0</v>
      </c>
      <c r="BS120" s="9">
        <f t="shared" si="366"/>
        <v>0</v>
      </c>
      <c r="BT120" s="7">
        <f t="shared" si="369"/>
        <v>0</v>
      </c>
      <c r="BU120" s="9">
        <f t="shared" si="370"/>
        <v>0</v>
      </c>
    </row>
    <row r="121" spans="1:73" x14ac:dyDescent="0.3">
      <c r="A121" s="35">
        <v>2025</v>
      </c>
      <c r="B121" s="36" t="s">
        <v>16</v>
      </c>
      <c r="C121" s="7">
        <v>0</v>
      </c>
      <c r="D121" s="6">
        <v>0</v>
      </c>
      <c r="E121" s="9">
        <f t="shared" si="368"/>
        <v>0</v>
      </c>
      <c r="F121" s="7">
        <v>0</v>
      </c>
      <c r="G121" s="6">
        <v>0</v>
      </c>
      <c r="H121" s="9">
        <f t="shared" si="345"/>
        <v>0</v>
      </c>
      <c r="I121" s="7">
        <v>0</v>
      </c>
      <c r="J121" s="6">
        <v>0</v>
      </c>
      <c r="K121" s="9">
        <f t="shared" si="346"/>
        <v>0</v>
      </c>
      <c r="L121" s="7">
        <v>0</v>
      </c>
      <c r="M121" s="6">
        <v>0</v>
      </c>
      <c r="N121" s="9">
        <f t="shared" si="347"/>
        <v>0</v>
      </c>
      <c r="O121" s="7">
        <v>0</v>
      </c>
      <c r="P121" s="6">
        <v>0</v>
      </c>
      <c r="Q121" s="9">
        <f t="shared" si="348"/>
        <v>0</v>
      </c>
      <c r="R121" s="7">
        <v>0</v>
      </c>
      <c r="S121" s="6">
        <v>0</v>
      </c>
      <c r="T121" s="9">
        <f t="shared" si="349"/>
        <v>0</v>
      </c>
      <c r="U121" s="7">
        <v>0</v>
      </c>
      <c r="V121" s="6">
        <v>0</v>
      </c>
      <c r="W121" s="9">
        <f t="shared" si="350"/>
        <v>0</v>
      </c>
      <c r="X121" s="7">
        <v>0</v>
      </c>
      <c r="Y121" s="6">
        <v>0</v>
      </c>
      <c r="Z121" s="9">
        <f t="shared" si="351"/>
        <v>0</v>
      </c>
      <c r="AA121" s="7">
        <v>0</v>
      </c>
      <c r="AB121" s="6">
        <v>0</v>
      </c>
      <c r="AC121" s="9">
        <f t="shared" si="352"/>
        <v>0</v>
      </c>
      <c r="AD121" s="7">
        <v>0</v>
      </c>
      <c r="AE121" s="6">
        <v>0</v>
      </c>
      <c r="AF121" s="9">
        <f t="shared" si="353"/>
        <v>0</v>
      </c>
      <c r="AG121" s="7">
        <v>0</v>
      </c>
      <c r="AH121" s="6">
        <v>0</v>
      </c>
      <c r="AI121" s="9">
        <f t="shared" si="354"/>
        <v>0</v>
      </c>
      <c r="AJ121" s="7">
        <v>0</v>
      </c>
      <c r="AK121" s="6">
        <v>0</v>
      </c>
      <c r="AL121" s="9">
        <f t="shared" si="355"/>
        <v>0</v>
      </c>
      <c r="AM121" s="7">
        <v>0</v>
      </c>
      <c r="AN121" s="6">
        <v>0</v>
      </c>
      <c r="AO121" s="9">
        <f t="shared" si="356"/>
        <v>0</v>
      </c>
      <c r="AP121" s="7">
        <v>0</v>
      </c>
      <c r="AQ121" s="6">
        <v>0</v>
      </c>
      <c r="AR121" s="9">
        <f t="shared" si="357"/>
        <v>0</v>
      </c>
      <c r="AS121" s="7">
        <v>0</v>
      </c>
      <c r="AT121" s="6">
        <v>0</v>
      </c>
      <c r="AU121" s="9">
        <f t="shared" si="358"/>
        <v>0</v>
      </c>
      <c r="AV121" s="7">
        <v>0</v>
      </c>
      <c r="AW121" s="6">
        <v>0</v>
      </c>
      <c r="AX121" s="9">
        <f t="shared" si="359"/>
        <v>0</v>
      </c>
      <c r="AY121" s="7">
        <v>0</v>
      </c>
      <c r="AZ121" s="6">
        <v>0</v>
      </c>
      <c r="BA121" s="9">
        <f t="shared" si="360"/>
        <v>0</v>
      </c>
      <c r="BB121" s="7">
        <v>0</v>
      </c>
      <c r="BC121" s="6">
        <v>0</v>
      </c>
      <c r="BD121" s="9">
        <f t="shared" si="361"/>
        <v>0</v>
      </c>
      <c r="BE121" s="7">
        <v>0</v>
      </c>
      <c r="BF121" s="6">
        <v>0</v>
      </c>
      <c r="BG121" s="9">
        <f t="shared" si="362"/>
        <v>0</v>
      </c>
      <c r="BH121" s="7">
        <v>0</v>
      </c>
      <c r="BI121" s="6">
        <v>0</v>
      </c>
      <c r="BJ121" s="9">
        <f t="shared" si="363"/>
        <v>0</v>
      </c>
      <c r="BK121" s="7">
        <v>0</v>
      </c>
      <c r="BL121" s="6">
        <v>0</v>
      </c>
      <c r="BM121" s="9">
        <f t="shared" si="364"/>
        <v>0</v>
      </c>
      <c r="BN121" s="7">
        <v>0</v>
      </c>
      <c r="BO121" s="6">
        <v>0</v>
      </c>
      <c r="BP121" s="9">
        <f t="shared" si="365"/>
        <v>0</v>
      </c>
      <c r="BQ121" s="7">
        <v>0</v>
      </c>
      <c r="BR121" s="6">
        <v>0</v>
      </c>
      <c r="BS121" s="9">
        <f t="shared" si="366"/>
        <v>0</v>
      </c>
      <c r="BT121" s="7">
        <f t="shared" si="369"/>
        <v>0</v>
      </c>
      <c r="BU121" s="9">
        <f t="shared" si="370"/>
        <v>0</v>
      </c>
    </row>
    <row r="122" spans="1:73" ht="15" thickBot="1" x14ac:dyDescent="0.35">
      <c r="A122" s="37"/>
      <c r="B122" s="38" t="s">
        <v>17</v>
      </c>
      <c r="C122" s="26">
        <f t="shared" ref="C122:D122" si="371">SUM(C110:C121)</f>
        <v>5990.6289999999999</v>
      </c>
      <c r="D122" s="25">
        <f t="shared" si="371"/>
        <v>120878.341</v>
      </c>
      <c r="E122" s="27"/>
      <c r="F122" s="26">
        <f t="shared" ref="F122:G122" si="372">SUM(F110:F121)</f>
        <v>0</v>
      </c>
      <c r="G122" s="25">
        <f t="shared" si="372"/>
        <v>0</v>
      </c>
      <c r="H122" s="27"/>
      <c r="I122" s="26">
        <f t="shared" ref="I122:J122" si="373">SUM(I110:I121)</f>
        <v>0</v>
      </c>
      <c r="J122" s="25">
        <f t="shared" si="373"/>
        <v>0</v>
      </c>
      <c r="K122" s="27"/>
      <c r="L122" s="26">
        <f t="shared" ref="L122:M122" si="374">SUM(L110:L121)</f>
        <v>0</v>
      </c>
      <c r="M122" s="25">
        <f t="shared" si="374"/>
        <v>0</v>
      </c>
      <c r="N122" s="27"/>
      <c r="O122" s="26">
        <f t="shared" ref="O122:P122" si="375">SUM(O110:O121)</f>
        <v>0.98700999999999994</v>
      </c>
      <c r="P122" s="25">
        <f t="shared" si="375"/>
        <v>72.111999999999995</v>
      </c>
      <c r="Q122" s="27"/>
      <c r="R122" s="26">
        <f t="shared" ref="R122:S122" si="376">SUM(R110:R121)</f>
        <v>0</v>
      </c>
      <c r="S122" s="25">
        <f t="shared" si="376"/>
        <v>0</v>
      </c>
      <c r="T122" s="27"/>
      <c r="U122" s="26">
        <f t="shared" ref="U122:V122" si="377">SUM(U110:U121)</f>
        <v>0</v>
      </c>
      <c r="V122" s="25">
        <f t="shared" si="377"/>
        <v>0</v>
      </c>
      <c r="W122" s="27"/>
      <c r="X122" s="26">
        <f t="shared" ref="X122:Y122" si="378">SUM(X110:X121)</f>
        <v>0</v>
      </c>
      <c r="Y122" s="25">
        <f t="shared" si="378"/>
        <v>0</v>
      </c>
      <c r="Z122" s="27"/>
      <c r="AA122" s="26">
        <f t="shared" ref="AA122:AB122" si="379">SUM(AA110:AA121)</f>
        <v>0</v>
      </c>
      <c r="AB122" s="25">
        <f t="shared" si="379"/>
        <v>0</v>
      </c>
      <c r="AC122" s="27"/>
      <c r="AD122" s="26">
        <f t="shared" ref="AD122:AE122" si="380">SUM(AD110:AD121)</f>
        <v>0</v>
      </c>
      <c r="AE122" s="25">
        <f t="shared" si="380"/>
        <v>0</v>
      </c>
      <c r="AF122" s="27"/>
      <c r="AG122" s="26">
        <f t="shared" ref="AG122:AH122" si="381">SUM(AG110:AG121)</f>
        <v>0</v>
      </c>
      <c r="AH122" s="25">
        <f t="shared" si="381"/>
        <v>0</v>
      </c>
      <c r="AI122" s="27"/>
      <c r="AJ122" s="26">
        <f t="shared" ref="AJ122:AK122" si="382">SUM(AJ110:AJ121)</f>
        <v>5.7800000000000004E-3</v>
      </c>
      <c r="AK122" s="25">
        <f t="shared" si="382"/>
        <v>0.23599999999999999</v>
      </c>
      <c r="AL122" s="27"/>
      <c r="AM122" s="26">
        <f t="shared" ref="AM122:AN122" si="383">SUM(AM110:AM121)</f>
        <v>0</v>
      </c>
      <c r="AN122" s="25">
        <f t="shared" si="383"/>
        <v>0</v>
      </c>
      <c r="AO122" s="27"/>
      <c r="AP122" s="26">
        <f t="shared" ref="AP122:AQ122" si="384">SUM(AP110:AP121)</f>
        <v>16.72</v>
      </c>
      <c r="AQ122" s="25">
        <f t="shared" si="384"/>
        <v>671.83699999999999</v>
      </c>
      <c r="AR122" s="27"/>
      <c r="AS122" s="26">
        <f t="shared" ref="AS122:AT122" si="385">SUM(AS110:AS121)</f>
        <v>0</v>
      </c>
      <c r="AT122" s="25">
        <f t="shared" si="385"/>
        <v>0</v>
      </c>
      <c r="AU122" s="27"/>
      <c r="AV122" s="26">
        <f t="shared" ref="AV122:AW122" si="386">SUM(AV110:AV121)</f>
        <v>0</v>
      </c>
      <c r="AW122" s="25">
        <f t="shared" si="386"/>
        <v>0</v>
      </c>
      <c r="AX122" s="27"/>
      <c r="AY122" s="26">
        <f t="shared" ref="AY122:AZ122" si="387">SUM(AY110:AY121)</f>
        <v>3.5301999999999998</v>
      </c>
      <c r="AZ122" s="25">
        <f t="shared" si="387"/>
        <v>167.34800000000001</v>
      </c>
      <c r="BA122" s="27"/>
      <c r="BB122" s="26">
        <f t="shared" ref="BB122:BC122" si="388">SUM(BB110:BB121)</f>
        <v>1.21E-2</v>
      </c>
      <c r="BC122" s="25">
        <f t="shared" si="388"/>
        <v>0.35699999999999998</v>
      </c>
      <c r="BD122" s="27"/>
      <c r="BE122" s="26">
        <f t="shared" ref="BE122:BF122" si="389">SUM(BE110:BE121)</f>
        <v>0</v>
      </c>
      <c r="BF122" s="25">
        <f t="shared" si="389"/>
        <v>0</v>
      </c>
      <c r="BG122" s="27"/>
      <c r="BH122" s="26">
        <f t="shared" ref="BH122:BI122" si="390">SUM(BH110:BH121)</f>
        <v>0</v>
      </c>
      <c r="BI122" s="25">
        <f t="shared" si="390"/>
        <v>0</v>
      </c>
      <c r="BJ122" s="27"/>
      <c r="BK122" s="26">
        <f t="shared" ref="BK122:BL122" si="391">SUM(BK110:BK121)</f>
        <v>0</v>
      </c>
      <c r="BL122" s="25">
        <f t="shared" si="391"/>
        <v>0</v>
      </c>
      <c r="BM122" s="27"/>
      <c r="BN122" s="26">
        <f t="shared" ref="BN122:BO122" si="392">SUM(BN110:BN121)</f>
        <v>0</v>
      </c>
      <c r="BO122" s="25">
        <f t="shared" si="392"/>
        <v>0</v>
      </c>
      <c r="BP122" s="27"/>
      <c r="BQ122" s="26">
        <f t="shared" ref="BQ122:BR122" si="393">SUM(BQ110:BQ121)</f>
        <v>0</v>
      </c>
      <c r="BR122" s="25">
        <f t="shared" si="393"/>
        <v>0</v>
      </c>
      <c r="BS122" s="27"/>
      <c r="BT122" s="26">
        <f t="shared" si="369"/>
        <v>6011.8840900000005</v>
      </c>
      <c r="BU122" s="27">
        <f t="shared" si="370"/>
        <v>121790.231</v>
      </c>
    </row>
  </sheetData>
  <mergeCells count="26">
    <mergeCell ref="R4:T4"/>
    <mergeCell ref="A4:B4"/>
    <mergeCell ref="BK4:BM4"/>
    <mergeCell ref="BE4:BG4"/>
    <mergeCell ref="BQ4:BS4"/>
    <mergeCell ref="AG4:AI4"/>
    <mergeCell ref="AJ4:AL4"/>
    <mergeCell ref="I4:K4"/>
    <mergeCell ref="BN4:BP4"/>
    <mergeCell ref="BB4:BD4"/>
    <mergeCell ref="C3:AC3"/>
    <mergeCell ref="C2:AC2"/>
    <mergeCell ref="C4:E4"/>
    <mergeCell ref="AA4:AC4"/>
    <mergeCell ref="BH4:BJ4"/>
    <mergeCell ref="AP4:AR4"/>
    <mergeCell ref="AV4:AX4"/>
    <mergeCell ref="AY4:BA4"/>
    <mergeCell ref="X4:Z4"/>
    <mergeCell ref="AM4:AO4"/>
    <mergeCell ref="L4:N4"/>
    <mergeCell ref="AD4:AF4"/>
    <mergeCell ref="O4:Q4"/>
    <mergeCell ref="U4:W4"/>
    <mergeCell ref="F4:H4"/>
    <mergeCell ref="AS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T122"/>
  <sheetViews>
    <sheetView zoomScaleNormal="10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112" sqref="A112"/>
    </sheetView>
  </sheetViews>
  <sheetFormatPr defaultColWidth="9.109375" defaultRowHeight="14.4" x14ac:dyDescent="0.3"/>
  <cols>
    <col min="2" max="2" width="11" bestFit="1" customWidth="1"/>
    <col min="3" max="3" width="10.33203125" style="8" customWidth="1"/>
    <col min="4" max="5" width="10.33203125" style="5" customWidth="1"/>
    <col min="6" max="6" width="10.33203125" style="8" customWidth="1"/>
    <col min="7" max="8" width="10.33203125" style="5" customWidth="1"/>
    <col min="9" max="9" width="10.33203125" style="8" customWidth="1"/>
    <col min="10" max="11" width="10.33203125" style="5" customWidth="1"/>
    <col min="12" max="12" width="10.33203125" style="8" customWidth="1"/>
    <col min="13" max="14" width="10.33203125" style="5" customWidth="1"/>
    <col min="15" max="15" width="10.33203125" style="8" customWidth="1"/>
    <col min="16" max="17" width="10.33203125" style="5" customWidth="1"/>
    <col min="18" max="18" width="10.33203125" style="8" customWidth="1"/>
    <col min="19" max="19" width="10.33203125" style="5" customWidth="1"/>
    <col min="20" max="20" width="10.88671875" style="5" bestFit="1" customWidth="1"/>
    <col min="21" max="21" width="10.33203125" style="8" customWidth="1"/>
    <col min="22" max="22" width="10.33203125" style="5" customWidth="1"/>
    <col min="23" max="23" width="10.88671875" style="5" bestFit="1" customWidth="1"/>
    <col min="24" max="24" width="10.33203125" style="8" customWidth="1"/>
    <col min="25" max="26" width="10.33203125" style="5" customWidth="1"/>
    <col min="27" max="27" width="10.33203125" style="8" customWidth="1"/>
    <col min="28" max="29" width="10.33203125" style="5" customWidth="1"/>
    <col min="30" max="30" width="9" style="5" customWidth="1"/>
    <col min="31" max="32" width="10.33203125" style="5" customWidth="1"/>
    <col min="33" max="33" width="9" style="5" customWidth="1"/>
    <col min="34" max="35" width="10.33203125" style="5" customWidth="1"/>
    <col min="36" max="36" width="9" style="5" customWidth="1"/>
    <col min="37" max="38" width="10.33203125" style="5" customWidth="1"/>
    <col min="39" max="39" width="9" style="5" customWidth="1"/>
    <col min="40" max="41" width="10.33203125" style="5" customWidth="1"/>
    <col min="42" max="42" width="10.33203125" style="8" customWidth="1"/>
    <col min="43" max="44" width="10.33203125" style="5" customWidth="1"/>
    <col min="45" max="45" width="10.33203125" style="8" customWidth="1"/>
    <col min="46" max="47" width="10.33203125" style="5" customWidth="1"/>
    <col min="48" max="48" width="10.33203125" style="8" customWidth="1"/>
    <col min="49" max="50" width="10.33203125" style="5" customWidth="1"/>
    <col min="51" max="51" width="10.33203125" style="8" customWidth="1"/>
    <col min="52" max="53" width="10.33203125" style="5" customWidth="1"/>
    <col min="54" max="54" width="10.33203125" style="8" customWidth="1"/>
    <col min="55" max="55" width="10.33203125" style="5" customWidth="1"/>
    <col min="56" max="56" width="11.33203125" style="5" bestFit="1" customWidth="1"/>
    <col min="57" max="57" width="10.33203125" style="8" customWidth="1"/>
    <col min="58" max="59" width="10.33203125" style="5" customWidth="1"/>
    <col min="60" max="60" width="10.33203125" style="8" customWidth="1"/>
    <col min="61" max="61" width="10.33203125" style="5" customWidth="1"/>
    <col min="62" max="62" width="10.88671875" style="5" bestFit="1" customWidth="1"/>
    <col min="63" max="63" width="10.33203125" style="8" customWidth="1"/>
    <col min="64" max="65" width="10.33203125" style="5" customWidth="1"/>
    <col min="66" max="66" width="10.33203125" style="8" customWidth="1"/>
    <col min="67" max="68" width="10.33203125" style="5" customWidth="1"/>
    <col min="69" max="69" width="10.33203125" style="8" customWidth="1"/>
    <col min="70" max="71" width="10.33203125" style="5" customWidth="1"/>
    <col min="72" max="73" width="9.109375" style="5" customWidth="1"/>
    <col min="74" max="74" width="10.5546875" style="5" customWidth="1"/>
    <col min="75" max="76" width="9.109375" style="5" customWidth="1"/>
    <col min="77" max="77" width="9.88671875" style="5" customWidth="1"/>
    <col min="78" max="78" width="10.33203125" style="8" customWidth="1"/>
    <col min="79" max="80" width="10.33203125" style="5" customWidth="1"/>
    <col min="81" max="81" width="10.88671875" style="8" bestFit="1" customWidth="1"/>
    <col min="82" max="83" width="10.33203125" style="5" customWidth="1"/>
    <col min="84" max="84" width="10.88671875" style="8" bestFit="1" customWidth="1"/>
    <col min="85" max="86" width="10.33203125" style="5" customWidth="1"/>
    <col min="87" max="87" width="12.88671875" style="8" customWidth="1"/>
    <col min="88" max="88" width="12.88671875" style="5" customWidth="1"/>
    <col min="89" max="89" width="9.109375" style="5"/>
    <col min="90" max="90" width="8.33203125" customWidth="1"/>
    <col min="94" max="94" width="8.6640625" customWidth="1"/>
  </cols>
  <sheetData>
    <row r="1" spans="1:176" s="10" customFormat="1" ht="6.75" customHeight="1" x14ac:dyDescent="0.3">
      <c r="C1" s="11"/>
      <c r="D1" s="12"/>
      <c r="E1" s="12"/>
      <c r="F1" s="11"/>
      <c r="G1" s="12"/>
      <c r="H1" s="12"/>
      <c r="I1" s="11"/>
      <c r="J1" s="12"/>
      <c r="K1" s="12"/>
      <c r="L1" s="11"/>
      <c r="M1" s="12"/>
      <c r="N1" s="12"/>
      <c r="O1" s="11"/>
      <c r="P1" s="12"/>
      <c r="Q1" s="12"/>
      <c r="R1" s="11"/>
      <c r="S1" s="12"/>
      <c r="T1" s="12"/>
      <c r="U1" s="11"/>
      <c r="V1" s="12"/>
      <c r="W1" s="12"/>
      <c r="X1" s="11"/>
      <c r="Y1" s="12"/>
      <c r="Z1" s="12"/>
      <c r="AA1" s="11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1"/>
      <c r="AQ1" s="12"/>
      <c r="AR1" s="12"/>
      <c r="AS1" s="11"/>
      <c r="AT1" s="12"/>
      <c r="AU1" s="12"/>
      <c r="AV1" s="11"/>
      <c r="AW1" s="12"/>
      <c r="AX1" s="12"/>
      <c r="AY1" s="11"/>
      <c r="AZ1" s="12"/>
      <c r="BA1" s="12"/>
      <c r="BB1" s="11"/>
      <c r="BC1" s="12"/>
      <c r="BD1" s="12"/>
      <c r="BE1" s="11"/>
      <c r="BF1" s="12"/>
      <c r="BG1" s="12"/>
      <c r="BH1" s="11"/>
      <c r="BI1" s="12"/>
      <c r="BJ1" s="12"/>
      <c r="BK1" s="11"/>
      <c r="BL1" s="12"/>
      <c r="BM1" s="12"/>
      <c r="BN1" s="11"/>
      <c r="BO1" s="12"/>
      <c r="BP1" s="12"/>
      <c r="BQ1" s="11"/>
      <c r="BR1" s="12"/>
      <c r="BS1" s="12"/>
      <c r="BT1" s="12"/>
      <c r="BU1" s="12"/>
      <c r="BV1" s="12"/>
      <c r="BW1" s="12"/>
      <c r="BX1" s="12"/>
      <c r="BY1" s="12"/>
      <c r="BZ1" s="11"/>
      <c r="CA1" s="12"/>
      <c r="CB1" s="12"/>
      <c r="CC1" s="11"/>
      <c r="CD1" s="12"/>
      <c r="CE1" s="12"/>
      <c r="CF1" s="11"/>
      <c r="CG1" s="12"/>
      <c r="CH1" s="12"/>
      <c r="CI1" s="11"/>
      <c r="CJ1" s="12"/>
      <c r="CK1" s="12"/>
    </row>
    <row r="2" spans="1:176" s="13" customFormat="1" ht="21" customHeight="1" x14ac:dyDescent="0.4">
      <c r="B2" s="14" t="s">
        <v>19</v>
      </c>
      <c r="C2" s="68" t="s">
        <v>25</v>
      </c>
      <c r="D2" s="68"/>
      <c r="E2" s="68"/>
      <c r="F2" s="68"/>
      <c r="G2" s="68"/>
      <c r="H2" s="68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7"/>
      <c r="CJ2" s="16"/>
      <c r="CK2" s="16"/>
    </row>
    <row r="3" spans="1:176" s="13" customFormat="1" ht="21" customHeight="1" thickBot="1" x14ac:dyDescent="0.45">
      <c r="C3" s="74" t="s">
        <v>43</v>
      </c>
      <c r="D3" s="74"/>
      <c r="E3" s="74"/>
      <c r="F3" s="74"/>
      <c r="G3" s="74"/>
      <c r="H3" s="74"/>
      <c r="I3" s="43"/>
      <c r="J3" s="43"/>
      <c r="K3" s="43"/>
      <c r="L3" s="43"/>
      <c r="M3" s="43"/>
      <c r="N3" s="43"/>
      <c r="O3" s="43"/>
      <c r="P3" s="43"/>
      <c r="Q3" s="43"/>
      <c r="R3" s="18"/>
      <c r="S3" s="18"/>
      <c r="T3" s="18"/>
      <c r="U3" s="18"/>
      <c r="V3" s="18"/>
      <c r="W3" s="18"/>
      <c r="X3" s="43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7"/>
      <c r="CG3" s="16"/>
      <c r="CH3" s="16"/>
      <c r="CI3" s="17"/>
      <c r="CJ3" s="16"/>
      <c r="CK3" s="16"/>
    </row>
    <row r="4" spans="1:176" s="62" customFormat="1" ht="45" customHeight="1" x14ac:dyDescent="0.3">
      <c r="A4" s="80" t="s">
        <v>0</v>
      </c>
      <c r="B4" s="81"/>
      <c r="C4" s="75" t="s">
        <v>52</v>
      </c>
      <c r="D4" s="76"/>
      <c r="E4" s="77"/>
      <c r="F4" s="75" t="s">
        <v>24</v>
      </c>
      <c r="G4" s="76"/>
      <c r="H4" s="77"/>
      <c r="I4" s="75" t="s">
        <v>66</v>
      </c>
      <c r="J4" s="76"/>
      <c r="K4" s="77"/>
      <c r="L4" s="75" t="s">
        <v>57</v>
      </c>
      <c r="M4" s="76"/>
      <c r="N4" s="77"/>
      <c r="O4" s="75" t="s">
        <v>32</v>
      </c>
      <c r="P4" s="76"/>
      <c r="Q4" s="77"/>
      <c r="R4" s="75" t="s">
        <v>63</v>
      </c>
      <c r="S4" s="76"/>
      <c r="T4" s="77"/>
      <c r="U4" s="75" t="s">
        <v>60</v>
      </c>
      <c r="V4" s="76"/>
      <c r="W4" s="77"/>
      <c r="X4" s="75" t="s">
        <v>33</v>
      </c>
      <c r="Y4" s="76"/>
      <c r="Z4" s="77"/>
      <c r="AA4" s="75" t="s">
        <v>44</v>
      </c>
      <c r="AB4" s="76"/>
      <c r="AC4" s="77"/>
      <c r="AD4" s="75" t="s">
        <v>69</v>
      </c>
      <c r="AE4" s="78"/>
      <c r="AF4" s="79"/>
      <c r="AG4" s="75" t="s">
        <v>51</v>
      </c>
      <c r="AH4" s="78"/>
      <c r="AI4" s="79"/>
      <c r="AJ4" s="75" t="s">
        <v>51</v>
      </c>
      <c r="AK4" s="78"/>
      <c r="AL4" s="79"/>
      <c r="AM4" s="75" t="s">
        <v>47</v>
      </c>
      <c r="AN4" s="78"/>
      <c r="AO4" s="79"/>
      <c r="AP4" s="75" t="s">
        <v>48</v>
      </c>
      <c r="AQ4" s="76"/>
      <c r="AR4" s="77"/>
      <c r="AS4" s="75" t="s">
        <v>67</v>
      </c>
      <c r="AT4" s="76"/>
      <c r="AU4" s="77"/>
      <c r="AV4" s="75" t="s">
        <v>34</v>
      </c>
      <c r="AW4" s="76"/>
      <c r="AX4" s="77"/>
      <c r="AY4" s="75" t="s">
        <v>35</v>
      </c>
      <c r="AZ4" s="76"/>
      <c r="BA4" s="77"/>
      <c r="BB4" s="75" t="s">
        <v>36</v>
      </c>
      <c r="BC4" s="76"/>
      <c r="BD4" s="77"/>
      <c r="BE4" s="75" t="s">
        <v>37</v>
      </c>
      <c r="BF4" s="76"/>
      <c r="BG4" s="77"/>
      <c r="BH4" s="75" t="s">
        <v>38</v>
      </c>
      <c r="BI4" s="76"/>
      <c r="BJ4" s="77"/>
      <c r="BK4" s="75" t="s">
        <v>56</v>
      </c>
      <c r="BL4" s="76"/>
      <c r="BM4" s="77"/>
      <c r="BN4" s="75" t="s">
        <v>68</v>
      </c>
      <c r="BO4" s="76"/>
      <c r="BP4" s="77"/>
      <c r="BQ4" s="75" t="s">
        <v>39</v>
      </c>
      <c r="BR4" s="76"/>
      <c r="BS4" s="77"/>
      <c r="BT4" s="75" t="s">
        <v>46</v>
      </c>
      <c r="BU4" s="76"/>
      <c r="BV4" s="77"/>
      <c r="BW4" s="75" t="s">
        <v>31</v>
      </c>
      <c r="BX4" s="76"/>
      <c r="BY4" s="77"/>
      <c r="BZ4" s="75" t="s">
        <v>40</v>
      </c>
      <c r="CA4" s="76"/>
      <c r="CB4" s="77"/>
      <c r="CC4" s="75" t="s">
        <v>41</v>
      </c>
      <c r="CD4" s="76"/>
      <c r="CE4" s="77"/>
      <c r="CF4" s="75" t="s">
        <v>42</v>
      </c>
      <c r="CG4" s="76"/>
      <c r="CH4" s="77"/>
      <c r="CI4" s="59" t="s">
        <v>21</v>
      </c>
      <c r="CJ4" s="60" t="s">
        <v>21</v>
      </c>
      <c r="CK4" s="61"/>
      <c r="CM4" s="63"/>
      <c r="CN4" s="63"/>
      <c r="CO4" s="63"/>
      <c r="CQ4" s="63"/>
      <c r="CR4" s="63"/>
      <c r="CS4" s="63"/>
    </row>
    <row r="5" spans="1:176" ht="45" customHeight="1" thickBot="1" x14ac:dyDescent="0.35">
      <c r="A5" s="33" t="s">
        <v>1</v>
      </c>
      <c r="B5" s="34" t="s">
        <v>50</v>
      </c>
      <c r="C5" s="23" t="s">
        <v>2</v>
      </c>
      <c r="D5" s="22" t="s">
        <v>3</v>
      </c>
      <c r="E5" s="24" t="s">
        <v>4</v>
      </c>
      <c r="F5" s="23" t="s">
        <v>2</v>
      </c>
      <c r="G5" s="22" t="s">
        <v>3</v>
      </c>
      <c r="H5" s="24" t="s">
        <v>4</v>
      </c>
      <c r="I5" s="23" t="s">
        <v>2</v>
      </c>
      <c r="J5" s="22" t="s">
        <v>3</v>
      </c>
      <c r="K5" s="24" t="s">
        <v>4</v>
      </c>
      <c r="L5" s="23" t="s">
        <v>2</v>
      </c>
      <c r="M5" s="22" t="s">
        <v>3</v>
      </c>
      <c r="N5" s="24" t="s">
        <v>4</v>
      </c>
      <c r="O5" s="23" t="s">
        <v>2</v>
      </c>
      <c r="P5" s="22" t="s">
        <v>3</v>
      </c>
      <c r="Q5" s="24" t="s">
        <v>4</v>
      </c>
      <c r="R5" s="23" t="s">
        <v>2</v>
      </c>
      <c r="S5" s="22" t="s">
        <v>3</v>
      </c>
      <c r="T5" s="24" t="s">
        <v>4</v>
      </c>
      <c r="U5" s="23" t="s">
        <v>2</v>
      </c>
      <c r="V5" s="22" t="s">
        <v>3</v>
      </c>
      <c r="W5" s="24" t="s">
        <v>4</v>
      </c>
      <c r="X5" s="23" t="s">
        <v>2</v>
      </c>
      <c r="Y5" s="22" t="s">
        <v>3</v>
      </c>
      <c r="Z5" s="24" t="s">
        <v>4</v>
      </c>
      <c r="AA5" s="23" t="s">
        <v>2</v>
      </c>
      <c r="AB5" s="22" t="s">
        <v>3</v>
      </c>
      <c r="AC5" s="24" t="s">
        <v>4</v>
      </c>
      <c r="AD5" s="23" t="s">
        <v>2</v>
      </c>
      <c r="AE5" s="22" t="s">
        <v>3</v>
      </c>
      <c r="AF5" s="24" t="s">
        <v>4</v>
      </c>
      <c r="AG5" s="23" t="s">
        <v>2</v>
      </c>
      <c r="AH5" s="22" t="s">
        <v>3</v>
      </c>
      <c r="AI5" s="24" t="s">
        <v>4</v>
      </c>
      <c r="AJ5" s="23" t="s">
        <v>2</v>
      </c>
      <c r="AK5" s="22" t="s">
        <v>3</v>
      </c>
      <c r="AL5" s="24" t="s">
        <v>4</v>
      </c>
      <c r="AM5" s="23" t="s">
        <v>2</v>
      </c>
      <c r="AN5" s="22" t="s">
        <v>3</v>
      </c>
      <c r="AO5" s="24" t="s">
        <v>4</v>
      </c>
      <c r="AP5" s="23" t="s">
        <v>2</v>
      </c>
      <c r="AQ5" s="22" t="s">
        <v>3</v>
      </c>
      <c r="AR5" s="24" t="s">
        <v>4</v>
      </c>
      <c r="AS5" s="23" t="s">
        <v>2</v>
      </c>
      <c r="AT5" s="22" t="s">
        <v>3</v>
      </c>
      <c r="AU5" s="24" t="s">
        <v>4</v>
      </c>
      <c r="AV5" s="23" t="s">
        <v>2</v>
      </c>
      <c r="AW5" s="22" t="s">
        <v>3</v>
      </c>
      <c r="AX5" s="24" t="s">
        <v>4</v>
      </c>
      <c r="AY5" s="23" t="s">
        <v>2</v>
      </c>
      <c r="AZ5" s="22" t="s">
        <v>3</v>
      </c>
      <c r="BA5" s="24" t="s">
        <v>4</v>
      </c>
      <c r="BB5" s="23" t="s">
        <v>2</v>
      </c>
      <c r="BC5" s="22" t="s">
        <v>3</v>
      </c>
      <c r="BD5" s="24" t="s">
        <v>4</v>
      </c>
      <c r="BE5" s="23" t="s">
        <v>2</v>
      </c>
      <c r="BF5" s="22" t="s">
        <v>3</v>
      </c>
      <c r="BG5" s="24" t="s">
        <v>4</v>
      </c>
      <c r="BH5" s="23" t="s">
        <v>2</v>
      </c>
      <c r="BI5" s="22" t="s">
        <v>3</v>
      </c>
      <c r="BJ5" s="24" t="s">
        <v>4</v>
      </c>
      <c r="BK5" s="23" t="s">
        <v>2</v>
      </c>
      <c r="BL5" s="22" t="s">
        <v>3</v>
      </c>
      <c r="BM5" s="24" t="s">
        <v>4</v>
      </c>
      <c r="BN5" s="23" t="s">
        <v>2</v>
      </c>
      <c r="BO5" s="22" t="s">
        <v>3</v>
      </c>
      <c r="BP5" s="24" t="s">
        <v>4</v>
      </c>
      <c r="BQ5" s="23" t="s">
        <v>2</v>
      </c>
      <c r="BR5" s="22" t="s">
        <v>3</v>
      </c>
      <c r="BS5" s="24" t="s">
        <v>4</v>
      </c>
      <c r="BT5" s="23" t="s">
        <v>2</v>
      </c>
      <c r="BU5" s="22" t="s">
        <v>3</v>
      </c>
      <c r="BV5" s="24" t="s">
        <v>4</v>
      </c>
      <c r="BW5" s="23" t="s">
        <v>2</v>
      </c>
      <c r="BX5" s="22" t="s">
        <v>3</v>
      </c>
      <c r="BY5" s="24" t="s">
        <v>4</v>
      </c>
      <c r="BZ5" s="23" t="s">
        <v>2</v>
      </c>
      <c r="CA5" s="22" t="s">
        <v>3</v>
      </c>
      <c r="CB5" s="24" t="s">
        <v>4</v>
      </c>
      <c r="CC5" s="23" t="s">
        <v>2</v>
      </c>
      <c r="CD5" s="22" t="s">
        <v>3</v>
      </c>
      <c r="CE5" s="24" t="s">
        <v>4</v>
      </c>
      <c r="CF5" s="23" t="s">
        <v>2</v>
      </c>
      <c r="CG5" s="22" t="s">
        <v>3</v>
      </c>
      <c r="CH5" s="24" t="s">
        <v>4</v>
      </c>
      <c r="CI5" s="23" t="s">
        <v>22</v>
      </c>
      <c r="CJ5" s="24" t="s">
        <v>23</v>
      </c>
      <c r="CK5" s="3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</row>
    <row r="6" spans="1:176" x14ac:dyDescent="0.3">
      <c r="A6" s="39">
        <v>2017</v>
      </c>
      <c r="B6" s="36" t="s">
        <v>5</v>
      </c>
      <c r="C6" s="7">
        <v>0</v>
      </c>
      <c r="D6" s="6">
        <v>0</v>
      </c>
      <c r="E6" s="9">
        <v>0</v>
      </c>
      <c r="F6" s="7">
        <v>47.026000000000003</v>
      </c>
      <c r="G6" s="6">
        <v>301.08</v>
      </c>
      <c r="H6" s="9">
        <f t="shared" ref="H6:H13" si="0">G6/F6*1000</f>
        <v>6402.4156849402452</v>
      </c>
      <c r="I6" s="7"/>
      <c r="J6" s="6"/>
      <c r="K6" s="9"/>
      <c r="L6" s="7">
        <v>0</v>
      </c>
      <c r="M6" s="6">
        <v>0</v>
      </c>
      <c r="N6" s="9">
        <v>0</v>
      </c>
      <c r="O6" s="7">
        <v>0.61299999999999999</v>
      </c>
      <c r="P6" s="6">
        <v>12.26</v>
      </c>
      <c r="Q6" s="9">
        <f t="shared" ref="Q6" si="1">P6/O6*1000</f>
        <v>20000</v>
      </c>
      <c r="R6" s="7">
        <v>0</v>
      </c>
      <c r="S6" s="6">
        <v>0</v>
      </c>
      <c r="T6" s="9">
        <f t="shared" ref="T6:T17" si="2">IF(R6=0,0,S6/R6*1000)</f>
        <v>0</v>
      </c>
      <c r="U6" s="7">
        <v>23.38</v>
      </c>
      <c r="V6" s="6">
        <v>347.05</v>
      </c>
      <c r="W6" s="9">
        <f t="shared" ref="W6" si="3">V6/U6*1000</f>
        <v>14843.88366124893</v>
      </c>
      <c r="X6" s="7">
        <v>0</v>
      </c>
      <c r="Y6" s="6">
        <v>0</v>
      </c>
      <c r="Z6" s="9">
        <v>0</v>
      </c>
      <c r="AA6" s="7">
        <v>0</v>
      </c>
      <c r="AB6" s="6">
        <v>0</v>
      </c>
      <c r="AC6" s="9">
        <v>0</v>
      </c>
      <c r="AD6" s="7"/>
      <c r="AE6" s="6"/>
      <c r="AF6" s="9"/>
      <c r="AG6" s="7">
        <v>0</v>
      </c>
      <c r="AH6" s="6">
        <v>0</v>
      </c>
      <c r="AI6" s="9">
        <f t="shared" ref="AI6:AI17" si="4">IF(AG6=0,0,AH6/AG6*1000)</f>
        <v>0</v>
      </c>
      <c r="AJ6" s="7">
        <v>0</v>
      </c>
      <c r="AK6" s="6">
        <v>0</v>
      </c>
      <c r="AL6" s="9">
        <f t="shared" ref="AL6:AL17" si="5">IF(AJ6=0,0,AK6/AJ6*1000)</f>
        <v>0</v>
      </c>
      <c r="AM6" s="7">
        <v>0</v>
      </c>
      <c r="AN6" s="6">
        <v>0</v>
      </c>
      <c r="AO6" s="9">
        <v>0</v>
      </c>
      <c r="AP6" s="7">
        <v>0</v>
      </c>
      <c r="AQ6" s="6">
        <v>0</v>
      </c>
      <c r="AR6" s="9">
        <v>0</v>
      </c>
      <c r="AS6" s="7"/>
      <c r="AT6" s="6"/>
      <c r="AU6" s="9"/>
      <c r="AV6" s="7">
        <v>0.91</v>
      </c>
      <c r="AW6" s="6">
        <v>14.2</v>
      </c>
      <c r="AX6" s="9">
        <f t="shared" ref="AX6:AX13" si="6">AW6/AV6*1000</f>
        <v>15604.395604395602</v>
      </c>
      <c r="AY6" s="7">
        <v>0.2</v>
      </c>
      <c r="AZ6" s="6">
        <v>4.04</v>
      </c>
      <c r="BA6" s="9">
        <f t="shared" ref="BA6" si="7">AZ6/AY6*1000</f>
        <v>20200</v>
      </c>
      <c r="BB6" s="7">
        <v>0</v>
      </c>
      <c r="BC6" s="6">
        <v>0</v>
      </c>
      <c r="BD6" s="9">
        <v>0</v>
      </c>
      <c r="BE6" s="7">
        <v>31.667999999999999</v>
      </c>
      <c r="BF6" s="6">
        <v>420.59</v>
      </c>
      <c r="BG6" s="9">
        <f t="shared" ref="BG6:BG13" si="8">BF6/BE6*1000</f>
        <v>13281.230263988884</v>
      </c>
      <c r="BH6" s="7">
        <v>0</v>
      </c>
      <c r="BI6" s="6">
        <v>0</v>
      </c>
      <c r="BJ6" s="9">
        <v>0</v>
      </c>
      <c r="BK6" s="7">
        <v>0</v>
      </c>
      <c r="BL6" s="6">
        <v>0</v>
      </c>
      <c r="BM6" s="9">
        <v>0</v>
      </c>
      <c r="BN6" s="7"/>
      <c r="BO6" s="6"/>
      <c r="BP6" s="9"/>
      <c r="BQ6" s="7">
        <v>0</v>
      </c>
      <c r="BR6" s="6">
        <v>0</v>
      </c>
      <c r="BS6" s="9">
        <v>0</v>
      </c>
      <c r="BT6" s="7">
        <v>0</v>
      </c>
      <c r="BU6" s="6">
        <v>0</v>
      </c>
      <c r="BV6" s="9">
        <v>0</v>
      </c>
      <c r="BW6" s="7">
        <v>0</v>
      </c>
      <c r="BX6" s="6">
        <v>0</v>
      </c>
      <c r="BY6" s="9">
        <v>0</v>
      </c>
      <c r="BZ6" s="7">
        <v>0</v>
      </c>
      <c r="CA6" s="6">
        <v>0</v>
      </c>
      <c r="CB6" s="9">
        <v>0</v>
      </c>
      <c r="CC6" s="7">
        <v>316.91399999999999</v>
      </c>
      <c r="CD6" s="6">
        <v>4844.8</v>
      </c>
      <c r="CE6" s="9">
        <f t="shared" ref="CE6:CE13" si="9">CD6/CC6*1000</f>
        <v>15287.428135077656</v>
      </c>
      <c r="CF6" s="7">
        <v>734.05499999999995</v>
      </c>
      <c r="CG6" s="6">
        <v>10751.57</v>
      </c>
      <c r="CH6" s="9">
        <f t="shared" ref="CH6:CH11" si="10">CG6/CF6*1000</f>
        <v>14646.818017723468</v>
      </c>
      <c r="CI6" s="7">
        <f t="shared" ref="CI6:CI18" si="11">F6+O6+X6+AV6+AY6+BB6+BE6+BH6+BQ6+U6+BZ6+CC6+CF6+AA6+BT6+BW6+AM6+AP6</f>
        <v>1154.7660000000001</v>
      </c>
      <c r="CJ6" s="9">
        <f t="shared" ref="CJ6:CJ18" si="12">G6+P6+Y6+AW6+AZ6+BC6+BF6+BI6+BR6+V6+CA6+CD6+CG6+AB6+BU6+BX6+AN6+AQ6</f>
        <v>16695.59</v>
      </c>
    </row>
    <row r="7" spans="1:176" x14ac:dyDescent="0.3">
      <c r="A7" s="39">
        <v>2017</v>
      </c>
      <c r="B7" s="36" t="s">
        <v>6</v>
      </c>
      <c r="C7" s="7">
        <v>0</v>
      </c>
      <c r="D7" s="6">
        <v>0</v>
      </c>
      <c r="E7" s="9">
        <v>0</v>
      </c>
      <c r="F7" s="7">
        <v>99.396000000000001</v>
      </c>
      <c r="G7" s="6">
        <v>760.23</v>
      </c>
      <c r="H7" s="9">
        <f t="shared" si="0"/>
        <v>7648.496921405288</v>
      </c>
      <c r="I7" s="7"/>
      <c r="J7" s="6"/>
      <c r="K7" s="9"/>
      <c r="L7" s="7">
        <v>0</v>
      </c>
      <c r="M7" s="6">
        <v>0</v>
      </c>
      <c r="N7" s="9">
        <v>0</v>
      </c>
      <c r="O7" s="7">
        <v>0</v>
      </c>
      <c r="P7" s="6">
        <v>0</v>
      </c>
      <c r="Q7" s="9">
        <v>0</v>
      </c>
      <c r="R7" s="7">
        <v>0</v>
      </c>
      <c r="S7" s="6">
        <v>0</v>
      </c>
      <c r="T7" s="9">
        <f t="shared" si="2"/>
        <v>0</v>
      </c>
      <c r="U7" s="7">
        <v>0</v>
      </c>
      <c r="V7" s="6">
        <v>0</v>
      </c>
      <c r="W7" s="9">
        <v>0</v>
      </c>
      <c r="X7" s="7">
        <v>0</v>
      </c>
      <c r="Y7" s="6">
        <v>0</v>
      </c>
      <c r="Z7" s="9">
        <v>0</v>
      </c>
      <c r="AA7" s="7">
        <v>0</v>
      </c>
      <c r="AB7" s="6">
        <v>0</v>
      </c>
      <c r="AC7" s="9">
        <v>0</v>
      </c>
      <c r="AD7" s="7"/>
      <c r="AE7" s="6"/>
      <c r="AF7" s="9"/>
      <c r="AG7" s="7">
        <v>0</v>
      </c>
      <c r="AH7" s="6">
        <v>0</v>
      </c>
      <c r="AI7" s="9">
        <f t="shared" si="4"/>
        <v>0</v>
      </c>
      <c r="AJ7" s="7">
        <v>0</v>
      </c>
      <c r="AK7" s="6">
        <v>0</v>
      </c>
      <c r="AL7" s="9">
        <f t="shared" si="5"/>
        <v>0</v>
      </c>
      <c r="AM7" s="7">
        <v>0</v>
      </c>
      <c r="AN7" s="6">
        <v>0</v>
      </c>
      <c r="AO7" s="9">
        <v>0</v>
      </c>
      <c r="AP7" s="7">
        <v>0</v>
      </c>
      <c r="AQ7" s="6">
        <v>0</v>
      </c>
      <c r="AR7" s="9">
        <v>0</v>
      </c>
      <c r="AS7" s="7"/>
      <c r="AT7" s="6"/>
      <c r="AU7" s="9"/>
      <c r="AV7" s="7">
        <v>6.8250000000000002</v>
      </c>
      <c r="AW7" s="6">
        <v>114.23</v>
      </c>
      <c r="AX7" s="9">
        <f t="shared" si="6"/>
        <v>16736.996336996337</v>
      </c>
      <c r="AY7" s="7">
        <v>0</v>
      </c>
      <c r="AZ7" s="6">
        <v>0</v>
      </c>
      <c r="BA7" s="9">
        <v>0</v>
      </c>
      <c r="BB7" s="7">
        <v>0.12</v>
      </c>
      <c r="BC7" s="6">
        <v>0.9</v>
      </c>
      <c r="BD7" s="9">
        <f t="shared" ref="BD7" si="13">BC7/BB7*1000</f>
        <v>7500.0000000000009</v>
      </c>
      <c r="BE7" s="7">
        <v>107.372</v>
      </c>
      <c r="BF7" s="6">
        <v>1585.95</v>
      </c>
      <c r="BG7" s="9">
        <f t="shared" si="8"/>
        <v>14770.61058749022</v>
      </c>
      <c r="BH7" s="7">
        <v>0</v>
      </c>
      <c r="BI7" s="6">
        <v>0</v>
      </c>
      <c r="BJ7" s="9">
        <v>0</v>
      </c>
      <c r="BK7" s="7">
        <v>0</v>
      </c>
      <c r="BL7" s="6">
        <v>0</v>
      </c>
      <c r="BM7" s="9">
        <v>0</v>
      </c>
      <c r="BN7" s="7"/>
      <c r="BO7" s="6"/>
      <c r="BP7" s="9"/>
      <c r="BQ7" s="7">
        <v>7.9</v>
      </c>
      <c r="BR7" s="6">
        <v>65</v>
      </c>
      <c r="BS7" s="9">
        <f t="shared" ref="BS7" si="14">BR7/BQ7*1000</f>
        <v>8227.8481012658231</v>
      </c>
      <c r="BT7" s="7">
        <v>0</v>
      </c>
      <c r="BU7" s="6">
        <v>0</v>
      </c>
      <c r="BV7" s="9">
        <v>0</v>
      </c>
      <c r="BW7" s="7">
        <v>0</v>
      </c>
      <c r="BX7" s="6">
        <v>0</v>
      </c>
      <c r="BY7" s="9">
        <v>0</v>
      </c>
      <c r="BZ7" s="7">
        <v>0.05</v>
      </c>
      <c r="CA7" s="6">
        <v>2.57</v>
      </c>
      <c r="CB7" s="9">
        <f t="shared" ref="CB7" si="15">CA7/BZ7*1000</f>
        <v>51399.999999999993</v>
      </c>
      <c r="CC7" s="7">
        <v>352.88</v>
      </c>
      <c r="CD7" s="6">
        <v>4875.37</v>
      </c>
      <c r="CE7" s="9">
        <f t="shared" si="9"/>
        <v>13815.943096803447</v>
      </c>
      <c r="CF7" s="7">
        <v>566.66</v>
      </c>
      <c r="CG7" s="6">
        <v>7672.73</v>
      </c>
      <c r="CH7" s="9">
        <f t="shared" si="10"/>
        <v>13540.271062012493</v>
      </c>
      <c r="CI7" s="7">
        <f t="shared" si="11"/>
        <v>1141.203</v>
      </c>
      <c r="CJ7" s="9">
        <f t="shared" si="12"/>
        <v>15076.98</v>
      </c>
    </row>
    <row r="8" spans="1:176" x14ac:dyDescent="0.3">
      <c r="A8" s="39">
        <v>2017</v>
      </c>
      <c r="B8" s="36" t="s">
        <v>7</v>
      </c>
      <c r="C8" s="7">
        <v>0</v>
      </c>
      <c r="D8" s="6">
        <v>0</v>
      </c>
      <c r="E8" s="9">
        <v>0</v>
      </c>
      <c r="F8" s="7">
        <v>9.9450000000000003</v>
      </c>
      <c r="G8" s="6">
        <v>84.55</v>
      </c>
      <c r="H8" s="9">
        <f t="shared" si="0"/>
        <v>8501.7596782302662</v>
      </c>
      <c r="I8" s="7"/>
      <c r="J8" s="6"/>
      <c r="K8" s="9"/>
      <c r="L8" s="7">
        <v>0</v>
      </c>
      <c r="M8" s="6">
        <v>0</v>
      </c>
      <c r="N8" s="9">
        <v>0</v>
      </c>
      <c r="O8" s="7">
        <v>30.454000000000001</v>
      </c>
      <c r="P8" s="6">
        <v>274.74</v>
      </c>
      <c r="Q8" s="9">
        <f t="shared" ref="Q8:Q13" si="16">P8/O8*1000</f>
        <v>9021.4750114927429</v>
      </c>
      <c r="R8" s="7">
        <v>0</v>
      </c>
      <c r="S8" s="6">
        <v>0</v>
      </c>
      <c r="T8" s="9">
        <f t="shared" si="2"/>
        <v>0</v>
      </c>
      <c r="U8" s="7">
        <v>0</v>
      </c>
      <c r="V8" s="6">
        <v>0</v>
      </c>
      <c r="W8" s="9">
        <v>0</v>
      </c>
      <c r="X8" s="7">
        <v>34.61</v>
      </c>
      <c r="Y8" s="6">
        <v>546.39</v>
      </c>
      <c r="Z8" s="9">
        <f t="shared" ref="Z8" si="17">Y8/X8*1000</f>
        <v>15787.055764229992</v>
      </c>
      <c r="AA8" s="7">
        <v>0</v>
      </c>
      <c r="AB8" s="6">
        <v>0</v>
      </c>
      <c r="AC8" s="9">
        <v>0</v>
      </c>
      <c r="AD8" s="7"/>
      <c r="AE8" s="6"/>
      <c r="AF8" s="9"/>
      <c r="AG8" s="7">
        <v>0</v>
      </c>
      <c r="AH8" s="6">
        <v>0</v>
      </c>
      <c r="AI8" s="9">
        <f t="shared" si="4"/>
        <v>0</v>
      </c>
      <c r="AJ8" s="7">
        <v>0</v>
      </c>
      <c r="AK8" s="6">
        <v>0</v>
      </c>
      <c r="AL8" s="9">
        <f t="shared" si="5"/>
        <v>0</v>
      </c>
      <c r="AM8" s="7">
        <v>0</v>
      </c>
      <c r="AN8" s="6">
        <v>0</v>
      </c>
      <c r="AO8" s="9">
        <v>0</v>
      </c>
      <c r="AP8" s="7">
        <v>0</v>
      </c>
      <c r="AQ8" s="6">
        <v>0</v>
      </c>
      <c r="AR8" s="9">
        <v>0</v>
      </c>
      <c r="AS8" s="7"/>
      <c r="AT8" s="6"/>
      <c r="AU8" s="9"/>
      <c r="AV8" s="7">
        <v>3.11</v>
      </c>
      <c r="AW8" s="6">
        <v>75.58</v>
      </c>
      <c r="AX8" s="9">
        <f t="shared" si="6"/>
        <v>24302.250803858518</v>
      </c>
      <c r="AY8" s="7">
        <v>0</v>
      </c>
      <c r="AZ8" s="6">
        <v>0</v>
      </c>
      <c r="BA8" s="9">
        <v>0</v>
      </c>
      <c r="BB8" s="7">
        <v>0</v>
      </c>
      <c r="BC8" s="6">
        <v>0</v>
      </c>
      <c r="BD8" s="9">
        <v>0</v>
      </c>
      <c r="BE8" s="7">
        <v>123.26</v>
      </c>
      <c r="BF8" s="6">
        <v>1556.09</v>
      </c>
      <c r="BG8" s="9">
        <f t="shared" si="8"/>
        <v>12624.452377089077</v>
      </c>
      <c r="BH8" s="7">
        <v>0</v>
      </c>
      <c r="BI8" s="6">
        <v>0</v>
      </c>
      <c r="BJ8" s="9">
        <v>0</v>
      </c>
      <c r="BK8" s="7">
        <v>0</v>
      </c>
      <c r="BL8" s="6">
        <v>0</v>
      </c>
      <c r="BM8" s="9">
        <v>0</v>
      </c>
      <c r="BN8" s="7"/>
      <c r="BO8" s="6"/>
      <c r="BP8" s="9"/>
      <c r="BQ8" s="7">
        <v>0</v>
      </c>
      <c r="BR8" s="6">
        <v>0</v>
      </c>
      <c r="BS8" s="9">
        <v>0</v>
      </c>
      <c r="BT8" s="7">
        <v>0</v>
      </c>
      <c r="BU8" s="6">
        <v>0</v>
      </c>
      <c r="BV8" s="9">
        <v>0</v>
      </c>
      <c r="BW8" s="7">
        <v>0</v>
      </c>
      <c r="BX8" s="6">
        <v>0</v>
      </c>
      <c r="BY8" s="9">
        <v>0</v>
      </c>
      <c r="BZ8" s="7">
        <v>0</v>
      </c>
      <c r="CA8" s="6">
        <v>0</v>
      </c>
      <c r="CB8" s="9">
        <v>0</v>
      </c>
      <c r="CC8" s="7">
        <v>732.30700000000002</v>
      </c>
      <c r="CD8" s="6">
        <v>8836.16</v>
      </c>
      <c r="CE8" s="9">
        <f t="shared" si="9"/>
        <v>12066.196281067912</v>
      </c>
      <c r="CF8" s="7">
        <v>617</v>
      </c>
      <c r="CG8" s="6">
        <v>8181.44</v>
      </c>
      <c r="CH8" s="9">
        <f t="shared" si="10"/>
        <v>13260.032414910858</v>
      </c>
      <c r="CI8" s="7">
        <f t="shared" si="11"/>
        <v>1550.6860000000001</v>
      </c>
      <c r="CJ8" s="9">
        <f t="shared" si="12"/>
        <v>19554.95</v>
      </c>
    </row>
    <row r="9" spans="1:176" x14ac:dyDescent="0.3">
      <c r="A9" s="39">
        <v>2017</v>
      </c>
      <c r="B9" s="36" t="s">
        <v>8</v>
      </c>
      <c r="C9" s="7">
        <v>0</v>
      </c>
      <c r="D9" s="6">
        <v>0</v>
      </c>
      <c r="E9" s="9">
        <v>0</v>
      </c>
      <c r="F9" s="7">
        <v>64.644000000000005</v>
      </c>
      <c r="G9" s="6">
        <v>415.27</v>
      </c>
      <c r="H9" s="9">
        <f t="shared" si="0"/>
        <v>6423.9527256976662</v>
      </c>
      <c r="I9" s="7"/>
      <c r="J9" s="6"/>
      <c r="K9" s="9"/>
      <c r="L9" s="7">
        <v>0</v>
      </c>
      <c r="M9" s="6">
        <v>0</v>
      </c>
      <c r="N9" s="9">
        <v>0</v>
      </c>
      <c r="O9" s="7">
        <v>30.260999999999999</v>
      </c>
      <c r="P9" s="6">
        <v>258.77</v>
      </c>
      <c r="Q9" s="9">
        <f t="shared" si="16"/>
        <v>8551.2706123393145</v>
      </c>
      <c r="R9" s="7">
        <v>0</v>
      </c>
      <c r="S9" s="6">
        <v>0</v>
      </c>
      <c r="T9" s="9">
        <f t="shared" si="2"/>
        <v>0</v>
      </c>
      <c r="U9" s="7">
        <v>1.9E-2</v>
      </c>
      <c r="V9" s="6">
        <v>4.03</v>
      </c>
      <c r="W9" s="9">
        <f t="shared" ref="W9" si="18">V9/U9*1000</f>
        <v>212105.26315789478</v>
      </c>
      <c r="X9" s="7">
        <v>0</v>
      </c>
      <c r="Y9" s="6">
        <v>0</v>
      </c>
      <c r="Z9" s="9">
        <v>0</v>
      </c>
      <c r="AA9" s="7">
        <v>0</v>
      </c>
      <c r="AB9" s="6">
        <v>0</v>
      </c>
      <c r="AC9" s="9">
        <v>0</v>
      </c>
      <c r="AD9" s="7"/>
      <c r="AE9" s="6"/>
      <c r="AF9" s="9"/>
      <c r="AG9" s="7">
        <v>0</v>
      </c>
      <c r="AH9" s="6">
        <v>0</v>
      </c>
      <c r="AI9" s="9">
        <f t="shared" si="4"/>
        <v>0</v>
      </c>
      <c r="AJ9" s="7">
        <v>0</v>
      </c>
      <c r="AK9" s="6">
        <v>0</v>
      </c>
      <c r="AL9" s="9">
        <f t="shared" si="5"/>
        <v>0</v>
      </c>
      <c r="AM9" s="7">
        <v>0</v>
      </c>
      <c r="AN9" s="6">
        <v>0</v>
      </c>
      <c r="AO9" s="9">
        <v>0</v>
      </c>
      <c r="AP9" s="7">
        <v>0</v>
      </c>
      <c r="AQ9" s="6">
        <v>0</v>
      </c>
      <c r="AR9" s="9">
        <v>0</v>
      </c>
      <c r="AS9" s="7"/>
      <c r="AT9" s="6"/>
      <c r="AU9" s="9"/>
      <c r="AV9" s="7">
        <v>2.5150000000000001</v>
      </c>
      <c r="AW9" s="6">
        <v>83.06</v>
      </c>
      <c r="AX9" s="9">
        <f t="shared" si="6"/>
        <v>33025.844930417494</v>
      </c>
      <c r="AY9" s="7">
        <v>0</v>
      </c>
      <c r="AZ9" s="6">
        <v>0</v>
      </c>
      <c r="BA9" s="9">
        <v>0</v>
      </c>
      <c r="BB9" s="7">
        <v>0</v>
      </c>
      <c r="BC9" s="6">
        <v>0</v>
      </c>
      <c r="BD9" s="9">
        <v>0</v>
      </c>
      <c r="BE9" s="7">
        <v>61.2</v>
      </c>
      <c r="BF9" s="6">
        <v>707.2</v>
      </c>
      <c r="BG9" s="9">
        <f t="shared" si="8"/>
        <v>11555.555555555555</v>
      </c>
      <c r="BH9" s="7">
        <v>0</v>
      </c>
      <c r="BI9" s="6">
        <v>0</v>
      </c>
      <c r="BJ9" s="9">
        <v>0</v>
      </c>
      <c r="BK9" s="7">
        <v>0</v>
      </c>
      <c r="BL9" s="6">
        <v>0</v>
      </c>
      <c r="BM9" s="9">
        <v>0</v>
      </c>
      <c r="BN9" s="7"/>
      <c r="BO9" s="6"/>
      <c r="BP9" s="9"/>
      <c r="BQ9" s="7">
        <v>0</v>
      </c>
      <c r="BR9" s="6">
        <v>0</v>
      </c>
      <c r="BS9" s="9">
        <v>0</v>
      </c>
      <c r="BT9" s="7">
        <v>0</v>
      </c>
      <c r="BU9" s="6">
        <v>0</v>
      </c>
      <c r="BV9" s="9">
        <v>0</v>
      </c>
      <c r="BW9" s="7">
        <v>0</v>
      </c>
      <c r="BX9" s="6">
        <v>0</v>
      </c>
      <c r="BY9" s="9">
        <v>0</v>
      </c>
      <c r="BZ9" s="7">
        <v>0</v>
      </c>
      <c r="CA9" s="6">
        <v>0</v>
      </c>
      <c r="CB9" s="9">
        <v>0</v>
      </c>
      <c r="CC9" s="7">
        <v>676.57799999999997</v>
      </c>
      <c r="CD9" s="6">
        <v>8272.7800000000007</v>
      </c>
      <c r="CE9" s="9">
        <f t="shared" si="9"/>
        <v>12227.385460360818</v>
      </c>
      <c r="CF9" s="7">
        <v>190.648</v>
      </c>
      <c r="CG9" s="6">
        <v>2912.68</v>
      </c>
      <c r="CH9" s="9">
        <f t="shared" si="10"/>
        <v>15277.789433930595</v>
      </c>
      <c r="CI9" s="7">
        <f t="shared" si="11"/>
        <v>1025.865</v>
      </c>
      <c r="CJ9" s="9">
        <f t="shared" si="12"/>
        <v>12653.79</v>
      </c>
    </row>
    <row r="10" spans="1:176" x14ac:dyDescent="0.3">
      <c r="A10" s="39">
        <v>2017</v>
      </c>
      <c r="B10" s="36" t="s">
        <v>9</v>
      </c>
      <c r="C10" s="7">
        <v>0</v>
      </c>
      <c r="D10" s="6">
        <v>0</v>
      </c>
      <c r="E10" s="9">
        <v>0</v>
      </c>
      <c r="F10" s="7">
        <v>36.493000000000002</v>
      </c>
      <c r="G10" s="6">
        <v>501.12</v>
      </c>
      <c r="H10" s="9">
        <f t="shared" si="0"/>
        <v>13731.948592880826</v>
      </c>
      <c r="I10" s="7"/>
      <c r="J10" s="6"/>
      <c r="K10" s="9"/>
      <c r="L10" s="7">
        <v>0</v>
      </c>
      <c r="M10" s="6">
        <v>0</v>
      </c>
      <c r="N10" s="9">
        <v>0</v>
      </c>
      <c r="O10" s="7">
        <v>33.811</v>
      </c>
      <c r="P10" s="6">
        <v>483.37</v>
      </c>
      <c r="Q10" s="9">
        <f t="shared" si="16"/>
        <v>14296.234953121764</v>
      </c>
      <c r="R10" s="7">
        <v>0</v>
      </c>
      <c r="S10" s="6">
        <v>0</v>
      </c>
      <c r="T10" s="9">
        <f t="shared" si="2"/>
        <v>0</v>
      </c>
      <c r="U10" s="7">
        <v>0</v>
      </c>
      <c r="V10" s="6">
        <v>0</v>
      </c>
      <c r="W10" s="9">
        <v>0</v>
      </c>
      <c r="X10" s="7">
        <v>0</v>
      </c>
      <c r="Y10" s="6">
        <v>0</v>
      </c>
      <c r="Z10" s="9">
        <v>0</v>
      </c>
      <c r="AA10" s="7">
        <v>0</v>
      </c>
      <c r="AB10" s="6">
        <v>0</v>
      </c>
      <c r="AC10" s="9">
        <v>0</v>
      </c>
      <c r="AD10" s="7"/>
      <c r="AE10" s="6"/>
      <c r="AF10" s="9"/>
      <c r="AG10" s="7">
        <v>0</v>
      </c>
      <c r="AH10" s="6">
        <v>0</v>
      </c>
      <c r="AI10" s="9">
        <f t="shared" si="4"/>
        <v>0</v>
      </c>
      <c r="AJ10" s="7">
        <v>0</v>
      </c>
      <c r="AK10" s="6">
        <v>0</v>
      </c>
      <c r="AL10" s="9">
        <f t="shared" si="5"/>
        <v>0</v>
      </c>
      <c r="AM10" s="7">
        <v>0</v>
      </c>
      <c r="AN10" s="6">
        <v>0</v>
      </c>
      <c r="AO10" s="9">
        <v>0</v>
      </c>
      <c r="AP10" s="7">
        <v>0</v>
      </c>
      <c r="AQ10" s="6">
        <v>0</v>
      </c>
      <c r="AR10" s="9">
        <v>0</v>
      </c>
      <c r="AS10" s="7"/>
      <c r="AT10" s="6"/>
      <c r="AU10" s="9"/>
      <c r="AV10" s="7">
        <v>3.18</v>
      </c>
      <c r="AW10" s="6">
        <v>153.16999999999999</v>
      </c>
      <c r="AX10" s="9">
        <f t="shared" si="6"/>
        <v>48166.666666666657</v>
      </c>
      <c r="AY10" s="7">
        <v>0</v>
      </c>
      <c r="AZ10" s="6">
        <v>0</v>
      </c>
      <c r="BA10" s="9">
        <v>0</v>
      </c>
      <c r="BB10" s="7">
        <v>0</v>
      </c>
      <c r="BC10" s="6">
        <v>0</v>
      </c>
      <c r="BD10" s="9">
        <v>0</v>
      </c>
      <c r="BE10" s="7">
        <v>92.9</v>
      </c>
      <c r="BF10" s="6">
        <v>1056.27</v>
      </c>
      <c r="BG10" s="9">
        <f t="shared" si="8"/>
        <v>11369.967707212056</v>
      </c>
      <c r="BH10" s="7">
        <v>0.54500000000000004</v>
      </c>
      <c r="BI10" s="6">
        <v>59.28</v>
      </c>
      <c r="BJ10" s="9">
        <f t="shared" ref="BJ10" si="19">BI10/BH10*1000</f>
        <v>108770.64220183487</v>
      </c>
      <c r="BK10" s="7">
        <v>0</v>
      </c>
      <c r="BL10" s="6">
        <v>0</v>
      </c>
      <c r="BM10" s="9">
        <f t="shared" ref="BM10:BM17" si="20">IF(BK10=0,0,BL10/BK10*1000)</f>
        <v>0</v>
      </c>
      <c r="BN10" s="7"/>
      <c r="BO10" s="6"/>
      <c r="BP10" s="9"/>
      <c r="BQ10" s="7">
        <v>0</v>
      </c>
      <c r="BR10" s="6">
        <v>0</v>
      </c>
      <c r="BS10" s="9">
        <v>0</v>
      </c>
      <c r="BT10" s="7">
        <v>0</v>
      </c>
      <c r="BU10" s="6">
        <v>0</v>
      </c>
      <c r="BV10" s="9">
        <v>0</v>
      </c>
      <c r="BW10" s="7">
        <v>0</v>
      </c>
      <c r="BX10" s="6">
        <v>0</v>
      </c>
      <c r="BY10" s="9">
        <v>0</v>
      </c>
      <c r="BZ10" s="7">
        <v>0</v>
      </c>
      <c r="CA10" s="6">
        <v>0</v>
      </c>
      <c r="CB10" s="9">
        <v>0</v>
      </c>
      <c r="CC10" s="7">
        <v>534.17899999999997</v>
      </c>
      <c r="CD10" s="6">
        <v>6818.36</v>
      </c>
      <c r="CE10" s="9">
        <f t="shared" si="9"/>
        <v>12764.185787910046</v>
      </c>
      <c r="CF10" s="7">
        <v>0.01</v>
      </c>
      <c r="CG10" s="6">
        <v>0.14000000000000001</v>
      </c>
      <c r="CH10" s="9">
        <f t="shared" si="10"/>
        <v>14000.000000000002</v>
      </c>
      <c r="CI10" s="7">
        <f t="shared" si="11"/>
        <v>701.11799999999994</v>
      </c>
      <c r="CJ10" s="9">
        <f t="shared" si="12"/>
        <v>9071.7099999999991</v>
      </c>
    </row>
    <row r="11" spans="1:176" x14ac:dyDescent="0.3">
      <c r="A11" s="39">
        <v>2017</v>
      </c>
      <c r="B11" s="36" t="s">
        <v>10</v>
      </c>
      <c r="C11" s="7">
        <v>0</v>
      </c>
      <c r="D11" s="6">
        <v>0</v>
      </c>
      <c r="E11" s="9">
        <v>0</v>
      </c>
      <c r="F11" s="7">
        <v>88.659000000000006</v>
      </c>
      <c r="G11" s="6">
        <v>719.78</v>
      </c>
      <c r="H11" s="9">
        <f t="shared" si="0"/>
        <v>8118.5215262973852</v>
      </c>
      <c r="I11" s="7"/>
      <c r="J11" s="6"/>
      <c r="K11" s="9"/>
      <c r="L11" s="7">
        <v>0</v>
      </c>
      <c r="M11" s="6">
        <v>0</v>
      </c>
      <c r="N11" s="9">
        <v>0</v>
      </c>
      <c r="O11" s="7">
        <v>158.745</v>
      </c>
      <c r="P11" s="6">
        <v>1414.8</v>
      </c>
      <c r="Q11" s="9">
        <f t="shared" si="16"/>
        <v>8912.4066899744867</v>
      </c>
      <c r="R11" s="7">
        <v>0</v>
      </c>
      <c r="S11" s="6">
        <v>0</v>
      </c>
      <c r="T11" s="9">
        <f t="shared" si="2"/>
        <v>0</v>
      </c>
      <c r="U11" s="7">
        <v>0</v>
      </c>
      <c r="V11" s="6">
        <v>0</v>
      </c>
      <c r="W11" s="9">
        <v>0</v>
      </c>
      <c r="X11" s="7">
        <v>0</v>
      </c>
      <c r="Y11" s="6">
        <v>0</v>
      </c>
      <c r="Z11" s="9">
        <v>0</v>
      </c>
      <c r="AA11" s="7">
        <v>0</v>
      </c>
      <c r="AB11" s="6">
        <v>0</v>
      </c>
      <c r="AC11" s="9">
        <v>0</v>
      </c>
      <c r="AD11" s="7"/>
      <c r="AE11" s="6"/>
      <c r="AF11" s="9"/>
      <c r="AG11" s="7">
        <v>0</v>
      </c>
      <c r="AH11" s="6">
        <v>0</v>
      </c>
      <c r="AI11" s="9">
        <f t="shared" si="4"/>
        <v>0</v>
      </c>
      <c r="AJ11" s="7">
        <v>0</v>
      </c>
      <c r="AK11" s="6">
        <v>0</v>
      </c>
      <c r="AL11" s="9">
        <f t="shared" si="5"/>
        <v>0</v>
      </c>
      <c r="AM11" s="7">
        <v>0</v>
      </c>
      <c r="AN11" s="6">
        <v>0</v>
      </c>
      <c r="AO11" s="9">
        <v>0</v>
      </c>
      <c r="AP11" s="7">
        <v>0</v>
      </c>
      <c r="AQ11" s="6">
        <v>0</v>
      </c>
      <c r="AR11" s="9">
        <v>0</v>
      </c>
      <c r="AS11" s="7"/>
      <c r="AT11" s="6"/>
      <c r="AU11" s="9"/>
      <c r="AV11" s="7">
        <v>10.420999999999999</v>
      </c>
      <c r="AW11" s="6">
        <v>243.96</v>
      </c>
      <c r="AX11" s="9">
        <f t="shared" si="6"/>
        <v>23410.421264753866</v>
      </c>
      <c r="AY11" s="7">
        <v>0</v>
      </c>
      <c r="AZ11" s="6">
        <v>0</v>
      </c>
      <c r="BA11" s="9">
        <v>0</v>
      </c>
      <c r="BB11" s="7">
        <v>0</v>
      </c>
      <c r="BC11" s="6">
        <v>0</v>
      </c>
      <c r="BD11" s="9">
        <v>0</v>
      </c>
      <c r="BE11" s="7">
        <v>91.82</v>
      </c>
      <c r="BF11" s="6">
        <v>1068.76</v>
      </c>
      <c r="BG11" s="9">
        <f t="shared" si="8"/>
        <v>11639.729906338489</v>
      </c>
      <c r="BH11" s="7">
        <v>0</v>
      </c>
      <c r="BI11" s="6">
        <v>0</v>
      </c>
      <c r="BJ11" s="9">
        <v>0</v>
      </c>
      <c r="BK11" s="7">
        <v>0</v>
      </c>
      <c r="BL11" s="6">
        <v>0</v>
      </c>
      <c r="BM11" s="9">
        <f t="shared" si="20"/>
        <v>0</v>
      </c>
      <c r="BN11" s="7"/>
      <c r="BO11" s="6"/>
      <c r="BP11" s="9"/>
      <c r="BQ11" s="7">
        <v>0</v>
      </c>
      <c r="BR11" s="6">
        <v>0</v>
      </c>
      <c r="BS11" s="9">
        <v>0</v>
      </c>
      <c r="BT11" s="7">
        <v>0</v>
      </c>
      <c r="BU11" s="6">
        <v>0</v>
      </c>
      <c r="BV11" s="9">
        <v>0</v>
      </c>
      <c r="BW11" s="7">
        <v>0</v>
      </c>
      <c r="BX11" s="6">
        <v>0</v>
      </c>
      <c r="BY11" s="9">
        <v>0</v>
      </c>
      <c r="BZ11" s="7">
        <v>0</v>
      </c>
      <c r="CA11" s="6">
        <v>0</v>
      </c>
      <c r="CB11" s="9">
        <v>0</v>
      </c>
      <c r="CC11" s="7">
        <v>594.322</v>
      </c>
      <c r="CD11" s="6">
        <v>7870.65</v>
      </c>
      <c r="CE11" s="9">
        <f t="shared" si="9"/>
        <v>13243.073620024161</v>
      </c>
      <c r="CF11" s="7">
        <v>0.39</v>
      </c>
      <c r="CG11" s="6">
        <v>17.420000000000002</v>
      </c>
      <c r="CH11" s="9">
        <f t="shared" si="10"/>
        <v>44666.666666666672</v>
      </c>
      <c r="CI11" s="7">
        <f t="shared" si="11"/>
        <v>944.35699999999997</v>
      </c>
      <c r="CJ11" s="9">
        <f t="shared" si="12"/>
        <v>11335.37</v>
      </c>
    </row>
    <row r="12" spans="1:176" x14ac:dyDescent="0.3">
      <c r="A12" s="39">
        <v>2017</v>
      </c>
      <c r="B12" s="36" t="s">
        <v>11</v>
      </c>
      <c r="C12" s="7">
        <v>0</v>
      </c>
      <c r="D12" s="6">
        <v>0</v>
      </c>
      <c r="E12" s="9">
        <v>0</v>
      </c>
      <c r="F12" s="7">
        <v>47.948999999999998</v>
      </c>
      <c r="G12" s="6">
        <v>439.09</v>
      </c>
      <c r="H12" s="9">
        <f t="shared" si="0"/>
        <v>9157.4381113266172</v>
      </c>
      <c r="I12" s="7"/>
      <c r="J12" s="6"/>
      <c r="K12" s="9"/>
      <c r="L12" s="7">
        <v>0</v>
      </c>
      <c r="M12" s="6">
        <v>0</v>
      </c>
      <c r="N12" s="9">
        <f t="shared" ref="N12:N17" si="21">IF(L12=0,0,M12/L12*1000)</f>
        <v>0</v>
      </c>
      <c r="O12" s="7">
        <v>11.42</v>
      </c>
      <c r="P12" s="6">
        <v>143.9</v>
      </c>
      <c r="Q12" s="9">
        <f t="shared" si="16"/>
        <v>12600.700525394046</v>
      </c>
      <c r="R12" s="7">
        <v>0</v>
      </c>
      <c r="S12" s="6">
        <v>0</v>
      </c>
      <c r="T12" s="9">
        <f t="shared" si="2"/>
        <v>0</v>
      </c>
      <c r="U12" s="7">
        <v>0</v>
      </c>
      <c r="V12" s="6">
        <v>0</v>
      </c>
      <c r="W12" s="9">
        <v>0</v>
      </c>
      <c r="X12" s="7">
        <v>0</v>
      </c>
      <c r="Y12" s="6">
        <v>0</v>
      </c>
      <c r="Z12" s="9">
        <v>0</v>
      </c>
      <c r="AA12" s="7">
        <v>0</v>
      </c>
      <c r="AB12" s="6">
        <v>0</v>
      </c>
      <c r="AC12" s="9">
        <v>0</v>
      </c>
      <c r="AD12" s="7"/>
      <c r="AE12" s="6"/>
      <c r="AF12" s="9"/>
      <c r="AG12" s="7">
        <v>0</v>
      </c>
      <c r="AH12" s="6">
        <v>0</v>
      </c>
      <c r="AI12" s="9">
        <f t="shared" si="4"/>
        <v>0</v>
      </c>
      <c r="AJ12" s="7">
        <v>0</v>
      </c>
      <c r="AK12" s="6">
        <v>0</v>
      </c>
      <c r="AL12" s="9">
        <f t="shared" si="5"/>
        <v>0</v>
      </c>
      <c r="AM12" s="7">
        <v>0</v>
      </c>
      <c r="AN12" s="6">
        <v>0</v>
      </c>
      <c r="AO12" s="9">
        <v>0</v>
      </c>
      <c r="AP12" s="7">
        <v>0</v>
      </c>
      <c r="AQ12" s="6">
        <v>0</v>
      </c>
      <c r="AR12" s="9">
        <v>0</v>
      </c>
      <c r="AS12" s="7"/>
      <c r="AT12" s="6"/>
      <c r="AU12" s="9"/>
      <c r="AV12" s="7">
        <v>8.641</v>
      </c>
      <c r="AW12" s="6">
        <v>143.93</v>
      </c>
      <c r="AX12" s="9">
        <f t="shared" si="6"/>
        <v>16656.636963314435</v>
      </c>
      <c r="AY12" s="7">
        <v>0</v>
      </c>
      <c r="AZ12" s="6">
        <v>0</v>
      </c>
      <c r="BA12" s="9">
        <v>0</v>
      </c>
      <c r="BB12" s="7">
        <v>0</v>
      </c>
      <c r="BC12" s="6">
        <v>0</v>
      </c>
      <c r="BD12" s="9">
        <v>0</v>
      </c>
      <c r="BE12" s="7">
        <v>96.92</v>
      </c>
      <c r="BF12" s="6">
        <v>1130.1600000000001</v>
      </c>
      <c r="BG12" s="9">
        <f t="shared" si="8"/>
        <v>11660.751134956665</v>
      </c>
      <c r="BH12" s="7">
        <v>0</v>
      </c>
      <c r="BI12" s="6">
        <v>0</v>
      </c>
      <c r="BJ12" s="9">
        <v>0</v>
      </c>
      <c r="BK12" s="7">
        <v>0</v>
      </c>
      <c r="BL12" s="6">
        <v>0</v>
      </c>
      <c r="BM12" s="9">
        <f t="shared" si="20"/>
        <v>0</v>
      </c>
      <c r="BN12" s="7"/>
      <c r="BO12" s="6"/>
      <c r="BP12" s="9"/>
      <c r="BQ12" s="7">
        <v>0</v>
      </c>
      <c r="BR12" s="6">
        <v>0</v>
      </c>
      <c r="BS12" s="9">
        <v>0</v>
      </c>
      <c r="BT12" s="7">
        <v>0</v>
      </c>
      <c r="BU12" s="6">
        <v>0</v>
      </c>
      <c r="BV12" s="9">
        <v>0</v>
      </c>
      <c r="BW12" s="7">
        <v>0</v>
      </c>
      <c r="BX12" s="6">
        <v>0</v>
      </c>
      <c r="BY12" s="9">
        <v>0</v>
      </c>
      <c r="BZ12" s="7">
        <v>0</v>
      </c>
      <c r="CA12" s="6">
        <v>0</v>
      </c>
      <c r="CB12" s="9">
        <v>0</v>
      </c>
      <c r="CC12" s="7">
        <v>222.97</v>
      </c>
      <c r="CD12" s="6">
        <v>2879.71</v>
      </c>
      <c r="CE12" s="9">
        <f t="shared" si="9"/>
        <v>12915.235233439476</v>
      </c>
      <c r="CF12" s="7">
        <v>0</v>
      </c>
      <c r="CG12" s="6">
        <v>0</v>
      </c>
      <c r="CH12" s="9">
        <v>0</v>
      </c>
      <c r="CI12" s="7">
        <f t="shared" si="11"/>
        <v>387.9</v>
      </c>
      <c r="CJ12" s="9">
        <f t="shared" si="12"/>
        <v>4736.79</v>
      </c>
    </row>
    <row r="13" spans="1:176" x14ac:dyDescent="0.3">
      <c r="A13" s="39">
        <v>2017</v>
      </c>
      <c r="B13" s="36" t="s">
        <v>12</v>
      </c>
      <c r="C13" s="7">
        <v>0</v>
      </c>
      <c r="D13" s="6">
        <v>0</v>
      </c>
      <c r="E13" s="9">
        <v>0</v>
      </c>
      <c r="F13" s="7">
        <v>145.673</v>
      </c>
      <c r="G13" s="6">
        <v>1767.64</v>
      </c>
      <c r="H13" s="9">
        <f t="shared" si="0"/>
        <v>12134.300796990521</v>
      </c>
      <c r="I13" s="7"/>
      <c r="J13" s="6"/>
      <c r="K13" s="9"/>
      <c r="L13" s="7">
        <v>0</v>
      </c>
      <c r="M13" s="6">
        <v>0</v>
      </c>
      <c r="N13" s="9">
        <f t="shared" si="21"/>
        <v>0</v>
      </c>
      <c r="O13" s="7">
        <v>22.053999999999998</v>
      </c>
      <c r="P13" s="6">
        <v>355.82</v>
      </c>
      <c r="Q13" s="9">
        <f t="shared" si="16"/>
        <v>16134.034642241772</v>
      </c>
      <c r="R13" s="7">
        <v>0</v>
      </c>
      <c r="S13" s="6">
        <v>0</v>
      </c>
      <c r="T13" s="9">
        <f t="shared" si="2"/>
        <v>0</v>
      </c>
      <c r="U13" s="7">
        <v>27.64</v>
      </c>
      <c r="V13" s="6">
        <v>328.14</v>
      </c>
      <c r="W13" s="9">
        <f t="shared" ref="W13:W15" si="22">V13/U13*1000</f>
        <v>11871.924746743849</v>
      </c>
      <c r="X13" s="7">
        <v>0</v>
      </c>
      <c r="Y13" s="6">
        <v>0</v>
      </c>
      <c r="Z13" s="9">
        <v>0</v>
      </c>
      <c r="AA13" s="7">
        <v>65.954999999999998</v>
      </c>
      <c r="AB13" s="6">
        <v>1100.79</v>
      </c>
      <c r="AC13" s="9">
        <f t="shared" ref="AC13:AC15" si="23">AB13/AA13*1000</f>
        <v>16690.015919945417</v>
      </c>
      <c r="AD13" s="7"/>
      <c r="AE13" s="6"/>
      <c r="AF13" s="9"/>
      <c r="AG13" s="7">
        <v>0</v>
      </c>
      <c r="AH13" s="6">
        <v>0</v>
      </c>
      <c r="AI13" s="9">
        <f t="shared" si="4"/>
        <v>0</v>
      </c>
      <c r="AJ13" s="7">
        <v>0</v>
      </c>
      <c r="AK13" s="6">
        <v>0</v>
      </c>
      <c r="AL13" s="9">
        <f t="shared" si="5"/>
        <v>0</v>
      </c>
      <c r="AM13" s="7">
        <v>0</v>
      </c>
      <c r="AN13" s="6">
        <v>0</v>
      </c>
      <c r="AO13" s="9">
        <v>0</v>
      </c>
      <c r="AP13" s="7">
        <v>0</v>
      </c>
      <c r="AQ13" s="6">
        <v>0</v>
      </c>
      <c r="AR13" s="9">
        <v>0</v>
      </c>
      <c r="AS13" s="7"/>
      <c r="AT13" s="6"/>
      <c r="AU13" s="9"/>
      <c r="AV13" s="7">
        <v>1.0900000000000001</v>
      </c>
      <c r="AW13" s="6">
        <v>34.840000000000003</v>
      </c>
      <c r="AX13" s="9">
        <f t="shared" si="6"/>
        <v>31963.302752293581</v>
      </c>
      <c r="AY13" s="7">
        <v>13.666</v>
      </c>
      <c r="AZ13" s="6">
        <v>13.46</v>
      </c>
      <c r="BA13" s="9">
        <f t="shared" ref="BA13:BA17" si="24">AZ13/AY13*1000</f>
        <v>984.9260939558028</v>
      </c>
      <c r="BB13" s="7">
        <v>6.0000000000000001E-3</v>
      </c>
      <c r="BC13" s="6">
        <v>0.47</v>
      </c>
      <c r="BD13" s="9">
        <f t="shared" ref="BD13:BD14" si="25">BC13/BB13*1000</f>
        <v>78333.333333333328</v>
      </c>
      <c r="BE13" s="7">
        <v>62.603000000000002</v>
      </c>
      <c r="BF13" s="6">
        <v>766.66</v>
      </c>
      <c r="BG13" s="9">
        <f t="shared" si="8"/>
        <v>12246.37796910691</v>
      </c>
      <c r="BH13" s="7">
        <v>0</v>
      </c>
      <c r="BI13" s="6">
        <v>0</v>
      </c>
      <c r="BJ13" s="9">
        <v>0</v>
      </c>
      <c r="BK13" s="7">
        <v>0</v>
      </c>
      <c r="BL13" s="6">
        <v>0</v>
      </c>
      <c r="BM13" s="9">
        <f t="shared" si="20"/>
        <v>0</v>
      </c>
      <c r="BN13" s="7"/>
      <c r="BO13" s="6"/>
      <c r="BP13" s="9"/>
      <c r="BQ13" s="7">
        <v>0</v>
      </c>
      <c r="BR13" s="6">
        <v>0</v>
      </c>
      <c r="BS13" s="9">
        <v>0</v>
      </c>
      <c r="BT13" s="7">
        <v>0</v>
      </c>
      <c r="BU13" s="6">
        <v>0</v>
      </c>
      <c r="BV13" s="9">
        <v>0</v>
      </c>
      <c r="BW13" s="7">
        <v>0</v>
      </c>
      <c r="BX13" s="6">
        <v>0</v>
      </c>
      <c r="BY13" s="9">
        <v>0</v>
      </c>
      <c r="BZ13" s="7">
        <v>0</v>
      </c>
      <c r="CA13" s="6">
        <v>0</v>
      </c>
      <c r="CB13" s="9">
        <v>0</v>
      </c>
      <c r="CC13" s="7">
        <v>516.02599999999995</v>
      </c>
      <c r="CD13" s="6">
        <v>5983.94</v>
      </c>
      <c r="CE13" s="9">
        <f t="shared" si="9"/>
        <v>11596.198641153742</v>
      </c>
      <c r="CF13" s="7">
        <v>0</v>
      </c>
      <c r="CG13" s="6">
        <v>0</v>
      </c>
      <c r="CH13" s="9">
        <v>0</v>
      </c>
      <c r="CI13" s="7">
        <f t="shared" si="11"/>
        <v>854.71300000000008</v>
      </c>
      <c r="CJ13" s="9">
        <f t="shared" si="12"/>
        <v>10351.759999999998</v>
      </c>
    </row>
    <row r="14" spans="1:176" x14ac:dyDescent="0.3">
      <c r="A14" s="39">
        <v>2017</v>
      </c>
      <c r="B14" s="36" t="s">
        <v>13</v>
      </c>
      <c r="C14" s="7">
        <v>0</v>
      </c>
      <c r="D14" s="6">
        <v>0</v>
      </c>
      <c r="E14" s="9">
        <v>0</v>
      </c>
      <c r="F14" s="7">
        <v>115.955</v>
      </c>
      <c r="G14" s="6">
        <v>800.27</v>
      </c>
      <c r="H14" s="9">
        <f t="shared" ref="H14:H17" si="26">G14/F14*1000</f>
        <v>6901.5566383510841</v>
      </c>
      <c r="I14" s="7"/>
      <c r="J14" s="6"/>
      <c r="K14" s="9"/>
      <c r="L14" s="7">
        <v>0</v>
      </c>
      <c r="M14" s="6">
        <v>0</v>
      </c>
      <c r="N14" s="9">
        <f t="shared" si="21"/>
        <v>0</v>
      </c>
      <c r="O14" s="7">
        <v>0.05</v>
      </c>
      <c r="P14" s="6">
        <v>1.72</v>
      </c>
      <c r="Q14" s="9">
        <f t="shared" ref="Q14:Q17" si="27">P14/O14*1000</f>
        <v>34400</v>
      </c>
      <c r="R14" s="7">
        <v>0</v>
      </c>
      <c r="S14" s="6">
        <v>0</v>
      </c>
      <c r="T14" s="9">
        <f t="shared" si="2"/>
        <v>0</v>
      </c>
      <c r="U14" s="7">
        <v>0</v>
      </c>
      <c r="V14" s="6">
        <v>0</v>
      </c>
      <c r="W14" s="9">
        <v>0</v>
      </c>
      <c r="X14" s="7">
        <v>0</v>
      </c>
      <c r="Y14" s="6">
        <v>0</v>
      </c>
      <c r="Z14" s="9">
        <v>0</v>
      </c>
      <c r="AA14" s="7">
        <v>25.8</v>
      </c>
      <c r="AB14" s="6">
        <v>481.74</v>
      </c>
      <c r="AC14" s="9">
        <f t="shared" si="23"/>
        <v>18672.093023255817</v>
      </c>
      <c r="AD14" s="7"/>
      <c r="AE14" s="6"/>
      <c r="AF14" s="9"/>
      <c r="AG14" s="7">
        <v>0</v>
      </c>
      <c r="AH14" s="6">
        <v>0</v>
      </c>
      <c r="AI14" s="9">
        <f t="shared" si="4"/>
        <v>0</v>
      </c>
      <c r="AJ14" s="7">
        <v>0</v>
      </c>
      <c r="AK14" s="6">
        <v>0</v>
      </c>
      <c r="AL14" s="9">
        <f t="shared" si="5"/>
        <v>0</v>
      </c>
      <c r="AM14" s="7">
        <v>0</v>
      </c>
      <c r="AN14" s="6">
        <v>0</v>
      </c>
      <c r="AO14" s="9">
        <v>0</v>
      </c>
      <c r="AP14" s="7">
        <v>0</v>
      </c>
      <c r="AQ14" s="6">
        <v>0</v>
      </c>
      <c r="AR14" s="9">
        <v>0</v>
      </c>
      <c r="AS14" s="7"/>
      <c r="AT14" s="6"/>
      <c r="AU14" s="9"/>
      <c r="AV14" s="7">
        <v>2.161</v>
      </c>
      <c r="AW14" s="6">
        <v>69.55</v>
      </c>
      <c r="AX14" s="9">
        <f t="shared" ref="AX14:AX17" si="28">AW14/AV14*1000</f>
        <v>32184.173993521519</v>
      </c>
      <c r="AY14" s="7">
        <v>80.923000000000002</v>
      </c>
      <c r="AZ14" s="6">
        <v>80.099999999999994</v>
      </c>
      <c r="BA14" s="9">
        <f t="shared" si="24"/>
        <v>989.82983824129099</v>
      </c>
      <c r="BB14" s="7">
        <v>0.15</v>
      </c>
      <c r="BC14" s="6">
        <v>2.75</v>
      </c>
      <c r="BD14" s="9">
        <f t="shared" si="25"/>
        <v>18333.333333333336</v>
      </c>
      <c r="BE14" s="7">
        <v>93.44</v>
      </c>
      <c r="BF14" s="6">
        <v>1144.02</v>
      </c>
      <c r="BG14" s="9">
        <f t="shared" ref="BG14:BG17" si="29">BF14/BE14*1000</f>
        <v>12243.364726027397</v>
      </c>
      <c r="BH14" s="7">
        <v>0</v>
      </c>
      <c r="BI14" s="6">
        <v>0</v>
      </c>
      <c r="BJ14" s="9">
        <v>0</v>
      </c>
      <c r="BK14" s="7">
        <v>0</v>
      </c>
      <c r="BL14" s="6">
        <v>0</v>
      </c>
      <c r="BM14" s="9">
        <f t="shared" si="20"/>
        <v>0</v>
      </c>
      <c r="BN14" s="7"/>
      <c r="BO14" s="6"/>
      <c r="BP14" s="9"/>
      <c r="BQ14" s="7">
        <v>0</v>
      </c>
      <c r="BR14" s="6">
        <v>0</v>
      </c>
      <c r="BS14" s="9">
        <v>0</v>
      </c>
      <c r="BT14" s="7">
        <v>0</v>
      </c>
      <c r="BU14" s="6">
        <v>0</v>
      </c>
      <c r="BV14" s="9">
        <v>0</v>
      </c>
      <c r="BW14" s="7">
        <v>0</v>
      </c>
      <c r="BX14" s="6">
        <v>0</v>
      </c>
      <c r="BY14" s="9">
        <v>0</v>
      </c>
      <c r="BZ14" s="7">
        <v>0</v>
      </c>
      <c r="CA14" s="6">
        <v>0</v>
      </c>
      <c r="CB14" s="9">
        <v>0</v>
      </c>
      <c r="CC14" s="7">
        <v>302.99700000000001</v>
      </c>
      <c r="CD14" s="6">
        <v>4632.6499999999996</v>
      </c>
      <c r="CE14" s="9">
        <f t="shared" ref="CE14:CE17" si="30">CD14/CC14*1000</f>
        <v>15289.425307841331</v>
      </c>
      <c r="CF14" s="7">
        <v>0</v>
      </c>
      <c r="CG14" s="6">
        <v>0</v>
      </c>
      <c r="CH14" s="9">
        <v>0</v>
      </c>
      <c r="CI14" s="7">
        <f t="shared" si="11"/>
        <v>621.47599999999989</v>
      </c>
      <c r="CJ14" s="9">
        <f t="shared" si="12"/>
        <v>7212.7999999999993</v>
      </c>
    </row>
    <row r="15" spans="1:176" x14ac:dyDescent="0.3">
      <c r="A15" s="39">
        <v>2017</v>
      </c>
      <c r="B15" s="36" t="s">
        <v>14</v>
      </c>
      <c r="C15" s="7">
        <v>0</v>
      </c>
      <c r="D15" s="6">
        <v>0</v>
      </c>
      <c r="E15" s="9">
        <v>0</v>
      </c>
      <c r="F15" s="7">
        <v>49.201000000000001</v>
      </c>
      <c r="G15" s="6">
        <v>646.76</v>
      </c>
      <c r="H15" s="9">
        <f t="shared" si="26"/>
        <v>13145.261275177332</v>
      </c>
      <c r="I15" s="7"/>
      <c r="J15" s="6"/>
      <c r="K15" s="9"/>
      <c r="L15" s="7">
        <v>0</v>
      </c>
      <c r="M15" s="6">
        <v>0</v>
      </c>
      <c r="N15" s="9">
        <f t="shared" si="21"/>
        <v>0</v>
      </c>
      <c r="O15" s="7">
        <v>159.11000000000001</v>
      </c>
      <c r="P15" s="6">
        <v>1789.45</v>
      </c>
      <c r="Q15" s="9">
        <f t="shared" si="27"/>
        <v>11246.621833951354</v>
      </c>
      <c r="R15" s="7">
        <v>0</v>
      </c>
      <c r="S15" s="6">
        <v>0</v>
      </c>
      <c r="T15" s="9">
        <f t="shared" si="2"/>
        <v>0</v>
      </c>
      <c r="U15" s="7">
        <v>27.16</v>
      </c>
      <c r="V15" s="6">
        <v>331.35</v>
      </c>
      <c r="W15" s="9">
        <f t="shared" si="22"/>
        <v>12199.926362297496</v>
      </c>
      <c r="X15" s="7">
        <v>0</v>
      </c>
      <c r="Y15" s="6">
        <v>0</v>
      </c>
      <c r="Z15" s="9">
        <v>0</v>
      </c>
      <c r="AA15" s="7">
        <v>56</v>
      </c>
      <c r="AB15" s="6">
        <v>1173.3599999999999</v>
      </c>
      <c r="AC15" s="9">
        <f t="shared" si="23"/>
        <v>20952.857142857141</v>
      </c>
      <c r="AD15" s="7"/>
      <c r="AE15" s="6"/>
      <c r="AF15" s="9"/>
      <c r="AG15" s="7">
        <v>0</v>
      </c>
      <c r="AH15" s="6">
        <v>0</v>
      </c>
      <c r="AI15" s="9">
        <f t="shared" si="4"/>
        <v>0</v>
      </c>
      <c r="AJ15" s="7">
        <v>0</v>
      </c>
      <c r="AK15" s="6">
        <v>0</v>
      </c>
      <c r="AL15" s="9">
        <f t="shared" si="5"/>
        <v>0</v>
      </c>
      <c r="AM15" s="7">
        <v>0</v>
      </c>
      <c r="AN15" s="6">
        <v>0</v>
      </c>
      <c r="AO15" s="9">
        <v>0</v>
      </c>
      <c r="AP15" s="7">
        <v>0</v>
      </c>
      <c r="AQ15" s="6">
        <v>0</v>
      </c>
      <c r="AR15" s="9">
        <v>0</v>
      </c>
      <c r="AS15" s="7"/>
      <c r="AT15" s="6"/>
      <c r="AU15" s="9"/>
      <c r="AV15" s="7">
        <v>1.08</v>
      </c>
      <c r="AW15" s="6">
        <v>15.63</v>
      </c>
      <c r="AX15" s="9">
        <f t="shared" si="28"/>
        <v>14472.222222222221</v>
      </c>
      <c r="AY15" s="7">
        <v>122.834</v>
      </c>
      <c r="AZ15" s="6">
        <v>869.64</v>
      </c>
      <c r="BA15" s="9">
        <f t="shared" si="24"/>
        <v>7079.7987527883151</v>
      </c>
      <c r="BB15" s="7">
        <v>0</v>
      </c>
      <c r="BC15" s="6">
        <v>0</v>
      </c>
      <c r="BD15" s="9">
        <v>0</v>
      </c>
      <c r="BE15" s="7">
        <v>93.143000000000001</v>
      </c>
      <c r="BF15" s="6">
        <v>1147.1500000000001</v>
      </c>
      <c r="BG15" s="9">
        <f t="shared" si="29"/>
        <v>12316.008717778042</v>
      </c>
      <c r="BH15" s="7">
        <v>0</v>
      </c>
      <c r="BI15" s="6">
        <v>0</v>
      </c>
      <c r="BJ15" s="9">
        <v>0</v>
      </c>
      <c r="BK15" s="7">
        <v>0</v>
      </c>
      <c r="BL15" s="6">
        <v>0</v>
      </c>
      <c r="BM15" s="9">
        <f t="shared" si="20"/>
        <v>0</v>
      </c>
      <c r="BN15" s="7"/>
      <c r="BO15" s="6"/>
      <c r="BP15" s="9"/>
      <c r="BQ15" s="7">
        <v>0</v>
      </c>
      <c r="BR15" s="6">
        <v>0</v>
      </c>
      <c r="BS15" s="9">
        <v>0</v>
      </c>
      <c r="BT15" s="7">
        <v>2.4E-2</v>
      </c>
      <c r="BU15" s="6">
        <v>0.35</v>
      </c>
      <c r="BV15" s="9">
        <f t="shared" ref="BV15" si="31">BU15/BT15*1000</f>
        <v>14583.333333333332</v>
      </c>
      <c r="BW15" s="7">
        <v>1E-3</v>
      </c>
      <c r="BX15" s="6">
        <v>0.05</v>
      </c>
      <c r="BY15" s="9">
        <f t="shared" ref="BY15" si="32">BX15/BW15*1000</f>
        <v>50000</v>
      </c>
      <c r="BZ15" s="7">
        <v>0</v>
      </c>
      <c r="CA15" s="6">
        <v>0</v>
      </c>
      <c r="CB15" s="9">
        <v>0</v>
      </c>
      <c r="CC15" s="7">
        <v>118.398</v>
      </c>
      <c r="CD15" s="6">
        <v>1791.2</v>
      </c>
      <c r="CE15" s="9">
        <f t="shared" si="30"/>
        <v>15128.633929627191</v>
      </c>
      <c r="CF15" s="7">
        <v>17.899999999999999</v>
      </c>
      <c r="CG15" s="6">
        <v>227.2</v>
      </c>
      <c r="CH15" s="9">
        <f t="shared" ref="CH15:CH17" si="33">CG15/CF15*1000</f>
        <v>12692.737430167599</v>
      </c>
      <c r="CI15" s="7">
        <f t="shared" si="11"/>
        <v>644.851</v>
      </c>
      <c r="CJ15" s="9">
        <f t="shared" si="12"/>
        <v>7992.14</v>
      </c>
    </row>
    <row r="16" spans="1:176" x14ac:dyDescent="0.3">
      <c r="A16" s="39">
        <v>2017</v>
      </c>
      <c r="B16" s="36" t="s">
        <v>15</v>
      </c>
      <c r="C16" s="7">
        <v>0</v>
      </c>
      <c r="D16" s="6">
        <v>0</v>
      </c>
      <c r="E16" s="9">
        <v>0</v>
      </c>
      <c r="F16" s="7">
        <v>69.239999999999995</v>
      </c>
      <c r="G16" s="6">
        <v>652.13</v>
      </c>
      <c r="H16" s="9">
        <f t="shared" si="26"/>
        <v>9418.3997689197004</v>
      </c>
      <c r="I16" s="7"/>
      <c r="J16" s="6"/>
      <c r="K16" s="9"/>
      <c r="L16" s="7">
        <v>0</v>
      </c>
      <c r="M16" s="6">
        <v>0</v>
      </c>
      <c r="N16" s="9">
        <f t="shared" si="21"/>
        <v>0</v>
      </c>
      <c r="O16" s="7">
        <v>38.405999999999999</v>
      </c>
      <c r="P16" s="6">
        <v>391.49</v>
      </c>
      <c r="Q16" s="9">
        <f t="shared" si="27"/>
        <v>10193.459355309067</v>
      </c>
      <c r="R16" s="7">
        <v>0</v>
      </c>
      <c r="S16" s="6">
        <v>0</v>
      </c>
      <c r="T16" s="9">
        <f t="shared" si="2"/>
        <v>0</v>
      </c>
      <c r="U16" s="7">
        <v>0</v>
      </c>
      <c r="V16" s="6">
        <v>0</v>
      </c>
      <c r="W16" s="9">
        <v>0</v>
      </c>
      <c r="X16" s="7">
        <v>0</v>
      </c>
      <c r="Y16" s="6">
        <v>0</v>
      </c>
      <c r="Z16" s="9">
        <v>0</v>
      </c>
      <c r="AA16" s="7">
        <v>0</v>
      </c>
      <c r="AB16" s="6">
        <v>0</v>
      </c>
      <c r="AC16" s="9">
        <v>0</v>
      </c>
      <c r="AD16" s="7"/>
      <c r="AE16" s="6"/>
      <c r="AF16" s="9"/>
      <c r="AG16" s="7">
        <v>0</v>
      </c>
      <c r="AH16" s="6">
        <v>0</v>
      </c>
      <c r="AI16" s="9">
        <f t="shared" si="4"/>
        <v>0</v>
      </c>
      <c r="AJ16" s="7">
        <v>0</v>
      </c>
      <c r="AK16" s="6">
        <v>0</v>
      </c>
      <c r="AL16" s="9">
        <f t="shared" si="5"/>
        <v>0</v>
      </c>
      <c r="AM16" s="7">
        <v>9.6000000000000002E-2</v>
      </c>
      <c r="AN16" s="6">
        <v>1.42</v>
      </c>
      <c r="AO16" s="9">
        <f t="shared" ref="AO16" si="34">AN16/AM16*1000</f>
        <v>14791.666666666666</v>
      </c>
      <c r="AP16" s="7">
        <v>0</v>
      </c>
      <c r="AQ16" s="6">
        <v>0</v>
      </c>
      <c r="AR16" s="9">
        <v>0</v>
      </c>
      <c r="AS16" s="7"/>
      <c r="AT16" s="6"/>
      <c r="AU16" s="9"/>
      <c r="AV16" s="7">
        <v>0.41399999999999998</v>
      </c>
      <c r="AW16" s="6">
        <v>6.25</v>
      </c>
      <c r="AX16" s="9">
        <f t="shared" si="28"/>
        <v>15096.618357487923</v>
      </c>
      <c r="AY16" s="7">
        <v>13.458</v>
      </c>
      <c r="AZ16" s="6">
        <v>12.88</v>
      </c>
      <c r="BA16" s="9">
        <f t="shared" si="24"/>
        <v>957.05156784068959</v>
      </c>
      <c r="BB16" s="7">
        <v>0</v>
      </c>
      <c r="BC16" s="6">
        <v>0</v>
      </c>
      <c r="BD16" s="9">
        <v>0</v>
      </c>
      <c r="BE16" s="7">
        <v>92.382999999999996</v>
      </c>
      <c r="BF16" s="6">
        <v>1177.24</v>
      </c>
      <c r="BG16" s="9">
        <f t="shared" si="29"/>
        <v>12743.037138867541</v>
      </c>
      <c r="BH16" s="7">
        <v>0</v>
      </c>
      <c r="BI16" s="6">
        <v>0</v>
      </c>
      <c r="BJ16" s="9">
        <v>0</v>
      </c>
      <c r="BK16" s="7">
        <v>0</v>
      </c>
      <c r="BL16" s="6">
        <v>0</v>
      </c>
      <c r="BM16" s="9">
        <f t="shared" si="20"/>
        <v>0</v>
      </c>
      <c r="BN16" s="7"/>
      <c r="BO16" s="6"/>
      <c r="BP16" s="9"/>
      <c r="BQ16" s="7">
        <v>0</v>
      </c>
      <c r="BR16" s="6">
        <v>0</v>
      </c>
      <c r="BS16" s="9">
        <v>0</v>
      </c>
      <c r="BT16" s="7">
        <v>0</v>
      </c>
      <c r="BU16" s="6">
        <v>0</v>
      </c>
      <c r="BV16" s="9">
        <v>0</v>
      </c>
      <c r="BW16" s="7">
        <v>0</v>
      </c>
      <c r="BX16" s="6">
        <v>0</v>
      </c>
      <c r="BY16" s="9">
        <v>0</v>
      </c>
      <c r="BZ16" s="7">
        <v>5.0000000000000001E-3</v>
      </c>
      <c r="CA16" s="6">
        <v>0.28000000000000003</v>
      </c>
      <c r="CB16" s="9">
        <f t="shared" ref="CB16" si="35">CA16/BZ16*1000</f>
        <v>56000.000000000007</v>
      </c>
      <c r="CC16" s="7">
        <v>9.4239999999999995</v>
      </c>
      <c r="CD16" s="6">
        <v>299.97000000000003</v>
      </c>
      <c r="CE16" s="9">
        <f t="shared" si="30"/>
        <v>31830.432937181668</v>
      </c>
      <c r="CF16" s="7">
        <v>69.2</v>
      </c>
      <c r="CG16" s="6">
        <v>1183.28</v>
      </c>
      <c r="CH16" s="9">
        <f t="shared" si="33"/>
        <v>17099.421965317921</v>
      </c>
      <c r="CI16" s="7">
        <f t="shared" si="11"/>
        <v>292.62599999999998</v>
      </c>
      <c r="CJ16" s="9">
        <f t="shared" si="12"/>
        <v>3724.9399999999996</v>
      </c>
    </row>
    <row r="17" spans="1:88" x14ac:dyDescent="0.3">
      <c r="A17" s="39">
        <v>2017</v>
      </c>
      <c r="B17" s="36" t="s">
        <v>16</v>
      </c>
      <c r="C17" s="7">
        <v>0</v>
      </c>
      <c r="D17" s="6">
        <v>0</v>
      </c>
      <c r="E17" s="9">
        <v>0</v>
      </c>
      <c r="F17" s="7">
        <v>20.045999999999999</v>
      </c>
      <c r="G17" s="6">
        <v>170.79</v>
      </c>
      <c r="H17" s="9">
        <f t="shared" si="26"/>
        <v>8519.9042202933251</v>
      </c>
      <c r="I17" s="7"/>
      <c r="J17" s="6"/>
      <c r="K17" s="9"/>
      <c r="L17" s="7">
        <v>0</v>
      </c>
      <c r="M17" s="6">
        <v>0</v>
      </c>
      <c r="N17" s="9">
        <f t="shared" si="21"/>
        <v>0</v>
      </c>
      <c r="O17" s="7">
        <v>11.672000000000001</v>
      </c>
      <c r="P17" s="6">
        <v>167.79</v>
      </c>
      <c r="Q17" s="9">
        <f t="shared" si="27"/>
        <v>14375.428375599726</v>
      </c>
      <c r="R17" s="7">
        <v>0</v>
      </c>
      <c r="S17" s="6">
        <v>0</v>
      </c>
      <c r="T17" s="9">
        <f t="shared" si="2"/>
        <v>0</v>
      </c>
      <c r="U17" s="7">
        <v>0</v>
      </c>
      <c r="V17" s="6">
        <v>0</v>
      </c>
      <c r="W17" s="9">
        <v>0</v>
      </c>
      <c r="X17" s="7">
        <v>0</v>
      </c>
      <c r="Y17" s="6">
        <v>0</v>
      </c>
      <c r="Z17" s="9">
        <v>0</v>
      </c>
      <c r="AA17" s="7">
        <v>0</v>
      </c>
      <c r="AB17" s="6">
        <v>0</v>
      </c>
      <c r="AC17" s="9">
        <v>0</v>
      </c>
      <c r="AD17" s="7"/>
      <c r="AE17" s="6"/>
      <c r="AF17" s="9"/>
      <c r="AG17" s="7">
        <v>0</v>
      </c>
      <c r="AH17" s="6">
        <v>0</v>
      </c>
      <c r="AI17" s="9">
        <f t="shared" si="4"/>
        <v>0</v>
      </c>
      <c r="AJ17" s="7">
        <v>0</v>
      </c>
      <c r="AK17" s="6">
        <v>0</v>
      </c>
      <c r="AL17" s="9">
        <f t="shared" si="5"/>
        <v>0</v>
      </c>
      <c r="AM17" s="7">
        <v>0</v>
      </c>
      <c r="AN17" s="6">
        <v>0</v>
      </c>
      <c r="AO17" s="9">
        <v>0</v>
      </c>
      <c r="AP17" s="7">
        <v>0.1</v>
      </c>
      <c r="AQ17" s="6">
        <v>3.96</v>
      </c>
      <c r="AR17" s="9">
        <f t="shared" ref="AR17" si="36">AQ17/AP17*1000</f>
        <v>39599.999999999993</v>
      </c>
      <c r="AS17" s="7"/>
      <c r="AT17" s="6"/>
      <c r="AU17" s="9"/>
      <c r="AV17" s="7">
        <v>2.75</v>
      </c>
      <c r="AW17" s="6">
        <v>73.92</v>
      </c>
      <c r="AX17" s="9">
        <f t="shared" si="28"/>
        <v>26880</v>
      </c>
      <c r="AY17" s="7">
        <v>52.338999999999999</v>
      </c>
      <c r="AZ17" s="6">
        <v>51.54</v>
      </c>
      <c r="BA17" s="9">
        <f t="shared" si="24"/>
        <v>984.73413706796077</v>
      </c>
      <c r="BB17" s="7">
        <v>0</v>
      </c>
      <c r="BC17" s="6">
        <v>0</v>
      </c>
      <c r="BD17" s="9">
        <v>0</v>
      </c>
      <c r="BE17" s="7">
        <v>61.08</v>
      </c>
      <c r="BF17" s="6">
        <v>815.61</v>
      </c>
      <c r="BG17" s="9">
        <f t="shared" si="29"/>
        <v>13353.143418467584</v>
      </c>
      <c r="BH17" s="7">
        <v>0</v>
      </c>
      <c r="BI17" s="6">
        <v>0</v>
      </c>
      <c r="BJ17" s="9">
        <v>0</v>
      </c>
      <c r="BK17" s="7">
        <v>0</v>
      </c>
      <c r="BL17" s="6">
        <v>0</v>
      </c>
      <c r="BM17" s="9">
        <f t="shared" si="20"/>
        <v>0</v>
      </c>
      <c r="BN17" s="7"/>
      <c r="BO17" s="6"/>
      <c r="BP17" s="9"/>
      <c r="BQ17" s="7">
        <v>0</v>
      </c>
      <c r="BR17" s="6">
        <v>0</v>
      </c>
      <c r="BS17" s="9">
        <v>0</v>
      </c>
      <c r="BT17" s="7">
        <v>0</v>
      </c>
      <c r="BU17" s="6">
        <v>0</v>
      </c>
      <c r="BV17" s="9">
        <v>0</v>
      </c>
      <c r="BW17" s="7">
        <v>0</v>
      </c>
      <c r="BX17" s="6">
        <v>0</v>
      </c>
      <c r="BY17" s="9">
        <v>0</v>
      </c>
      <c r="BZ17" s="7">
        <v>0</v>
      </c>
      <c r="CA17" s="6">
        <v>0</v>
      </c>
      <c r="CB17" s="9">
        <v>0</v>
      </c>
      <c r="CC17" s="7">
        <v>14.269</v>
      </c>
      <c r="CD17" s="6">
        <v>271.52999999999997</v>
      </c>
      <c r="CE17" s="9">
        <f t="shared" si="30"/>
        <v>19029.364356296868</v>
      </c>
      <c r="CF17" s="7">
        <v>100.91</v>
      </c>
      <c r="CG17" s="6">
        <v>1433.18</v>
      </c>
      <c r="CH17" s="9">
        <f t="shared" si="33"/>
        <v>14202.55673372312</v>
      </c>
      <c r="CI17" s="7">
        <f t="shared" si="11"/>
        <v>263.16600000000005</v>
      </c>
      <c r="CJ17" s="9">
        <f t="shared" si="12"/>
        <v>2988.32</v>
      </c>
    </row>
    <row r="18" spans="1:88" ht="15" thickBot="1" x14ac:dyDescent="0.35">
      <c r="A18" s="40"/>
      <c r="B18" s="41" t="s">
        <v>17</v>
      </c>
      <c r="C18" s="29">
        <f t="shared" ref="C18:D18" si="37">SUM(C6:C17)</f>
        <v>0</v>
      </c>
      <c r="D18" s="28">
        <f t="shared" si="37"/>
        <v>0</v>
      </c>
      <c r="E18" s="30"/>
      <c r="F18" s="29">
        <f t="shared" ref="F18:G18" si="38">SUM(F6:F17)</f>
        <v>794.2270000000002</v>
      </c>
      <c r="G18" s="28">
        <f t="shared" si="38"/>
        <v>7258.7100000000009</v>
      </c>
      <c r="H18" s="30"/>
      <c r="I18" s="29"/>
      <c r="J18" s="28"/>
      <c r="K18" s="30"/>
      <c r="L18" s="29">
        <f t="shared" ref="L18:M18" si="39">SUM(L6:L17)</f>
        <v>0</v>
      </c>
      <c r="M18" s="28">
        <f t="shared" si="39"/>
        <v>0</v>
      </c>
      <c r="N18" s="30"/>
      <c r="O18" s="29">
        <f t="shared" ref="O18:P18" si="40">SUM(O6:O17)</f>
        <v>496.59600000000006</v>
      </c>
      <c r="P18" s="28">
        <f t="shared" si="40"/>
        <v>5294.11</v>
      </c>
      <c r="Q18" s="30"/>
      <c r="R18" s="29">
        <f t="shared" ref="R18:S18" si="41">SUM(R6:R17)</f>
        <v>0</v>
      </c>
      <c r="S18" s="28">
        <f t="shared" si="41"/>
        <v>0</v>
      </c>
      <c r="T18" s="30"/>
      <c r="U18" s="29">
        <f t="shared" ref="U18:V18" si="42">SUM(U6:U17)</f>
        <v>78.198999999999998</v>
      </c>
      <c r="V18" s="28">
        <f t="shared" si="42"/>
        <v>1010.57</v>
      </c>
      <c r="W18" s="30"/>
      <c r="X18" s="29">
        <f t="shared" ref="X18:Y18" si="43">SUM(X6:X17)</f>
        <v>34.61</v>
      </c>
      <c r="Y18" s="28">
        <f t="shared" si="43"/>
        <v>546.39</v>
      </c>
      <c r="Z18" s="30"/>
      <c r="AA18" s="29">
        <f t="shared" ref="AA18:AB18" si="44">SUM(AA6:AA17)</f>
        <v>147.755</v>
      </c>
      <c r="AB18" s="28">
        <f t="shared" si="44"/>
        <v>2755.89</v>
      </c>
      <c r="AC18" s="30"/>
      <c r="AD18" s="29"/>
      <c r="AE18" s="28"/>
      <c r="AF18" s="30"/>
      <c r="AG18" s="29">
        <f t="shared" ref="AG18:AH18" si="45">SUM(AG6:AG17)</f>
        <v>0</v>
      </c>
      <c r="AH18" s="28">
        <f t="shared" si="45"/>
        <v>0</v>
      </c>
      <c r="AI18" s="30"/>
      <c r="AJ18" s="29">
        <f t="shared" ref="AJ18:AK18" si="46">SUM(AJ6:AJ17)</f>
        <v>0</v>
      </c>
      <c r="AK18" s="28">
        <f t="shared" si="46"/>
        <v>0</v>
      </c>
      <c r="AL18" s="30"/>
      <c r="AM18" s="29">
        <f t="shared" ref="AM18:AN18" si="47">SUM(AM6:AM17)</f>
        <v>9.6000000000000002E-2</v>
      </c>
      <c r="AN18" s="28">
        <f t="shared" si="47"/>
        <v>1.42</v>
      </c>
      <c r="AO18" s="30"/>
      <c r="AP18" s="29">
        <f t="shared" ref="AP18:AQ18" si="48">SUM(AP6:AP17)</f>
        <v>0.1</v>
      </c>
      <c r="AQ18" s="28">
        <f t="shared" si="48"/>
        <v>3.96</v>
      </c>
      <c r="AR18" s="30"/>
      <c r="AS18" s="29"/>
      <c r="AT18" s="28"/>
      <c r="AU18" s="30"/>
      <c r="AV18" s="29">
        <f t="shared" ref="AV18:AW18" si="49">SUM(AV6:AV17)</f>
        <v>43.097000000000008</v>
      </c>
      <c r="AW18" s="28">
        <f t="shared" si="49"/>
        <v>1028.3200000000002</v>
      </c>
      <c r="AX18" s="30"/>
      <c r="AY18" s="29">
        <f t="shared" ref="AY18:AZ18" si="50">SUM(AY6:AY17)</f>
        <v>283.41999999999996</v>
      </c>
      <c r="AZ18" s="28">
        <f t="shared" si="50"/>
        <v>1031.6600000000001</v>
      </c>
      <c r="BA18" s="30"/>
      <c r="BB18" s="29">
        <f t="shared" ref="BB18:BC18" si="51">SUM(BB6:BB17)</f>
        <v>0.27600000000000002</v>
      </c>
      <c r="BC18" s="28">
        <f t="shared" si="51"/>
        <v>4.12</v>
      </c>
      <c r="BD18" s="30"/>
      <c r="BE18" s="29">
        <f t="shared" ref="BE18:BF18" si="52">SUM(BE6:BE17)</f>
        <v>1007.7890000000001</v>
      </c>
      <c r="BF18" s="28">
        <f t="shared" si="52"/>
        <v>12575.7</v>
      </c>
      <c r="BG18" s="30"/>
      <c r="BH18" s="29">
        <f t="shared" ref="BH18:BI18" si="53">SUM(BH6:BH17)</f>
        <v>0.54500000000000004</v>
      </c>
      <c r="BI18" s="28">
        <f t="shared" si="53"/>
        <v>59.28</v>
      </c>
      <c r="BJ18" s="30"/>
      <c r="BK18" s="29">
        <f t="shared" ref="BK18:BL18" si="54">SUM(BK6:BK17)</f>
        <v>0</v>
      </c>
      <c r="BL18" s="28">
        <f t="shared" si="54"/>
        <v>0</v>
      </c>
      <c r="BM18" s="30"/>
      <c r="BN18" s="29"/>
      <c r="BO18" s="28"/>
      <c r="BP18" s="30"/>
      <c r="BQ18" s="29">
        <f t="shared" ref="BQ18:BR18" si="55">SUM(BQ6:BQ17)</f>
        <v>7.9</v>
      </c>
      <c r="BR18" s="28">
        <f t="shared" si="55"/>
        <v>65</v>
      </c>
      <c r="BS18" s="30"/>
      <c r="BT18" s="29">
        <f t="shared" ref="BT18:BU18" si="56">SUM(BT6:BT17)</f>
        <v>2.4E-2</v>
      </c>
      <c r="BU18" s="28">
        <f t="shared" si="56"/>
        <v>0.35</v>
      </c>
      <c r="BV18" s="30"/>
      <c r="BW18" s="29">
        <f t="shared" ref="BW18:BX18" si="57">SUM(BW6:BW17)</f>
        <v>1E-3</v>
      </c>
      <c r="BX18" s="28">
        <f t="shared" si="57"/>
        <v>0.05</v>
      </c>
      <c r="BY18" s="30"/>
      <c r="BZ18" s="29">
        <f t="shared" ref="BZ18:CA18" si="58">SUM(BZ6:BZ17)</f>
        <v>5.5E-2</v>
      </c>
      <c r="CA18" s="28">
        <f t="shared" si="58"/>
        <v>2.8499999999999996</v>
      </c>
      <c r="CB18" s="30"/>
      <c r="CC18" s="29">
        <f t="shared" ref="CC18:CD18" si="59">SUM(CC6:CC17)</f>
        <v>4391.2640000000001</v>
      </c>
      <c r="CD18" s="28">
        <f t="shared" si="59"/>
        <v>57377.120000000003</v>
      </c>
      <c r="CE18" s="30"/>
      <c r="CF18" s="29">
        <f t="shared" ref="CF18:CG18" si="60">SUM(CF6:CF17)</f>
        <v>2296.7729999999997</v>
      </c>
      <c r="CG18" s="28">
        <f t="shared" si="60"/>
        <v>32379.639999999996</v>
      </c>
      <c r="CH18" s="30"/>
      <c r="CI18" s="29">
        <f t="shared" si="11"/>
        <v>9582.726999999999</v>
      </c>
      <c r="CJ18" s="30">
        <f t="shared" si="12"/>
        <v>121395.14000000001</v>
      </c>
    </row>
    <row r="19" spans="1:88" x14ac:dyDescent="0.3">
      <c r="A19" s="39">
        <v>2018</v>
      </c>
      <c r="B19" s="42" t="s">
        <v>5</v>
      </c>
      <c r="C19" s="20">
        <v>0</v>
      </c>
      <c r="D19" s="19">
        <v>0</v>
      </c>
      <c r="E19" s="21">
        <v>0</v>
      </c>
      <c r="F19" s="20">
        <v>34.6</v>
      </c>
      <c r="G19" s="19">
        <v>247.63</v>
      </c>
      <c r="H19" s="21">
        <f t="shared" ref="H19:H30" si="61">G19/F19*1000</f>
        <v>7156.9364161849708</v>
      </c>
      <c r="I19" s="7"/>
      <c r="J19" s="6"/>
      <c r="K19" s="9"/>
      <c r="L19" s="7">
        <v>0</v>
      </c>
      <c r="M19" s="6">
        <v>0</v>
      </c>
      <c r="N19" s="9">
        <v>0</v>
      </c>
      <c r="O19" s="20">
        <v>95.638000000000005</v>
      </c>
      <c r="P19" s="19">
        <v>1000.75</v>
      </c>
      <c r="Q19" s="21">
        <f t="shared" ref="Q19:Q30" si="62">P19/O19*1000</f>
        <v>10463.936928835818</v>
      </c>
      <c r="R19" s="20">
        <v>0</v>
      </c>
      <c r="S19" s="19">
        <v>0</v>
      </c>
      <c r="T19" s="21">
        <f t="shared" ref="T19:T30" si="63">IF(R19=0,0,S19/R19*1000)</f>
        <v>0</v>
      </c>
      <c r="U19" s="20">
        <v>254.66</v>
      </c>
      <c r="V19" s="19">
        <v>3089.6</v>
      </c>
      <c r="W19" s="21">
        <f t="shared" ref="W19:W29" si="64">V19/U19*1000</f>
        <v>12132.254771067306</v>
      </c>
      <c r="X19" s="20">
        <v>0</v>
      </c>
      <c r="Y19" s="19">
        <v>0</v>
      </c>
      <c r="Z19" s="21">
        <v>0</v>
      </c>
      <c r="AA19" s="20">
        <v>0</v>
      </c>
      <c r="AB19" s="19">
        <v>0</v>
      </c>
      <c r="AC19" s="21">
        <v>0</v>
      </c>
      <c r="AD19" s="20"/>
      <c r="AE19" s="19"/>
      <c r="AF19" s="21"/>
      <c r="AG19" s="20">
        <v>0</v>
      </c>
      <c r="AH19" s="19">
        <v>0</v>
      </c>
      <c r="AI19" s="21">
        <f t="shared" ref="AI19:AI30" si="65">IF(AG19=0,0,AH19/AG19*1000)</f>
        <v>0</v>
      </c>
      <c r="AJ19" s="20">
        <v>0</v>
      </c>
      <c r="AK19" s="19">
        <v>0</v>
      </c>
      <c r="AL19" s="21">
        <f t="shared" ref="AL19:AL30" si="66">IF(AJ19=0,0,AK19/AJ19*1000)</f>
        <v>0</v>
      </c>
      <c r="AM19" s="20">
        <v>0</v>
      </c>
      <c r="AN19" s="19">
        <v>0</v>
      </c>
      <c r="AO19" s="21">
        <v>0</v>
      </c>
      <c r="AP19" s="20">
        <v>0</v>
      </c>
      <c r="AQ19" s="19">
        <v>0</v>
      </c>
      <c r="AR19" s="21">
        <v>0</v>
      </c>
      <c r="AS19" s="20"/>
      <c r="AT19" s="19"/>
      <c r="AU19" s="21"/>
      <c r="AV19" s="20">
        <v>0</v>
      </c>
      <c r="AW19" s="19">
        <v>0</v>
      </c>
      <c r="AX19" s="21">
        <v>0</v>
      </c>
      <c r="AY19" s="20">
        <v>0</v>
      </c>
      <c r="AZ19" s="19">
        <v>0</v>
      </c>
      <c r="BA19" s="21">
        <v>0</v>
      </c>
      <c r="BB19" s="20">
        <v>0</v>
      </c>
      <c r="BC19" s="19">
        <v>0</v>
      </c>
      <c r="BD19" s="21">
        <v>0</v>
      </c>
      <c r="BE19" s="20">
        <v>91.62</v>
      </c>
      <c r="BF19" s="19">
        <v>1111.18</v>
      </c>
      <c r="BG19" s="21">
        <f t="shared" ref="BG19:BG30" si="67">BF19/BE19*1000</f>
        <v>12128.137961143855</v>
      </c>
      <c r="BH19" s="20">
        <v>0</v>
      </c>
      <c r="BI19" s="19">
        <v>0</v>
      </c>
      <c r="BJ19" s="21">
        <v>0</v>
      </c>
      <c r="BK19" s="7">
        <v>0</v>
      </c>
      <c r="BL19" s="6">
        <v>0</v>
      </c>
      <c r="BM19" s="9">
        <v>0</v>
      </c>
      <c r="BN19" s="20"/>
      <c r="BO19" s="19"/>
      <c r="BP19" s="21"/>
      <c r="BQ19" s="20">
        <v>0</v>
      </c>
      <c r="BR19" s="19">
        <v>0</v>
      </c>
      <c r="BS19" s="21">
        <v>0</v>
      </c>
      <c r="BT19" s="20">
        <v>0</v>
      </c>
      <c r="BU19" s="19">
        <v>0</v>
      </c>
      <c r="BV19" s="21">
        <v>0</v>
      </c>
      <c r="BW19" s="20">
        <v>0</v>
      </c>
      <c r="BX19" s="19">
        <v>0</v>
      </c>
      <c r="BY19" s="21">
        <v>0</v>
      </c>
      <c r="BZ19" s="20">
        <v>0</v>
      </c>
      <c r="CA19" s="19">
        <v>0</v>
      </c>
      <c r="CB19" s="21">
        <v>0</v>
      </c>
      <c r="CC19" s="20">
        <v>55.616999999999997</v>
      </c>
      <c r="CD19" s="19">
        <v>880.53</v>
      </c>
      <c r="CE19" s="21">
        <f t="shared" ref="CE19:CE30" si="68">CD19/CC19*1000</f>
        <v>15832.029775068773</v>
      </c>
      <c r="CF19" s="20">
        <v>90.91</v>
      </c>
      <c r="CG19" s="19">
        <v>1382.39</v>
      </c>
      <c r="CH19" s="21">
        <f t="shared" ref="CH19:CH30" si="69">CG19/CF19*1000</f>
        <v>15206.137938620615</v>
      </c>
      <c r="CI19" s="20">
        <f t="shared" ref="CI19:CI44" si="70">F19+O19+X19+AV19+AY19+BB19+BE19+BH19+BQ19+U19+BZ19+CC19+CF19+AA19+BT19+BW19+AM19+AP19+C19</f>
        <v>623.04499999999996</v>
      </c>
      <c r="CJ19" s="21">
        <f t="shared" ref="CJ19:CJ44" si="71">G19+P19+Y19+AW19+AZ19+BC19+BF19+BI19+BR19+V19+CA19+CD19+CG19+AB19+BU19+BX19+AN19+AQ19+D19</f>
        <v>7712.08</v>
      </c>
    </row>
    <row r="20" spans="1:88" x14ac:dyDescent="0.3">
      <c r="A20" s="35">
        <v>2018</v>
      </c>
      <c r="B20" s="36" t="s">
        <v>6</v>
      </c>
      <c r="C20" s="7">
        <v>0</v>
      </c>
      <c r="D20" s="6">
        <v>0</v>
      </c>
      <c r="E20" s="9">
        <v>0</v>
      </c>
      <c r="F20" s="7">
        <v>38.85</v>
      </c>
      <c r="G20" s="6">
        <v>384.25</v>
      </c>
      <c r="H20" s="9">
        <f t="shared" si="61"/>
        <v>9890.6048906048909</v>
      </c>
      <c r="I20" s="7"/>
      <c r="J20" s="6"/>
      <c r="K20" s="9"/>
      <c r="L20" s="7">
        <v>0</v>
      </c>
      <c r="M20" s="6">
        <v>0</v>
      </c>
      <c r="N20" s="9">
        <v>0</v>
      </c>
      <c r="O20" s="7">
        <v>125.251</v>
      </c>
      <c r="P20" s="6">
        <v>1303.45</v>
      </c>
      <c r="Q20" s="9">
        <f t="shared" si="62"/>
        <v>10406.703339693895</v>
      </c>
      <c r="R20" s="7">
        <v>0</v>
      </c>
      <c r="S20" s="6">
        <v>0</v>
      </c>
      <c r="T20" s="9">
        <f t="shared" si="63"/>
        <v>0</v>
      </c>
      <c r="U20" s="7">
        <v>2E-3</v>
      </c>
      <c r="V20" s="6">
        <v>0.09</v>
      </c>
      <c r="W20" s="9">
        <f t="shared" si="64"/>
        <v>45000</v>
      </c>
      <c r="X20" s="7">
        <v>0</v>
      </c>
      <c r="Y20" s="6">
        <v>0</v>
      </c>
      <c r="Z20" s="9">
        <v>0</v>
      </c>
      <c r="AA20" s="7">
        <v>0</v>
      </c>
      <c r="AB20" s="6">
        <v>0</v>
      </c>
      <c r="AC20" s="9">
        <v>0</v>
      </c>
      <c r="AD20" s="7"/>
      <c r="AE20" s="6"/>
      <c r="AF20" s="9"/>
      <c r="AG20" s="7">
        <v>0</v>
      </c>
      <c r="AH20" s="6">
        <v>0</v>
      </c>
      <c r="AI20" s="9">
        <f t="shared" si="65"/>
        <v>0</v>
      </c>
      <c r="AJ20" s="7">
        <v>0</v>
      </c>
      <c r="AK20" s="6">
        <v>0</v>
      </c>
      <c r="AL20" s="9">
        <f t="shared" si="66"/>
        <v>0</v>
      </c>
      <c r="AM20" s="7">
        <v>0</v>
      </c>
      <c r="AN20" s="6">
        <v>0</v>
      </c>
      <c r="AO20" s="9">
        <v>0</v>
      </c>
      <c r="AP20" s="7">
        <v>0</v>
      </c>
      <c r="AQ20" s="6">
        <v>0</v>
      </c>
      <c r="AR20" s="9">
        <v>0</v>
      </c>
      <c r="AS20" s="7"/>
      <c r="AT20" s="6"/>
      <c r="AU20" s="9"/>
      <c r="AV20" s="7">
        <v>2.5409999999999999</v>
      </c>
      <c r="AW20" s="6">
        <v>50.13</v>
      </c>
      <c r="AX20" s="9">
        <f t="shared" ref="AX20:AX29" si="72">AW20/AV20*1000</f>
        <v>19728.453364817004</v>
      </c>
      <c r="AY20" s="7">
        <v>438.12</v>
      </c>
      <c r="AZ20" s="6">
        <v>398.55</v>
      </c>
      <c r="BA20" s="9">
        <f t="shared" ref="BA20:BA25" si="73">AZ20/AY20*1000</f>
        <v>909.68227882771851</v>
      </c>
      <c r="BB20" s="7">
        <v>0</v>
      </c>
      <c r="BC20" s="6">
        <v>0</v>
      </c>
      <c r="BD20" s="9">
        <v>0</v>
      </c>
      <c r="BE20" s="7">
        <v>92.48</v>
      </c>
      <c r="BF20" s="6">
        <v>1067.31</v>
      </c>
      <c r="BG20" s="9">
        <f t="shared" si="67"/>
        <v>11540.981833910033</v>
      </c>
      <c r="BH20" s="7">
        <v>0</v>
      </c>
      <c r="BI20" s="6">
        <v>0</v>
      </c>
      <c r="BJ20" s="9">
        <v>0</v>
      </c>
      <c r="BK20" s="7">
        <v>0</v>
      </c>
      <c r="BL20" s="6">
        <v>0</v>
      </c>
      <c r="BM20" s="9">
        <v>0</v>
      </c>
      <c r="BN20" s="7"/>
      <c r="BO20" s="6"/>
      <c r="BP20" s="9"/>
      <c r="BQ20" s="7">
        <v>0</v>
      </c>
      <c r="BR20" s="6">
        <v>0</v>
      </c>
      <c r="BS20" s="9">
        <v>0</v>
      </c>
      <c r="BT20" s="7">
        <v>0</v>
      </c>
      <c r="BU20" s="6">
        <v>0</v>
      </c>
      <c r="BV20" s="9">
        <v>0</v>
      </c>
      <c r="BW20" s="7">
        <v>0</v>
      </c>
      <c r="BX20" s="6">
        <v>0</v>
      </c>
      <c r="BY20" s="9">
        <v>0</v>
      </c>
      <c r="BZ20" s="7">
        <v>0</v>
      </c>
      <c r="CA20" s="6">
        <v>0</v>
      </c>
      <c r="CB20" s="9">
        <v>0</v>
      </c>
      <c r="CC20" s="7">
        <v>99.554000000000002</v>
      </c>
      <c r="CD20" s="6">
        <v>1493.95</v>
      </c>
      <c r="CE20" s="9">
        <f t="shared" si="68"/>
        <v>15006.428671876571</v>
      </c>
      <c r="CF20" s="7">
        <v>11.38</v>
      </c>
      <c r="CG20" s="6">
        <v>154.80000000000001</v>
      </c>
      <c r="CH20" s="9">
        <f t="shared" si="69"/>
        <v>13602.811950790861</v>
      </c>
      <c r="CI20" s="7">
        <f t="shared" si="70"/>
        <v>808.17799999999988</v>
      </c>
      <c r="CJ20" s="9">
        <f t="shared" si="71"/>
        <v>4852.5300000000007</v>
      </c>
    </row>
    <row r="21" spans="1:88" x14ac:dyDescent="0.3">
      <c r="A21" s="35">
        <v>2018</v>
      </c>
      <c r="B21" s="36" t="s">
        <v>7</v>
      </c>
      <c r="C21" s="7">
        <v>0</v>
      </c>
      <c r="D21" s="6">
        <v>0</v>
      </c>
      <c r="E21" s="9">
        <v>0</v>
      </c>
      <c r="F21" s="7">
        <v>26.021000000000001</v>
      </c>
      <c r="G21" s="6">
        <v>204.85</v>
      </c>
      <c r="H21" s="9">
        <f t="shared" si="61"/>
        <v>7872.4876061642517</v>
      </c>
      <c r="I21" s="7"/>
      <c r="J21" s="6"/>
      <c r="K21" s="9"/>
      <c r="L21" s="7">
        <v>0</v>
      </c>
      <c r="M21" s="6">
        <v>0</v>
      </c>
      <c r="N21" s="9">
        <v>0</v>
      </c>
      <c r="O21" s="7">
        <v>92.421999999999997</v>
      </c>
      <c r="P21" s="6">
        <v>997.81</v>
      </c>
      <c r="Q21" s="9">
        <f t="shared" si="62"/>
        <v>10796.238990716496</v>
      </c>
      <c r="R21" s="7">
        <v>0</v>
      </c>
      <c r="S21" s="6">
        <v>0</v>
      </c>
      <c r="T21" s="9">
        <f t="shared" si="63"/>
        <v>0</v>
      </c>
      <c r="U21" s="7">
        <v>27.06</v>
      </c>
      <c r="V21" s="6">
        <v>304.83999999999997</v>
      </c>
      <c r="W21" s="9">
        <f t="shared" si="64"/>
        <v>11265.336289726534</v>
      </c>
      <c r="X21" s="7">
        <v>0</v>
      </c>
      <c r="Y21" s="6">
        <v>0</v>
      </c>
      <c r="Z21" s="9">
        <v>0</v>
      </c>
      <c r="AA21" s="7">
        <v>50.396999999999998</v>
      </c>
      <c r="AB21" s="6">
        <v>977.67</v>
      </c>
      <c r="AC21" s="9">
        <f t="shared" ref="AC21" si="74">AB21/AA21*1000</f>
        <v>19399.369010060123</v>
      </c>
      <c r="AD21" s="7"/>
      <c r="AE21" s="6"/>
      <c r="AF21" s="9"/>
      <c r="AG21" s="7">
        <v>0</v>
      </c>
      <c r="AH21" s="6">
        <v>0</v>
      </c>
      <c r="AI21" s="9">
        <f t="shared" si="65"/>
        <v>0</v>
      </c>
      <c r="AJ21" s="7">
        <v>0</v>
      </c>
      <c r="AK21" s="6">
        <v>0</v>
      </c>
      <c r="AL21" s="9">
        <f t="shared" si="66"/>
        <v>0</v>
      </c>
      <c r="AM21" s="7">
        <v>0</v>
      </c>
      <c r="AN21" s="6">
        <v>0</v>
      </c>
      <c r="AO21" s="9">
        <v>0</v>
      </c>
      <c r="AP21" s="7">
        <v>0</v>
      </c>
      <c r="AQ21" s="6">
        <v>0</v>
      </c>
      <c r="AR21" s="9">
        <v>0</v>
      </c>
      <c r="AS21" s="7"/>
      <c r="AT21" s="6"/>
      <c r="AU21" s="9"/>
      <c r="AV21" s="7">
        <v>0.28899999999999998</v>
      </c>
      <c r="AW21" s="6">
        <v>28.62</v>
      </c>
      <c r="AX21" s="9">
        <f t="shared" si="72"/>
        <v>99031.141868512117</v>
      </c>
      <c r="AY21" s="7">
        <v>218.52</v>
      </c>
      <c r="AZ21" s="6">
        <v>198.78</v>
      </c>
      <c r="BA21" s="9">
        <f t="shared" si="73"/>
        <v>909.66501922020859</v>
      </c>
      <c r="BB21" s="7">
        <v>0</v>
      </c>
      <c r="BC21" s="6">
        <v>0</v>
      </c>
      <c r="BD21" s="9">
        <v>0</v>
      </c>
      <c r="BE21" s="7">
        <v>61.78</v>
      </c>
      <c r="BF21" s="6">
        <v>664.12</v>
      </c>
      <c r="BG21" s="9">
        <f t="shared" si="67"/>
        <v>10749.75720297831</v>
      </c>
      <c r="BH21" s="7">
        <v>0</v>
      </c>
      <c r="BI21" s="6">
        <v>0</v>
      </c>
      <c r="BJ21" s="9">
        <v>0</v>
      </c>
      <c r="BK21" s="7">
        <v>0</v>
      </c>
      <c r="BL21" s="6">
        <v>0</v>
      </c>
      <c r="BM21" s="9">
        <v>0</v>
      </c>
      <c r="BN21" s="7"/>
      <c r="BO21" s="6"/>
      <c r="BP21" s="9"/>
      <c r="BQ21" s="7">
        <v>0</v>
      </c>
      <c r="BR21" s="6">
        <v>0</v>
      </c>
      <c r="BS21" s="9">
        <v>0</v>
      </c>
      <c r="BT21" s="7">
        <v>0</v>
      </c>
      <c r="BU21" s="6">
        <v>0</v>
      </c>
      <c r="BV21" s="9">
        <v>0</v>
      </c>
      <c r="BW21" s="7">
        <v>0</v>
      </c>
      <c r="BX21" s="6">
        <v>0</v>
      </c>
      <c r="BY21" s="9">
        <v>0</v>
      </c>
      <c r="BZ21" s="7">
        <v>0</v>
      </c>
      <c r="CA21" s="6">
        <v>0</v>
      </c>
      <c r="CB21" s="9">
        <v>0</v>
      </c>
      <c r="CC21" s="7">
        <v>122.339</v>
      </c>
      <c r="CD21" s="6">
        <v>1784.35</v>
      </c>
      <c r="CE21" s="9">
        <f t="shared" si="68"/>
        <v>14585.291689485774</v>
      </c>
      <c r="CF21" s="7">
        <v>1.33</v>
      </c>
      <c r="CG21" s="6">
        <v>17.329999999999998</v>
      </c>
      <c r="CH21" s="9">
        <f t="shared" si="69"/>
        <v>13030.075187969922</v>
      </c>
      <c r="CI21" s="7">
        <f t="shared" si="70"/>
        <v>600.15800000000013</v>
      </c>
      <c r="CJ21" s="9">
        <f t="shared" si="71"/>
        <v>5178.37</v>
      </c>
    </row>
    <row r="22" spans="1:88" x14ac:dyDescent="0.3">
      <c r="A22" s="35">
        <v>2018</v>
      </c>
      <c r="B22" s="36" t="s">
        <v>8</v>
      </c>
      <c r="C22" s="7">
        <v>0</v>
      </c>
      <c r="D22" s="6">
        <v>0</v>
      </c>
      <c r="E22" s="9">
        <v>0</v>
      </c>
      <c r="F22" s="7">
        <v>55.082000000000001</v>
      </c>
      <c r="G22" s="6">
        <v>323.69</v>
      </c>
      <c r="H22" s="9">
        <f t="shared" si="61"/>
        <v>5876.5113830289383</v>
      </c>
      <c r="I22" s="7"/>
      <c r="J22" s="6"/>
      <c r="K22" s="9"/>
      <c r="L22" s="7">
        <v>0</v>
      </c>
      <c r="M22" s="6">
        <v>0</v>
      </c>
      <c r="N22" s="9">
        <v>0</v>
      </c>
      <c r="O22" s="7">
        <v>0</v>
      </c>
      <c r="P22" s="6">
        <v>0</v>
      </c>
      <c r="Q22" s="9">
        <v>0</v>
      </c>
      <c r="R22" s="7">
        <v>0</v>
      </c>
      <c r="S22" s="6">
        <v>0</v>
      </c>
      <c r="T22" s="9">
        <f t="shared" si="63"/>
        <v>0</v>
      </c>
      <c r="U22" s="7">
        <v>55.5</v>
      </c>
      <c r="V22" s="6">
        <v>617.98</v>
      </c>
      <c r="W22" s="9">
        <f t="shared" si="64"/>
        <v>11134.774774774774</v>
      </c>
      <c r="X22" s="7">
        <v>0</v>
      </c>
      <c r="Y22" s="6">
        <v>0</v>
      </c>
      <c r="Z22" s="9">
        <v>0</v>
      </c>
      <c r="AA22" s="7">
        <v>0</v>
      </c>
      <c r="AB22" s="6">
        <v>0</v>
      </c>
      <c r="AC22" s="9">
        <v>0</v>
      </c>
      <c r="AD22" s="7"/>
      <c r="AE22" s="6"/>
      <c r="AF22" s="9"/>
      <c r="AG22" s="7">
        <v>0</v>
      </c>
      <c r="AH22" s="6">
        <v>0</v>
      </c>
      <c r="AI22" s="9">
        <f t="shared" si="65"/>
        <v>0</v>
      </c>
      <c r="AJ22" s="7">
        <v>0</v>
      </c>
      <c r="AK22" s="6">
        <v>0</v>
      </c>
      <c r="AL22" s="9">
        <f t="shared" si="66"/>
        <v>0</v>
      </c>
      <c r="AM22" s="7">
        <v>0</v>
      </c>
      <c r="AN22" s="6">
        <v>0</v>
      </c>
      <c r="AO22" s="9">
        <v>0</v>
      </c>
      <c r="AP22" s="7">
        <v>0</v>
      </c>
      <c r="AQ22" s="6">
        <v>0</v>
      </c>
      <c r="AR22" s="9">
        <v>0</v>
      </c>
      <c r="AS22" s="7"/>
      <c r="AT22" s="6"/>
      <c r="AU22" s="9"/>
      <c r="AV22" s="7">
        <v>0</v>
      </c>
      <c r="AW22" s="6">
        <v>0</v>
      </c>
      <c r="AX22" s="9">
        <v>0</v>
      </c>
      <c r="AY22" s="7">
        <v>0</v>
      </c>
      <c r="AZ22" s="6">
        <v>0</v>
      </c>
      <c r="BA22" s="9">
        <v>0</v>
      </c>
      <c r="BB22" s="7">
        <v>0</v>
      </c>
      <c r="BC22" s="6">
        <v>0</v>
      </c>
      <c r="BD22" s="9">
        <v>0</v>
      </c>
      <c r="BE22" s="7">
        <v>60.94</v>
      </c>
      <c r="BF22" s="6">
        <v>665.56</v>
      </c>
      <c r="BG22" s="9">
        <f t="shared" si="67"/>
        <v>10921.562192320314</v>
      </c>
      <c r="BH22" s="7">
        <v>0</v>
      </c>
      <c r="BI22" s="6">
        <v>0</v>
      </c>
      <c r="BJ22" s="9">
        <v>0</v>
      </c>
      <c r="BK22" s="7">
        <v>0</v>
      </c>
      <c r="BL22" s="6">
        <v>0</v>
      </c>
      <c r="BM22" s="9">
        <v>0</v>
      </c>
      <c r="BN22" s="7"/>
      <c r="BO22" s="6"/>
      <c r="BP22" s="9"/>
      <c r="BQ22" s="7">
        <v>0</v>
      </c>
      <c r="BR22" s="6">
        <v>0</v>
      </c>
      <c r="BS22" s="9">
        <v>0</v>
      </c>
      <c r="BT22" s="7">
        <v>0</v>
      </c>
      <c r="BU22" s="6">
        <v>0</v>
      </c>
      <c r="BV22" s="9">
        <v>0</v>
      </c>
      <c r="BW22" s="7">
        <v>0</v>
      </c>
      <c r="BX22" s="6">
        <v>0</v>
      </c>
      <c r="BY22" s="9">
        <v>0</v>
      </c>
      <c r="BZ22" s="7">
        <v>0</v>
      </c>
      <c r="CA22" s="6">
        <v>0</v>
      </c>
      <c r="CB22" s="9">
        <v>0</v>
      </c>
      <c r="CC22" s="7">
        <v>167.35499999999999</v>
      </c>
      <c r="CD22" s="6">
        <v>2223.3000000000002</v>
      </c>
      <c r="CE22" s="9">
        <f t="shared" si="68"/>
        <v>13284.93322577754</v>
      </c>
      <c r="CF22" s="7">
        <v>0.38500000000000001</v>
      </c>
      <c r="CG22" s="6">
        <v>6.76</v>
      </c>
      <c r="CH22" s="9">
        <f t="shared" si="69"/>
        <v>17558.441558441558</v>
      </c>
      <c r="CI22" s="7">
        <f t="shared" si="70"/>
        <v>339.26199999999994</v>
      </c>
      <c r="CJ22" s="9">
        <f t="shared" si="71"/>
        <v>3837.2900000000004</v>
      </c>
    </row>
    <row r="23" spans="1:88" x14ac:dyDescent="0.3">
      <c r="A23" s="35">
        <v>2018</v>
      </c>
      <c r="B23" s="36" t="s">
        <v>9</v>
      </c>
      <c r="C23" s="7">
        <v>0</v>
      </c>
      <c r="D23" s="6">
        <v>0</v>
      </c>
      <c r="E23" s="9">
        <v>0</v>
      </c>
      <c r="F23" s="7">
        <v>79.617000000000004</v>
      </c>
      <c r="G23" s="6">
        <v>630.13</v>
      </c>
      <c r="H23" s="9">
        <f t="shared" si="61"/>
        <v>7914.5157441249976</v>
      </c>
      <c r="I23" s="7"/>
      <c r="J23" s="6"/>
      <c r="K23" s="9"/>
      <c r="L23" s="7">
        <v>0</v>
      </c>
      <c r="M23" s="6">
        <v>0</v>
      </c>
      <c r="N23" s="9">
        <v>0</v>
      </c>
      <c r="O23" s="7">
        <v>11.411</v>
      </c>
      <c r="P23" s="6">
        <v>129.16999999999999</v>
      </c>
      <c r="Q23" s="9">
        <f t="shared" si="62"/>
        <v>11319.779160459206</v>
      </c>
      <c r="R23" s="7">
        <v>0</v>
      </c>
      <c r="S23" s="6">
        <v>0</v>
      </c>
      <c r="T23" s="9">
        <f t="shared" si="63"/>
        <v>0</v>
      </c>
      <c r="U23" s="7">
        <v>27.065000000000001</v>
      </c>
      <c r="V23" s="6">
        <v>297.76</v>
      </c>
      <c r="W23" s="9">
        <f t="shared" si="64"/>
        <v>11001.662663957139</v>
      </c>
      <c r="X23" s="7">
        <v>0</v>
      </c>
      <c r="Y23" s="6">
        <v>0</v>
      </c>
      <c r="Z23" s="9">
        <v>0</v>
      </c>
      <c r="AA23" s="7">
        <v>0</v>
      </c>
      <c r="AB23" s="6">
        <v>0</v>
      </c>
      <c r="AC23" s="9">
        <v>0</v>
      </c>
      <c r="AD23" s="7"/>
      <c r="AE23" s="6"/>
      <c r="AF23" s="9"/>
      <c r="AG23" s="7">
        <v>0</v>
      </c>
      <c r="AH23" s="6">
        <v>0</v>
      </c>
      <c r="AI23" s="9">
        <f t="shared" si="65"/>
        <v>0</v>
      </c>
      <c r="AJ23" s="7">
        <v>0</v>
      </c>
      <c r="AK23" s="6">
        <v>0</v>
      </c>
      <c r="AL23" s="9">
        <f t="shared" si="66"/>
        <v>0</v>
      </c>
      <c r="AM23" s="7">
        <v>0</v>
      </c>
      <c r="AN23" s="6">
        <v>0</v>
      </c>
      <c r="AO23" s="9">
        <v>0</v>
      </c>
      <c r="AP23" s="7">
        <v>0</v>
      </c>
      <c r="AQ23" s="6">
        <v>0</v>
      </c>
      <c r="AR23" s="9">
        <v>0</v>
      </c>
      <c r="AS23" s="7"/>
      <c r="AT23" s="6"/>
      <c r="AU23" s="9"/>
      <c r="AV23" s="7">
        <v>0.44400000000000001</v>
      </c>
      <c r="AW23" s="6">
        <v>7.91</v>
      </c>
      <c r="AX23" s="9">
        <f t="shared" si="72"/>
        <v>17815.315315315318</v>
      </c>
      <c r="AY23" s="7">
        <v>0</v>
      </c>
      <c r="AZ23" s="6">
        <v>0</v>
      </c>
      <c r="BA23" s="9">
        <v>0</v>
      </c>
      <c r="BB23" s="7">
        <v>166.50399999999999</v>
      </c>
      <c r="BC23" s="6">
        <v>1773.89</v>
      </c>
      <c r="BD23" s="9">
        <f t="shared" ref="BD23:BD25" si="75">BC23/BB23*1000</f>
        <v>10653.738048335177</v>
      </c>
      <c r="BE23" s="7">
        <v>29.562000000000001</v>
      </c>
      <c r="BF23" s="6">
        <v>327.43</v>
      </c>
      <c r="BG23" s="9">
        <f t="shared" si="67"/>
        <v>11076.043569447264</v>
      </c>
      <c r="BH23" s="7">
        <v>0</v>
      </c>
      <c r="BI23" s="6">
        <v>0</v>
      </c>
      <c r="BJ23" s="9">
        <v>0</v>
      </c>
      <c r="BK23" s="7">
        <v>0</v>
      </c>
      <c r="BL23" s="6">
        <v>0</v>
      </c>
      <c r="BM23" s="9">
        <f t="shared" ref="BM23:BM30" si="76">IF(BK23=0,0,BL23/BK23*1000)</f>
        <v>0</v>
      </c>
      <c r="BN23" s="7"/>
      <c r="BO23" s="6"/>
      <c r="BP23" s="9"/>
      <c r="BQ23" s="7">
        <v>0</v>
      </c>
      <c r="BR23" s="6">
        <v>0</v>
      </c>
      <c r="BS23" s="9">
        <v>0</v>
      </c>
      <c r="BT23" s="7">
        <v>0</v>
      </c>
      <c r="BU23" s="6">
        <v>0</v>
      </c>
      <c r="BV23" s="9">
        <v>0</v>
      </c>
      <c r="BW23" s="7">
        <v>0</v>
      </c>
      <c r="BX23" s="6">
        <v>0</v>
      </c>
      <c r="BY23" s="9">
        <v>0</v>
      </c>
      <c r="BZ23" s="7">
        <v>0</v>
      </c>
      <c r="CA23" s="6">
        <v>0</v>
      </c>
      <c r="CB23" s="9">
        <v>0</v>
      </c>
      <c r="CC23" s="7">
        <v>90.099000000000004</v>
      </c>
      <c r="CD23" s="6">
        <v>1218.48</v>
      </c>
      <c r="CE23" s="9">
        <f t="shared" si="68"/>
        <v>13523.790497119835</v>
      </c>
      <c r="CF23" s="7">
        <v>0.47</v>
      </c>
      <c r="CG23" s="6">
        <v>16.329999999999998</v>
      </c>
      <c r="CH23" s="9">
        <f t="shared" si="69"/>
        <v>34744.680851063829</v>
      </c>
      <c r="CI23" s="7">
        <f t="shared" si="70"/>
        <v>405.17200000000003</v>
      </c>
      <c r="CJ23" s="9">
        <f t="shared" si="71"/>
        <v>4401.1000000000004</v>
      </c>
    </row>
    <row r="24" spans="1:88" x14ac:dyDescent="0.3">
      <c r="A24" s="35">
        <v>2018</v>
      </c>
      <c r="B24" s="36" t="s">
        <v>10</v>
      </c>
      <c r="C24" s="7">
        <v>0</v>
      </c>
      <c r="D24" s="6">
        <v>0</v>
      </c>
      <c r="E24" s="9">
        <v>0</v>
      </c>
      <c r="F24" s="7">
        <v>86.586500000000001</v>
      </c>
      <c r="G24" s="6">
        <v>579.01099999999997</v>
      </c>
      <c r="H24" s="9">
        <f t="shared" si="61"/>
        <v>6687.0817044227442</v>
      </c>
      <c r="I24" s="7"/>
      <c r="J24" s="6"/>
      <c r="K24" s="9"/>
      <c r="L24" s="7">
        <v>0</v>
      </c>
      <c r="M24" s="6">
        <v>0</v>
      </c>
      <c r="N24" s="9">
        <v>0</v>
      </c>
      <c r="O24" s="7">
        <v>96.93177</v>
      </c>
      <c r="P24" s="6">
        <v>1132.7950000000001</v>
      </c>
      <c r="Q24" s="9">
        <f t="shared" si="62"/>
        <v>11686.519290837257</v>
      </c>
      <c r="R24" s="7">
        <v>0</v>
      </c>
      <c r="S24" s="6">
        <v>0</v>
      </c>
      <c r="T24" s="9">
        <f t="shared" si="63"/>
        <v>0</v>
      </c>
      <c r="U24" s="7">
        <v>0</v>
      </c>
      <c r="V24" s="6">
        <v>0</v>
      </c>
      <c r="W24" s="9">
        <v>0</v>
      </c>
      <c r="X24" s="7">
        <v>0</v>
      </c>
      <c r="Y24" s="6">
        <v>0</v>
      </c>
      <c r="Z24" s="9">
        <v>0</v>
      </c>
      <c r="AA24" s="7">
        <v>0</v>
      </c>
      <c r="AB24" s="6">
        <v>0</v>
      </c>
      <c r="AC24" s="9">
        <v>0</v>
      </c>
      <c r="AD24" s="7"/>
      <c r="AE24" s="6"/>
      <c r="AF24" s="9"/>
      <c r="AG24" s="7">
        <v>0</v>
      </c>
      <c r="AH24" s="6">
        <v>0</v>
      </c>
      <c r="AI24" s="9">
        <f t="shared" si="65"/>
        <v>0</v>
      </c>
      <c r="AJ24" s="7">
        <v>0</v>
      </c>
      <c r="AK24" s="6">
        <v>0</v>
      </c>
      <c r="AL24" s="9">
        <f t="shared" si="66"/>
        <v>0</v>
      </c>
      <c r="AM24" s="7">
        <v>0</v>
      </c>
      <c r="AN24" s="6">
        <v>0</v>
      </c>
      <c r="AO24" s="9">
        <v>0</v>
      </c>
      <c r="AP24" s="7">
        <v>0</v>
      </c>
      <c r="AQ24" s="6">
        <v>0</v>
      </c>
      <c r="AR24" s="9">
        <v>0</v>
      </c>
      <c r="AS24" s="7"/>
      <c r="AT24" s="6"/>
      <c r="AU24" s="9"/>
      <c r="AV24" s="7">
        <v>0</v>
      </c>
      <c r="AW24" s="6">
        <v>0</v>
      </c>
      <c r="AX24" s="9">
        <v>0</v>
      </c>
      <c r="AY24" s="7">
        <v>53.83</v>
      </c>
      <c r="AZ24" s="6">
        <v>51.536999999999999</v>
      </c>
      <c r="BA24" s="9">
        <f t="shared" si="73"/>
        <v>957.40293516626423</v>
      </c>
      <c r="BB24" s="7">
        <v>0.21</v>
      </c>
      <c r="BC24" s="6">
        <v>4.37</v>
      </c>
      <c r="BD24" s="9">
        <f t="shared" si="75"/>
        <v>20809.523809523809</v>
      </c>
      <c r="BE24" s="7">
        <v>60.97</v>
      </c>
      <c r="BF24" s="6">
        <v>650.02300000000002</v>
      </c>
      <c r="BG24" s="9">
        <f t="shared" si="67"/>
        <v>10661.358044940134</v>
      </c>
      <c r="BH24" s="7">
        <v>0</v>
      </c>
      <c r="BI24" s="6">
        <v>0</v>
      </c>
      <c r="BJ24" s="9">
        <v>0</v>
      </c>
      <c r="BK24" s="7">
        <v>0</v>
      </c>
      <c r="BL24" s="6">
        <v>0</v>
      </c>
      <c r="BM24" s="9">
        <f t="shared" si="76"/>
        <v>0</v>
      </c>
      <c r="BN24" s="7"/>
      <c r="BO24" s="6"/>
      <c r="BP24" s="9"/>
      <c r="BQ24" s="7">
        <v>0</v>
      </c>
      <c r="BR24" s="6">
        <v>0</v>
      </c>
      <c r="BS24" s="9">
        <v>0</v>
      </c>
      <c r="BT24" s="7">
        <v>0</v>
      </c>
      <c r="BU24" s="6">
        <v>0</v>
      </c>
      <c r="BV24" s="9">
        <v>0</v>
      </c>
      <c r="BW24" s="7">
        <v>0</v>
      </c>
      <c r="BX24" s="6">
        <v>0</v>
      </c>
      <c r="BY24" s="9">
        <v>0</v>
      </c>
      <c r="BZ24" s="7">
        <v>0</v>
      </c>
      <c r="CA24" s="6">
        <v>0</v>
      </c>
      <c r="CB24" s="9">
        <v>0</v>
      </c>
      <c r="CC24" s="7">
        <v>107.18600000000001</v>
      </c>
      <c r="CD24" s="6">
        <v>1690.461</v>
      </c>
      <c r="CE24" s="9">
        <f t="shared" si="68"/>
        <v>15771.285429067229</v>
      </c>
      <c r="CF24" s="7">
        <v>1.7749999999999999</v>
      </c>
      <c r="CG24" s="6">
        <v>22.324999999999999</v>
      </c>
      <c r="CH24" s="9">
        <f t="shared" si="69"/>
        <v>12577.464788732394</v>
      </c>
      <c r="CI24" s="7">
        <f t="shared" si="70"/>
        <v>407.48927000000003</v>
      </c>
      <c r="CJ24" s="9">
        <f t="shared" si="71"/>
        <v>4130.5219999999999</v>
      </c>
    </row>
    <row r="25" spans="1:88" x14ac:dyDescent="0.3">
      <c r="A25" s="35">
        <v>2018</v>
      </c>
      <c r="B25" s="36" t="s">
        <v>11</v>
      </c>
      <c r="C25" s="7">
        <v>0.84099999999999997</v>
      </c>
      <c r="D25" s="6">
        <v>80.912999999999997</v>
      </c>
      <c r="E25" s="9">
        <f t="shared" ref="E25" si="77">D25/C25*1000</f>
        <v>96210.463733650409</v>
      </c>
      <c r="F25" s="7">
        <v>40.266300000000001</v>
      </c>
      <c r="G25" s="6">
        <v>312.94099999999997</v>
      </c>
      <c r="H25" s="9">
        <f t="shared" si="61"/>
        <v>7771.784345718379</v>
      </c>
      <c r="I25" s="7"/>
      <c r="J25" s="6"/>
      <c r="K25" s="9"/>
      <c r="L25" s="7">
        <v>0</v>
      </c>
      <c r="M25" s="6">
        <v>0</v>
      </c>
      <c r="N25" s="9">
        <f t="shared" ref="N25:N30" si="78">IF(L25=0,0,M25/L25*1000)</f>
        <v>0</v>
      </c>
      <c r="O25" s="7">
        <v>60.561150000000005</v>
      </c>
      <c r="P25" s="6">
        <v>792.3</v>
      </c>
      <c r="Q25" s="9">
        <f t="shared" si="62"/>
        <v>13082.644566690031</v>
      </c>
      <c r="R25" s="7">
        <v>0</v>
      </c>
      <c r="S25" s="6">
        <v>0</v>
      </c>
      <c r="T25" s="9">
        <f t="shared" si="63"/>
        <v>0</v>
      </c>
      <c r="U25" s="7">
        <v>31.16</v>
      </c>
      <c r="V25" s="6">
        <v>346.81099999999998</v>
      </c>
      <c r="W25" s="9">
        <f t="shared" si="64"/>
        <v>11130.006418485238</v>
      </c>
      <c r="X25" s="7">
        <v>0</v>
      </c>
      <c r="Y25" s="6">
        <v>0</v>
      </c>
      <c r="Z25" s="9">
        <v>0</v>
      </c>
      <c r="AA25" s="7">
        <v>0</v>
      </c>
      <c r="AB25" s="6">
        <v>0</v>
      </c>
      <c r="AC25" s="9">
        <v>0</v>
      </c>
      <c r="AD25" s="7"/>
      <c r="AE25" s="6"/>
      <c r="AF25" s="9"/>
      <c r="AG25" s="7">
        <v>0</v>
      </c>
      <c r="AH25" s="6">
        <v>0</v>
      </c>
      <c r="AI25" s="9">
        <f t="shared" si="65"/>
        <v>0</v>
      </c>
      <c r="AJ25" s="7">
        <v>0</v>
      </c>
      <c r="AK25" s="6">
        <v>0</v>
      </c>
      <c r="AL25" s="9">
        <f t="shared" si="66"/>
        <v>0</v>
      </c>
      <c r="AM25" s="7">
        <v>0</v>
      </c>
      <c r="AN25" s="6">
        <v>0</v>
      </c>
      <c r="AO25" s="9">
        <v>0</v>
      </c>
      <c r="AP25" s="7">
        <v>0</v>
      </c>
      <c r="AQ25" s="6">
        <v>0</v>
      </c>
      <c r="AR25" s="9">
        <v>0</v>
      </c>
      <c r="AS25" s="7"/>
      <c r="AT25" s="6"/>
      <c r="AU25" s="9"/>
      <c r="AV25" s="7">
        <v>0</v>
      </c>
      <c r="AW25" s="6">
        <v>0</v>
      </c>
      <c r="AX25" s="9">
        <v>0</v>
      </c>
      <c r="AY25" s="7">
        <v>53.83</v>
      </c>
      <c r="AZ25" s="6">
        <v>51.536999999999999</v>
      </c>
      <c r="BA25" s="9">
        <f t="shared" si="73"/>
        <v>957.40293516626423</v>
      </c>
      <c r="BB25" s="7">
        <v>2E-3</v>
      </c>
      <c r="BC25" s="6">
        <v>2.5999999999999999E-2</v>
      </c>
      <c r="BD25" s="9">
        <f t="shared" si="75"/>
        <v>13000</v>
      </c>
      <c r="BE25" s="7">
        <v>30.86</v>
      </c>
      <c r="BF25" s="6">
        <v>332.51600000000002</v>
      </c>
      <c r="BG25" s="9">
        <f t="shared" si="67"/>
        <v>10774.983797796502</v>
      </c>
      <c r="BH25" s="7">
        <v>0</v>
      </c>
      <c r="BI25" s="6">
        <v>0</v>
      </c>
      <c r="BJ25" s="9">
        <v>0</v>
      </c>
      <c r="BK25" s="7">
        <v>0</v>
      </c>
      <c r="BL25" s="6">
        <v>0</v>
      </c>
      <c r="BM25" s="9">
        <f t="shared" si="76"/>
        <v>0</v>
      </c>
      <c r="BN25" s="7"/>
      <c r="BO25" s="6"/>
      <c r="BP25" s="9"/>
      <c r="BQ25" s="7">
        <v>0</v>
      </c>
      <c r="BR25" s="6">
        <v>0</v>
      </c>
      <c r="BS25" s="9">
        <v>0</v>
      </c>
      <c r="BT25" s="7">
        <v>0</v>
      </c>
      <c r="BU25" s="6">
        <v>0</v>
      </c>
      <c r="BV25" s="9">
        <v>0</v>
      </c>
      <c r="BW25" s="7">
        <v>0</v>
      </c>
      <c r="BX25" s="6">
        <v>0</v>
      </c>
      <c r="BY25" s="9">
        <v>0</v>
      </c>
      <c r="BZ25" s="7">
        <v>0</v>
      </c>
      <c r="CA25" s="6">
        <v>0</v>
      </c>
      <c r="CB25" s="9">
        <v>0</v>
      </c>
      <c r="CC25" s="7">
        <v>106.533</v>
      </c>
      <c r="CD25" s="6">
        <v>1558.36</v>
      </c>
      <c r="CE25" s="9">
        <f t="shared" si="68"/>
        <v>14627.955656932592</v>
      </c>
      <c r="CF25" s="7">
        <v>67.349000000000004</v>
      </c>
      <c r="CG25" s="6">
        <v>912.11800000000005</v>
      </c>
      <c r="CH25" s="9">
        <f t="shared" si="69"/>
        <v>13543.15580038308</v>
      </c>
      <c r="CI25" s="7">
        <f t="shared" si="70"/>
        <v>391.40244999999999</v>
      </c>
      <c r="CJ25" s="9">
        <f t="shared" si="71"/>
        <v>4387.5219999999999</v>
      </c>
    </row>
    <row r="26" spans="1:88" x14ac:dyDescent="0.3">
      <c r="A26" s="35">
        <v>2018</v>
      </c>
      <c r="B26" s="36" t="s">
        <v>12</v>
      </c>
      <c r="C26" s="7">
        <v>0</v>
      </c>
      <c r="D26" s="6">
        <v>0</v>
      </c>
      <c r="E26" s="9">
        <v>0</v>
      </c>
      <c r="F26" s="7">
        <v>43.39</v>
      </c>
      <c r="G26" s="6">
        <v>438.05399999999997</v>
      </c>
      <c r="H26" s="9">
        <f t="shared" si="61"/>
        <v>10095.736344779903</v>
      </c>
      <c r="I26" s="7"/>
      <c r="J26" s="6"/>
      <c r="K26" s="9"/>
      <c r="L26" s="7">
        <v>0</v>
      </c>
      <c r="M26" s="6">
        <v>0</v>
      </c>
      <c r="N26" s="9">
        <f t="shared" si="78"/>
        <v>0</v>
      </c>
      <c r="O26" s="7">
        <v>276.02699999999999</v>
      </c>
      <c r="P26" s="6">
        <v>3234.4209999999998</v>
      </c>
      <c r="Q26" s="9">
        <f t="shared" si="62"/>
        <v>11717.770363044196</v>
      </c>
      <c r="R26" s="7">
        <v>0</v>
      </c>
      <c r="S26" s="6">
        <v>0</v>
      </c>
      <c r="T26" s="9">
        <f t="shared" si="63"/>
        <v>0</v>
      </c>
      <c r="U26" s="7">
        <v>0</v>
      </c>
      <c r="V26" s="6">
        <v>0</v>
      </c>
      <c r="W26" s="9">
        <v>0</v>
      </c>
      <c r="X26" s="7">
        <v>0</v>
      </c>
      <c r="Y26" s="6">
        <v>0</v>
      </c>
      <c r="Z26" s="9">
        <v>0</v>
      </c>
      <c r="AA26" s="7">
        <v>0</v>
      </c>
      <c r="AB26" s="6">
        <v>0</v>
      </c>
      <c r="AC26" s="9">
        <v>0</v>
      </c>
      <c r="AD26" s="7"/>
      <c r="AE26" s="6"/>
      <c r="AF26" s="9"/>
      <c r="AG26" s="7">
        <v>0</v>
      </c>
      <c r="AH26" s="6">
        <v>0</v>
      </c>
      <c r="AI26" s="9">
        <f t="shared" si="65"/>
        <v>0</v>
      </c>
      <c r="AJ26" s="7">
        <v>0</v>
      </c>
      <c r="AK26" s="6">
        <v>0</v>
      </c>
      <c r="AL26" s="9">
        <f t="shared" si="66"/>
        <v>0</v>
      </c>
      <c r="AM26" s="7">
        <v>0</v>
      </c>
      <c r="AN26" s="6">
        <v>0</v>
      </c>
      <c r="AO26" s="9">
        <v>0</v>
      </c>
      <c r="AP26" s="7">
        <v>0</v>
      </c>
      <c r="AQ26" s="6">
        <v>0</v>
      </c>
      <c r="AR26" s="9">
        <v>0</v>
      </c>
      <c r="AS26" s="7"/>
      <c r="AT26" s="6"/>
      <c r="AU26" s="9"/>
      <c r="AV26" s="7">
        <v>0</v>
      </c>
      <c r="AW26" s="6">
        <v>0</v>
      </c>
      <c r="AX26" s="9">
        <v>0</v>
      </c>
      <c r="AY26" s="7">
        <v>0</v>
      </c>
      <c r="AZ26" s="6">
        <v>0</v>
      </c>
      <c r="BA26" s="9">
        <v>0</v>
      </c>
      <c r="BB26" s="7">
        <v>0</v>
      </c>
      <c r="BC26" s="6">
        <v>0</v>
      </c>
      <c r="BD26" s="9">
        <v>0</v>
      </c>
      <c r="BE26" s="7">
        <v>31.102</v>
      </c>
      <c r="BF26" s="6">
        <v>335.17500000000001</v>
      </c>
      <c r="BG26" s="9">
        <f t="shared" si="67"/>
        <v>10776.638158317794</v>
      </c>
      <c r="BH26" s="7">
        <v>0</v>
      </c>
      <c r="BI26" s="6">
        <v>0</v>
      </c>
      <c r="BJ26" s="9">
        <v>0</v>
      </c>
      <c r="BK26" s="7">
        <v>0</v>
      </c>
      <c r="BL26" s="6">
        <v>0</v>
      </c>
      <c r="BM26" s="9">
        <f t="shared" si="76"/>
        <v>0</v>
      </c>
      <c r="BN26" s="7"/>
      <c r="BO26" s="6"/>
      <c r="BP26" s="9"/>
      <c r="BQ26" s="7">
        <v>0</v>
      </c>
      <c r="BR26" s="6">
        <v>0</v>
      </c>
      <c r="BS26" s="9">
        <v>0</v>
      </c>
      <c r="BT26" s="7">
        <v>0</v>
      </c>
      <c r="BU26" s="6">
        <v>0</v>
      </c>
      <c r="BV26" s="9">
        <v>0</v>
      </c>
      <c r="BW26" s="7">
        <v>0</v>
      </c>
      <c r="BX26" s="6">
        <v>0</v>
      </c>
      <c r="BY26" s="9">
        <v>0</v>
      </c>
      <c r="BZ26" s="7">
        <v>0</v>
      </c>
      <c r="CA26" s="6">
        <v>0</v>
      </c>
      <c r="CB26" s="9">
        <v>0</v>
      </c>
      <c r="CC26" s="7">
        <v>41.07</v>
      </c>
      <c r="CD26" s="6">
        <v>716.702</v>
      </c>
      <c r="CE26" s="9">
        <f t="shared" si="68"/>
        <v>17450.742634526418</v>
      </c>
      <c r="CF26" s="7">
        <v>13.891999999999999</v>
      </c>
      <c r="CG26" s="6">
        <v>197.249</v>
      </c>
      <c r="CH26" s="9">
        <f t="shared" si="69"/>
        <v>14198.747480564354</v>
      </c>
      <c r="CI26" s="7">
        <f t="shared" si="70"/>
        <v>405.48099999999994</v>
      </c>
      <c r="CJ26" s="9">
        <f t="shared" si="71"/>
        <v>4921.6009999999997</v>
      </c>
    </row>
    <row r="27" spans="1:88" x14ac:dyDescent="0.3">
      <c r="A27" s="35">
        <v>2018</v>
      </c>
      <c r="B27" s="36" t="s">
        <v>13</v>
      </c>
      <c r="C27" s="7">
        <v>0</v>
      </c>
      <c r="D27" s="6">
        <v>0</v>
      </c>
      <c r="E27" s="9">
        <v>0</v>
      </c>
      <c r="F27" s="7">
        <v>48.918639999999996</v>
      </c>
      <c r="G27" s="6">
        <v>381.767</v>
      </c>
      <c r="H27" s="9">
        <f t="shared" si="61"/>
        <v>7804.1212920064836</v>
      </c>
      <c r="I27" s="7"/>
      <c r="J27" s="6"/>
      <c r="K27" s="9"/>
      <c r="L27" s="7">
        <v>0</v>
      </c>
      <c r="M27" s="6">
        <v>0</v>
      </c>
      <c r="N27" s="9">
        <f t="shared" si="78"/>
        <v>0</v>
      </c>
      <c r="O27" s="7">
        <v>61.24</v>
      </c>
      <c r="P27" s="6">
        <v>530.65700000000004</v>
      </c>
      <c r="Q27" s="9">
        <f t="shared" si="62"/>
        <v>8665.2024820378847</v>
      </c>
      <c r="R27" s="7">
        <v>0</v>
      </c>
      <c r="S27" s="6">
        <v>0</v>
      </c>
      <c r="T27" s="9">
        <f t="shared" si="63"/>
        <v>0</v>
      </c>
      <c r="U27" s="7">
        <v>0</v>
      </c>
      <c r="V27" s="6">
        <v>0</v>
      </c>
      <c r="W27" s="9">
        <v>0</v>
      </c>
      <c r="X27" s="7">
        <v>0</v>
      </c>
      <c r="Y27" s="6">
        <v>0</v>
      </c>
      <c r="Z27" s="9">
        <v>0</v>
      </c>
      <c r="AA27" s="7">
        <v>0</v>
      </c>
      <c r="AB27" s="6">
        <v>0</v>
      </c>
      <c r="AC27" s="9">
        <v>0</v>
      </c>
      <c r="AD27" s="7"/>
      <c r="AE27" s="6"/>
      <c r="AF27" s="9"/>
      <c r="AG27" s="7">
        <v>0</v>
      </c>
      <c r="AH27" s="6">
        <v>0</v>
      </c>
      <c r="AI27" s="9">
        <f t="shared" si="65"/>
        <v>0</v>
      </c>
      <c r="AJ27" s="7">
        <v>0</v>
      </c>
      <c r="AK27" s="6">
        <v>0</v>
      </c>
      <c r="AL27" s="9">
        <f t="shared" si="66"/>
        <v>0</v>
      </c>
      <c r="AM27" s="7">
        <v>0</v>
      </c>
      <c r="AN27" s="6">
        <v>0</v>
      </c>
      <c r="AO27" s="9">
        <v>0</v>
      </c>
      <c r="AP27" s="7">
        <v>0</v>
      </c>
      <c r="AQ27" s="6">
        <v>0</v>
      </c>
      <c r="AR27" s="9">
        <v>0</v>
      </c>
      <c r="AS27" s="7"/>
      <c r="AT27" s="6"/>
      <c r="AU27" s="9"/>
      <c r="AV27" s="7">
        <v>0</v>
      </c>
      <c r="AW27" s="6">
        <v>0</v>
      </c>
      <c r="AX27" s="9">
        <v>0</v>
      </c>
      <c r="AY27" s="7">
        <v>0</v>
      </c>
      <c r="AZ27" s="6">
        <v>0</v>
      </c>
      <c r="BA27" s="9">
        <v>0</v>
      </c>
      <c r="BB27" s="7">
        <v>0</v>
      </c>
      <c r="BC27" s="6">
        <v>0</v>
      </c>
      <c r="BD27" s="9">
        <v>0</v>
      </c>
      <c r="BE27" s="7">
        <v>67.034000000000006</v>
      </c>
      <c r="BF27" s="6">
        <v>572.33100000000002</v>
      </c>
      <c r="BG27" s="9">
        <f t="shared" si="67"/>
        <v>8537.9210549870204</v>
      </c>
      <c r="BH27" s="7">
        <v>0</v>
      </c>
      <c r="BI27" s="6">
        <v>0</v>
      </c>
      <c r="BJ27" s="9">
        <v>0</v>
      </c>
      <c r="BK27" s="7">
        <v>0</v>
      </c>
      <c r="BL27" s="6">
        <v>0</v>
      </c>
      <c r="BM27" s="9">
        <f t="shared" si="76"/>
        <v>0</v>
      </c>
      <c r="BN27" s="7"/>
      <c r="BO27" s="6"/>
      <c r="BP27" s="9"/>
      <c r="BQ27" s="7">
        <v>0</v>
      </c>
      <c r="BR27" s="6">
        <v>0</v>
      </c>
      <c r="BS27" s="9">
        <v>0</v>
      </c>
      <c r="BT27" s="7">
        <v>0</v>
      </c>
      <c r="BU27" s="6">
        <v>0</v>
      </c>
      <c r="BV27" s="9">
        <v>0</v>
      </c>
      <c r="BW27" s="7">
        <v>0</v>
      </c>
      <c r="BX27" s="6">
        <v>0</v>
      </c>
      <c r="BY27" s="9">
        <v>0</v>
      </c>
      <c r="BZ27" s="7">
        <v>0</v>
      </c>
      <c r="CA27" s="6">
        <v>0</v>
      </c>
      <c r="CB27" s="9">
        <v>0</v>
      </c>
      <c r="CC27" s="7">
        <v>38.880000000000003</v>
      </c>
      <c r="CD27" s="6">
        <v>872.322</v>
      </c>
      <c r="CE27" s="9">
        <f t="shared" si="68"/>
        <v>22436.265432098764</v>
      </c>
      <c r="CF27" s="7">
        <v>8.5440000000000005</v>
      </c>
      <c r="CG27" s="6">
        <v>132.06399999999999</v>
      </c>
      <c r="CH27" s="9">
        <f t="shared" si="69"/>
        <v>15456.928838951309</v>
      </c>
      <c r="CI27" s="7">
        <f t="shared" si="70"/>
        <v>224.61663999999999</v>
      </c>
      <c r="CJ27" s="9">
        <f t="shared" si="71"/>
        <v>2489.1410000000001</v>
      </c>
    </row>
    <row r="28" spans="1:88" x14ac:dyDescent="0.3">
      <c r="A28" s="35">
        <v>2018</v>
      </c>
      <c r="B28" s="36" t="s">
        <v>14</v>
      </c>
      <c r="C28" s="7">
        <v>0</v>
      </c>
      <c r="D28" s="6">
        <v>0</v>
      </c>
      <c r="E28" s="9">
        <v>0</v>
      </c>
      <c r="F28" s="7">
        <v>37.672599999999996</v>
      </c>
      <c r="G28" s="6">
        <v>594.245</v>
      </c>
      <c r="H28" s="9">
        <f t="shared" si="61"/>
        <v>15773.931186060958</v>
      </c>
      <c r="I28" s="7"/>
      <c r="J28" s="6"/>
      <c r="K28" s="9"/>
      <c r="L28" s="7">
        <v>0</v>
      </c>
      <c r="M28" s="6">
        <v>0</v>
      </c>
      <c r="N28" s="9">
        <f t="shared" si="78"/>
        <v>0</v>
      </c>
      <c r="O28" s="7">
        <v>3.78</v>
      </c>
      <c r="P28" s="6">
        <v>126.31100000000001</v>
      </c>
      <c r="Q28" s="9">
        <f t="shared" si="62"/>
        <v>33415.608465608471</v>
      </c>
      <c r="R28" s="7">
        <v>0</v>
      </c>
      <c r="S28" s="6">
        <v>0</v>
      </c>
      <c r="T28" s="9">
        <f t="shared" si="63"/>
        <v>0</v>
      </c>
      <c r="U28" s="7">
        <v>0</v>
      </c>
      <c r="V28" s="6">
        <v>0</v>
      </c>
      <c r="W28" s="9">
        <v>0</v>
      </c>
      <c r="X28" s="7">
        <v>0</v>
      </c>
      <c r="Y28" s="6">
        <v>0</v>
      </c>
      <c r="Z28" s="9">
        <v>0</v>
      </c>
      <c r="AA28" s="7">
        <v>0</v>
      </c>
      <c r="AB28" s="6">
        <v>0</v>
      </c>
      <c r="AC28" s="9">
        <v>0</v>
      </c>
      <c r="AD28" s="7"/>
      <c r="AE28" s="6"/>
      <c r="AF28" s="9"/>
      <c r="AG28" s="7">
        <v>0</v>
      </c>
      <c r="AH28" s="6">
        <v>0</v>
      </c>
      <c r="AI28" s="9">
        <f t="shared" si="65"/>
        <v>0</v>
      </c>
      <c r="AJ28" s="7">
        <v>0</v>
      </c>
      <c r="AK28" s="6">
        <v>0</v>
      </c>
      <c r="AL28" s="9">
        <f t="shared" si="66"/>
        <v>0</v>
      </c>
      <c r="AM28" s="7">
        <v>0</v>
      </c>
      <c r="AN28" s="6">
        <v>0</v>
      </c>
      <c r="AO28" s="9">
        <v>0</v>
      </c>
      <c r="AP28" s="7">
        <v>0</v>
      </c>
      <c r="AQ28" s="6">
        <v>0</v>
      </c>
      <c r="AR28" s="9">
        <v>0</v>
      </c>
      <c r="AS28" s="7"/>
      <c r="AT28" s="6"/>
      <c r="AU28" s="9"/>
      <c r="AV28" s="7">
        <v>0</v>
      </c>
      <c r="AW28" s="6">
        <v>0</v>
      </c>
      <c r="AX28" s="9">
        <v>0</v>
      </c>
      <c r="AY28" s="7">
        <v>0</v>
      </c>
      <c r="AZ28" s="6">
        <v>0</v>
      </c>
      <c r="BA28" s="9">
        <v>0</v>
      </c>
      <c r="BB28" s="7">
        <v>0</v>
      </c>
      <c r="BC28" s="6">
        <v>0</v>
      </c>
      <c r="BD28" s="9">
        <v>0</v>
      </c>
      <c r="BE28" s="7">
        <v>0</v>
      </c>
      <c r="BF28" s="6">
        <v>0</v>
      </c>
      <c r="BG28" s="9">
        <v>0</v>
      </c>
      <c r="BH28" s="7">
        <v>0</v>
      </c>
      <c r="BI28" s="6">
        <v>0</v>
      </c>
      <c r="BJ28" s="9">
        <v>0</v>
      </c>
      <c r="BK28" s="7">
        <v>0</v>
      </c>
      <c r="BL28" s="6">
        <v>0</v>
      </c>
      <c r="BM28" s="9">
        <f t="shared" si="76"/>
        <v>0</v>
      </c>
      <c r="BN28" s="7"/>
      <c r="BO28" s="6"/>
      <c r="BP28" s="9"/>
      <c r="BQ28" s="7">
        <v>0</v>
      </c>
      <c r="BR28" s="6">
        <v>0</v>
      </c>
      <c r="BS28" s="9">
        <v>0</v>
      </c>
      <c r="BT28" s="7">
        <v>0</v>
      </c>
      <c r="BU28" s="6">
        <v>0</v>
      </c>
      <c r="BV28" s="9">
        <v>0</v>
      </c>
      <c r="BW28" s="7">
        <v>0</v>
      </c>
      <c r="BX28" s="6">
        <v>0</v>
      </c>
      <c r="BY28" s="9">
        <v>0</v>
      </c>
      <c r="BZ28" s="7">
        <v>0</v>
      </c>
      <c r="CA28" s="6">
        <v>0</v>
      </c>
      <c r="CB28" s="9">
        <v>0</v>
      </c>
      <c r="CC28" s="7">
        <v>57.243220000000001</v>
      </c>
      <c r="CD28" s="6">
        <v>1189.759</v>
      </c>
      <c r="CE28" s="9">
        <f t="shared" si="68"/>
        <v>20784.278033276256</v>
      </c>
      <c r="CF28" s="7">
        <v>89.85</v>
      </c>
      <c r="CG28" s="6">
        <v>1343.8219999999999</v>
      </c>
      <c r="CH28" s="9">
        <f t="shared" si="69"/>
        <v>14956.282693377851</v>
      </c>
      <c r="CI28" s="7">
        <f t="shared" si="70"/>
        <v>188.54581999999999</v>
      </c>
      <c r="CJ28" s="9">
        <f t="shared" si="71"/>
        <v>3254.1369999999997</v>
      </c>
    </row>
    <row r="29" spans="1:88" x14ac:dyDescent="0.3">
      <c r="A29" s="35">
        <v>2018</v>
      </c>
      <c r="B29" s="36" t="s">
        <v>15</v>
      </c>
      <c r="C29" s="7">
        <v>0</v>
      </c>
      <c r="D29" s="6">
        <v>0</v>
      </c>
      <c r="E29" s="9">
        <v>0</v>
      </c>
      <c r="F29" s="7">
        <v>29.463249999999999</v>
      </c>
      <c r="G29" s="6">
        <v>203.50200000000001</v>
      </c>
      <c r="H29" s="9">
        <f t="shared" si="61"/>
        <v>6906.9773361730295</v>
      </c>
      <c r="I29" s="7"/>
      <c r="J29" s="6"/>
      <c r="K29" s="9"/>
      <c r="L29" s="7">
        <v>0</v>
      </c>
      <c r="M29" s="6">
        <v>0</v>
      </c>
      <c r="N29" s="9">
        <f t="shared" si="78"/>
        <v>0</v>
      </c>
      <c r="O29" s="7">
        <v>64.185000000000002</v>
      </c>
      <c r="P29" s="6">
        <v>646.32299999999998</v>
      </c>
      <c r="Q29" s="9">
        <f t="shared" si="62"/>
        <v>10069.689179714886</v>
      </c>
      <c r="R29" s="7">
        <v>0</v>
      </c>
      <c r="S29" s="6">
        <v>0</v>
      </c>
      <c r="T29" s="9">
        <f t="shared" si="63"/>
        <v>0</v>
      </c>
      <c r="U29" s="7">
        <v>52.22</v>
      </c>
      <c r="V29" s="6">
        <v>623.17899999999997</v>
      </c>
      <c r="W29" s="9">
        <f t="shared" si="64"/>
        <v>11933.722711604749</v>
      </c>
      <c r="X29" s="7">
        <v>0</v>
      </c>
      <c r="Y29" s="6">
        <v>0</v>
      </c>
      <c r="Z29" s="9">
        <v>0</v>
      </c>
      <c r="AA29" s="7">
        <v>0</v>
      </c>
      <c r="AB29" s="6">
        <v>0</v>
      </c>
      <c r="AC29" s="9">
        <v>0</v>
      </c>
      <c r="AD29" s="7"/>
      <c r="AE29" s="6"/>
      <c r="AF29" s="9"/>
      <c r="AG29" s="7">
        <v>0</v>
      </c>
      <c r="AH29" s="6">
        <v>0</v>
      </c>
      <c r="AI29" s="9">
        <f t="shared" si="65"/>
        <v>0</v>
      </c>
      <c r="AJ29" s="7">
        <v>0</v>
      </c>
      <c r="AK29" s="6">
        <v>0</v>
      </c>
      <c r="AL29" s="9">
        <f t="shared" si="66"/>
        <v>0</v>
      </c>
      <c r="AM29" s="7">
        <v>0</v>
      </c>
      <c r="AN29" s="6">
        <v>0</v>
      </c>
      <c r="AO29" s="9">
        <v>0</v>
      </c>
      <c r="AP29" s="7">
        <v>0</v>
      </c>
      <c r="AQ29" s="6">
        <v>0</v>
      </c>
      <c r="AR29" s="9">
        <v>0</v>
      </c>
      <c r="AS29" s="7"/>
      <c r="AT29" s="6"/>
      <c r="AU29" s="9"/>
      <c r="AV29" s="7">
        <v>0.32</v>
      </c>
      <c r="AW29" s="6">
        <v>9.8699999999999992</v>
      </c>
      <c r="AX29" s="9">
        <f t="shared" si="72"/>
        <v>30843.749999999996</v>
      </c>
      <c r="AY29" s="7">
        <v>0</v>
      </c>
      <c r="AZ29" s="6">
        <v>0</v>
      </c>
      <c r="BA29" s="9">
        <v>0</v>
      </c>
      <c r="BB29" s="7">
        <v>0</v>
      </c>
      <c r="BC29" s="6">
        <v>0</v>
      </c>
      <c r="BD29" s="9">
        <v>0</v>
      </c>
      <c r="BE29" s="7">
        <v>30.117000000000001</v>
      </c>
      <c r="BF29" s="6">
        <v>316.82799999999997</v>
      </c>
      <c r="BG29" s="9">
        <f t="shared" si="67"/>
        <v>10519.905701099045</v>
      </c>
      <c r="BH29" s="7">
        <v>0</v>
      </c>
      <c r="BI29" s="6">
        <v>0</v>
      </c>
      <c r="BJ29" s="9">
        <v>0</v>
      </c>
      <c r="BK29" s="7">
        <v>0</v>
      </c>
      <c r="BL29" s="6">
        <v>0</v>
      </c>
      <c r="BM29" s="9">
        <f t="shared" si="76"/>
        <v>0</v>
      </c>
      <c r="BN29" s="7"/>
      <c r="BO29" s="6"/>
      <c r="BP29" s="9"/>
      <c r="BQ29" s="7">
        <v>0</v>
      </c>
      <c r="BR29" s="6">
        <v>0</v>
      </c>
      <c r="BS29" s="9">
        <v>0</v>
      </c>
      <c r="BT29" s="7">
        <v>0</v>
      </c>
      <c r="BU29" s="6">
        <v>0</v>
      </c>
      <c r="BV29" s="9">
        <v>0</v>
      </c>
      <c r="BW29" s="7">
        <v>0</v>
      </c>
      <c r="BX29" s="6">
        <v>0</v>
      </c>
      <c r="BY29" s="9">
        <v>0</v>
      </c>
      <c r="BZ29" s="7">
        <v>0</v>
      </c>
      <c r="CA29" s="6">
        <v>0</v>
      </c>
      <c r="CB29" s="9">
        <v>0</v>
      </c>
      <c r="CC29" s="7">
        <v>69.846999999999994</v>
      </c>
      <c r="CD29" s="6">
        <v>1631.367</v>
      </c>
      <c r="CE29" s="9">
        <f t="shared" si="68"/>
        <v>23356.293040502816</v>
      </c>
      <c r="CF29" s="7">
        <v>55.024999999999999</v>
      </c>
      <c r="CG29" s="6">
        <v>753.63900000000001</v>
      </c>
      <c r="CH29" s="9">
        <f t="shared" si="69"/>
        <v>13696.301681054067</v>
      </c>
      <c r="CI29" s="7">
        <f t="shared" si="70"/>
        <v>301.17724999999996</v>
      </c>
      <c r="CJ29" s="9">
        <f t="shared" si="71"/>
        <v>4184.7080000000005</v>
      </c>
    </row>
    <row r="30" spans="1:88" x14ac:dyDescent="0.3">
      <c r="A30" s="35">
        <v>2018</v>
      </c>
      <c r="B30" s="36" t="s">
        <v>16</v>
      </c>
      <c r="C30" s="7">
        <v>0</v>
      </c>
      <c r="D30" s="6">
        <v>0</v>
      </c>
      <c r="E30" s="9">
        <v>0</v>
      </c>
      <c r="F30" s="7">
        <v>79.618169999999992</v>
      </c>
      <c r="G30" s="6">
        <v>722.39300000000003</v>
      </c>
      <c r="H30" s="9">
        <f t="shared" si="61"/>
        <v>9073.2178345721859</v>
      </c>
      <c r="I30" s="7"/>
      <c r="J30" s="6"/>
      <c r="K30" s="9"/>
      <c r="L30" s="7">
        <v>0</v>
      </c>
      <c r="M30" s="6">
        <v>0</v>
      </c>
      <c r="N30" s="9">
        <f t="shared" si="78"/>
        <v>0</v>
      </c>
      <c r="O30" s="7">
        <v>35.18</v>
      </c>
      <c r="P30" s="6">
        <v>629.64700000000005</v>
      </c>
      <c r="Q30" s="9">
        <f t="shared" si="62"/>
        <v>17897.868106878908</v>
      </c>
      <c r="R30" s="7">
        <v>0</v>
      </c>
      <c r="S30" s="6">
        <v>0</v>
      </c>
      <c r="T30" s="9">
        <f t="shared" si="63"/>
        <v>0</v>
      </c>
      <c r="U30" s="7">
        <v>0</v>
      </c>
      <c r="V30" s="6">
        <v>0</v>
      </c>
      <c r="W30" s="9">
        <v>0</v>
      </c>
      <c r="X30" s="7">
        <v>0</v>
      </c>
      <c r="Y30" s="6">
        <v>0</v>
      </c>
      <c r="Z30" s="9">
        <v>0</v>
      </c>
      <c r="AA30" s="7">
        <v>0</v>
      </c>
      <c r="AB30" s="6">
        <v>0</v>
      </c>
      <c r="AC30" s="9">
        <v>0</v>
      </c>
      <c r="AD30" s="7"/>
      <c r="AE30" s="6"/>
      <c r="AF30" s="9"/>
      <c r="AG30" s="7">
        <v>0</v>
      </c>
      <c r="AH30" s="6">
        <v>0</v>
      </c>
      <c r="AI30" s="9">
        <f t="shared" si="65"/>
        <v>0</v>
      </c>
      <c r="AJ30" s="7">
        <v>0</v>
      </c>
      <c r="AK30" s="6">
        <v>0</v>
      </c>
      <c r="AL30" s="9">
        <f t="shared" si="66"/>
        <v>0</v>
      </c>
      <c r="AM30" s="7">
        <v>0</v>
      </c>
      <c r="AN30" s="6">
        <v>0</v>
      </c>
      <c r="AO30" s="9">
        <v>0</v>
      </c>
      <c r="AP30" s="7">
        <v>0</v>
      </c>
      <c r="AQ30" s="6">
        <v>0</v>
      </c>
      <c r="AR30" s="9">
        <v>0</v>
      </c>
      <c r="AS30" s="7"/>
      <c r="AT30" s="6"/>
      <c r="AU30" s="9"/>
      <c r="AV30" s="7">
        <v>0</v>
      </c>
      <c r="AW30" s="6">
        <v>0</v>
      </c>
      <c r="AX30" s="9">
        <v>0</v>
      </c>
      <c r="AY30" s="7">
        <v>0</v>
      </c>
      <c r="AZ30" s="6">
        <v>0</v>
      </c>
      <c r="BA30" s="9">
        <v>0</v>
      </c>
      <c r="BB30" s="7">
        <v>0</v>
      </c>
      <c r="BC30" s="6">
        <v>0</v>
      </c>
      <c r="BD30" s="9">
        <v>0</v>
      </c>
      <c r="BE30" s="7">
        <v>4.3999999999999997E-2</v>
      </c>
      <c r="BF30" s="6">
        <v>0.69799999999999995</v>
      </c>
      <c r="BG30" s="9">
        <f t="shared" si="67"/>
        <v>15863.636363636364</v>
      </c>
      <c r="BH30" s="7">
        <v>0</v>
      </c>
      <c r="BI30" s="6">
        <v>0</v>
      </c>
      <c r="BJ30" s="9">
        <v>0</v>
      </c>
      <c r="BK30" s="7">
        <v>0</v>
      </c>
      <c r="BL30" s="6">
        <v>0</v>
      </c>
      <c r="BM30" s="9">
        <f t="shared" si="76"/>
        <v>0</v>
      </c>
      <c r="BN30" s="7"/>
      <c r="BO30" s="6"/>
      <c r="BP30" s="9"/>
      <c r="BQ30" s="7">
        <v>0</v>
      </c>
      <c r="BR30" s="6">
        <v>0</v>
      </c>
      <c r="BS30" s="9">
        <v>0</v>
      </c>
      <c r="BT30" s="7">
        <v>0</v>
      </c>
      <c r="BU30" s="6">
        <v>0</v>
      </c>
      <c r="BV30" s="9">
        <v>0</v>
      </c>
      <c r="BW30" s="7">
        <v>0</v>
      </c>
      <c r="BX30" s="6">
        <v>0</v>
      </c>
      <c r="BY30" s="9">
        <v>0</v>
      </c>
      <c r="BZ30" s="7">
        <v>0</v>
      </c>
      <c r="CA30" s="6">
        <v>0</v>
      </c>
      <c r="CB30" s="9">
        <v>0</v>
      </c>
      <c r="CC30" s="7">
        <v>95.230999999999995</v>
      </c>
      <c r="CD30" s="6">
        <v>1990.473</v>
      </c>
      <c r="CE30" s="9">
        <f t="shared" si="68"/>
        <v>20901.523663512933</v>
      </c>
      <c r="CF30" s="7">
        <v>18.277000000000001</v>
      </c>
      <c r="CG30" s="6">
        <v>279.88299999999998</v>
      </c>
      <c r="CH30" s="9">
        <f t="shared" si="69"/>
        <v>15313.399354379821</v>
      </c>
      <c r="CI30" s="7">
        <f t="shared" si="70"/>
        <v>228.35016999999999</v>
      </c>
      <c r="CJ30" s="9">
        <f t="shared" si="71"/>
        <v>3623.0940000000001</v>
      </c>
    </row>
    <row r="31" spans="1:88" ht="15" thickBot="1" x14ac:dyDescent="0.35">
      <c r="A31" s="40"/>
      <c r="B31" s="41" t="s">
        <v>17</v>
      </c>
      <c r="C31" s="29">
        <f t="shared" ref="C31:D31" si="79">SUM(C19:C30)</f>
        <v>0.84099999999999997</v>
      </c>
      <c r="D31" s="28">
        <f t="shared" si="79"/>
        <v>80.912999999999997</v>
      </c>
      <c r="E31" s="30"/>
      <c r="F31" s="29">
        <f t="shared" ref="F31:G31" si="80">SUM(F19:F30)</f>
        <v>600.0854599999999</v>
      </c>
      <c r="G31" s="28">
        <f t="shared" si="80"/>
        <v>5022.4630000000006</v>
      </c>
      <c r="H31" s="30"/>
      <c r="I31" s="29"/>
      <c r="J31" s="28"/>
      <c r="K31" s="30"/>
      <c r="L31" s="29">
        <f t="shared" ref="L31:M31" si="81">SUM(L19:L30)</f>
        <v>0</v>
      </c>
      <c r="M31" s="28">
        <f t="shared" si="81"/>
        <v>0</v>
      </c>
      <c r="N31" s="30"/>
      <c r="O31" s="29">
        <f t="shared" ref="O31:P31" si="82">SUM(O19:O30)</f>
        <v>922.62691999999981</v>
      </c>
      <c r="P31" s="28">
        <f t="shared" si="82"/>
        <v>10523.634</v>
      </c>
      <c r="Q31" s="30"/>
      <c r="R31" s="29">
        <f t="shared" ref="R31:S31" si="83">SUM(R19:R30)</f>
        <v>0</v>
      </c>
      <c r="S31" s="28">
        <f t="shared" si="83"/>
        <v>0</v>
      </c>
      <c r="T31" s="30"/>
      <c r="U31" s="29">
        <f t="shared" ref="U31:V31" si="84">SUM(U19:U30)</f>
        <v>447.66700000000003</v>
      </c>
      <c r="V31" s="28">
        <f t="shared" si="84"/>
        <v>5280.26</v>
      </c>
      <c r="W31" s="30"/>
      <c r="X31" s="29">
        <f t="shared" ref="X31:Y31" si="85">SUM(X19:X30)</f>
        <v>0</v>
      </c>
      <c r="Y31" s="28">
        <f t="shared" si="85"/>
        <v>0</v>
      </c>
      <c r="Z31" s="30"/>
      <c r="AA31" s="29">
        <f t="shared" ref="AA31:AB31" si="86">SUM(AA19:AA30)</f>
        <v>50.396999999999998</v>
      </c>
      <c r="AB31" s="28">
        <f t="shared" si="86"/>
        <v>977.67</v>
      </c>
      <c r="AC31" s="30"/>
      <c r="AD31" s="29"/>
      <c r="AE31" s="28"/>
      <c r="AF31" s="30"/>
      <c r="AG31" s="29">
        <f t="shared" ref="AG31:AH31" si="87">SUM(AG19:AG30)</f>
        <v>0</v>
      </c>
      <c r="AH31" s="28">
        <f t="shared" si="87"/>
        <v>0</v>
      </c>
      <c r="AI31" s="30"/>
      <c r="AJ31" s="29">
        <f t="shared" ref="AJ31:AK31" si="88">SUM(AJ19:AJ30)</f>
        <v>0</v>
      </c>
      <c r="AK31" s="28">
        <f t="shared" si="88"/>
        <v>0</v>
      </c>
      <c r="AL31" s="30"/>
      <c r="AM31" s="29">
        <f t="shared" ref="AM31:AN31" si="89">SUM(AM19:AM30)</f>
        <v>0</v>
      </c>
      <c r="AN31" s="28">
        <f t="shared" si="89"/>
        <v>0</v>
      </c>
      <c r="AO31" s="30"/>
      <c r="AP31" s="29">
        <f t="shared" ref="AP31:AQ31" si="90">SUM(AP19:AP30)</f>
        <v>0</v>
      </c>
      <c r="AQ31" s="28">
        <f t="shared" si="90"/>
        <v>0</v>
      </c>
      <c r="AR31" s="30"/>
      <c r="AS31" s="29"/>
      <c r="AT31" s="28"/>
      <c r="AU31" s="30"/>
      <c r="AV31" s="29">
        <f t="shared" ref="AV31:AW31" si="91">SUM(AV19:AV30)</f>
        <v>3.5939999999999999</v>
      </c>
      <c r="AW31" s="28">
        <f t="shared" si="91"/>
        <v>96.53</v>
      </c>
      <c r="AX31" s="30"/>
      <c r="AY31" s="29">
        <f t="shared" ref="AY31:AZ31" si="92">SUM(AY19:AY30)</f>
        <v>764.30000000000007</v>
      </c>
      <c r="AZ31" s="28">
        <f t="shared" si="92"/>
        <v>700.40400000000011</v>
      </c>
      <c r="BA31" s="30"/>
      <c r="BB31" s="29">
        <f t="shared" ref="BB31:BC31" si="93">SUM(BB19:BB30)</f>
        <v>166.71600000000001</v>
      </c>
      <c r="BC31" s="28">
        <f t="shared" si="93"/>
        <v>1778.2860000000001</v>
      </c>
      <c r="BD31" s="30"/>
      <c r="BE31" s="29">
        <f t="shared" ref="BE31:BF31" si="94">SUM(BE19:BE30)</f>
        <v>556.50900000000001</v>
      </c>
      <c r="BF31" s="28">
        <f t="shared" si="94"/>
        <v>6043.1710000000003</v>
      </c>
      <c r="BG31" s="30"/>
      <c r="BH31" s="29">
        <f t="shared" ref="BH31:BI31" si="95">SUM(BH19:BH30)</f>
        <v>0</v>
      </c>
      <c r="BI31" s="28">
        <f t="shared" si="95"/>
        <v>0</v>
      </c>
      <c r="BJ31" s="30"/>
      <c r="BK31" s="29">
        <f t="shared" ref="BK31:BL31" si="96">SUM(BK19:BK30)</f>
        <v>0</v>
      </c>
      <c r="BL31" s="28">
        <f t="shared" si="96"/>
        <v>0</v>
      </c>
      <c r="BM31" s="30"/>
      <c r="BN31" s="29"/>
      <c r="BO31" s="28"/>
      <c r="BP31" s="30"/>
      <c r="BQ31" s="29">
        <f t="shared" ref="BQ31:BR31" si="97">SUM(BQ19:BQ30)</f>
        <v>0</v>
      </c>
      <c r="BR31" s="28">
        <f t="shared" si="97"/>
        <v>0</v>
      </c>
      <c r="BS31" s="30"/>
      <c r="BT31" s="29">
        <f t="shared" ref="BT31:BU31" si="98">SUM(BT19:BT30)</f>
        <v>0</v>
      </c>
      <c r="BU31" s="28">
        <f t="shared" si="98"/>
        <v>0</v>
      </c>
      <c r="BV31" s="30"/>
      <c r="BW31" s="29">
        <f t="shared" ref="BW31:BX31" si="99">SUM(BW19:BW30)</f>
        <v>0</v>
      </c>
      <c r="BX31" s="28">
        <f t="shared" si="99"/>
        <v>0</v>
      </c>
      <c r="BY31" s="30"/>
      <c r="BZ31" s="29">
        <f t="shared" ref="BZ31:CA31" si="100">SUM(BZ19:BZ30)</f>
        <v>0</v>
      </c>
      <c r="CA31" s="28">
        <f t="shared" si="100"/>
        <v>0</v>
      </c>
      <c r="CB31" s="30"/>
      <c r="CC31" s="29">
        <f t="shared" ref="CC31:CD31" si="101">SUM(CC19:CC30)</f>
        <v>1050.9542200000001</v>
      </c>
      <c r="CD31" s="28">
        <f t="shared" si="101"/>
        <v>17250.054</v>
      </c>
      <c r="CE31" s="30"/>
      <c r="CF31" s="29">
        <f t="shared" ref="CF31:CG31" si="102">SUM(CF19:CF30)</f>
        <v>359.18699999999995</v>
      </c>
      <c r="CG31" s="28">
        <f t="shared" si="102"/>
        <v>5218.7099999999991</v>
      </c>
      <c r="CH31" s="30"/>
      <c r="CI31" s="29">
        <f t="shared" si="70"/>
        <v>4922.8775999999998</v>
      </c>
      <c r="CJ31" s="30">
        <f t="shared" si="71"/>
        <v>52972.095000000008</v>
      </c>
    </row>
    <row r="32" spans="1:88" x14ac:dyDescent="0.3">
      <c r="A32" s="35">
        <v>2019</v>
      </c>
      <c r="B32" s="42" t="s">
        <v>5</v>
      </c>
      <c r="C32" s="7">
        <v>0</v>
      </c>
      <c r="D32" s="6">
        <v>0</v>
      </c>
      <c r="E32" s="9">
        <v>0</v>
      </c>
      <c r="F32" s="7">
        <v>2.1019999999999999</v>
      </c>
      <c r="G32" s="6">
        <v>51.314</v>
      </c>
      <c r="H32" s="9">
        <f t="shared" ref="H32:H42" si="103">G32/F32*1000</f>
        <v>24411.988582302569</v>
      </c>
      <c r="I32" s="7"/>
      <c r="J32" s="6"/>
      <c r="K32" s="9"/>
      <c r="L32" s="7">
        <v>0</v>
      </c>
      <c r="M32" s="6">
        <v>0</v>
      </c>
      <c r="N32" s="9">
        <v>0</v>
      </c>
      <c r="O32" s="7">
        <v>32.04992</v>
      </c>
      <c r="P32" s="6">
        <v>465.93799999999999</v>
      </c>
      <c r="Q32" s="9">
        <f t="shared" ref="Q32:Q42" si="104">P32/O32*1000</f>
        <v>14537.883401893047</v>
      </c>
      <c r="R32" s="7">
        <v>0</v>
      </c>
      <c r="S32" s="6">
        <v>0</v>
      </c>
      <c r="T32" s="9">
        <f t="shared" ref="T32:T43" si="105">IF(R32=0,0,S32/R32*1000)</f>
        <v>0</v>
      </c>
      <c r="U32" s="7">
        <v>0</v>
      </c>
      <c r="V32" s="6">
        <v>0</v>
      </c>
      <c r="W32" s="9">
        <v>0</v>
      </c>
      <c r="X32" s="7">
        <v>0</v>
      </c>
      <c r="Y32" s="6">
        <v>0</v>
      </c>
      <c r="Z32" s="9">
        <v>0</v>
      </c>
      <c r="AA32" s="7">
        <v>0</v>
      </c>
      <c r="AB32" s="6">
        <v>0</v>
      </c>
      <c r="AC32" s="9">
        <v>0</v>
      </c>
      <c r="AD32" s="7"/>
      <c r="AE32" s="6"/>
      <c r="AF32" s="9"/>
      <c r="AG32" s="7">
        <v>0</v>
      </c>
      <c r="AH32" s="6">
        <v>0</v>
      </c>
      <c r="AI32" s="9">
        <f t="shared" ref="AI32:AI43" si="106">IF(AG32=0,0,AH32/AG32*1000)</f>
        <v>0</v>
      </c>
      <c r="AJ32" s="7">
        <v>0</v>
      </c>
      <c r="AK32" s="6">
        <v>0</v>
      </c>
      <c r="AL32" s="9">
        <f t="shared" ref="AL32:AL43" si="107">IF(AJ32=0,0,AK32/AJ32*1000)</f>
        <v>0</v>
      </c>
      <c r="AM32" s="7">
        <v>0</v>
      </c>
      <c r="AN32" s="6">
        <v>0</v>
      </c>
      <c r="AO32" s="9">
        <v>0</v>
      </c>
      <c r="AP32" s="7">
        <v>0</v>
      </c>
      <c r="AQ32" s="6">
        <v>0</v>
      </c>
      <c r="AR32" s="9">
        <v>0</v>
      </c>
      <c r="AS32" s="7"/>
      <c r="AT32" s="6"/>
      <c r="AU32" s="9"/>
      <c r="AV32" s="7">
        <v>0</v>
      </c>
      <c r="AW32" s="6">
        <v>0</v>
      </c>
      <c r="AX32" s="9">
        <v>0</v>
      </c>
      <c r="AY32" s="7">
        <v>0</v>
      </c>
      <c r="AZ32" s="6">
        <v>0</v>
      </c>
      <c r="BA32" s="9">
        <v>0</v>
      </c>
      <c r="BB32" s="7">
        <v>66.52</v>
      </c>
      <c r="BC32" s="6">
        <v>800.04</v>
      </c>
      <c r="BD32" s="9">
        <f t="shared" ref="BD32:BD43" si="108">BC32/BB32*1000</f>
        <v>12027.05953096813</v>
      </c>
      <c r="BE32" s="7">
        <v>0</v>
      </c>
      <c r="BF32" s="6">
        <v>0</v>
      </c>
      <c r="BG32" s="9">
        <v>0</v>
      </c>
      <c r="BH32" s="7">
        <v>0</v>
      </c>
      <c r="BI32" s="6">
        <v>0</v>
      </c>
      <c r="BJ32" s="9">
        <v>0</v>
      </c>
      <c r="BK32" s="7">
        <v>0</v>
      </c>
      <c r="BL32" s="6">
        <v>0</v>
      </c>
      <c r="BM32" s="9">
        <v>0</v>
      </c>
      <c r="BN32" s="7"/>
      <c r="BO32" s="6"/>
      <c r="BP32" s="9"/>
      <c r="BQ32" s="7">
        <v>0</v>
      </c>
      <c r="BR32" s="6">
        <v>0</v>
      </c>
      <c r="BS32" s="9">
        <v>0</v>
      </c>
      <c r="BT32" s="7">
        <v>0</v>
      </c>
      <c r="BU32" s="6">
        <v>0</v>
      </c>
      <c r="BV32" s="9">
        <v>0</v>
      </c>
      <c r="BW32" s="7">
        <v>0</v>
      </c>
      <c r="BX32" s="6">
        <v>0</v>
      </c>
      <c r="BY32" s="9">
        <v>0</v>
      </c>
      <c r="BZ32" s="7">
        <v>0</v>
      </c>
      <c r="CA32" s="6">
        <v>0</v>
      </c>
      <c r="CB32" s="9">
        <v>0</v>
      </c>
      <c r="CC32" s="7">
        <v>87.652000000000001</v>
      </c>
      <c r="CD32" s="6">
        <v>1304.979</v>
      </c>
      <c r="CE32" s="9">
        <f t="shared" ref="CE32:CE43" si="109">CD32/CC32*1000</f>
        <v>14888.18281385479</v>
      </c>
      <c r="CF32" s="7">
        <v>46.2</v>
      </c>
      <c r="CG32" s="6">
        <v>600.27099999999996</v>
      </c>
      <c r="CH32" s="9">
        <f t="shared" ref="CH32:CH43" si="110">CG32/CF32*1000</f>
        <v>12992.878787878786</v>
      </c>
      <c r="CI32" s="7">
        <f t="shared" si="70"/>
        <v>234.52391999999998</v>
      </c>
      <c r="CJ32" s="9">
        <f t="shared" si="71"/>
        <v>3222.5419999999995</v>
      </c>
    </row>
    <row r="33" spans="1:88" x14ac:dyDescent="0.3">
      <c r="A33" s="35">
        <v>2019</v>
      </c>
      <c r="B33" s="36" t="s">
        <v>6</v>
      </c>
      <c r="C33" s="7">
        <v>0</v>
      </c>
      <c r="D33" s="6">
        <v>0</v>
      </c>
      <c r="E33" s="9">
        <v>0</v>
      </c>
      <c r="F33" s="7">
        <v>14.789</v>
      </c>
      <c r="G33" s="6">
        <v>286.64</v>
      </c>
      <c r="H33" s="9">
        <f t="shared" si="103"/>
        <v>19381.973088106028</v>
      </c>
      <c r="I33" s="7"/>
      <c r="J33" s="6"/>
      <c r="K33" s="9"/>
      <c r="L33" s="7">
        <v>0</v>
      </c>
      <c r="M33" s="6">
        <v>0</v>
      </c>
      <c r="N33" s="9">
        <v>0</v>
      </c>
      <c r="O33" s="7">
        <v>0</v>
      </c>
      <c r="P33" s="6">
        <v>0</v>
      </c>
      <c r="Q33" s="9">
        <v>0</v>
      </c>
      <c r="R33" s="7">
        <v>0</v>
      </c>
      <c r="S33" s="6">
        <v>0</v>
      </c>
      <c r="T33" s="9">
        <f t="shared" si="105"/>
        <v>0</v>
      </c>
      <c r="U33" s="7">
        <v>0</v>
      </c>
      <c r="V33" s="6">
        <v>0</v>
      </c>
      <c r="W33" s="9">
        <v>0</v>
      </c>
      <c r="X33" s="7">
        <v>0</v>
      </c>
      <c r="Y33" s="6">
        <v>0</v>
      </c>
      <c r="Z33" s="9">
        <v>0</v>
      </c>
      <c r="AA33" s="7">
        <v>0</v>
      </c>
      <c r="AB33" s="6">
        <v>0</v>
      </c>
      <c r="AC33" s="9">
        <v>0</v>
      </c>
      <c r="AD33" s="7"/>
      <c r="AE33" s="6"/>
      <c r="AF33" s="9"/>
      <c r="AG33" s="7">
        <v>0</v>
      </c>
      <c r="AH33" s="6">
        <v>0</v>
      </c>
      <c r="AI33" s="9">
        <f t="shared" si="106"/>
        <v>0</v>
      </c>
      <c r="AJ33" s="7">
        <v>0</v>
      </c>
      <c r="AK33" s="6">
        <v>0</v>
      </c>
      <c r="AL33" s="9">
        <f t="shared" si="107"/>
        <v>0</v>
      </c>
      <c r="AM33" s="7">
        <v>0</v>
      </c>
      <c r="AN33" s="6">
        <v>0</v>
      </c>
      <c r="AO33" s="9">
        <v>0</v>
      </c>
      <c r="AP33" s="7">
        <v>0</v>
      </c>
      <c r="AQ33" s="6">
        <v>0</v>
      </c>
      <c r="AR33" s="9">
        <v>0</v>
      </c>
      <c r="AS33" s="7"/>
      <c r="AT33" s="6"/>
      <c r="AU33" s="9"/>
      <c r="AV33" s="7">
        <v>9.6000000000000002E-2</v>
      </c>
      <c r="AW33" s="6">
        <v>1.3420000000000001</v>
      </c>
      <c r="AX33" s="9">
        <f t="shared" ref="AX33:AX43" si="111">AW33/AV33*1000</f>
        <v>13979.166666666668</v>
      </c>
      <c r="AY33" s="7">
        <v>0</v>
      </c>
      <c r="AZ33" s="6">
        <v>0</v>
      </c>
      <c r="BA33" s="9">
        <v>0</v>
      </c>
      <c r="BB33" s="7">
        <v>0</v>
      </c>
      <c r="BC33" s="6">
        <v>0</v>
      </c>
      <c r="BD33" s="9">
        <v>0</v>
      </c>
      <c r="BE33" s="7">
        <v>0</v>
      </c>
      <c r="BF33" s="6">
        <v>0</v>
      </c>
      <c r="BG33" s="9">
        <v>0</v>
      </c>
      <c r="BH33" s="7">
        <v>0</v>
      </c>
      <c r="BI33" s="6">
        <v>0</v>
      </c>
      <c r="BJ33" s="9">
        <v>0</v>
      </c>
      <c r="BK33" s="7">
        <v>0</v>
      </c>
      <c r="BL33" s="6">
        <v>0</v>
      </c>
      <c r="BM33" s="9">
        <v>0</v>
      </c>
      <c r="BN33" s="7"/>
      <c r="BO33" s="6"/>
      <c r="BP33" s="9"/>
      <c r="BQ33" s="7">
        <v>0</v>
      </c>
      <c r="BR33" s="6">
        <v>0</v>
      </c>
      <c r="BS33" s="9">
        <v>0</v>
      </c>
      <c r="BT33" s="7">
        <v>0</v>
      </c>
      <c r="BU33" s="6">
        <v>0</v>
      </c>
      <c r="BV33" s="9">
        <v>0</v>
      </c>
      <c r="BW33" s="7">
        <v>0</v>
      </c>
      <c r="BX33" s="6">
        <v>0</v>
      </c>
      <c r="BY33" s="9">
        <v>0</v>
      </c>
      <c r="BZ33" s="7">
        <v>0</v>
      </c>
      <c r="CA33" s="6">
        <v>0</v>
      </c>
      <c r="CB33" s="9">
        <v>0</v>
      </c>
      <c r="CC33" s="7">
        <v>342.82</v>
      </c>
      <c r="CD33" s="6">
        <v>4860.067</v>
      </c>
      <c r="CE33" s="9">
        <f t="shared" si="109"/>
        <v>14176.731229216499</v>
      </c>
      <c r="CF33" s="7">
        <v>11.353</v>
      </c>
      <c r="CG33" s="6">
        <v>180.71</v>
      </c>
      <c r="CH33" s="9">
        <f t="shared" si="110"/>
        <v>15917.378666431781</v>
      </c>
      <c r="CI33" s="7">
        <f t="shared" si="70"/>
        <v>369.05799999999999</v>
      </c>
      <c r="CJ33" s="9">
        <f t="shared" si="71"/>
        <v>5328.759</v>
      </c>
    </row>
    <row r="34" spans="1:88" x14ac:dyDescent="0.3">
      <c r="A34" s="35">
        <v>2019</v>
      </c>
      <c r="B34" s="36" t="s">
        <v>7</v>
      </c>
      <c r="C34" s="7">
        <v>0</v>
      </c>
      <c r="D34" s="6">
        <v>0</v>
      </c>
      <c r="E34" s="9">
        <v>0</v>
      </c>
      <c r="F34" s="7">
        <v>3.9</v>
      </c>
      <c r="G34" s="6">
        <v>29.945</v>
      </c>
      <c r="H34" s="9">
        <f t="shared" si="103"/>
        <v>7678.2051282051289</v>
      </c>
      <c r="I34" s="7"/>
      <c r="J34" s="6"/>
      <c r="K34" s="9"/>
      <c r="L34" s="7">
        <v>0</v>
      </c>
      <c r="M34" s="6">
        <v>0</v>
      </c>
      <c r="N34" s="9">
        <v>0</v>
      </c>
      <c r="O34" s="7">
        <v>66.7</v>
      </c>
      <c r="P34" s="6">
        <v>925.11500000000001</v>
      </c>
      <c r="Q34" s="9">
        <f t="shared" si="104"/>
        <v>13869.790104947526</v>
      </c>
      <c r="R34" s="7">
        <v>0</v>
      </c>
      <c r="S34" s="6">
        <v>0</v>
      </c>
      <c r="T34" s="9">
        <f t="shared" si="105"/>
        <v>0</v>
      </c>
      <c r="U34" s="7">
        <v>0.05</v>
      </c>
      <c r="V34" s="6">
        <v>0.97599999999999998</v>
      </c>
      <c r="W34" s="9">
        <f t="shared" ref="W34:W42" si="112">V34/U34*1000</f>
        <v>19520</v>
      </c>
      <c r="X34" s="7">
        <v>0</v>
      </c>
      <c r="Y34" s="6">
        <v>0</v>
      </c>
      <c r="Z34" s="9">
        <v>0</v>
      </c>
      <c r="AA34" s="7">
        <v>0</v>
      </c>
      <c r="AB34" s="6">
        <v>0</v>
      </c>
      <c r="AC34" s="9">
        <v>0</v>
      </c>
      <c r="AD34" s="7"/>
      <c r="AE34" s="6"/>
      <c r="AF34" s="9"/>
      <c r="AG34" s="7">
        <v>0</v>
      </c>
      <c r="AH34" s="6">
        <v>0</v>
      </c>
      <c r="AI34" s="9">
        <f t="shared" si="106"/>
        <v>0</v>
      </c>
      <c r="AJ34" s="7">
        <v>0</v>
      </c>
      <c r="AK34" s="6">
        <v>0</v>
      </c>
      <c r="AL34" s="9">
        <f t="shared" si="107"/>
        <v>0</v>
      </c>
      <c r="AM34" s="7">
        <v>0</v>
      </c>
      <c r="AN34" s="6">
        <v>0</v>
      </c>
      <c r="AO34" s="9">
        <v>0</v>
      </c>
      <c r="AP34" s="7">
        <v>0</v>
      </c>
      <c r="AQ34" s="6">
        <v>0</v>
      </c>
      <c r="AR34" s="9">
        <v>0</v>
      </c>
      <c r="AS34" s="7"/>
      <c r="AT34" s="6"/>
      <c r="AU34" s="9"/>
      <c r="AV34" s="7">
        <v>0.06</v>
      </c>
      <c r="AW34" s="6">
        <v>0.82699999999999996</v>
      </c>
      <c r="AX34" s="9">
        <f t="shared" si="111"/>
        <v>13783.333333333334</v>
      </c>
      <c r="AY34" s="7">
        <v>0</v>
      </c>
      <c r="AZ34" s="6">
        <v>0</v>
      </c>
      <c r="BA34" s="9">
        <v>0</v>
      </c>
      <c r="BB34" s="7">
        <v>0</v>
      </c>
      <c r="BC34" s="6">
        <v>0</v>
      </c>
      <c r="BD34" s="9">
        <v>0</v>
      </c>
      <c r="BE34" s="7">
        <v>0</v>
      </c>
      <c r="BF34" s="6">
        <v>0</v>
      </c>
      <c r="BG34" s="9">
        <v>0</v>
      </c>
      <c r="BH34" s="7">
        <v>1.7643599999999999</v>
      </c>
      <c r="BI34" s="6">
        <v>70.239000000000004</v>
      </c>
      <c r="BJ34" s="9">
        <f t="shared" ref="BJ34" si="113">BI34/BH34*1000</f>
        <v>39809.902740937228</v>
      </c>
      <c r="BK34" s="7">
        <v>0</v>
      </c>
      <c r="BL34" s="6">
        <v>0</v>
      </c>
      <c r="BM34" s="9">
        <v>0</v>
      </c>
      <c r="BN34" s="7"/>
      <c r="BO34" s="6"/>
      <c r="BP34" s="9"/>
      <c r="BQ34" s="7">
        <v>0</v>
      </c>
      <c r="BR34" s="6">
        <v>0</v>
      </c>
      <c r="BS34" s="9">
        <v>0</v>
      </c>
      <c r="BT34" s="7">
        <v>0.06</v>
      </c>
      <c r="BU34" s="6">
        <v>0.82199999999999995</v>
      </c>
      <c r="BV34" s="9">
        <f t="shared" ref="BV34" si="114">BU34/BT34*1000</f>
        <v>13700</v>
      </c>
      <c r="BW34" s="7">
        <v>0</v>
      </c>
      <c r="BX34" s="6">
        <v>0</v>
      </c>
      <c r="BY34" s="9">
        <v>0</v>
      </c>
      <c r="BZ34" s="7">
        <v>3.5000000000000003E-2</v>
      </c>
      <c r="CA34" s="6">
        <v>7.0000000000000007E-2</v>
      </c>
      <c r="CB34" s="9">
        <f t="shared" ref="CB34:CB37" si="115">CA34/BZ34*1000</f>
        <v>2000</v>
      </c>
      <c r="CC34" s="7">
        <v>215.45599999999999</v>
      </c>
      <c r="CD34" s="6">
        <v>3039.1819999999998</v>
      </c>
      <c r="CE34" s="9">
        <f t="shared" si="109"/>
        <v>14105.81278776177</v>
      </c>
      <c r="CF34" s="7">
        <v>80.513999999999996</v>
      </c>
      <c r="CG34" s="6">
        <v>3011.0659999999998</v>
      </c>
      <c r="CH34" s="9">
        <f t="shared" si="110"/>
        <v>37398.042576446329</v>
      </c>
      <c r="CI34" s="7">
        <f t="shared" si="70"/>
        <v>368.53935999999999</v>
      </c>
      <c r="CJ34" s="9">
        <f t="shared" si="71"/>
        <v>7078.2420000000002</v>
      </c>
    </row>
    <row r="35" spans="1:88" x14ac:dyDescent="0.3">
      <c r="A35" s="35">
        <v>2019</v>
      </c>
      <c r="B35" s="36" t="s">
        <v>8</v>
      </c>
      <c r="C35" s="7">
        <v>0</v>
      </c>
      <c r="D35" s="6">
        <v>0</v>
      </c>
      <c r="E35" s="9">
        <v>0</v>
      </c>
      <c r="F35" s="7">
        <v>1.9536099999999998</v>
      </c>
      <c r="G35" s="6">
        <v>33.094000000000001</v>
      </c>
      <c r="H35" s="9">
        <f t="shared" si="103"/>
        <v>16939.921478698412</v>
      </c>
      <c r="I35" s="7"/>
      <c r="J35" s="6"/>
      <c r="K35" s="9"/>
      <c r="L35" s="7">
        <v>0</v>
      </c>
      <c r="M35" s="6">
        <v>0</v>
      </c>
      <c r="N35" s="9">
        <v>0</v>
      </c>
      <c r="O35" s="7">
        <v>0.85199999999999998</v>
      </c>
      <c r="P35" s="6">
        <v>21</v>
      </c>
      <c r="Q35" s="9">
        <f t="shared" si="104"/>
        <v>24647.887323943665</v>
      </c>
      <c r="R35" s="7">
        <v>0</v>
      </c>
      <c r="S35" s="6">
        <v>0</v>
      </c>
      <c r="T35" s="9">
        <f t="shared" si="105"/>
        <v>0</v>
      </c>
      <c r="U35" s="7">
        <v>0</v>
      </c>
      <c r="V35" s="6">
        <v>0</v>
      </c>
      <c r="W35" s="9">
        <v>0</v>
      </c>
      <c r="X35" s="7">
        <v>0</v>
      </c>
      <c r="Y35" s="6">
        <v>0</v>
      </c>
      <c r="Z35" s="9">
        <v>0</v>
      </c>
      <c r="AA35" s="7">
        <v>0</v>
      </c>
      <c r="AB35" s="6">
        <v>0</v>
      </c>
      <c r="AC35" s="9">
        <v>0</v>
      </c>
      <c r="AD35" s="7"/>
      <c r="AE35" s="6"/>
      <c r="AF35" s="9"/>
      <c r="AG35" s="7">
        <v>0</v>
      </c>
      <c r="AH35" s="6">
        <v>0</v>
      </c>
      <c r="AI35" s="9">
        <f t="shared" si="106"/>
        <v>0</v>
      </c>
      <c r="AJ35" s="7">
        <v>0</v>
      </c>
      <c r="AK35" s="6">
        <v>0</v>
      </c>
      <c r="AL35" s="9">
        <f t="shared" si="107"/>
        <v>0</v>
      </c>
      <c r="AM35" s="7">
        <v>0</v>
      </c>
      <c r="AN35" s="6">
        <v>0</v>
      </c>
      <c r="AO35" s="9">
        <v>0</v>
      </c>
      <c r="AP35" s="7">
        <v>30.690999999999999</v>
      </c>
      <c r="AQ35" s="6">
        <v>485.52</v>
      </c>
      <c r="AR35" s="9">
        <f t="shared" ref="AR35" si="116">AQ35/AP35*1000</f>
        <v>15819.621387377407</v>
      </c>
      <c r="AS35" s="7"/>
      <c r="AT35" s="6"/>
      <c r="AU35" s="9"/>
      <c r="AV35" s="7">
        <v>0.95199999999999996</v>
      </c>
      <c r="AW35" s="6">
        <v>15.337</v>
      </c>
      <c r="AX35" s="9">
        <f t="shared" si="111"/>
        <v>16110.294117647058</v>
      </c>
      <c r="AY35" s="7">
        <v>0</v>
      </c>
      <c r="AZ35" s="6">
        <v>0</v>
      </c>
      <c r="BA35" s="9">
        <v>0</v>
      </c>
      <c r="BB35" s="7">
        <v>2E-3</v>
      </c>
      <c r="BC35" s="6">
        <v>2.5999999999999999E-2</v>
      </c>
      <c r="BD35" s="9">
        <f t="shared" si="108"/>
        <v>13000</v>
      </c>
      <c r="BE35" s="7">
        <v>61.912999999999997</v>
      </c>
      <c r="BF35" s="6">
        <v>688.49300000000005</v>
      </c>
      <c r="BG35" s="9">
        <f t="shared" ref="BG35:BG43" si="117">BF35/BE35*1000</f>
        <v>11120.330140681279</v>
      </c>
      <c r="BH35" s="7">
        <v>0</v>
      </c>
      <c r="BI35" s="6">
        <v>0</v>
      </c>
      <c r="BJ35" s="9">
        <v>0</v>
      </c>
      <c r="BK35" s="7">
        <v>0</v>
      </c>
      <c r="BL35" s="6">
        <v>0</v>
      </c>
      <c r="BM35" s="9">
        <v>0</v>
      </c>
      <c r="BN35" s="7"/>
      <c r="BO35" s="6"/>
      <c r="BP35" s="9"/>
      <c r="BQ35" s="7">
        <v>0</v>
      </c>
      <c r="BR35" s="6">
        <v>0</v>
      </c>
      <c r="BS35" s="9">
        <v>0</v>
      </c>
      <c r="BT35" s="7">
        <v>0</v>
      </c>
      <c r="BU35" s="6">
        <v>0</v>
      </c>
      <c r="BV35" s="9">
        <v>0</v>
      </c>
      <c r="BW35" s="7">
        <v>0</v>
      </c>
      <c r="BX35" s="6">
        <v>0</v>
      </c>
      <c r="BY35" s="9">
        <v>0</v>
      </c>
      <c r="BZ35" s="7">
        <v>0</v>
      </c>
      <c r="CA35" s="6">
        <v>0</v>
      </c>
      <c r="CB35" s="9">
        <v>0</v>
      </c>
      <c r="CC35" s="7">
        <v>97.76</v>
      </c>
      <c r="CD35" s="6">
        <v>1434.877</v>
      </c>
      <c r="CE35" s="9">
        <f t="shared" si="109"/>
        <v>14677.547054009819</v>
      </c>
      <c r="CF35" s="7">
        <v>167.91499999999999</v>
      </c>
      <c r="CG35" s="6">
        <v>4857.7939999999999</v>
      </c>
      <c r="CH35" s="9">
        <f t="shared" si="110"/>
        <v>28930.077717892982</v>
      </c>
      <c r="CI35" s="7">
        <f t="shared" si="70"/>
        <v>362.03861000000001</v>
      </c>
      <c r="CJ35" s="9">
        <f t="shared" si="71"/>
        <v>7536.1409999999996</v>
      </c>
    </row>
    <row r="36" spans="1:88" x14ac:dyDescent="0.3">
      <c r="A36" s="35">
        <v>2019</v>
      </c>
      <c r="B36" s="36" t="s">
        <v>9</v>
      </c>
      <c r="C36" s="7">
        <v>0</v>
      </c>
      <c r="D36" s="6">
        <v>0</v>
      </c>
      <c r="E36" s="9">
        <v>0</v>
      </c>
      <c r="F36" s="7">
        <v>32</v>
      </c>
      <c r="G36" s="6">
        <v>227.87200000000001</v>
      </c>
      <c r="H36" s="9">
        <f t="shared" si="103"/>
        <v>7121</v>
      </c>
      <c r="I36" s="7"/>
      <c r="J36" s="6"/>
      <c r="K36" s="9"/>
      <c r="L36" s="7">
        <v>0</v>
      </c>
      <c r="M36" s="6">
        <v>0</v>
      </c>
      <c r="N36" s="9">
        <v>0</v>
      </c>
      <c r="O36" s="7">
        <v>121.8</v>
      </c>
      <c r="P36" s="6">
        <v>1402.8610000000001</v>
      </c>
      <c r="Q36" s="9">
        <f t="shared" si="104"/>
        <v>11517.742200328408</v>
      </c>
      <c r="R36" s="7">
        <v>0</v>
      </c>
      <c r="S36" s="6">
        <v>0</v>
      </c>
      <c r="T36" s="9">
        <f t="shared" si="105"/>
        <v>0</v>
      </c>
      <c r="U36" s="7">
        <v>0</v>
      </c>
      <c r="V36" s="6">
        <v>0</v>
      </c>
      <c r="W36" s="9">
        <v>0</v>
      </c>
      <c r="X36" s="7">
        <v>0</v>
      </c>
      <c r="Y36" s="6">
        <v>0</v>
      </c>
      <c r="Z36" s="9">
        <v>0</v>
      </c>
      <c r="AA36" s="7">
        <v>0</v>
      </c>
      <c r="AB36" s="6">
        <v>0</v>
      </c>
      <c r="AC36" s="9">
        <v>0</v>
      </c>
      <c r="AD36" s="7"/>
      <c r="AE36" s="6"/>
      <c r="AF36" s="9"/>
      <c r="AG36" s="7">
        <v>0</v>
      </c>
      <c r="AH36" s="6">
        <v>0</v>
      </c>
      <c r="AI36" s="9">
        <f t="shared" si="106"/>
        <v>0</v>
      </c>
      <c r="AJ36" s="7">
        <v>0</v>
      </c>
      <c r="AK36" s="6">
        <v>0</v>
      </c>
      <c r="AL36" s="9">
        <f t="shared" si="107"/>
        <v>0</v>
      </c>
      <c r="AM36" s="7">
        <v>0</v>
      </c>
      <c r="AN36" s="6">
        <v>0</v>
      </c>
      <c r="AO36" s="9">
        <v>0</v>
      </c>
      <c r="AP36" s="7">
        <v>0</v>
      </c>
      <c r="AQ36" s="6">
        <v>0</v>
      </c>
      <c r="AR36" s="9">
        <v>0</v>
      </c>
      <c r="AS36" s="7"/>
      <c r="AT36" s="6"/>
      <c r="AU36" s="9"/>
      <c r="AV36" s="7">
        <v>0.05</v>
      </c>
      <c r="AW36" s="6">
        <v>0.4</v>
      </c>
      <c r="AX36" s="9">
        <f t="shared" si="111"/>
        <v>8000</v>
      </c>
      <c r="AY36" s="7">
        <v>0</v>
      </c>
      <c r="AZ36" s="6">
        <v>0</v>
      </c>
      <c r="BA36" s="9">
        <v>0</v>
      </c>
      <c r="BB36" s="7">
        <v>0</v>
      </c>
      <c r="BC36" s="6">
        <v>0</v>
      </c>
      <c r="BD36" s="9">
        <v>0</v>
      </c>
      <c r="BE36" s="7">
        <v>0</v>
      </c>
      <c r="BF36" s="6">
        <v>0</v>
      </c>
      <c r="BG36" s="9">
        <v>0</v>
      </c>
      <c r="BH36" s="7">
        <v>0</v>
      </c>
      <c r="BI36" s="6">
        <v>0</v>
      </c>
      <c r="BJ36" s="9">
        <v>0</v>
      </c>
      <c r="BK36" s="7">
        <v>0</v>
      </c>
      <c r="BL36" s="6">
        <v>0</v>
      </c>
      <c r="BM36" s="9">
        <f t="shared" ref="BM36:BM43" si="118">IF(BK36=0,0,BL36/BK36*1000)</f>
        <v>0</v>
      </c>
      <c r="BN36" s="7"/>
      <c r="BO36" s="6"/>
      <c r="BP36" s="9"/>
      <c r="BQ36" s="7">
        <v>0</v>
      </c>
      <c r="BR36" s="6">
        <v>0</v>
      </c>
      <c r="BS36" s="9">
        <v>0</v>
      </c>
      <c r="BT36" s="7">
        <v>0</v>
      </c>
      <c r="BU36" s="6">
        <v>0</v>
      </c>
      <c r="BV36" s="9">
        <v>0</v>
      </c>
      <c r="BW36" s="7">
        <v>0</v>
      </c>
      <c r="BX36" s="6">
        <v>0</v>
      </c>
      <c r="BY36" s="9">
        <v>0</v>
      </c>
      <c r="BZ36" s="7">
        <v>0</v>
      </c>
      <c r="CA36" s="6">
        <v>0</v>
      </c>
      <c r="CB36" s="9">
        <v>0</v>
      </c>
      <c r="CC36" s="7">
        <v>207.32400000000001</v>
      </c>
      <c r="CD36" s="6">
        <v>2949.962</v>
      </c>
      <c r="CE36" s="9">
        <f t="shared" si="109"/>
        <v>14228.753062838841</v>
      </c>
      <c r="CF36" s="7">
        <v>51.021999999999998</v>
      </c>
      <c r="CG36" s="6">
        <v>1164.568</v>
      </c>
      <c r="CH36" s="9">
        <f t="shared" si="110"/>
        <v>22824.820665595234</v>
      </c>
      <c r="CI36" s="7">
        <f t="shared" si="70"/>
        <v>412.19600000000003</v>
      </c>
      <c r="CJ36" s="9">
        <f t="shared" si="71"/>
        <v>5745.6630000000005</v>
      </c>
    </row>
    <row r="37" spans="1:88" x14ac:dyDescent="0.3">
      <c r="A37" s="35">
        <v>2019</v>
      </c>
      <c r="B37" s="36" t="s">
        <v>10</v>
      </c>
      <c r="C37" s="7">
        <v>0</v>
      </c>
      <c r="D37" s="6">
        <v>0</v>
      </c>
      <c r="E37" s="9">
        <v>0</v>
      </c>
      <c r="F37" s="7">
        <v>31.584</v>
      </c>
      <c r="G37" s="6">
        <v>506.60300000000001</v>
      </c>
      <c r="H37" s="9">
        <f t="shared" si="103"/>
        <v>16039.861955420467</v>
      </c>
      <c r="I37" s="7"/>
      <c r="J37" s="6"/>
      <c r="K37" s="9"/>
      <c r="L37" s="7">
        <v>0</v>
      </c>
      <c r="M37" s="6">
        <v>0</v>
      </c>
      <c r="N37" s="9">
        <v>0</v>
      </c>
      <c r="O37" s="7">
        <v>30.44</v>
      </c>
      <c r="P37" s="6">
        <v>293.56400000000002</v>
      </c>
      <c r="Q37" s="9">
        <f t="shared" si="104"/>
        <v>9644.0210249671491</v>
      </c>
      <c r="R37" s="7">
        <v>0</v>
      </c>
      <c r="S37" s="6">
        <v>0</v>
      </c>
      <c r="T37" s="9">
        <f t="shared" si="105"/>
        <v>0</v>
      </c>
      <c r="U37" s="7">
        <v>26.5</v>
      </c>
      <c r="V37" s="6">
        <v>286.33199999999999</v>
      </c>
      <c r="W37" s="9">
        <f t="shared" si="112"/>
        <v>10804.981132075472</v>
      </c>
      <c r="X37" s="7">
        <v>0</v>
      </c>
      <c r="Y37" s="6">
        <v>0</v>
      </c>
      <c r="Z37" s="9">
        <v>0</v>
      </c>
      <c r="AA37" s="7">
        <v>0</v>
      </c>
      <c r="AB37" s="6">
        <v>0</v>
      </c>
      <c r="AC37" s="9">
        <v>0</v>
      </c>
      <c r="AD37" s="7"/>
      <c r="AE37" s="6"/>
      <c r="AF37" s="9"/>
      <c r="AG37" s="7">
        <v>0</v>
      </c>
      <c r="AH37" s="6">
        <v>0</v>
      </c>
      <c r="AI37" s="9">
        <f t="shared" si="106"/>
        <v>0</v>
      </c>
      <c r="AJ37" s="7">
        <v>0</v>
      </c>
      <c r="AK37" s="6">
        <v>0</v>
      </c>
      <c r="AL37" s="9">
        <f t="shared" si="107"/>
        <v>0</v>
      </c>
      <c r="AM37" s="7">
        <v>0</v>
      </c>
      <c r="AN37" s="6">
        <v>0</v>
      </c>
      <c r="AO37" s="9">
        <v>0</v>
      </c>
      <c r="AP37" s="7">
        <v>0</v>
      </c>
      <c r="AQ37" s="6">
        <v>0</v>
      </c>
      <c r="AR37" s="9">
        <v>0</v>
      </c>
      <c r="AS37" s="7"/>
      <c r="AT37" s="6"/>
      <c r="AU37" s="9"/>
      <c r="AV37" s="7">
        <v>0.16400000000000001</v>
      </c>
      <c r="AW37" s="6">
        <v>3.149</v>
      </c>
      <c r="AX37" s="9">
        <f t="shared" si="111"/>
        <v>19201.219512195119</v>
      </c>
      <c r="AY37" s="7">
        <v>0</v>
      </c>
      <c r="AZ37" s="6">
        <v>0</v>
      </c>
      <c r="BA37" s="9">
        <v>0</v>
      </c>
      <c r="BB37" s="7">
        <v>0</v>
      </c>
      <c r="BC37" s="6">
        <v>0</v>
      </c>
      <c r="BD37" s="9">
        <v>0</v>
      </c>
      <c r="BE37" s="7">
        <v>0</v>
      </c>
      <c r="BF37" s="6">
        <v>0</v>
      </c>
      <c r="BG37" s="9">
        <v>0</v>
      </c>
      <c r="BH37" s="7">
        <v>0</v>
      </c>
      <c r="BI37" s="6">
        <v>0</v>
      </c>
      <c r="BJ37" s="9">
        <v>0</v>
      </c>
      <c r="BK37" s="7">
        <v>0</v>
      </c>
      <c r="BL37" s="6">
        <v>0</v>
      </c>
      <c r="BM37" s="9">
        <f t="shared" si="118"/>
        <v>0</v>
      </c>
      <c r="BN37" s="7"/>
      <c r="BO37" s="6"/>
      <c r="BP37" s="9"/>
      <c r="BQ37" s="7">
        <v>0</v>
      </c>
      <c r="BR37" s="6">
        <v>0</v>
      </c>
      <c r="BS37" s="9">
        <v>0</v>
      </c>
      <c r="BT37" s="7">
        <v>0</v>
      </c>
      <c r="BU37" s="6">
        <v>0</v>
      </c>
      <c r="BV37" s="9">
        <v>0</v>
      </c>
      <c r="BW37" s="7">
        <v>0</v>
      </c>
      <c r="BX37" s="6">
        <v>0</v>
      </c>
      <c r="BY37" s="9">
        <v>0</v>
      </c>
      <c r="BZ37" s="7">
        <v>87.361000000000004</v>
      </c>
      <c r="CA37" s="6">
        <v>1542.9590000000001</v>
      </c>
      <c r="CB37" s="9">
        <f t="shared" si="115"/>
        <v>17661.874291732009</v>
      </c>
      <c r="CC37" s="7">
        <v>91.036000000000001</v>
      </c>
      <c r="CD37" s="6">
        <v>1197.2940000000001</v>
      </c>
      <c r="CE37" s="9">
        <f t="shared" si="109"/>
        <v>13151.873983918451</v>
      </c>
      <c r="CF37" s="7">
        <v>11.616</v>
      </c>
      <c r="CG37" s="6">
        <v>224.881</v>
      </c>
      <c r="CH37" s="9">
        <f t="shared" si="110"/>
        <v>19359.590220385675</v>
      </c>
      <c r="CI37" s="7">
        <f t="shared" si="70"/>
        <v>278.70100000000002</v>
      </c>
      <c r="CJ37" s="9">
        <f t="shared" si="71"/>
        <v>4054.7819999999997</v>
      </c>
    </row>
    <row r="38" spans="1:88" x14ac:dyDescent="0.3">
      <c r="A38" s="35">
        <v>2019</v>
      </c>
      <c r="B38" s="36" t="s">
        <v>11</v>
      </c>
      <c r="C38" s="7">
        <v>0</v>
      </c>
      <c r="D38" s="6">
        <v>0</v>
      </c>
      <c r="E38" s="9">
        <v>0</v>
      </c>
      <c r="F38" s="7">
        <v>41.2</v>
      </c>
      <c r="G38" s="6">
        <v>284.33499999999998</v>
      </c>
      <c r="H38" s="9">
        <f t="shared" si="103"/>
        <v>6901.3349514563097</v>
      </c>
      <c r="I38" s="7"/>
      <c r="J38" s="6"/>
      <c r="K38" s="9"/>
      <c r="L38" s="7">
        <v>0</v>
      </c>
      <c r="M38" s="6">
        <v>0</v>
      </c>
      <c r="N38" s="9">
        <f t="shared" ref="N38:N43" si="119">IF(L38=0,0,M38/L38*1000)</f>
        <v>0</v>
      </c>
      <c r="O38" s="7">
        <v>0</v>
      </c>
      <c r="P38" s="6">
        <v>0</v>
      </c>
      <c r="Q38" s="9">
        <v>0</v>
      </c>
      <c r="R38" s="7">
        <v>0</v>
      </c>
      <c r="S38" s="6">
        <v>0</v>
      </c>
      <c r="T38" s="9">
        <f t="shared" si="105"/>
        <v>0</v>
      </c>
      <c r="U38" s="7">
        <v>24.92</v>
      </c>
      <c r="V38" s="6">
        <v>277.858</v>
      </c>
      <c r="W38" s="9">
        <f t="shared" si="112"/>
        <v>11149.999999999998</v>
      </c>
      <c r="X38" s="7">
        <v>0</v>
      </c>
      <c r="Y38" s="6">
        <v>0</v>
      </c>
      <c r="Z38" s="9">
        <v>0</v>
      </c>
      <c r="AA38" s="7">
        <v>0</v>
      </c>
      <c r="AB38" s="6">
        <v>0</v>
      </c>
      <c r="AC38" s="9">
        <v>0</v>
      </c>
      <c r="AD38" s="7"/>
      <c r="AE38" s="6"/>
      <c r="AF38" s="9"/>
      <c r="AG38" s="7">
        <v>0</v>
      </c>
      <c r="AH38" s="6">
        <v>0</v>
      </c>
      <c r="AI38" s="9">
        <f t="shared" si="106"/>
        <v>0</v>
      </c>
      <c r="AJ38" s="7">
        <v>0</v>
      </c>
      <c r="AK38" s="6">
        <v>0</v>
      </c>
      <c r="AL38" s="9">
        <f t="shared" si="107"/>
        <v>0</v>
      </c>
      <c r="AM38" s="7">
        <v>0</v>
      </c>
      <c r="AN38" s="6">
        <v>0</v>
      </c>
      <c r="AO38" s="9">
        <v>0</v>
      </c>
      <c r="AP38" s="7">
        <v>0</v>
      </c>
      <c r="AQ38" s="6">
        <v>0</v>
      </c>
      <c r="AR38" s="9">
        <v>0</v>
      </c>
      <c r="AS38" s="7"/>
      <c r="AT38" s="6"/>
      <c r="AU38" s="9"/>
      <c r="AV38" s="7">
        <v>0.01</v>
      </c>
      <c r="AW38" s="6">
        <v>0.33</v>
      </c>
      <c r="AX38" s="9">
        <f t="shared" si="111"/>
        <v>33000</v>
      </c>
      <c r="AY38" s="7">
        <v>0</v>
      </c>
      <c r="AZ38" s="6">
        <v>0</v>
      </c>
      <c r="BA38" s="9">
        <v>0</v>
      </c>
      <c r="BB38" s="7">
        <v>0</v>
      </c>
      <c r="BC38" s="6">
        <v>0</v>
      </c>
      <c r="BD38" s="9">
        <v>0</v>
      </c>
      <c r="BE38" s="7">
        <v>0</v>
      </c>
      <c r="BF38" s="6">
        <v>0</v>
      </c>
      <c r="BG38" s="9">
        <v>0</v>
      </c>
      <c r="BH38" s="7">
        <v>0</v>
      </c>
      <c r="BI38" s="6">
        <v>0</v>
      </c>
      <c r="BJ38" s="9">
        <v>0</v>
      </c>
      <c r="BK38" s="7">
        <v>0</v>
      </c>
      <c r="BL38" s="6">
        <v>0</v>
      </c>
      <c r="BM38" s="9">
        <f t="shared" si="118"/>
        <v>0</v>
      </c>
      <c r="BN38" s="7"/>
      <c r="BO38" s="6"/>
      <c r="BP38" s="9"/>
      <c r="BQ38" s="7">
        <v>0</v>
      </c>
      <c r="BR38" s="6">
        <v>0</v>
      </c>
      <c r="BS38" s="9">
        <v>0</v>
      </c>
      <c r="BT38" s="7">
        <v>0</v>
      </c>
      <c r="BU38" s="6">
        <v>0</v>
      </c>
      <c r="BV38" s="9">
        <v>0</v>
      </c>
      <c r="BW38" s="7">
        <v>0</v>
      </c>
      <c r="BX38" s="6">
        <v>0</v>
      </c>
      <c r="BY38" s="9">
        <v>0</v>
      </c>
      <c r="BZ38" s="7">
        <v>0</v>
      </c>
      <c r="CA38" s="6">
        <v>0</v>
      </c>
      <c r="CB38" s="9">
        <v>0</v>
      </c>
      <c r="CC38" s="7">
        <v>87.602000000000004</v>
      </c>
      <c r="CD38" s="6">
        <v>1253.192</v>
      </c>
      <c r="CE38" s="9">
        <f t="shared" si="109"/>
        <v>14305.518138855277</v>
      </c>
      <c r="CF38" s="7">
        <v>11.92</v>
      </c>
      <c r="CG38" s="6">
        <v>266.33100000000002</v>
      </c>
      <c r="CH38" s="9">
        <f t="shared" si="110"/>
        <v>22343.204697986577</v>
      </c>
      <c r="CI38" s="7">
        <f t="shared" si="70"/>
        <v>165.65199999999999</v>
      </c>
      <c r="CJ38" s="9">
        <f t="shared" si="71"/>
        <v>2082.0459999999998</v>
      </c>
    </row>
    <row r="39" spans="1:88" x14ac:dyDescent="0.3">
      <c r="A39" s="35">
        <v>2019</v>
      </c>
      <c r="B39" s="36" t="s">
        <v>12</v>
      </c>
      <c r="C39" s="7">
        <v>0</v>
      </c>
      <c r="D39" s="6">
        <v>0</v>
      </c>
      <c r="E39" s="9">
        <v>0</v>
      </c>
      <c r="F39" s="7">
        <v>16</v>
      </c>
      <c r="G39" s="6">
        <v>33.942999999999998</v>
      </c>
      <c r="H39" s="9">
        <f t="shared" si="103"/>
        <v>2121.4375</v>
      </c>
      <c r="I39" s="7"/>
      <c r="J39" s="6"/>
      <c r="K39" s="9"/>
      <c r="L39" s="7">
        <v>0</v>
      </c>
      <c r="M39" s="6">
        <v>0</v>
      </c>
      <c r="N39" s="9">
        <f t="shared" si="119"/>
        <v>0</v>
      </c>
      <c r="O39" s="7">
        <v>144.05699999999999</v>
      </c>
      <c r="P39" s="6">
        <v>1797.605</v>
      </c>
      <c r="Q39" s="9">
        <f t="shared" si="104"/>
        <v>12478.428677537364</v>
      </c>
      <c r="R39" s="7">
        <v>0</v>
      </c>
      <c r="S39" s="6">
        <v>0</v>
      </c>
      <c r="T39" s="9">
        <f t="shared" si="105"/>
        <v>0</v>
      </c>
      <c r="U39" s="7">
        <v>0</v>
      </c>
      <c r="V39" s="6">
        <v>0</v>
      </c>
      <c r="W39" s="9">
        <v>0</v>
      </c>
      <c r="X39" s="7">
        <v>0</v>
      </c>
      <c r="Y39" s="6">
        <v>0</v>
      </c>
      <c r="Z39" s="9">
        <v>0</v>
      </c>
      <c r="AA39" s="7">
        <v>0</v>
      </c>
      <c r="AB39" s="6">
        <v>0</v>
      </c>
      <c r="AC39" s="9">
        <v>0</v>
      </c>
      <c r="AD39" s="7"/>
      <c r="AE39" s="6"/>
      <c r="AF39" s="9"/>
      <c r="AG39" s="7">
        <v>0</v>
      </c>
      <c r="AH39" s="6">
        <v>0</v>
      </c>
      <c r="AI39" s="9">
        <f t="shared" si="106"/>
        <v>0</v>
      </c>
      <c r="AJ39" s="7">
        <v>0</v>
      </c>
      <c r="AK39" s="6">
        <v>0</v>
      </c>
      <c r="AL39" s="9">
        <f t="shared" si="107"/>
        <v>0</v>
      </c>
      <c r="AM39" s="7">
        <v>0</v>
      </c>
      <c r="AN39" s="6">
        <v>0</v>
      </c>
      <c r="AO39" s="9">
        <v>0</v>
      </c>
      <c r="AP39" s="7">
        <v>0</v>
      </c>
      <c r="AQ39" s="6">
        <v>0</v>
      </c>
      <c r="AR39" s="9">
        <v>0</v>
      </c>
      <c r="AS39" s="7"/>
      <c r="AT39" s="6"/>
      <c r="AU39" s="9"/>
      <c r="AV39" s="7">
        <v>0.52100000000000002</v>
      </c>
      <c r="AW39" s="6">
        <v>17.908999999999999</v>
      </c>
      <c r="AX39" s="9">
        <f t="shared" si="111"/>
        <v>34374.280230326294</v>
      </c>
      <c r="AY39" s="7">
        <v>0</v>
      </c>
      <c r="AZ39" s="6">
        <v>0</v>
      </c>
      <c r="BA39" s="9">
        <v>0</v>
      </c>
      <c r="BB39" s="7">
        <v>0</v>
      </c>
      <c r="BC39" s="6">
        <v>0</v>
      </c>
      <c r="BD39" s="9">
        <v>0</v>
      </c>
      <c r="BE39" s="7">
        <v>0</v>
      </c>
      <c r="BF39" s="6">
        <v>0</v>
      </c>
      <c r="BG39" s="9">
        <v>0</v>
      </c>
      <c r="BH39" s="7">
        <v>0</v>
      </c>
      <c r="BI39" s="6">
        <v>0</v>
      </c>
      <c r="BJ39" s="9">
        <v>0</v>
      </c>
      <c r="BK39" s="7">
        <v>0</v>
      </c>
      <c r="BL39" s="6">
        <v>0</v>
      </c>
      <c r="BM39" s="9">
        <f t="shared" si="118"/>
        <v>0</v>
      </c>
      <c r="BN39" s="7"/>
      <c r="BO39" s="6"/>
      <c r="BP39" s="9"/>
      <c r="BQ39" s="7">
        <v>0</v>
      </c>
      <c r="BR39" s="6">
        <v>0</v>
      </c>
      <c r="BS39" s="9">
        <v>0</v>
      </c>
      <c r="BT39" s="7">
        <v>0</v>
      </c>
      <c r="BU39" s="6">
        <v>0</v>
      </c>
      <c r="BV39" s="9">
        <v>0</v>
      </c>
      <c r="BW39" s="7">
        <v>0</v>
      </c>
      <c r="BX39" s="6">
        <v>0</v>
      </c>
      <c r="BY39" s="9">
        <v>0</v>
      </c>
      <c r="BZ39" s="7">
        <v>0</v>
      </c>
      <c r="CA39" s="6">
        <v>0</v>
      </c>
      <c r="CB39" s="9">
        <v>0</v>
      </c>
      <c r="CC39" s="7">
        <v>144.685</v>
      </c>
      <c r="CD39" s="6">
        <v>2168.837</v>
      </c>
      <c r="CE39" s="9">
        <f t="shared" si="109"/>
        <v>14990.061167363583</v>
      </c>
      <c r="CF39" s="7">
        <v>38.113</v>
      </c>
      <c r="CG39" s="6">
        <v>718.62199999999996</v>
      </c>
      <c r="CH39" s="9">
        <f t="shared" si="110"/>
        <v>18855.036339306796</v>
      </c>
      <c r="CI39" s="7">
        <f t="shared" si="70"/>
        <v>343.37599999999998</v>
      </c>
      <c r="CJ39" s="9">
        <f t="shared" si="71"/>
        <v>4736.9160000000002</v>
      </c>
    </row>
    <row r="40" spans="1:88" x14ac:dyDescent="0.3">
      <c r="A40" s="35">
        <v>2019</v>
      </c>
      <c r="B40" s="36" t="s">
        <v>13</v>
      </c>
      <c r="C40" s="7">
        <v>0</v>
      </c>
      <c r="D40" s="6">
        <v>0</v>
      </c>
      <c r="E40" s="9">
        <v>0</v>
      </c>
      <c r="F40" s="7">
        <v>61</v>
      </c>
      <c r="G40" s="6">
        <v>654.1</v>
      </c>
      <c r="H40" s="9">
        <f t="shared" si="103"/>
        <v>10722.950819672133</v>
      </c>
      <c r="I40" s="7"/>
      <c r="J40" s="6"/>
      <c r="K40" s="9"/>
      <c r="L40" s="7">
        <v>0</v>
      </c>
      <c r="M40" s="6">
        <v>0</v>
      </c>
      <c r="N40" s="9">
        <f t="shared" si="119"/>
        <v>0</v>
      </c>
      <c r="O40" s="7">
        <v>0</v>
      </c>
      <c r="P40" s="6">
        <v>0</v>
      </c>
      <c r="Q40" s="9">
        <v>0</v>
      </c>
      <c r="R40" s="7">
        <v>0</v>
      </c>
      <c r="S40" s="6">
        <v>0</v>
      </c>
      <c r="T40" s="9">
        <f t="shared" si="105"/>
        <v>0</v>
      </c>
      <c r="U40" s="7">
        <v>0</v>
      </c>
      <c r="V40" s="6">
        <v>0</v>
      </c>
      <c r="W40" s="9">
        <v>0</v>
      </c>
      <c r="X40" s="7">
        <v>0</v>
      </c>
      <c r="Y40" s="6">
        <v>0</v>
      </c>
      <c r="Z40" s="9">
        <v>0</v>
      </c>
      <c r="AA40" s="7">
        <v>0</v>
      </c>
      <c r="AB40" s="6">
        <v>0</v>
      </c>
      <c r="AC40" s="9">
        <v>0</v>
      </c>
      <c r="AD40" s="7"/>
      <c r="AE40" s="6"/>
      <c r="AF40" s="9"/>
      <c r="AG40" s="7">
        <v>0</v>
      </c>
      <c r="AH40" s="6">
        <v>0</v>
      </c>
      <c r="AI40" s="9">
        <f t="shared" si="106"/>
        <v>0</v>
      </c>
      <c r="AJ40" s="7">
        <v>0</v>
      </c>
      <c r="AK40" s="6">
        <v>0</v>
      </c>
      <c r="AL40" s="9">
        <f t="shared" si="107"/>
        <v>0</v>
      </c>
      <c r="AM40" s="7">
        <v>0</v>
      </c>
      <c r="AN40" s="6">
        <v>0</v>
      </c>
      <c r="AO40" s="9">
        <v>0</v>
      </c>
      <c r="AP40" s="7">
        <v>0</v>
      </c>
      <c r="AQ40" s="6">
        <v>0</v>
      </c>
      <c r="AR40" s="9">
        <v>0</v>
      </c>
      <c r="AS40" s="7"/>
      <c r="AT40" s="6"/>
      <c r="AU40" s="9"/>
      <c r="AV40" s="7">
        <v>0</v>
      </c>
      <c r="AW40" s="6">
        <v>0</v>
      </c>
      <c r="AX40" s="9">
        <v>0</v>
      </c>
      <c r="AY40" s="7">
        <v>0</v>
      </c>
      <c r="AZ40" s="6">
        <v>0</v>
      </c>
      <c r="BA40" s="9">
        <v>0</v>
      </c>
      <c r="BB40" s="7">
        <v>0</v>
      </c>
      <c r="BC40" s="6">
        <v>0</v>
      </c>
      <c r="BD40" s="9">
        <v>0</v>
      </c>
      <c r="BE40" s="7">
        <v>0</v>
      </c>
      <c r="BF40" s="6">
        <v>0</v>
      </c>
      <c r="BG40" s="9">
        <v>0</v>
      </c>
      <c r="BH40" s="7">
        <v>0</v>
      </c>
      <c r="BI40" s="6">
        <v>0</v>
      </c>
      <c r="BJ40" s="9">
        <v>0</v>
      </c>
      <c r="BK40" s="7">
        <v>0</v>
      </c>
      <c r="BL40" s="6">
        <v>0</v>
      </c>
      <c r="BM40" s="9">
        <f t="shared" si="118"/>
        <v>0</v>
      </c>
      <c r="BN40" s="7"/>
      <c r="BO40" s="6"/>
      <c r="BP40" s="9"/>
      <c r="BQ40" s="7">
        <v>0</v>
      </c>
      <c r="BR40" s="6">
        <v>0</v>
      </c>
      <c r="BS40" s="9">
        <v>0</v>
      </c>
      <c r="BT40" s="7">
        <v>0</v>
      </c>
      <c r="BU40" s="6">
        <v>0</v>
      </c>
      <c r="BV40" s="9">
        <v>0</v>
      </c>
      <c r="BW40" s="7">
        <v>0</v>
      </c>
      <c r="BX40" s="6">
        <v>0</v>
      </c>
      <c r="BY40" s="9">
        <v>0</v>
      </c>
      <c r="BZ40" s="7">
        <v>0</v>
      </c>
      <c r="CA40" s="6">
        <v>0</v>
      </c>
      <c r="CB40" s="9">
        <v>0</v>
      </c>
      <c r="CC40" s="7">
        <v>56.42</v>
      </c>
      <c r="CD40" s="6">
        <v>922.25400000000002</v>
      </c>
      <c r="CE40" s="9">
        <f t="shared" si="109"/>
        <v>16346.224742998935</v>
      </c>
      <c r="CF40" s="7">
        <v>0.21</v>
      </c>
      <c r="CG40" s="6">
        <v>5.4640000000000004</v>
      </c>
      <c r="CH40" s="9">
        <f t="shared" si="110"/>
        <v>26019.047619047622</v>
      </c>
      <c r="CI40" s="7">
        <f t="shared" si="70"/>
        <v>117.63</v>
      </c>
      <c r="CJ40" s="9">
        <f t="shared" si="71"/>
        <v>1581.818</v>
      </c>
    </row>
    <row r="41" spans="1:88" x14ac:dyDescent="0.3">
      <c r="A41" s="35">
        <v>2019</v>
      </c>
      <c r="B41" s="36" t="s">
        <v>14</v>
      </c>
      <c r="C41" s="7">
        <v>0</v>
      </c>
      <c r="D41" s="6">
        <v>0</v>
      </c>
      <c r="E41" s="9">
        <v>0</v>
      </c>
      <c r="F41" s="7">
        <v>10.433069999999999</v>
      </c>
      <c r="G41" s="6">
        <v>143.54</v>
      </c>
      <c r="H41" s="9">
        <f t="shared" si="103"/>
        <v>13758.17472709375</v>
      </c>
      <c r="I41" s="7"/>
      <c r="J41" s="6"/>
      <c r="K41" s="9"/>
      <c r="L41" s="7">
        <v>0</v>
      </c>
      <c r="M41" s="6">
        <v>0</v>
      </c>
      <c r="N41" s="9">
        <f t="shared" si="119"/>
        <v>0</v>
      </c>
      <c r="O41" s="7">
        <v>115.13</v>
      </c>
      <c r="P41" s="6">
        <v>1406.173</v>
      </c>
      <c r="Q41" s="9">
        <f t="shared" si="104"/>
        <v>12213.784417614872</v>
      </c>
      <c r="R41" s="7">
        <v>0</v>
      </c>
      <c r="S41" s="6">
        <v>0</v>
      </c>
      <c r="T41" s="9">
        <f t="shared" si="105"/>
        <v>0</v>
      </c>
      <c r="U41" s="7">
        <v>1.9E-2</v>
      </c>
      <c r="V41" s="6">
        <v>1.3029999999999999</v>
      </c>
      <c r="W41" s="9">
        <f t="shared" si="112"/>
        <v>68578.947368421053</v>
      </c>
      <c r="X41" s="7">
        <v>0</v>
      </c>
      <c r="Y41" s="6">
        <v>0</v>
      </c>
      <c r="Z41" s="9">
        <v>0</v>
      </c>
      <c r="AA41" s="7">
        <v>0</v>
      </c>
      <c r="AB41" s="6">
        <v>0</v>
      </c>
      <c r="AC41" s="9">
        <v>0</v>
      </c>
      <c r="AD41" s="7"/>
      <c r="AE41" s="6"/>
      <c r="AF41" s="9"/>
      <c r="AG41" s="7">
        <v>0</v>
      </c>
      <c r="AH41" s="6">
        <v>0</v>
      </c>
      <c r="AI41" s="9">
        <f t="shared" si="106"/>
        <v>0</v>
      </c>
      <c r="AJ41" s="7">
        <v>0</v>
      </c>
      <c r="AK41" s="6">
        <v>0</v>
      </c>
      <c r="AL41" s="9">
        <f t="shared" si="107"/>
        <v>0</v>
      </c>
      <c r="AM41" s="7">
        <v>0</v>
      </c>
      <c r="AN41" s="6">
        <v>0</v>
      </c>
      <c r="AO41" s="9">
        <v>0</v>
      </c>
      <c r="AP41" s="7">
        <v>0</v>
      </c>
      <c r="AQ41" s="6">
        <v>0</v>
      </c>
      <c r="AR41" s="9">
        <v>0</v>
      </c>
      <c r="AS41" s="7"/>
      <c r="AT41" s="6"/>
      <c r="AU41" s="9"/>
      <c r="AV41" s="7">
        <v>0</v>
      </c>
      <c r="AW41" s="6">
        <v>0</v>
      </c>
      <c r="AX41" s="9">
        <v>0</v>
      </c>
      <c r="AY41" s="7">
        <v>0.12</v>
      </c>
      <c r="AZ41" s="6">
        <v>2.702</v>
      </c>
      <c r="BA41" s="9">
        <f t="shared" ref="BA41" si="120">AZ41/AY41*1000</f>
        <v>22516.666666666664</v>
      </c>
      <c r="BB41" s="7">
        <v>0</v>
      </c>
      <c r="BC41" s="6">
        <v>0</v>
      </c>
      <c r="BD41" s="9">
        <v>0</v>
      </c>
      <c r="BE41" s="7">
        <v>0</v>
      </c>
      <c r="BF41" s="6">
        <v>0</v>
      </c>
      <c r="BG41" s="9">
        <v>0</v>
      </c>
      <c r="BH41" s="7">
        <v>0</v>
      </c>
      <c r="BI41" s="6">
        <v>0</v>
      </c>
      <c r="BJ41" s="9">
        <v>0</v>
      </c>
      <c r="BK41" s="7">
        <v>0</v>
      </c>
      <c r="BL41" s="6">
        <v>0</v>
      </c>
      <c r="BM41" s="9">
        <f t="shared" si="118"/>
        <v>0</v>
      </c>
      <c r="BN41" s="7"/>
      <c r="BO41" s="6"/>
      <c r="BP41" s="9"/>
      <c r="BQ41" s="7">
        <v>0</v>
      </c>
      <c r="BR41" s="6">
        <v>0</v>
      </c>
      <c r="BS41" s="9">
        <v>0</v>
      </c>
      <c r="BT41" s="7">
        <v>0</v>
      </c>
      <c r="BU41" s="6">
        <v>0</v>
      </c>
      <c r="BV41" s="9">
        <v>0</v>
      </c>
      <c r="BW41" s="7">
        <v>0</v>
      </c>
      <c r="BX41" s="6">
        <v>0</v>
      </c>
      <c r="BY41" s="9">
        <v>0</v>
      </c>
      <c r="BZ41" s="7">
        <v>0</v>
      </c>
      <c r="CA41" s="6">
        <v>0</v>
      </c>
      <c r="CB41" s="9">
        <v>0</v>
      </c>
      <c r="CC41" s="7">
        <v>0</v>
      </c>
      <c r="CD41" s="6">
        <v>0</v>
      </c>
      <c r="CE41" s="9">
        <v>0</v>
      </c>
      <c r="CF41" s="7">
        <v>7.27</v>
      </c>
      <c r="CG41" s="6">
        <v>251.68100000000001</v>
      </c>
      <c r="CH41" s="9">
        <f t="shared" si="110"/>
        <v>34619.119669876207</v>
      </c>
      <c r="CI41" s="7">
        <f t="shared" si="70"/>
        <v>132.97207</v>
      </c>
      <c r="CJ41" s="9">
        <f t="shared" si="71"/>
        <v>1805.3990000000001</v>
      </c>
    </row>
    <row r="42" spans="1:88" x14ac:dyDescent="0.3">
      <c r="A42" s="35">
        <v>2019</v>
      </c>
      <c r="B42" s="36" t="s">
        <v>15</v>
      </c>
      <c r="C42" s="7">
        <v>0</v>
      </c>
      <c r="D42" s="6">
        <v>0</v>
      </c>
      <c r="E42" s="9">
        <v>0</v>
      </c>
      <c r="F42" s="7">
        <v>0.5</v>
      </c>
      <c r="G42" s="6">
        <v>46.08</v>
      </c>
      <c r="H42" s="9">
        <f t="shared" si="103"/>
        <v>92160</v>
      </c>
      <c r="I42" s="7"/>
      <c r="J42" s="6"/>
      <c r="K42" s="9"/>
      <c r="L42" s="7">
        <v>0</v>
      </c>
      <c r="M42" s="6">
        <v>0</v>
      </c>
      <c r="N42" s="9">
        <f t="shared" si="119"/>
        <v>0</v>
      </c>
      <c r="O42" s="7">
        <v>2.5</v>
      </c>
      <c r="P42" s="6">
        <v>91.028000000000006</v>
      </c>
      <c r="Q42" s="9">
        <f t="shared" si="104"/>
        <v>36411.200000000004</v>
      </c>
      <c r="R42" s="7">
        <v>0</v>
      </c>
      <c r="S42" s="6">
        <v>0</v>
      </c>
      <c r="T42" s="9">
        <f t="shared" si="105"/>
        <v>0</v>
      </c>
      <c r="U42" s="7">
        <v>26.7</v>
      </c>
      <c r="V42" s="6">
        <v>327.07499999999999</v>
      </c>
      <c r="W42" s="9">
        <f t="shared" si="112"/>
        <v>12250</v>
      </c>
      <c r="X42" s="7">
        <v>0</v>
      </c>
      <c r="Y42" s="6">
        <v>0</v>
      </c>
      <c r="Z42" s="9">
        <v>0</v>
      </c>
      <c r="AA42" s="7">
        <v>0</v>
      </c>
      <c r="AB42" s="6">
        <v>0</v>
      </c>
      <c r="AC42" s="9">
        <v>0</v>
      </c>
      <c r="AD42" s="7"/>
      <c r="AE42" s="6"/>
      <c r="AF42" s="9"/>
      <c r="AG42" s="7">
        <v>0</v>
      </c>
      <c r="AH42" s="6">
        <v>0</v>
      </c>
      <c r="AI42" s="9">
        <f t="shared" si="106"/>
        <v>0</v>
      </c>
      <c r="AJ42" s="7">
        <v>0</v>
      </c>
      <c r="AK42" s="6">
        <v>0</v>
      </c>
      <c r="AL42" s="9">
        <f t="shared" si="107"/>
        <v>0</v>
      </c>
      <c r="AM42" s="7">
        <v>0</v>
      </c>
      <c r="AN42" s="6">
        <v>0</v>
      </c>
      <c r="AO42" s="9">
        <v>0</v>
      </c>
      <c r="AP42" s="7">
        <v>0</v>
      </c>
      <c r="AQ42" s="6">
        <v>0</v>
      </c>
      <c r="AR42" s="9">
        <v>0</v>
      </c>
      <c r="AS42" s="7"/>
      <c r="AT42" s="6"/>
      <c r="AU42" s="9"/>
      <c r="AV42" s="7">
        <v>2.2599999999999998</v>
      </c>
      <c r="AW42" s="6">
        <v>34.268999999999998</v>
      </c>
      <c r="AX42" s="9">
        <f t="shared" si="111"/>
        <v>15163.274336283186</v>
      </c>
      <c r="AY42" s="7">
        <v>0</v>
      </c>
      <c r="AZ42" s="6">
        <v>0</v>
      </c>
      <c r="BA42" s="9">
        <v>0</v>
      </c>
      <c r="BB42" s="7">
        <v>0.20200000000000001</v>
      </c>
      <c r="BC42" s="6">
        <v>3.9359999999999999</v>
      </c>
      <c r="BD42" s="9">
        <f t="shared" si="108"/>
        <v>19485.148514851484</v>
      </c>
      <c r="BE42" s="7">
        <v>4.45E-3</v>
      </c>
      <c r="BF42" s="6">
        <v>0.59399999999999997</v>
      </c>
      <c r="BG42" s="9">
        <f t="shared" si="117"/>
        <v>133483.14606741574</v>
      </c>
      <c r="BH42" s="7">
        <v>0</v>
      </c>
      <c r="BI42" s="6">
        <v>0</v>
      </c>
      <c r="BJ42" s="9">
        <v>0</v>
      </c>
      <c r="BK42" s="7">
        <v>0</v>
      </c>
      <c r="BL42" s="6">
        <v>0</v>
      </c>
      <c r="BM42" s="9">
        <f t="shared" si="118"/>
        <v>0</v>
      </c>
      <c r="BN42" s="7"/>
      <c r="BO42" s="6"/>
      <c r="BP42" s="9"/>
      <c r="BQ42" s="7">
        <v>0</v>
      </c>
      <c r="BR42" s="6">
        <v>0</v>
      </c>
      <c r="BS42" s="9">
        <v>0</v>
      </c>
      <c r="BT42" s="7">
        <v>0</v>
      </c>
      <c r="BU42" s="6">
        <v>0</v>
      </c>
      <c r="BV42" s="9">
        <v>0</v>
      </c>
      <c r="BW42" s="7">
        <v>0</v>
      </c>
      <c r="BX42" s="6">
        <v>0</v>
      </c>
      <c r="BY42" s="9">
        <v>0</v>
      </c>
      <c r="BZ42" s="7">
        <v>0</v>
      </c>
      <c r="CA42" s="6">
        <v>0</v>
      </c>
      <c r="CB42" s="9">
        <v>0</v>
      </c>
      <c r="CC42" s="7">
        <v>1.2</v>
      </c>
      <c r="CD42" s="6">
        <v>18.7</v>
      </c>
      <c r="CE42" s="9">
        <f t="shared" si="109"/>
        <v>15583.333333333334</v>
      </c>
      <c r="CF42" s="7">
        <v>38.090000000000003</v>
      </c>
      <c r="CG42" s="6">
        <v>676.24400000000003</v>
      </c>
      <c r="CH42" s="9">
        <f t="shared" si="110"/>
        <v>17753.846153846156</v>
      </c>
      <c r="CI42" s="7">
        <f t="shared" si="70"/>
        <v>71.456450000000004</v>
      </c>
      <c r="CJ42" s="9">
        <f t="shared" si="71"/>
        <v>1197.9259999999999</v>
      </c>
    </row>
    <row r="43" spans="1:88" x14ac:dyDescent="0.3">
      <c r="A43" s="35">
        <v>2019</v>
      </c>
      <c r="B43" s="36" t="s">
        <v>16</v>
      </c>
      <c r="C43" s="7">
        <v>0</v>
      </c>
      <c r="D43" s="6">
        <v>0</v>
      </c>
      <c r="E43" s="9">
        <v>0</v>
      </c>
      <c r="F43" s="7">
        <v>0</v>
      </c>
      <c r="G43" s="6">
        <v>0</v>
      </c>
      <c r="H43" s="9">
        <v>0</v>
      </c>
      <c r="I43" s="7"/>
      <c r="J43" s="6"/>
      <c r="K43" s="9"/>
      <c r="L43" s="7">
        <v>0</v>
      </c>
      <c r="M43" s="6">
        <v>0</v>
      </c>
      <c r="N43" s="9">
        <f t="shared" si="119"/>
        <v>0</v>
      </c>
      <c r="O43" s="7">
        <v>0</v>
      </c>
      <c r="P43" s="6">
        <v>0</v>
      </c>
      <c r="Q43" s="9">
        <v>0</v>
      </c>
      <c r="R43" s="7">
        <v>0</v>
      </c>
      <c r="S43" s="6">
        <v>0</v>
      </c>
      <c r="T43" s="9">
        <f t="shared" si="105"/>
        <v>0</v>
      </c>
      <c r="U43" s="7">
        <v>0</v>
      </c>
      <c r="V43" s="6">
        <v>0</v>
      </c>
      <c r="W43" s="9">
        <v>0</v>
      </c>
      <c r="X43" s="7">
        <v>0</v>
      </c>
      <c r="Y43" s="6">
        <v>0</v>
      </c>
      <c r="Z43" s="9">
        <v>0</v>
      </c>
      <c r="AA43" s="7">
        <v>0</v>
      </c>
      <c r="AB43" s="6">
        <v>0</v>
      </c>
      <c r="AC43" s="9">
        <v>0</v>
      </c>
      <c r="AD43" s="7"/>
      <c r="AE43" s="6"/>
      <c r="AF43" s="9"/>
      <c r="AG43" s="7">
        <v>0</v>
      </c>
      <c r="AH43" s="6">
        <v>0</v>
      </c>
      <c r="AI43" s="9">
        <f t="shared" si="106"/>
        <v>0</v>
      </c>
      <c r="AJ43" s="7">
        <v>0</v>
      </c>
      <c r="AK43" s="6">
        <v>0</v>
      </c>
      <c r="AL43" s="9">
        <f t="shared" si="107"/>
        <v>0</v>
      </c>
      <c r="AM43" s="7">
        <v>0</v>
      </c>
      <c r="AN43" s="6">
        <v>0</v>
      </c>
      <c r="AO43" s="9">
        <v>0</v>
      </c>
      <c r="AP43" s="7">
        <v>0</v>
      </c>
      <c r="AQ43" s="6">
        <v>0</v>
      </c>
      <c r="AR43" s="9">
        <v>0</v>
      </c>
      <c r="AS43" s="7"/>
      <c r="AT43" s="6"/>
      <c r="AU43" s="9"/>
      <c r="AV43" s="7">
        <v>0.125</v>
      </c>
      <c r="AW43" s="6">
        <v>3.956</v>
      </c>
      <c r="AX43" s="9">
        <f t="shared" si="111"/>
        <v>31648</v>
      </c>
      <c r="AY43" s="7">
        <v>0</v>
      </c>
      <c r="AZ43" s="6">
        <v>0</v>
      </c>
      <c r="BA43" s="9">
        <v>0</v>
      </c>
      <c r="BB43" s="7">
        <v>1.2E-2</v>
      </c>
      <c r="BC43" s="6">
        <v>0.378</v>
      </c>
      <c r="BD43" s="9">
        <f t="shared" si="108"/>
        <v>31500</v>
      </c>
      <c r="BE43" s="7">
        <v>4.45E-3</v>
      </c>
      <c r="BF43" s="6">
        <v>0.59399999999999997</v>
      </c>
      <c r="BG43" s="9">
        <f t="shared" si="117"/>
        <v>133483.14606741574</v>
      </c>
      <c r="BH43" s="7">
        <v>0</v>
      </c>
      <c r="BI43" s="6">
        <v>0</v>
      </c>
      <c r="BJ43" s="9">
        <v>0</v>
      </c>
      <c r="BK43" s="7">
        <v>0</v>
      </c>
      <c r="BL43" s="6">
        <v>0</v>
      </c>
      <c r="BM43" s="9">
        <f t="shared" si="118"/>
        <v>0</v>
      </c>
      <c r="BN43" s="7"/>
      <c r="BO43" s="6"/>
      <c r="BP43" s="9"/>
      <c r="BQ43" s="7">
        <v>0</v>
      </c>
      <c r="BR43" s="6">
        <v>0</v>
      </c>
      <c r="BS43" s="9">
        <v>0</v>
      </c>
      <c r="BT43" s="7">
        <v>0</v>
      </c>
      <c r="BU43" s="6">
        <v>0</v>
      </c>
      <c r="BV43" s="9">
        <v>0</v>
      </c>
      <c r="BW43" s="7">
        <v>0</v>
      </c>
      <c r="BX43" s="6">
        <v>0</v>
      </c>
      <c r="BY43" s="9">
        <v>0</v>
      </c>
      <c r="BZ43" s="7">
        <v>0</v>
      </c>
      <c r="CA43" s="6">
        <v>0</v>
      </c>
      <c r="CB43" s="9">
        <v>0</v>
      </c>
      <c r="CC43" s="7">
        <v>4.45E-3</v>
      </c>
      <c r="CD43" s="6">
        <v>0.57199999999999995</v>
      </c>
      <c r="CE43" s="9">
        <f t="shared" si="109"/>
        <v>128539.32584269662</v>
      </c>
      <c r="CF43" s="7">
        <v>8.6809999999999992</v>
      </c>
      <c r="CG43" s="6">
        <v>169.56399999999999</v>
      </c>
      <c r="CH43" s="9">
        <f t="shared" si="110"/>
        <v>19532.772722036632</v>
      </c>
      <c r="CI43" s="7">
        <f t="shared" si="70"/>
        <v>8.8268999999999984</v>
      </c>
      <c r="CJ43" s="9">
        <f t="shared" si="71"/>
        <v>175.06399999999999</v>
      </c>
    </row>
    <row r="44" spans="1:88" ht="15" thickBot="1" x14ac:dyDescent="0.35">
      <c r="A44" s="40"/>
      <c r="B44" s="41" t="s">
        <v>17</v>
      </c>
      <c r="C44" s="29">
        <f t="shared" ref="C44:D44" si="121">SUM(C32:C43)</f>
        <v>0</v>
      </c>
      <c r="D44" s="28">
        <f t="shared" si="121"/>
        <v>0</v>
      </c>
      <c r="E44" s="30"/>
      <c r="F44" s="29">
        <f t="shared" ref="F44:G44" si="122">SUM(F32:F43)</f>
        <v>215.46168</v>
      </c>
      <c r="G44" s="28">
        <f t="shared" si="122"/>
        <v>2297.4659999999999</v>
      </c>
      <c r="H44" s="30"/>
      <c r="I44" s="29"/>
      <c r="J44" s="28"/>
      <c r="K44" s="30"/>
      <c r="L44" s="29">
        <f t="shared" ref="L44:M44" si="123">SUM(L32:L43)</f>
        <v>0</v>
      </c>
      <c r="M44" s="28">
        <f t="shared" si="123"/>
        <v>0</v>
      </c>
      <c r="N44" s="30"/>
      <c r="O44" s="29">
        <f t="shared" ref="O44:P44" si="124">SUM(O32:O43)</f>
        <v>513.52891999999997</v>
      </c>
      <c r="P44" s="28">
        <f t="shared" si="124"/>
        <v>6403.2839999999997</v>
      </c>
      <c r="Q44" s="30"/>
      <c r="R44" s="29">
        <f t="shared" ref="R44:S44" si="125">SUM(R32:R43)</f>
        <v>0</v>
      </c>
      <c r="S44" s="28">
        <f t="shared" si="125"/>
        <v>0</v>
      </c>
      <c r="T44" s="30"/>
      <c r="U44" s="29">
        <f t="shared" ref="U44:V44" si="126">SUM(U32:U43)</f>
        <v>78.188999999999993</v>
      </c>
      <c r="V44" s="28">
        <f t="shared" si="126"/>
        <v>893.54399999999987</v>
      </c>
      <c r="W44" s="30"/>
      <c r="X44" s="29">
        <f t="shared" ref="X44:Y44" si="127">SUM(X32:X43)</f>
        <v>0</v>
      </c>
      <c r="Y44" s="28">
        <f t="shared" si="127"/>
        <v>0</v>
      </c>
      <c r="Z44" s="30"/>
      <c r="AA44" s="29">
        <f t="shared" ref="AA44:AB44" si="128">SUM(AA32:AA43)</f>
        <v>0</v>
      </c>
      <c r="AB44" s="28">
        <f t="shared" si="128"/>
        <v>0</v>
      </c>
      <c r="AC44" s="30"/>
      <c r="AD44" s="29"/>
      <c r="AE44" s="28"/>
      <c r="AF44" s="30"/>
      <c r="AG44" s="29">
        <f t="shared" ref="AG44:AH44" si="129">SUM(AG32:AG43)</f>
        <v>0</v>
      </c>
      <c r="AH44" s="28">
        <f t="shared" si="129"/>
        <v>0</v>
      </c>
      <c r="AI44" s="30"/>
      <c r="AJ44" s="29">
        <f t="shared" ref="AJ44:AK44" si="130">SUM(AJ32:AJ43)</f>
        <v>0</v>
      </c>
      <c r="AK44" s="28">
        <f t="shared" si="130"/>
        <v>0</v>
      </c>
      <c r="AL44" s="30"/>
      <c r="AM44" s="29">
        <f t="shared" ref="AM44:AN44" si="131">SUM(AM32:AM43)</f>
        <v>0</v>
      </c>
      <c r="AN44" s="28">
        <f t="shared" si="131"/>
        <v>0</v>
      </c>
      <c r="AO44" s="30"/>
      <c r="AP44" s="29">
        <f t="shared" ref="AP44:AQ44" si="132">SUM(AP32:AP43)</f>
        <v>30.690999999999999</v>
      </c>
      <c r="AQ44" s="28">
        <f t="shared" si="132"/>
        <v>485.52</v>
      </c>
      <c r="AR44" s="30"/>
      <c r="AS44" s="29"/>
      <c r="AT44" s="28"/>
      <c r="AU44" s="30"/>
      <c r="AV44" s="29">
        <f t="shared" ref="AV44:AW44" si="133">SUM(AV32:AV43)</f>
        <v>4.2379999999999995</v>
      </c>
      <c r="AW44" s="28">
        <f t="shared" si="133"/>
        <v>77.518999999999991</v>
      </c>
      <c r="AX44" s="30"/>
      <c r="AY44" s="29">
        <f t="shared" ref="AY44:AZ44" si="134">SUM(AY32:AY43)</f>
        <v>0.12</v>
      </c>
      <c r="AZ44" s="28">
        <f t="shared" si="134"/>
        <v>2.702</v>
      </c>
      <c r="BA44" s="30"/>
      <c r="BB44" s="29">
        <f t="shared" ref="BB44:BC44" si="135">SUM(BB32:BB43)</f>
        <v>66.73599999999999</v>
      </c>
      <c r="BC44" s="28">
        <f t="shared" si="135"/>
        <v>804.38</v>
      </c>
      <c r="BD44" s="30"/>
      <c r="BE44" s="29">
        <f t="shared" ref="BE44:BF44" si="136">SUM(BE32:BE43)</f>
        <v>61.921899999999994</v>
      </c>
      <c r="BF44" s="28">
        <f t="shared" si="136"/>
        <v>689.68100000000015</v>
      </c>
      <c r="BG44" s="30"/>
      <c r="BH44" s="29">
        <f t="shared" ref="BH44:BI44" si="137">SUM(BH32:BH43)</f>
        <v>1.7643599999999999</v>
      </c>
      <c r="BI44" s="28">
        <f t="shared" si="137"/>
        <v>70.239000000000004</v>
      </c>
      <c r="BJ44" s="30"/>
      <c r="BK44" s="29">
        <f t="shared" ref="BK44:BL44" si="138">SUM(BK32:BK43)</f>
        <v>0</v>
      </c>
      <c r="BL44" s="28">
        <f t="shared" si="138"/>
        <v>0</v>
      </c>
      <c r="BM44" s="30"/>
      <c r="BN44" s="29"/>
      <c r="BO44" s="28"/>
      <c r="BP44" s="30"/>
      <c r="BQ44" s="29">
        <f t="shared" ref="BQ44:BR44" si="139">SUM(BQ32:BQ43)</f>
        <v>0</v>
      </c>
      <c r="BR44" s="28">
        <f t="shared" si="139"/>
        <v>0</v>
      </c>
      <c r="BS44" s="30"/>
      <c r="BT44" s="29">
        <f t="shared" ref="BT44:BU44" si="140">SUM(BT32:BT43)</f>
        <v>0.06</v>
      </c>
      <c r="BU44" s="28">
        <f t="shared" si="140"/>
        <v>0.82199999999999995</v>
      </c>
      <c r="BV44" s="30"/>
      <c r="BW44" s="29">
        <f t="shared" ref="BW44:BX44" si="141">SUM(BW32:BW43)</f>
        <v>0</v>
      </c>
      <c r="BX44" s="28">
        <f t="shared" si="141"/>
        <v>0</v>
      </c>
      <c r="BY44" s="30"/>
      <c r="BZ44" s="29">
        <f t="shared" ref="BZ44:CA44" si="142">SUM(BZ32:BZ43)</f>
        <v>87.396000000000001</v>
      </c>
      <c r="CA44" s="28">
        <f t="shared" si="142"/>
        <v>1543.029</v>
      </c>
      <c r="CB44" s="30"/>
      <c r="CC44" s="29">
        <f t="shared" ref="CC44:CD44" si="143">SUM(CC32:CC43)</f>
        <v>1331.9594500000001</v>
      </c>
      <c r="CD44" s="28">
        <f t="shared" si="143"/>
        <v>19149.916000000001</v>
      </c>
      <c r="CE44" s="30"/>
      <c r="CF44" s="29">
        <f t="shared" ref="CF44:CG44" si="144">SUM(CF32:CF43)</f>
        <v>472.90399999999994</v>
      </c>
      <c r="CG44" s="28">
        <f t="shared" si="144"/>
        <v>12127.196</v>
      </c>
      <c r="CH44" s="30"/>
      <c r="CI44" s="29">
        <f t="shared" si="70"/>
        <v>2864.9703099999997</v>
      </c>
      <c r="CJ44" s="30">
        <f t="shared" si="71"/>
        <v>44545.298000000003</v>
      </c>
    </row>
    <row r="45" spans="1:88" x14ac:dyDescent="0.3">
      <c r="A45" s="35">
        <v>2020</v>
      </c>
      <c r="B45" s="36" t="s">
        <v>5</v>
      </c>
      <c r="C45" s="7">
        <v>0</v>
      </c>
      <c r="D45" s="6">
        <v>0</v>
      </c>
      <c r="E45" s="9">
        <v>0</v>
      </c>
      <c r="F45" s="7">
        <v>40</v>
      </c>
      <c r="G45" s="6">
        <v>396.85399999999998</v>
      </c>
      <c r="H45" s="9">
        <f t="shared" ref="H45:H47" si="145">G45/F45*1000</f>
        <v>9921.35</v>
      </c>
      <c r="I45" s="7"/>
      <c r="J45" s="6"/>
      <c r="K45" s="9"/>
      <c r="L45" s="7">
        <v>0</v>
      </c>
      <c r="M45" s="6">
        <v>0</v>
      </c>
      <c r="N45" s="9">
        <v>0</v>
      </c>
      <c r="O45" s="7">
        <v>0</v>
      </c>
      <c r="P45" s="6">
        <v>0</v>
      </c>
      <c r="Q45" s="9">
        <v>0</v>
      </c>
      <c r="R45" s="7">
        <v>0</v>
      </c>
      <c r="S45" s="6">
        <v>0</v>
      </c>
      <c r="T45" s="9">
        <f t="shared" ref="T45:T56" si="146">IF(R45=0,0,S45/R45*1000)</f>
        <v>0</v>
      </c>
      <c r="U45" s="7">
        <v>35.51</v>
      </c>
      <c r="V45" s="6">
        <v>364.28300000000002</v>
      </c>
      <c r="W45" s="9">
        <f t="shared" ref="W45:W47" si="147">V45/U45*1000</f>
        <v>10258.603210363279</v>
      </c>
      <c r="X45" s="7">
        <v>0</v>
      </c>
      <c r="Y45" s="6">
        <v>0</v>
      </c>
      <c r="Z45" s="9">
        <v>0</v>
      </c>
      <c r="AA45" s="7">
        <v>0</v>
      </c>
      <c r="AB45" s="6">
        <v>0</v>
      </c>
      <c r="AC45" s="9">
        <v>0</v>
      </c>
      <c r="AD45" s="7"/>
      <c r="AE45" s="6"/>
      <c r="AF45" s="9"/>
      <c r="AG45" s="7">
        <v>0</v>
      </c>
      <c r="AH45" s="6">
        <v>0</v>
      </c>
      <c r="AI45" s="9">
        <f t="shared" ref="AI45:AI56" si="148">IF(AG45=0,0,AH45/AG45*1000)</f>
        <v>0</v>
      </c>
      <c r="AJ45" s="7">
        <v>0</v>
      </c>
      <c r="AK45" s="6">
        <v>0</v>
      </c>
      <c r="AL45" s="9">
        <f t="shared" ref="AL45:AL56" si="149">IF(AJ45=0,0,AK45/AJ45*1000)</f>
        <v>0</v>
      </c>
      <c r="AM45" s="7">
        <v>0</v>
      </c>
      <c r="AN45" s="6">
        <v>0</v>
      </c>
      <c r="AO45" s="9">
        <v>0</v>
      </c>
      <c r="AP45" s="7">
        <v>27.640999999999998</v>
      </c>
      <c r="AQ45" s="6">
        <v>578.95100000000002</v>
      </c>
      <c r="AR45" s="9">
        <f t="shared" ref="AR45" si="150">AQ45/AP45*1000</f>
        <v>20945.371006837671</v>
      </c>
      <c r="AS45" s="7"/>
      <c r="AT45" s="6"/>
      <c r="AU45" s="9"/>
      <c r="AV45" s="7">
        <v>0</v>
      </c>
      <c r="AW45" s="6">
        <v>0</v>
      </c>
      <c r="AX45" s="9">
        <v>0</v>
      </c>
      <c r="AY45" s="7">
        <v>0</v>
      </c>
      <c r="AZ45" s="6">
        <v>0</v>
      </c>
      <c r="BA45" s="9">
        <v>0</v>
      </c>
      <c r="BB45" s="7">
        <v>0</v>
      </c>
      <c r="BC45" s="6">
        <v>0</v>
      </c>
      <c r="BD45" s="9">
        <v>0</v>
      </c>
      <c r="BE45" s="7">
        <v>0</v>
      </c>
      <c r="BF45" s="6">
        <v>0</v>
      </c>
      <c r="BG45" s="9">
        <v>0</v>
      </c>
      <c r="BH45" s="7">
        <v>0</v>
      </c>
      <c r="BI45" s="6">
        <v>0</v>
      </c>
      <c r="BJ45" s="9">
        <v>0</v>
      </c>
      <c r="BK45" s="7">
        <v>0</v>
      </c>
      <c r="BL45" s="6">
        <v>0</v>
      </c>
      <c r="BM45" s="9">
        <v>0</v>
      </c>
      <c r="BN45" s="7"/>
      <c r="BO45" s="6"/>
      <c r="BP45" s="9"/>
      <c r="BQ45" s="7">
        <v>0</v>
      </c>
      <c r="BR45" s="6">
        <v>0</v>
      </c>
      <c r="BS45" s="9">
        <v>0</v>
      </c>
      <c r="BT45" s="7">
        <v>0</v>
      </c>
      <c r="BU45" s="6">
        <v>0</v>
      </c>
      <c r="BV45" s="9">
        <v>0</v>
      </c>
      <c r="BW45" s="7">
        <v>0</v>
      </c>
      <c r="BX45" s="6">
        <v>0</v>
      </c>
      <c r="BY45" s="9">
        <v>0</v>
      </c>
      <c r="BZ45" s="7">
        <v>0</v>
      </c>
      <c r="CA45" s="6">
        <v>0</v>
      </c>
      <c r="CB45" s="9">
        <v>0</v>
      </c>
      <c r="CC45" s="7">
        <v>0</v>
      </c>
      <c r="CD45" s="6">
        <v>0</v>
      </c>
      <c r="CE45" s="9">
        <v>0</v>
      </c>
      <c r="CF45" s="7">
        <v>160.44800000000001</v>
      </c>
      <c r="CG45" s="6">
        <v>2843.864</v>
      </c>
      <c r="CH45" s="9">
        <f t="shared" ref="CH45:CH48" si="151">CG45/CF45*1000</f>
        <v>17724.521340247305</v>
      </c>
      <c r="CI45" s="7">
        <f t="shared" ref="CI45:CI50" si="152">F45+O45+X45+AV45+AY45+BB45+BE45+BH45+BQ45+U45+BZ45+CC45+CF45+AA45+BT45+BW45+AM45+AP45+C45+L45</f>
        <v>263.59899999999999</v>
      </c>
      <c r="CJ45" s="9">
        <f t="shared" ref="CJ45:CJ50" si="153">G45+P45+Y45+AW45+AZ45+BC45+BF45+BI45+BR45+V45+CA45+CD45+CG45+AB45+BU45+BX45+AN45+AQ45+D45+M45</f>
        <v>4183.9520000000002</v>
      </c>
    </row>
    <row r="46" spans="1:88" x14ac:dyDescent="0.3">
      <c r="A46" s="35">
        <v>2020</v>
      </c>
      <c r="B46" s="36" t="s">
        <v>6</v>
      </c>
      <c r="C46" s="7">
        <v>0</v>
      </c>
      <c r="D46" s="6">
        <v>0</v>
      </c>
      <c r="E46" s="9">
        <v>0</v>
      </c>
      <c r="F46" s="7">
        <v>0</v>
      </c>
      <c r="G46" s="6">
        <v>0</v>
      </c>
      <c r="H46" s="9">
        <v>0</v>
      </c>
      <c r="I46" s="7"/>
      <c r="J46" s="6"/>
      <c r="K46" s="9"/>
      <c r="L46" s="7">
        <v>0</v>
      </c>
      <c r="M46" s="6">
        <v>0</v>
      </c>
      <c r="N46" s="9">
        <v>0</v>
      </c>
      <c r="O46" s="7">
        <v>0</v>
      </c>
      <c r="P46" s="6">
        <v>0</v>
      </c>
      <c r="Q46" s="9">
        <v>0</v>
      </c>
      <c r="R46" s="7">
        <v>0</v>
      </c>
      <c r="S46" s="6">
        <v>0</v>
      </c>
      <c r="T46" s="9">
        <f t="shared" si="146"/>
        <v>0</v>
      </c>
      <c r="U46" s="7">
        <v>0</v>
      </c>
      <c r="V46" s="6">
        <v>0</v>
      </c>
      <c r="W46" s="9">
        <v>0</v>
      </c>
      <c r="X46" s="7">
        <v>0</v>
      </c>
      <c r="Y46" s="6">
        <v>0</v>
      </c>
      <c r="Z46" s="9">
        <v>0</v>
      </c>
      <c r="AA46" s="7">
        <v>0</v>
      </c>
      <c r="AB46" s="6">
        <v>0</v>
      </c>
      <c r="AC46" s="9">
        <v>0</v>
      </c>
      <c r="AD46" s="7"/>
      <c r="AE46" s="6"/>
      <c r="AF46" s="9"/>
      <c r="AG46" s="7">
        <v>0</v>
      </c>
      <c r="AH46" s="6">
        <v>0</v>
      </c>
      <c r="AI46" s="9">
        <f t="shared" si="148"/>
        <v>0</v>
      </c>
      <c r="AJ46" s="7">
        <v>0</v>
      </c>
      <c r="AK46" s="6">
        <v>0</v>
      </c>
      <c r="AL46" s="9">
        <f t="shared" si="149"/>
        <v>0</v>
      </c>
      <c r="AM46" s="7">
        <v>0</v>
      </c>
      <c r="AN46" s="6">
        <v>0</v>
      </c>
      <c r="AO46" s="9">
        <v>0</v>
      </c>
      <c r="AP46" s="7">
        <v>0</v>
      </c>
      <c r="AQ46" s="6">
        <v>0</v>
      </c>
      <c r="AR46" s="9">
        <v>0</v>
      </c>
      <c r="AS46" s="7"/>
      <c r="AT46" s="6"/>
      <c r="AU46" s="9"/>
      <c r="AV46" s="7">
        <v>0</v>
      </c>
      <c r="AW46" s="6">
        <v>0</v>
      </c>
      <c r="AX46" s="9">
        <v>0</v>
      </c>
      <c r="AY46" s="7">
        <v>0</v>
      </c>
      <c r="AZ46" s="6">
        <v>0</v>
      </c>
      <c r="BA46" s="9">
        <v>0</v>
      </c>
      <c r="BB46" s="7">
        <v>2E-3</v>
      </c>
      <c r="BC46" s="6">
        <v>8.6999999999999994E-2</v>
      </c>
      <c r="BD46" s="9">
        <f t="shared" ref="BD46" si="154">BC46/BB46*1000</f>
        <v>43499.999999999993</v>
      </c>
      <c r="BE46" s="7">
        <v>0</v>
      </c>
      <c r="BF46" s="6">
        <v>0</v>
      </c>
      <c r="BG46" s="9">
        <v>0</v>
      </c>
      <c r="BH46" s="7">
        <v>0</v>
      </c>
      <c r="BI46" s="6">
        <v>0</v>
      </c>
      <c r="BJ46" s="9">
        <v>0</v>
      </c>
      <c r="BK46" s="7">
        <v>0</v>
      </c>
      <c r="BL46" s="6">
        <v>0</v>
      </c>
      <c r="BM46" s="9">
        <v>0</v>
      </c>
      <c r="BN46" s="7"/>
      <c r="BO46" s="6"/>
      <c r="BP46" s="9"/>
      <c r="BQ46" s="7">
        <v>0</v>
      </c>
      <c r="BR46" s="6">
        <v>0</v>
      </c>
      <c r="BS46" s="9">
        <v>0</v>
      </c>
      <c r="BT46" s="7">
        <v>0</v>
      </c>
      <c r="BU46" s="6">
        <v>0</v>
      </c>
      <c r="BV46" s="9">
        <v>0</v>
      </c>
      <c r="BW46" s="7">
        <v>0</v>
      </c>
      <c r="BX46" s="6">
        <v>0</v>
      </c>
      <c r="BY46" s="9">
        <v>0</v>
      </c>
      <c r="BZ46" s="7">
        <v>0</v>
      </c>
      <c r="CA46" s="6">
        <v>0</v>
      </c>
      <c r="CB46" s="9">
        <v>0</v>
      </c>
      <c r="CC46" s="7">
        <v>2E-3</v>
      </c>
      <c r="CD46" s="6">
        <v>0.33800000000000002</v>
      </c>
      <c r="CE46" s="9">
        <f t="shared" ref="CE46:CE47" si="155">CD46/CC46*1000</f>
        <v>169000</v>
      </c>
      <c r="CF46" s="7">
        <v>4.6459999999999999</v>
      </c>
      <c r="CG46" s="6">
        <v>78.153999999999996</v>
      </c>
      <c r="CH46" s="9">
        <f t="shared" si="151"/>
        <v>16821.782178217822</v>
      </c>
      <c r="CI46" s="7">
        <f t="shared" si="152"/>
        <v>4.6499999999999995</v>
      </c>
      <c r="CJ46" s="9">
        <f t="shared" si="153"/>
        <v>78.578999999999994</v>
      </c>
    </row>
    <row r="47" spans="1:88" x14ac:dyDescent="0.3">
      <c r="A47" s="35">
        <v>2020</v>
      </c>
      <c r="B47" s="36" t="s">
        <v>7</v>
      </c>
      <c r="C47" s="7">
        <v>0</v>
      </c>
      <c r="D47" s="6">
        <v>0</v>
      </c>
      <c r="E47" s="9">
        <v>0</v>
      </c>
      <c r="F47" s="7">
        <v>14.773629999999999</v>
      </c>
      <c r="G47" s="6">
        <v>161.18700000000001</v>
      </c>
      <c r="H47" s="9">
        <f t="shared" si="145"/>
        <v>10910.453287377581</v>
      </c>
      <c r="I47" s="7"/>
      <c r="J47" s="6"/>
      <c r="K47" s="9"/>
      <c r="L47" s="7">
        <v>0</v>
      </c>
      <c r="M47" s="6">
        <v>0</v>
      </c>
      <c r="N47" s="9">
        <v>0</v>
      </c>
      <c r="O47" s="7">
        <v>1.843</v>
      </c>
      <c r="P47" s="6">
        <v>262.47000000000003</v>
      </c>
      <c r="Q47" s="9">
        <f t="shared" ref="Q47" si="156">P47/O47*1000</f>
        <v>142414.54150841021</v>
      </c>
      <c r="R47" s="7">
        <v>0</v>
      </c>
      <c r="S47" s="6">
        <v>0</v>
      </c>
      <c r="T47" s="9">
        <f t="shared" si="146"/>
        <v>0</v>
      </c>
      <c r="U47" s="7">
        <v>4</v>
      </c>
      <c r="V47" s="6">
        <v>461.46</v>
      </c>
      <c r="W47" s="9">
        <f t="shared" si="147"/>
        <v>115365</v>
      </c>
      <c r="X47" s="7">
        <v>0</v>
      </c>
      <c r="Y47" s="6">
        <v>0</v>
      </c>
      <c r="Z47" s="9">
        <v>0</v>
      </c>
      <c r="AA47" s="7">
        <v>0</v>
      </c>
      <c r="AB47" s="6">
        <v>0</v>
      </c>
      <c r="AC47" s="9">
        <v>0</v>
      </c>
      <c r="AD47" s="7"/>
      <c r="AE47" s="6"/>
      <c r="AF47" s="9"/>
      <c r="AG47" s="7">
        <v>0</v>
      </c>
      <c r="AH47" s="6">
        <v>0</v>
      </c>
      <c r="AI47" s="9">
        <f t="shared" si="148"/>
        <v>0</v>
      </c>
      <c r="AJ47" s="7">
        <v>0</v>
      </c>
      <c r="AK47" s="6">
        <v>0</v>
      </c>
      <c r="AL47" s="9">
        <f t="shared" si="149"/>
        <v>0</v>
      </c>
      <c r="AM47" s="7">
        <v>0</v>
      </c>
      <c r="AN47" s="6">
        <v>0</v>
      </c>
      <c r="AO47" s="9">
        <v>0</v>
      </c>
      <c r="AP47" s="7">
        <v>0</v>
      </c>
      <c r="AQ47" s="6">
        <v>0</v>
      </c>
      <c r="AR47" s="9">
        <v>0</v>
      </c>
      <c r="AS47" s="7"/>
      <c r="AT47" s="6"/>
      <c r="AU47" s="9"/>
      <c r="AV47" s="7">
        <v>0</v>
      </c>
      <c r="AW47" s="6">
        <v>0</v>
      </c>
      <c r="AX47" s="9">
        <v>0</v>
      </c>
      <c r="AY47" s="7">
        <v>0</v>
      </c>
      <c r="AZ47" s="6">
        <v>0</v>
      </c>
      <c r="BA47" s="9">
        <v>0</v>
      </c>
      <c r="BB47" s="7">
        <v>0</v>
      </c>
      <c r="BC47" s="6">
        <v>0</v>
      </c>
      <c r="BD47" s="9">
        <v>0</v>
      </c>
      <c r="BE47" s="7">
        <v>0</v>
      </c>
      <c r="BF47" s="6">
        <v>0</v>
      </c>
      <c r="BG47" s="9">
        <v>0</v>
      </c>
      <c r="BH47" s="7">
        <v>0</v>
      </c>
      <c r="BI47" s="6">
        <v>0</v>
      </c>
      <c r="BJ47" s="9">
        <v>0</v>
      </c>
      <c r="BK47" s="7">
        <v>0</v>
      </c>
      <c r="BL47" s="6">
        <v>0</v>
      </c>
      <c r="BM47" s="9">
        <v>0</v>
      </c>
      <c r="BN47" s="7"/>
      <c r="BO47" s="6"/>
      <c r="BP47" s="9"/>
      <c r="BQ47" s="7">
        <v>0</v>
      </c>
      <c r="BR47" s="6">
        <v>0</v>
      </c>
      <c r="BS47" s="9">
        <v>0</v>
      </c>
      <c r="BT47" s="7">
        <v>0</v>
      </c>
      <c r="BU47" s="6">
        <v>0</v>
      </c>
      <c r="BV47" s="9">
        <v>0</v>
      </c>
      <c r="BW47" s="7">
        <v>0</v>
      </c>
      <c r="BX47" s="6">
        <v>0</v>
      </c>
      <c r="BY47" s="9">
        <v>0</v>
      </c>
      <c r="BZ47" s="7">
        <v>0</v>
      </c>
      <c r="CA47" s="6">
        <v>0</v>
      </c>
      <c r="CB47" s="9">
        <v>0</v>
      </c>
      <c r="CC47" s="7">
        <v>31.52</v>
      </c>
      <c r="CD47" s="6">
        <v>401.25</v>
      </c>
      <c r="CE47" s="9">
        <f t="shared" si="155"/>
        <v>12730.01269035533</v>
      </c>
      <c r="CF47" s="7">
        <v>19.03</v>
      </c>
      <c r="CG47" s="6">
        <v>235.47200000000001</v>
      </c>
      <c r="CH47" s="9">
        <f t="shared" si="151"/>
        <v>12373.725696269048</v>
      </c>
      <c r="CI47" s="7">
        <f t="shared" si="152"/>
        <v>71.166629999999998</v>
      </c>
      <c r="CJ47" s="9">
        <f t="shared" si="153"/>
        <v>1521.8389999999999</v>
      </c>
    </row>
    <row r="48" spans="1:88" x14ac:dyDescent="0.3">
      <c r="A48" s="35">
        <v>2020</v>
      </c>
      <c r="B48" s="36" t="s">
        <v>8</v>
      </c>
      <c r="C48" s="7">
        <v>0</v>
      </c>
      <c r="D48" s="6">
        <v>0</v>
      </c>
      <c r="E48" s="9">
        <v>0</v>
      </c>
      <c r="F48" s="7">
        <v>0</v>
      </c>
      <c r="G48" s="6">
        <v>0</v>
      </c>
      <c r="H48" s="9">
        <v>0</v>
      </c>
      <c r="I48" s="7"/>
      <c r="J48" s="6"/>
      <c r="K48" s="9"/>
      <c r="L48" s="7">
        <v>0</v>
      </c>
      <c r="M48" s="6">
        <v>0</v>
      </c>
      <c r="N48" s="9">
        <v>0</v>
      </c>
      <c r="O48" s="7">
        <v>0</v>
      </c>
      <c r="P48" s="6">
        <v>0</v>
      </c>
      <c r="Q48" s="9">
        <v>0</v>
      </c>
      <c r="R48" s="7">
        <v>0</v>
      </c>
      <c r="S48" s="6">
        <v>0</v>
      </c>
      <c r="T48" s="9">
        <f t="shared" si="146"/>
        <v>0</v>
      </c>
      <c r="U48" s="7">
        <v>0</v>
      </c>
      <c r="V48" s="6">
        <v>0</v>
      </c>
      <c r="W48" s="9">
        <v>0</v>
      </c>
      <c r="X48" s="7">
        <v>0</v>
      </c>
      <c r="Y48" s="6">
        <v>0</v>
      </c>
      <c r="Z48" s="9">
        <v>0</v>
      </c>
      <c r="AA48" s="7">
        <v>0</v>
      </c>
      <c r="AB48" s="6">
        <v>0</v>
      </c>
      <c r="AC48" s="9">
        <v>0</v>
      </c>
      <c r="AD48" s="7"/>
      <c r="AE48" s="6"/>
      <c r="AF48" s="9"/>
      <c r="AG48" s="7">
        <v>0</v>
      </c>
      <c r="AH48" s="6">
        <v>0</v>
      </c>
      <c r="AI48" s="9">
        <f t="shared" si="148"/>
        <v>0</v>
      </c>
      <c r="AJ48" s="7">
        <v>0</v>
      </c>
      <c r="AK48" s="6">
        <v>0</v>
      </c>
      <c r="AL48" s="9">
        <f t="shared" si="149"/>
        <v>0</v>
      </c>
      <c r="AM48" s="7">
        <v>0</v>
      </c>
      <c r="AN48" s="6">
        <v>0</v>
      </c>
      <c r="AO48" s="9">
        <v>0</v>
      </c>
      <c r="AP48" s="7">
        <v>0</v>
      </c>
      <c r="AQ48" s="6">
        <v>0</v>
      </c>
      <c r="AR48" s="9">
        <v>0</v>
      </c>
      <c r="AS48" s="7"/>
      <c r="AT48" s="6"/>
      <c r="AU48" s="9"/>
      <c r="AV48" s="7">
        <v>0</v>
      </c>
      <c r="AW48" s="6">
        <v>0</v>
      </c>
      <c r="AX48" s="9">
        <v>0</v>
      </c>
      <c r="AY48" s="7">
        <v>0</v>
      </c>
      <c r="AZ48" s="6">
        <v>0</v>
      </c>
      <c r="BA48" s="9">
        <v>0</v>
      </c>
      <c r="BB48" s="7">
        <v>0</v>
      </c>
      <c r="BC48" s="6">
        <v>0</v>
      </c>
      <c r="BD48" s="9">
        <v>0</v>
      </c>
      <c r="BE48" s="7">
        <v>0</v>
      </c>
      <c r="BF48" s="6">
        <v>0</v>
      </c>
      <c r="BG48" s="9">
        <v>0</v>
      </c>
      <c r="BH48" s="7">
        <v>0</v>
      </c>
      <c r="BI48" s="6">
        <v>0</v>
      </c>
      <c r="BJ48" s="9">
        <v>0</v>
      </c>
      <c r="BK48" s="7">
        <v>0</v>
      </c>
      <c r="BL48" s="6">
        <v>0</v>
      </c>
      <c r="BM48" s="9">
        <v>0</v>
      </c>
      <c r="BN48" s="7"/>
      <c r="BO48" s="6"/>
      <c r="BP48" s="9"/>
      <c r="BQ48" s="7">
        <v>0</v>
      </c>
      <c r="BR48" s="6">
        <v>0</v>
      </c>
      <c r="BS48" s="9">
        <v>0</v>
      </c>
      <c r="BT48" s="7">
        <v>0</v>
      </c>
      <c r="BU48" s="6">
        <v>0</v>
      </c>
      <c r="BV48" s="9">
        <v>0</v>
      </c>
      <c r="BW48" s="7">
        <v>0</v>
      </c>
      <c r="BX48" s="6">
        <v>0</v>
      </c>
      <c r="BY48" s="9">
        <v>0</v>
      </c>
      <c r="BZ48" s="7">
        <v>0</v>
      </c>
      <c r="CA48" s="6">
        <v>0</v>
      </c>
      <c r="CB48" s="9">
        <v>0</v>
      </c>
      <c r="CC48" s="7">
        <v>0</v>
      </c>
      <c r="CD48" s="6">
        <v>0</v>
      </c>
      <c r="CE48" s="9">
        <v>0</v>
      </c>
      <c r="CF48" s="7">
        <v>47.791160000000005</v>
      </c>
      <c r="CG48" s="6">
        <v>464.01299999999998</v>
      </c>
      <c r="CH48" s="9">
        <f t="shared" si="151"/>
        <v>9709.1805262730595</v>
      </c>
      <c r="CI48" s="7">
        <f t="shared" si="152"/>
        <v>47.791160000000005</v>
      </c>
      <c r="CJ48" s="9">
        <f t="shared" si="153"/>
        <v>464.01299999999998</v>
      </c>
    </row>
    <row r="49" spans="1:88" x14ac:dyDescent="0.3">
      <c r="A49" s="35">
        <v>2020</v>
      </c>
      <c r="B49" s="9" t="s">
        <v>9</v>
      </c>
      <c r="C49" s="7">
        <v>0</v>
      </c>
      <c r="D49" s="6">
        <v>0</v>
      </c>
      <c r="E49" s="9">
        <f t="shared" ref="E49:CH56" si="157">IF(C49=0,0,D49/C49*1000)</f>
        <v>0</v>
      </c>
      <c r="F49" s="7">
        <v>34.633389999999999</v>
      </c>
      <c r="G49" s="6">
        <v>382.95699999999999</v>
      </c>
      <c r="H49" s="9">
        <f t="shared" si="157"/>
        <v>11057.450627847866</v>
      </c>
      <c r="I49" s="7"/>
      <c r="J49" s="6"/>
      <c r="K49" s="9"/>
      <c r="L49" s="7">
        <v>0</v>
      </c>
      <c r="M49" s="6">
        <v>0</v>
      </c>
      <c r="N49" s="9">
        <v>0</v>
      </c>
      <c r="O49" s="7">
        <v>0</v>
      </c>
      <c r="P49" s="6">
        <v>0</v>
      </c>
      <c r="Q49" s="9">
        <f t="shared" si="157"/>
        <v>0</v>
      </c>
      <c r="R49" s="7">
        <v>0</v>
      </c>
      <c r="S49" s="6">
        <v>0</v>
      </c>
      <c r="T49" s="9">
        <f t="shared" si="146"/>
        <v>0</v>
      </c>
      <c r="U49" s="7">
        <v>0</v>
      </c>
      <c r="V49" s="6">
        <v>0</v>
      </c>
      <c r="W49" s="9">
        <f t="shared" si="157"/>
        <v>0</v>
      </c>
      <c r="X49" s="7">
        <v>0</v>
      </c>
      <c r="Y49" s="6">
        <v>0</v>
      </c>
      <c r="Z49" s="9">
        <f t="shared" si="157"/>
        <v>0</v>
      </c>
      <c r="AA49" s="7">
        <v>0</v>
      </c>
      <c r="AB49" s="6">
        <v>0</v>
      </c>
      <c r="AC49" s="9">
        <f t="shared" si="157"/>
        <v>0</v>
      </c>
      <c r="AD49" s="7"/>
      <c r="AE49" s="6"/>
      <c r="AF49" s="9"/>
      <c r="AG49" s="7">
        <v>0</v>
      </c>
      <c r="AH49" s="6">
        <v>0</v>
      </c>
      <c r="AI49" s="9">
        <f t="shared" si="148"/>
        <v>0</v>
      </c>
      <c r="AJ49" s="7">
        <v>0</v>
      </c>
      <c r="AK49" s="6">
        <v>0</v>
      </c>
      <c r="AL49" s="9">
        <f t="shared" si="149"/>
        <v>0</v>
      </c>
      <c r="AM49" s="7">
        <v>0</v>
      </c>
      <c r="AN49" s="6">
        <v>0</v>
      </c>
      <c r="AO49" s="9">
        <f t="shared" si="157"/>
        <v>0</v>
      </c>
      <c r="AP49" s="7">
        <v>0</v>
      </c>
      <c r="AQ49" s="6">
        <v>0</v>
      </c>
      <c r="AR49" s="9">
        <f t="shared" si="157"/>
        <v>0</v>
      </c>
      <c r="AS49" s="7"/>
      <c r="AT49" s="6"/>
      <c r="AU49" s="9"/>
      <c r="AV49" s="7">
        <v>0</v>
      </c>
      <c r="AW49" s="6">
        <v>0</v>
      </c>
      <c r="AX49" s="9">
        <f t="shared" si="157"/>
        <v>0</v>
      </c>
      <c r="AY49" s="7">
        <v>0</v>
      </c>
      <c r="AZ49" s="6">
        <v>0</v>
      </c>
      <c r="BA49" s="9">
        <f t="shared" si="157"/>
        <v>0</v>
      </c>
      <c r="BB49" s="7">
        <v>0.218</v>
      </c>
      <c r="BC49" s="6">
        <v>4.7930000000000001</v>
      </c>
      <c r="BD49" s="9">
        <f t="shared" si="157"/>
        <v>21986.238532110092</v>
      </c>
      <c r="BE49" s="7">
        <v>0</v>
      </c>
      <c r="BF49" s="6">
        <v>0</v>
      </c>
      <c r="BG49" s="9">
        <f t="shared" si="157"/>
        <v>0</v>
      </c>
      <c r="BH49" s="7">
        <v>0</v>
      </c>
      <c r="BI49" s="6">
        <v>0</v>
      </c>
      <c r="BJ49" s="9">
        <f t="shared" si="157"/>
        <v>0</v>
      </c>
      <c r="BK49" s="7">
        <v>0</v>
      </c>
      <c r="BL49" s="6">
        <v>0</v>
      </c>
      <c r="BM49" s="9">
        <f t="shared" ref="BM49:BM56" si="158">IF(BK49=0,0,BL49/BK49*1000)</f>
        <v>0</v>
      </c>
      <c r="BN49" s="7"/>
      <c r="BO49" s="6"/>
      <c r="BP49" s="9"/>
      <c r="BQ49" s="7">
        <v>0</v>
      </c>
      <c r="BR49" s="6">
        <v>0</v>
      </c>
      <c r="BS49" s="9">
        <f t="shared" si="157"/>
        <v>0</v>
      </c>
      <c r="BT49" s="7">
        <v>0</v>
      </c>
      <c r="BU49" s="6">
        <v>0</v>
      </c>
      <c r="BV49" s="9">
        <f t="shared" si="157"/>
        <v>0</v>
      </c>
      <c r="BW49" s="7">
        <v>0</v>
      </c>
      <c r="BX49" s="6">
        <v>0</v>
      </c>
      <c r="BY49" s="9">
        <f t="shared" si="157"/>
        <v>0</v>
      </c>
      <c r="BZ49" s="7">
        <v>0</v>
      </c>
      <c r="CA49" s="6">
        <v>0</v>
      </c>
      <c r="CB49" s="9">
        <v>0</v>
      </c>
      <c r="CC49" s="7">
        <v>0</v>
      </c>
      <c r="CD49" s="6">
        <v>0</v>
      </c>
      <c r="CE49" s="9">
        <v>0</v>
      </c>
      <c r="CF49" s="7">
        <v>85.42974000000001</v>
      </c>
      <c r="CG49" s="6">
        <v>994.88400000000001</v>
      </c>
      <c r="CH49" s="9">
        <f t="shared" si="157"/>
        <v>11645.640031211611</v>
      </c>
      <c r="CI49" s="7">
        <f t="shared" si="152"/>
        <v>120.28113000000002</v>
      </c>
      <c r="CJ49" s="9">
        <f t="shared" si="153"/>
        <v>1382.634</v>
      </c>
    </row>
    <row r="50" spans="1:88" x14ac:dyDescent="0.3">
      <c r="A50" s="35">
        <v>2020</v>
      </c>
      <c r="B50" s="36" t="s">
        <v>10</v>
      </c>
      <c r="C50" s="7">
        <v>0</v>
      </c>
      <c r="D50" s="6">
        <v>0</v>
      </c>
      <c r="E50" s="9">
        <f t="shared" si="157"/>
        <v>0</v>
      </c>
      <c r="F50" s="7">
        <v>16</v>
      </c>
      <c r="G50" s="6">
        <v>385.44</v>
      </c>
      <c r="H50" s="9">
        <f t="shared" ref="H50" si="159">IF(F50=0,0,G50/F50*1000)</f>
        <v>24090</v>
      </c>
      <c r="I50" s="7"/>
      <c r="J50" s="6"/>
      <c r="K50" s="9"/>
      <c r="L50" s="7">
        <v>0</v>
      </c>
      <c r="M50" s="6">
        <v>0</v>
      </c>
      <c r="N50" s="9">
        <v>0</v>
      </c>
      <c r="O50" s="7">
        <v>12.480219999999999</v>
      </c>
      <c r="P50" s="6">
        <v>380.55900000000003</v>
      </c>
      <c r="Q50" s="9">
        <f t="shared" si="157"/>
        <v>30492.972079017843</v>
      </c>
      <c r="R50" s="7">
        <v>0</v>
      </c>
      <c r="S50" s="6">
        <v>0</v>
      </c>
      <c r="T50" s="9">
        <f t="shared" si="146"/>
        <v>0</v>
      </c>
      <c r="U50" s="7">
        <v>3.2</v>
      </c>
      <c r="V50" s="6">
        <v>17.46</v>
      </c>
      <c r="W50" s="9">
        <f t="shared" si="157"/>
        <v>5456.25</v>
      </c>
      <c r="X50" s="7">
        <v>0</v>
      </c>
      <c r="Y50" s="6">
        <v>0</v>
      </c>
      <c r="Z50" s="9">
        <f t="shared" si="157"/>
        <v>0</v>
      </c>
      <c r="AA50" s="7">
        <v>0</v>
      </c>
      <c r="AB50" s="6">
        <v>0</v>
      </c>
      <c r="AC50" s="9">
        <f t="shared" si="157"/>
        <v>0</v>
      </c>
      <c r="AD50" s="7"/>
      <c r="AE50" s="6"/>
      <c r="AF50" s="9"/>
      <c r="AG50" s="7">
        <v>0</v>
      </c>
      <c r="AH50" s="6">
        <v>0</v>
      </c>
      <c r="AI50" s="9">
        <f t="shared" si="148"/>
        <v>0</v>
      </c>
      <c r="AJ50" s="7">
        <v>0</v>
      </c>
      <c r="AK50" s="6">
        <v>0</v>
      </c>
      <c r="AL50" s="9">
        <f t="shared" si="149"/>
        <v>0</v>
      </c>
      <c r="AM50" s="7">
        <v>0</v>
      </c>
      <c r="AN50" s="6">
        <v>0</v>
      </c>
      <c r="AO50" s="9">
        <f t="shared" si="157"/>
        <v>0</v>
      </c>
      <c r="AP50" s="7">
        <v>0</v>
      </c>
      <c r="AQ50" s="6">
        <v>0</v>
      </c>
      <c r="AR50" s="9">
        <f t="shared" si="157"/>
        <v>0</v>
      </c>
      <c r="AS50" s="7"/>
      <c r="AT50" s="6"/>
      <c r="AU50" s="9"/>
      <c r="AV50" s="7">
        <v>8.0000000000000002E-3</v>
      </c>
      <c r="AW50" s="6">
        <v>0.68700000000000006</v>
      </c>
      <c r="AX50" s="9">
        <f t="shared" si="157"/>
        <v>85875</v>
      </c>
      <c r="AY50" s="7">
        <v>0</v>
      </c>
      <c r="AZ50" s="6">
        <v>0</v>
      </c>
      <c r="BA50" s="9">
        <f t="shared" si="157"/>
        <v>0</v>
      </c>
      <c r="BB50" s="7">
        <v>3.0000000000000001E-3</v>
      </c>
      <c r="BC50" s="6">
        <v>0.34</v>
      </c>
      <c r="BD50" s="9">
        <f t="shared" si="157"/>
        <v>113333.33333333334</v>
      </c>
      <c r="BE50" s="7">
        <v>0</v>
      </c>
      <c r="BF50" s="6">
        <v>0</v>
      </c>
      <c r="BG50" s="9">
        <f t="shared" si="157"/>
        <v>0</v>
      </c>
      <c r="BH50" s="7">
        <v>0</v>
      </c>
      <c r="BI50" s="6">
        <v>0</v>
      </c>
      <c r="BJ50" s="9">
        <f t="shared" si="157"/>
        <v>0</v>
      </c>
      <c r="BK50" s="7">
        <v>0.1</v>
      </c>
      <c r="BL50" s="6">
        <v>7.7009999999999996</v>
      </c>
      <c r="BM50" s="9">
        <f t="shared" si="158"/>
        <v>77009.999999999985</v>
      </c>
      <c r="BN50" s="7"/>
      <c r="BO50" s="6"/>
      <c r="BP50" s="9"/>
      <c r="BQ50" s="7">
        <v>0</v>
      </c>
      <c r="BR50" s="6">
        <v>0</v>
      </c>
      <c r="BS50" s="9">
        <f t="shared" si="157"/>
        <v>0</v>
      </c>
      <c r="BT50" s="7">
        <v>0</v>
      </c>
      <c r="BU50" s="6">
        <v>0</v>
      </c>
      <c r="BV50" s="9">
        <f t="shared" si="157"/>
        <v>0</v>
      </c>
      <c r="BW50" s="7">
        <v>0</v>
      </c>
      <c r="BX50" s="6">
        <v>0</v>
      </c>
      <c r="BY50" s="9">
        <f t="shared" si="157"/>
        <v>0</v>
      </c>
      <c r="BZ50" s="7">
        <v>30.916</v>
      </c>
      <c r="CA50" s="6">
        <v>614.39700000000005</v>
      </c>
      <c r="CB50" s="9">
        <f t="shared" ref="CB50" si="160">IF(BZ50=0,0,CA50/BZ50*1000)</f>
        <v>19873.107775908917</v>
      </c>
      <c r="CC50" s="7">
        <v>199.2</v>
      </c>
      <c r="CD50" s="6">
        <v>3142.424</v>
      </c>
      <c r="CE50" s="9">
        <f t="shared" ref="CE50" si="161">IF(CC50=0,0,CD50/CC50*1000)</f>
        <v>15775.220883534137</v>
      </c>
      <c r="CF50" s="7">
        <v>96.228999999999999</v>
      </c>
      <c r="CG50" s="6">
        <v>1792.7139999999999</v>
      </c>
      <c r="CH50" s="9">
        <f t="shared" si="157"/>
        <v>18629.664654106349</v>
      </c>
      <c r="CI50" s="7">
        <f t="shared" si="152"/>
        <v>358.03621999999996</v>
      </c>
      <c r="CJ50" s="9">
        <f t="shared" si="153"/>
        <v>6334.0210000000006</v>
      </c>
    </row>
    <row r="51" spans="1:88" x14ac:dyDescent="0.3">
      <c r="A51" s="35">
        <v>2020</v>
      </c>
      <c r="B51" s="36" t="s">
        <v>11</v>
      </c>
      <c r="C51" s="7">
        <v>0</v>
      </c>
      <c r="D51" s="6">
        <v>0</v>
      </c>
      <c r="E51" s="9">
        <f t="shared" si="157"/>
        <v>0</v>
      </c>
      <c r="F51" s="7">
        <v>4.45E-3</v>
      </c>
      <c r="G51" s="6">
        <v>0.57199999999999995</v>
      </c>
      <c r="H51" s="9">
        <f t="shared" si="157"/>
        <v>128539.32584269662</v>
      </c>
      <c r="I51" s="7"/>
      <c r="J51" s="6"/>
      <c r="K51" s="9"/>
      <c r="L51" s="7">
        <v>1</v>
      </c>
      <c r="M51" s="6">
        <v>51.6</v>
      </c>
      <c r="N51" s="9">
        <f t="shared" ref="N51:N56" si="162">IF(L51=0,0,M51/L51*1000)</f>
        <v>51600</v>
      </c>
      <c r="O51" s="7">
        <v>20.631</v>
      </c>
      <c r="P51" s="6">
        <v>380.55900000000003</v>
      </c>
      <c r="Q51" s="9">
        <f t="shared" si="157"/>
        <v>18445.979351461392</v>
      </c>
      <c r="R51" s="7">
        <v>0</v>
      </c>
      <c r="S51" s="6">
        <v>0</v>
      </c>
      <c r="T51" s="9">
        <f t="shared" si="146"/>
        <v>0</v>
      </c>
      <c r="U51" s="7">
        <v>24.875</v>
      </c>
      <c r="V51" s="6">
        <v>457.73500000000001</v>
      </c>
      <c r="W51" s="9">
        <f t="shared" si="157"/>
        <v>18401.407035175878</v>
      </c>
      <c r="X51" s="7">
        <v>0</v>
      </c>
      <c r="Y51" s="6">
        <v>0</v>
      </c>
      <c r="Z51" s="9">
        <f t="shared" si="157"/>
        <v>0</v>
      </c>
      <c r="AA51" s="7">
        <v>0</v>
      </c>
      <c r="AB51" s="6">
        <v>0</v>
      </c>
      <c r="AC51" s="9">
        <f t="shared" si="157"/>
        <v>0</v>
      </c>
      <c r="AD51" s="7"/>
      <c r="AE51" s="6"/>
      <c r="AF51" s="9"/>
      <c r="AG51" s="7">
        <v>0</v>
      </c>
      <c r="AH51" s="6">
        <v>0</v>
      </c>
      <c r="AI51" s="9">
        <f t="shared" si="148"/>
        <v>0</v>
      </c>
      <c r="AJ51" s="7">
        <v>0</v>
      </c>
      <c r="AK51" s="6">
        <v>0</v>
      </c>
      <c r="AL51" s="9">
        <f t="shared" si="149"/>
        <v>0</v>
      </c>
      <c r="AM51" s="7">
        <v>0</v>
      </c>
      <c r="AN51" s="6">
        <v>0</v>
      </c>
      <c r="AO51" s="9">
        <f t="shared" si="157"/>
        <v>0</v>
      </c>
      <c r="AP51" s="7">
        <v>3.7749999999999999</v>
      </c>
      <c r="AQ51" s="6">
        <v>61.536999999999999</v>
      </c>
      <c r="AR51" s="9">
        <f t="shared" si="157"/>
        <v>16301.19205298013</v>
      </c>
      <c r="AS51" s="7"/>
      <c r="AT51" s="6"/>
      <c r="AU51" s="9"/>
      <c r="AV51" s="7">
        <v>1.502</v>
      </c>
      <c r="AW51" s="6">
        <v>11.42</v>
      </c>
      <c r="AX51" s="9">
        <f t="shared" si="157"/>
        <v>7603.1957390146472</v>
      </c>
      <c r="AY51" s="7">
        <v>0</v>
      </c>
      <c r="AZ51" s="6">
        <v>0</v>
      </c>
      <c r="BA51" s="9">
        <f t="shared" si="157"/>
        <v>0</v>
      </c>
      <c r="BB51" s="7">
        <v>5.0000000000000001E-3</v>
      </c>
      <c r="BC51" s="6">
        <v>0.40500000000000003</v>
      </c>
      <c r="BD51" s="9">
        <f t="shared" si="157"/>
        <v>81000</v>
      </c>
      <c r="BE51" s="7">
        <v>0</v>
      </c>
      <c r="BF51" s="6">
        <v>0</v>
      </c>
      <c r="BG51" s="9">
        <f t="shared" si="157"/>
        <v>0</v>
      </c>
      <c r="BH51" s="7">
        <v>0</v>
      </c>
      <c r="BI51" s="6">
        <v>0</v>
      </c>
      <c r="BJ51" s="9">
        <f t="shared" si="157"/>
        <v>0</v>
      </c>
      <c r="BK51" s="7">
        <v>0</v>
      </c>
      <c r="BL51" s="6">
        <v>0</v>
      </c>
      <c r="BM51" s="9">
        <f t="shared" si="158"/>
        <v>0</v>
      </c>
      <c r="BN51" s="7"/>
      <c r="BO51" s="6"/>
      <c r="BP51" s="9"/>
      <c r="BQ51" s="7">
        <v>0</v>
      </c>
      <c r="BR51" s="6">
        <v>0</v>
      </c>
      <c r="BS51" s="9">
        <f t="shared" si="157"/>
        <v>0</v>
      </c>
      <c r="BT51" s="7">
        <v>0</v>
      </c>
      <c r="BU51" s="6">
        <v>0</v>
      </c>
      <c r="BV51" s="9">
        <f t="shared" si="157"/>
        <v>0</v>
      </c>
      <c r="BW51" s="7">
        <v>0</v>
      </c>
      <c r="BX51" s="6">
        <v>0</v>
      </c>
      <c r="BY51" s="9">
        <f t="shared" si="157"/>
        <v>0</v>
      </c>
      <c r="BZ51" s="7">
        <v>0</v>
      </c>
      <c r="CA51" s="6">
        <v>0</v>
      </c>
      <c r="CB51" s="9">
        <f t="shared" si="157"/>
        <v>0</v>
      </c>
      <c r="CC51" s="7">
        <v>0.39600000000000002</v>
      </c>
      <c r="CD51" s="6">
        <v>8.3249999999999993</v>
      </c>
      <c r="CE51" s="9">
        <f t="shared" si="157"/>
        <v>21022.727272727268</v>
      </c>
      <c r="CF51" s="7">
        <v>112.527</v>
      </c>
      <c r="CG51" s="6">
        <v>1368.5409999999999</v>
      </c>
      <c r="CH51" s="9">
        <f t="shared" si="157"/>
        <v>12161.890035280421</v>
      </c>
      <c r="CI51" s="7">
        <f>F51+O51+X51+AV51+AY51+BB51+BE51+BH51+BQ51+U51+BZ51+CC51+CF51+AA51+BT51+BW51+AM51+AP51+C51+L51</f>
        <v>164.71545</v>
      </c>
      <c r="CJ51" s="9">
        <f>G51+P51+Y51+AW51+AZ51+BC51+BF51+BI51+BR51+V51+CA51+CD51+CG51+AB51+BU51+BX51+AN51+AQ51+D51+M51</f>
        <v>2340.6939999999995</v>
      </c>
    </row>
    <row r="52" spans="1:88" x14ac:dyDescent="0.3">
      <c r="A52" s="35">
        <v>2020</v>
      </c>
      <c r="B52" s="36" t="s">
        <v>12</v>
      </c>
      <c r="C52" s="7">
        <v>0</v>
      </c>
      <c r="D52" s="6">
        <v>0</v>
      </c>
      <c r="E52" s="9">
        <f t="shared" si="157"/>
        <v>0</v>
      </c>
      <c r="F52" s="49">
        <v>16</v>
      </c>
      <c r="G52" s="50">
        <v>179.755</v>
      </c>
      <c r="H52" s="9">
        <f t="shared" si="157"/>
        <v>11234.6875</v>
      </c>
      <c r="I52" s="7"/>
      <c r="J52" s="6"/>
      <c r="K52" s="9"/>
      <c r="L52" s="7">
        <v>0</v>
      </c>
      <c r="M52" s="6">
        <v>0</v>
      </c>
      <c r="N52" s="9">
        <f t="shared" si="162"/>
        <v>0</v>
      </c>
      <c r="O52" s="49">
        <v>11.412000000000001</v>
      </c>
      <c r="P52" s="50">
        <v>223.541</v>
      </c>
      <c r="Q52" s="9">
        <f t="shared" si="157"/>
        <v>19588.24044865054</v>
      </c>
      <c r="R52" s="7">
        <v>0</v>
      </c>
      <c r="S52" s="6">
        <v>0</v>
      </c>
      <c r="T52" s="9">
        <f t="shared" si="146"/>
        <v>0</v>
      </c>
      <c r="U52" s="7">
        <v>0</v>
      </c>
      <c r="V52" s="6">
        <v>0</v>
      </c>
      <c r="W52" s="9">
        <f t="shared" si="157"/>
        <v>0</v>
      </c>
      <c r="X52" s="7">
        <v>0</v>
      </c>
      <c r="Y52" s="6">
        <v>0</v>
      </c>
      <c r="Z52" s="9">
        <f t="shared" si="157"/>
        <v>0</v>
      </c>
      <c r="AA52" s="7">
        <v>0</v>
      </c>
      <c r="AB52" s="6">
        <v>0</v>
      </c>
      <c r="AC52" s="9">
        <f t="shared" si="157"/>
        <v>0</v>
      </c>
      <c r="AD52" s="7"/>
      <c r="AE52" s="6"/>
      <c r="AF52" s="9"/>
      <c r="AG52" s="7">
        <v>0</v>
      </c>
      <c r="AH52" s="6">
        <v>0</v>
      </c>
      <c r="AI52" s="9">
        <f t="shared" si="148"/>
        <v>0</v>
      </c>
      <c r="AJ52" s="7">
        <v>0</v>
      </c>
      <c r="AK52" s="6">
        <v>0</v>
      </c>
      <c r="AL52" s="9">
        <f t="shared" si="149"/>
        <v>0</v>
      </c>
      <c r="AM52" s="7">
        <v>0</v>
      </c>
      <c r="AN52" s="6">
        <v>0</v>
      </c>
      <c r="AO52" s="9">
        <f t="shared" si="157"/>
        <v>0</v>
      </c>
      <c r="AP52" s="49">
        <v>35</v>
      </c>
      <c r="AQ52" s="50">
        <v>252.60400000000001</v>
      </c>
      <c r="AR52" s="9">
        <f t="shared" si="157"/>
        <v>7217.2571428571428</v>
      </c>
      <c r="AS52" s="7"/>
      <c r="AT52" s="6"/>
      <c r="AU52" s="9"/>
      <c r="AV52" s="7">
        <v>0</v>
      </c>
      <c r="AW52" s="6">
        <v>0</v>
      </c>
      <c r="AX52" s="9">
        <f t="shared" si="157"/>
        <v>0</v>
      </c>
      <c r="AY52" s="7">
        <v>0</v>
      </c>
      <c r="AZ52" s="6">
        <v>0</v>
      </c>
      <c r="BA52" s="9">
        <f t="shared" si="157"/>
        <v>0</v>
      </c>
      <c r="BB52" s="49">
        <v>1.9E-2</v>
      </c>
      <c r="BC52" s="50">
        <v>2.2240000000000002</v>
      </c>
      <c r="BD52" s="9">
        <f t="shared" si="157"/>
        <v>117052.63157894739</v>
      </c>
      <c r="BE52" s="7">
        <v>0</v>
      </c>
      <c r="BF52" s="6">
        <v>0</v>
      </c>
      <c r="BG52" s="9">
        <f t="shared" si="157"/>
        <v>0</v>
      </c>
      <c r="BH52" s="7">
        <v>0</v>
      </c>
      <c r="BI52" s="6">
        <v>0</v>
      </c>
      <c r="BJ52" s="9">
        <f t="shared" si="157"/>
        <v>0</v>
      </c>
      <c r="BK52" s="7">
        <v>0</v>
      </c>
      <c r="BL52" s="6">
        <v>0</v>
      </c>
      <c r="BM52" s="9">
        <f t="shared" si="158"/>
        <v>0</v>
      </c>
      <c r="BN52" s="7"/>
      <c r="BO52" s="6"/>
      <c r="BP52" s="9"/>
      <c r="BQ52" s="7">
        <v>0</v>
      </c>
      <c r="BR52" s="6">
        <v>0</v>
      </c>
      <c r="BS52" s="9">
        <f t="shared" si="157"/>
        <v>0</v>
      </c>
      <c r="BT52" s="7">
        <v>0</v>
      </c>
      <c r="BU52" s="6">
        <v>0</v>
      </c>
      <c r="BV52" s="9">
        <f t="shared" si="157"/>
        <v>0</v>
      </c>
      <c r="BW52" s="49">
        <v>0.48</v>
      </c>
      <c r="BX52" s="50">
        <v>8.3000000000000007</v>
      </c>
      <c r="BY52" s="9">
        <f t="shared" si="157"/>
        <v>17291.666666666668</v>
      </c>
      <c r="BZ52" s="49">
        <v>13.337</v>
      </c>
      <c r="CA52" s="50">
        <v>235.096</v>
      </c>
      <c r="CB52" s="9">
        <f t="shared" si="157"/>
        <v>17627.352478068529</v>
      </c>
      <c r="CC52" s="7">
        <v>0</v>
      </c>
      <c r="CD52" s="6">
        <v>0</v>
      </c>
      <c r="CE52" s="9">
        <f t="shared" si="157"/>
        <v>0</v>
      </c>
      <c r="CF52" s="49">
        <v>159.047</v>
      </c>
      <c r="CG52" s="50">
        <v>2166.4180000000001</v>
      </c>
      <c r="CH52" s="9">
        <f t="shared" si="157"/>
        <v>13621.244034782172</v>
      </c>
      <c r="CI52" s="7">
        <f t="shared" ref="CI52:CI63" si="163">F52+O52+X52+AV52+AY52+BB52+BE52+BH52+BQ52+U52+BZ52+CC52+CF52+AA52+BT52+BW52+AM52+AP52+C52+L52</f>
        <v>235.29499999999999</v>
      </c>
      <c r="CJ52" s="9">
        <f t="shared" ref="CJ52:CJ63" si="164">G52+P52+Y52+AW52+AZ52+BC52+BF52+BI52+BR52+V52+CA52+CD52+CG52+AB52+BU52+BX52+AN52+AQ52+D52+M52</f>
        <v>3067.9380000000001</v>
      </c>
    </row>
    <row r="53" spans="1:88" x14ac:dyDescent="0.3">
      <c r="A53" s="35">
        <v>2020</v>
      </c>
      <c r="B53" s="36" t="s">
        <v>13</v>
      </c>
      <c r="C53" s="7">
        <v>0</v>
      </c>
      <c r="D53" s="6">
        <v>0</v>
      </c>
      <c r="E53" s="9">
        <f t="shared" si="157"/>
        <v>0</v>
      </c>
      <c r="F53" s="51">
        <v>25.611000000000001</v>
      </c>
      <c r="G53" s="52">
        <v>199.68</v>
      </c>
      <c r="H53" s="9">
        <f t="shared" si="157"/>
        <v>7796.6498770059743</v>
      </c>
      <c r="I53" s="7"/>
      <c r="J53" s="6"/>
      <c r="K53" s="9"/>
      <c r="L53" s="7">
        <v>0</v>
      </c>
      <c r="M53" s="6">
        <v>0</v>
      </c>
      <c r="N53" s="9">
        <f t="shared" si="162"/>
        <v>0</v>
      </c>
      <c r="O53" s="51">
        <v>32.595999999999997</v>
      </c>
      <c r="P53" s="52">
        <v>549.32100000000003</v>
      </c>
      <c r="Q53" s="9">
        <f t="shared" si="157"/>
        <v>16852.405203092407</v>
      </c>
      <c r="R53" s="7">
        <v>0</v>
      </c>
      <c r="S53" s="6">
        <v>0</v>
      </c>
      <c r="T53" s="9">
        <f t="shared" si="146"/>
        <v>0</v>
      </c>
      <c r="U53" s="7">
        <v>0</v>
      </c>
      <c r="V53" s="6">
        <v>0</v>
      </c>
      <c r="W53" s="9">
        <f t="shared" si="157"/>
        <v>0</v>
      </c>
      <c r="X53" s="7">
        <v>0</v>
      </c>
      <c r="Y53" s="6">
        <v>0</v>
      </c>
      <c r="Z53" s="9">
        <f t="shared" si="157"/>
        <v>0</v>
      </c>
      <c r="AA53" s="7">
        <v>0</v>
      </c>
      <c r="AB53" s="6">
        <v>0</v>
      </c>
      <c r="AC53" s="9">
        <f t="shared" si="157"/>
        <v>0</v>
      </c>
      <c r="AD53" s="7"/>
      <c r="AE53" s="6"/>
      <c r="AF53" s="9"/>
      <c r="AG53" s="7">
        <v>0</v>
      </c>
      <c r="AH53" s="6">
        <v>0</v>
      </c>
      <c r="AI53" s="9">
        <f t="shared" si="148"/>
        <v>0</v>
      </c>
      <c r="AJ53" s="7">
        <v>0</v>
      </c>
      <c r="AK53" s="6">
        <v>0</v>
      </c>
      <c r="AL53" s="9">
        <f t="shared" si="149"/>
        <v>0</v>
      </c>
      <c r="AM53" s="7">
        <v>0</v>
      </c>
      <c r="AN53" s="6">
        <v>0</v>
      </c>
      <c r="AO53" s="9">
        <f t="shared" si="157"/>
        <v>0</v>
      </c>
      <c r="AP53" s="7">
        <v>0</v>
      </c>
      <c r="AQ53" s="6">
        <v>0</v>
      </c>
      <c r="AR53" s="9">
        <f t="shared" si="157"/>
        <v>0</v>
      </c>
      <c r="AS53" s="7"/>
      <c r="AT53" s="6"/>
      <c r="AU53" s="9"/>
      <c r="AV53" s="7">
        <v>0</v>
      </c>
      <c r="AW53" s="6">
        <v>0</v>
      </c>
      <c r="AX53" s="9">
        <f t="shared" si="157"/>
        <v>0</v>
      </c>
      <c r="AY53" s="7">
        <v>0</v>
      </c>
      <c r="AZ53" s="6">
        <v>0</v>
      </c>
      <c r="BA53" s="9">
        <f t="shared" si="157"/>
        <v>0</v>
      </c>
      <c r="BB53" s="7">
        <v>0</v>
      </c>
      <c r="BC53" s="6">
        <v>0</v>
      </c>
      <c r="BD53" s="9">
        <f t="shared" si="157"/>
        <v>0</v>
      </c>
      <c r="BE53" s="7">
        <v>0</v>
      </c>
      <c r="BF53" s="6">
        <v>0</v>
      </c>
      <c r="BG53" s="9">
        <f t="shared" si="157"/>
        <v>0</v>
      </c>
      <c r="BH53" s="7">
        <v>0</v>
      </c>
      <c r="BI53" s="6">
        <v>0</v>
      </c>
      <c r="BJ53" s="9">
        <f t="shared" si="157"/>
        <v>0</v>
      </c>
      <c r="BK53" s="7">
        <v>0</v>
      </c>
      <c r="BL53" s="6">
        <v>0</v>
      </c>
      <c r="BM53" s="9">
        <f t="shared" si="158"/>
        <v>0</v>
      </c>
      <c r="BN53" s="7"/>
      <c r="BO53" s="6"/>
      <c r="BP53" s="9"/>
      <c r="BQ53" s="7">
        <v>0</v>
      </c>
      <c r="BR53" s="6">
        <v>0</v>
      </c>
      <c r="BS53" s="9">
        <f t="shared" si="157"/>
        <v>0</v>
      </c>
      <c r="BT53" s="7">
        <v>0</v>
      </c>
      <c r="BU53" s="6">
        <v>0</v>
      </c>
      <c r="BV53" s="9">
        <f t="shared" si="157"/>
        <v>0</v>
      </c>
      <c r="BW53" s="7">
        <v>0</v>
      </c>
      <c r="BX53" s="6">
        <v>0</v>
      </c>
      <c r="BY53" s="9">
        <f t="shared" si="157"/>
        <v>0</v>
      </c>
      <c r="BZ53" s="7">
        <v>0</v>
      </c>
      <c r="CA53" s="6">
        <v>0</v>
      </c>
      <c r="CB53" s="9">
        <f t="shared" si="157"/>
        <v>0</v>
      </c>
      <c r="CC53" s="51">
        <v>0.24</v>
      </c>
      <c r="CD53" s="52">
        <v>4.4379999999999997</v>
      </c>
      <c r="CE53" s="9">
        <f t="shared" si="157"/>
        <v>18491.666666666668</v>
      </c>
      <c r="CF53" s="51">
        <v>65.456000000000003</v>
      </c>
      <c r="CG53" s="52">
        <v>752.75599999999997</v>
      </c>
      <c r="CH53" s="9">
        <f t="shared" si="157"/>
        <v>11500.183329259349</v>
      </c>
      <c r="CI53" s="7">
        <f t="shared" si="163"/>
        <v>123.90299999999999</v>
      </c>
      <c r="CJ53" s="9">
        <f t="shared" si="164"/>
        <v>1506.1949999999999</v>
      </c>
    </row>
    <row r="54" spans="1:88" x14ac:dyDescent="0.3">
      <c r="A54" s="35">
        <v>2020</v>
      </c>
      <c r="B54" s="36" t="s">
        <v>14</v>
      </c>
      <c r="C54" s="7">
        <v>0</v>
      </c>
      <c r="D54" s="6">
        <v>0</v>
      </c>
      <c r="E54" s="9">
        <f t="shared" si="157"/>
        <v>0</v>
      </c>
      <c r="F54" s="8">
        <v>8.1999999999999993</v>
      </c>
      <c r="G54" s="53">
        <v>97.18</v>
      </c>
      <c r="H54" s="9">
        <f t="shared" si="157"/>
        <v>11851.219512195124</v>
      </c>
      <c r="I54" s="7"/>
      <c r="J54" s="6"/>
      <c r="K54" s="9"/>
      <c r="L54" s="7">
        <v>0</v>
      </c>
      <c r="M54" s="6">
        <v>0</v>
      </c>
      <c r="N54" s="9">
        <f t="shared" si="162"/>
        <v>0</v>
      </c>
      <c r="O54" s="7">
        <v>0</v>
      </c>
      <c r="P54" s="6">
        <v>0</v>
      </c>
      <c r="Q54" s="9">
        <f t="shared" si="157"/>
        <v>0</v>
      </c>
      <c r="R54" s="8">
        <v>0</v>
      </c>
      <c r="S54" s="53">
        <v>0</v>
      </c>
      <c r="T54" s="9">
        <f t="shared" si="146"/>
        <v>0</v>
      </c>
      <c r="U54" s="8">
        <v>69.88</v>
      </c>
      <c r="V54" s="53">
        <v>1153.3610000000001</v>
      </c>
      <c r="W54" s="9">
        <f t="shared" si="157"/>
        <v>16504.879793932458</v>
      </c>
      <c r="X54" s="7">
        <v>0</v>
      </c>
      <c r="Y54" s="6">
        <v>0</v>
      </c>
      <c r="Z54" s="9">
        <f t="shared" si="157"/>
        <v>0</v>
      </c>
      <c r="AA54" s="7">
        <v>0</v>
      </c>
      <c r="AB54" s="6">
        <v>0</v>
      </c>
      <c r="AC54" s="9">
        <f t="shared" si="157"/>
        <v>0</v>
      </c>
      <c r="AD54" s="7"/>
      <c r="AE54" s="6"/>
      <c r="AF54" s="9"/>
      <c r="AG54" s="7">
        <v>0</v>
      </c>
      <c r="AH54" s="6">
        <v>0</v>
      </c>
      <c r="AI54" s="9">
        <f t="shared" si="148"/>
        <v>0</v>
      </c>
      <c r="AJ54" s="7">
        <v>0</v>
      </c>
      <c r="AK54" s="6">
        <v>0</v>
      </c>
      <c r="AL54" s="9">
        <f t="shared" si="149"/>
        <v>0</v>
      </c>
      <c r="AM54" s="7">
        <v>0</v>
      </c>
      <c r="AN54" s="6">
        <v>0</v>
      </c>
      <c r="AO54" s="9">
        <f t="shared" si="157"/>
        <v>0</v>
      </c>
      <c r="AP54" s="7">
        <v>0</v>
      </c>
      <c r="AQ54" s="6">
        <v>0</v>
      </c>
      <c r="AR54" s="9">
        <f t="shared" si="157"/>
        <v>0</v>
      </c>
      <c r="AS54" s="7"/>
      <c r="AT54" s="6"/>
      <c r="AU54" s="9"/>
      <c r="AV54" s="7">
        <v>0</v>
      </c>
      <c r="AW54" s="6">
        <v>0</v>
      </c>
      <c r="AX54" s="9">
        <f t="shared" si="157"/>
        <v>0</v>
      </c>
      <c r="AY54" s="7">
        <v>0</v>
      </c>
      <c r="AZ54" s="6">
        <v>0</v>
      </c>
      <c r="BA54" s="9">
        <f t="shared" si="157"/>
        <v>0</v>
      </c>
      <c r="BB54" s="8">
        <v>2.5000000000000001E-2</v>
      </c>
      <c r="BC54" s="53">
        <v>1.5580000000000001</v>
      </c>
      <c r="BD54" s="9">
        <f t="shared" si="157"/>
        <v>62320</v>
      </c>
      <c r="BE54" s="7">
        <v>0</v>
      </c>
      <c r="BF54" s="6">
        <v>0</v>
      </c>
      <c r="BG54" s="9">
        <f t="shared" si="157"/>
        <v>0</v>
      </c>
      <c r="BH54" s="7">
        <v>0</v>
      </c>
      <c r="BI54" s="6">
        <v>0</v>
      </c>
      <c r="BJ54" s="9">
        <f t="shared" si="157"/>
        <v>0</v>
      </c>
      <c r="BK54" s="7">
        <v>0</v>
      </c>
      <c r="BL54" s="6">
        <v>0</v>
      </c>
      <c r="BM54" s="9">
        <f t="shared" si="158"/>
        <v>0</v>
      </c>
      <c r="BN54" s="7"/>
      <c r="BO54" s="6"/>
      <c r="BP54" s="9"/>
      <c r="BQ54" s="7">
        <v>0</v>
      </c>
      <c r="BR54" s="6">
        <v>0</v>
      </c>
      <c r="BS54" s="9">
        <f t="shared" si="157"/>
        <v>0</v>
      </c>
      <c r="BT54" s="7">
        <v>0</v>
      </c>
      <c r="BU54" s="6">
        <v>0</v>
      </c>
      <c r="BV54" s="9">
        <f t="shared" si="157"/>
        <v>0</v>
      </c>
      <c r="BW54" s="7">
        <v>0</v>
      </c>
      <c r="BX54" s="6">
        <v>0</v>
      </c>
      <c r="BY54" s="9">
        <f t="shared" si="157"/>
        <v>0</v>
      </c>
      <c r="BZ54" s="7">
        <v>0</v>
      </c>
      <c r="CA54" s="6">
        <v>0</v>
      </c>
      <c r="CB54" s="9">
        <f t="shared" si="157"/>
        <v>0</v>
      </c>
      <c r="CC54" s="7">
        <v>0</v>
      </c>
      <c r="CD54" s="6">
        <v>0</v>
      </c>
      <c r="CE54" s="9">
        <f t="shared" si="157"/>
        <v>0</v>
      </c>
      <c r="CF54" s="8">
        <v>68.388000000000005</v>
      </c>
      <c r="CG54" s="53">
        <v>667.47900000000004</v>
      </c>
      <c r="CH54" s="9">
        <f t="shared" si="157"/>
        <v>9760.1772240743994</v>
      </c>
      <c r="CI54" s="7">
        <f t="shared" si="163"/>
        <v>146.49299999999999</v>
      </c>
      <c r="CJ54" s="9">
        <f t="shared" si="164"/>
        <v>1919.5780000000002</v>
      </c>
    </row>
    <row r="55" spans="1:88" x14ac:dyDescent="0.3">
      <c r="A55" s="35">
        <v>2020</v>
      </c>
      <c r="B55" s="9" t="s">
        <v>15</v>
      </c>
      <c r="C55" s="7">
        <v>0</v>
      </c>
      <c r="D55" s="6">
        <v>0</v>
      </c>
      <c r="E55" s="9">
        <f t="shared" si="157"/>
        <v>0</v>
      </c>
      <c r="F55" s="54">
        <v>32.9</v>
      </c>
      <c r="G55" s="6">
        <v>354.90899999999999</v>
      </c>
      <c r="H55" s="9">
        <f t="shared" si="157"/>
        <v>10787.507598784196</v>
      </c>
      <c r="I55" s="7"/>
      <c r="J55" s="6"/>
      <c r="K55" s="9"/>
      <c r="L55" s="7">
        <v>0</v>
      </c>
      <c r="M55" s="6">
        <v>0</v>
      </c>
      <c r="N55" s="9">
        <f t="shared" si="162"/>
        <v>0</v>
      </c>
      <c r="O55" s="7">
        <v>0</v>
      </c>
      <c r="P55" s="6">
        <v>0</v>
      </c>
      <c r="Q55" s="9">
        <f t="shared" si="157"/>
        <v>0</v>
      </c>
      <c r="R55" s="54">
        <v>0</v>
      </c>
      <c r="S55" s="6">
        <v>0</v>
      </c>
      <c r="T55" s="9">
        <f t="shared" si="146"/>
        <v>0</v>
      </c>
      <c r="U55" s="54">
        <v>26.4</v>
      </c>
      <c r="V55" s="6">
        <v>407.22</v>
      </c>
      <c r="W55" s="9">
        <f t="shared" si="157"/>
        <v>15425.000000000002</v>
      </c>
      <c r="X55" s="7">
        <v>0</v>
      </c>
      <c r="Y55" s="6">
        <v>0</v>
      </c>
      <c r="Z55" s="9">
        <f t="shared" si="157"/>
        <v>0</v>
      </c>
      <c r="AA55" s="7">
        <v>0</v>
      </c>
      <c r="AB55" s="6">
        <v>0</v>
      </c>
      <c r="AC55" s="9">
        <f t="shared" si="157"/>
        <v>0</v>
      </c>
      <c r="AD55" s="7"/>
      <c r="AE55" s="6"/>
      <c r="AF55" s="9"/>
      <c r="AG55" s="7">
        <v>0</v>
      </c>
      <c r="AH55" s="6">
        <v>0</v>
      </c>
      <c r="AI55" s="9">
        <f t="shared" si="148"/>
        <v>0</v>
      </c>
      <c r="AJ55" s="7">
        <v>0</v>
      </c>
      <c r="AK55" s="6">
        <v>0</v>
      </c>
      <c r="AL55" s="9">
        <f t="shared" si="149"/>
        <v>0</v>
      </c>
      <c r="AM55" s="7">
        <v>0</v>
      </c>
      <c r="AN55" s="6">
        <v>0</v>
      </c>
      <c r="AO55" s="9">
        <f t="shared" si="157"/>
        <v>0</v>
      </c>
      <c r="AP55" s="7">
        <v>0</v>
      </c>
      <c r="AQ55" s="6">
        <v>0</v>
      </c>
      <c r="AR55" s="9">
        <f t="shared" si="157"/>
        <v>0</v>
      </c>
      <c r="AS55" s="7"/>
      <c r="AT55" s="6"/>
      <c r="AU55" s="9"/>
      <c r="AV55" s="7">
        <v>0</v>
      </c>
      <c r="AW55" s="6">
        <v>0</v>
      </c>
      <c r="AX55" s="9">
        <f t="shared" si="157"/>
        <v>0</v>
      </c>
      <c r="AY55" s="7">
        <v>0</v>
      </c>
      <c r="AZ55" s="6">
        <v>0</v>
      </c>
      <c r="BA55" s="9">
        <f t="shared" si="157"/>
        <v>0</v>
      </c>
      <c r="BB55" s="54">
        <v>5.0000000000000001E-3</v>
      </c>
      <c r="BC55" s="6">
        <v>0.42499999999999999</v>
      </c>
      <c r="BD55" s="9">
        <f t="shared" si="157"/>
        <v>85000</v>
      </c>
      <c r="BE55" s="7">
        <v>0</v>
      </c>
      <c r="BF55" s="6">
        <v>0</v>
      </c>
      <c r="BG55" s="9">
        <f t="shared" si="157"/>
        <v>0</v>
      </c>
      <c r="BH55" s="7">
        <v>0</v>
      </c>
      <c r="BI55" s="6">
        <v>0</v>
      </c>
      <c r="BJ55" s="9">
        <f t="shared" si="157"/>
        <v>0</v>
      </c>
      <c r="BK55" s="7">
        <v>0</v>
      </c>
      <c r="BL55" s="6">
        <v>0</v>
      </c>
      <c r="BM55" s="9">
        <f t="shared" si="158"/>
        <v>0</v>
      </c>
      <c r="BN55" s="7"/>
      <c r="BO55" s="6"/>
      <c r="BP55" s="9"/>
      <c r="BQ55" s="7">
        <v>0</v>
      </c>
      <c r="BR55" s="6">
        <v>0</v>
      </c>
      <c r="BS55" s="9">
        <f t="shared" si="157"/>
        <v>0</v>
      </c>
      <c r="BT55" s="7">
        <v>0</v>
      </c>
      <c r="BU55" s="6">
        <v>0</v>
      </c>
      <c r="BV55" s="9">
        <f t="shared" si="157"/>
        <v>0</v>
      </c>
      <c r="BW55" s="7">
        <v>0</v>
      </c>
      <c r="BX55" s="6">
        <v>0</v>
      </c>
      <c r="BY55" s="9">
        <f t="shared" si="157"/>
        <v>0</v>
      </c>
      <c r="BZ55" s="7">
        <v>0</v>
      </c>
      <c r="CA55" s="6">
        <v>0</v>
      </c>
      <c r="CB55" s="9">
        <f t="shared" si="157"/>
        <v>0</v>
      </c>
      <c r="CC55" s="7">
        <v>0</v>
      </c>
      <c r="CD55" s="6">
        <v>0</v>
      </c>
      <c r="CE55" s="9">
        <f t="shared" si="157"/>
        <v>0</v>
      </c>
      <c r="CF55" s="54">
        <v>76.991</v>
      </c>
      <c r="CG55" s="6">
        <v>1029.8910000000001</v>
      </c>
      <c r="CH55" s="9">
        <f t="shared" si="157"/>
        <v>13376.771310932447</v>
      </c>
      <c r="CI55" s="7">
        <f t="shared" si="163"/>
        <v>136.29599999999999</v>
      </c>
      <c r="CJ55" s="9">
        <f t="shared" si="164"/>
        <v>1792.4450000000002</v>
      </c>
    </row>
    <row r="56" spans="1:88" x14ac:dyDescent="0.3">
      <c r="A56" s="35">
        <v>2020</v>
      </c>
      <c r="B56" s="36" t="s">
        <v>16</v>
      </c>
      <c r="C56" s="7">
        <v>0</v>
      </c>
      <c r="D56" s="6">
        <v>0</v>
      </c>
      <c r="E56" s="9">
        <f t="shared" si="157"/>
        <v>0</v>
      </c>
      <c r="F56" s="54">
        <v>7.3410000000000002</v>
      </c>
      <c r="G56" s="6">
        <v>337.05599999999998</v>
      </c>
      <c r="H56" s="9">
        <f t="shared" si="157"/>
        <v>45914.180629342052</v>
      </c>
      <c r="I56" s="7"/>
      <c r="J56" s="6"/>
      <c r="K56" s="9"/>
      <c r="L56" s="7">
        <v>0</v>
      </c>
      <c r="M56" s="6">
        <v>0</v>
      </c>
      <c r="N56" s="9">
        <f t="shared" si="162"/>
        <v>0</v>
      </c>
      <c r="O56" s="7">
        <v>0</v>
      </c>
      <c r="P56" s="6">
        <v>0</v>
      </c>
      <c r="Q56" s="9">
        <f t="shared" si="157"/>
        <v>0</v>
      </c>
      <c r="R56" s="54">
        <v>0</v>
      </c>
      <c r="S56" s="6">
        <v>0</v>
      </c>
      <c r="T56" s="9">
        <f t="shared" si="146"/>
        <v>0</v>
      </c>
      <c r="U56" s="54">
        <v>86.36</v>
      </c>
      <c r="V56" s="6">
        <v>1408.9649999999999</v>
      </c>
      <c r="W56" s="9">
        <f t="shared" si="157"/>
        <v>16315.018527095877</v>
      </c>
      <c r="X56" s="7">
        <v>0</v>
      </c>
      <c r="Y56" s="6">
        <v>0</v>
      </c>
      <c r="Z56" s="9">
        <f t="shared" si="157"/>
        <v>0</v>
      </c>
      <c r="AA56" s="7">
        <v>0</v>
      </c>
      <c r="AB56" s="6">
        <v>0</v>
      </c>
      <c r="AC56" s="9">
        <f t="shared" si="157"/>
        <v>0</v>
      </c>
      <c r="AD56" s="7"/>
      <c r="AE56" s="6"/>
      <c r="AF56" s="9"/>
      <c r="AG56" s="7">
        <v>0</v>
      </c>
      <c r="AH56" s="6">
        <v>0</v>
      </c>
      <c r="AI56" s="9">
        <f t="shared" si="148"/>
        <v>0</v>
      </c>
      <c r="AJ56" s="7">
        <v>0</v>
      </c>
      <c r="AK56" s="6">
        <v>0</v>
      </c>
      <c r="AL56" s="9">
        <f t="shared" si="149"/>
        <v>0</v>
      </c>
      <c r="AM56" s="7">
        <v>0</v>
      </c>
      <c r="AN56" s="6">
        <v>0</v>
      </c>
      <c r="AO56" s="9">
        <f t="shared" si="157"/>
        <v>0</v>
      </c>
      <c r="AP56" s="7">
        <v>0</v>
      </c>
      <c r="AQ56" s="6">
        <v>0</v>
      </c>
      <c r="AR56" s="9">
        <f t="shared" si="157"/>
        <v>0</v>
      </c>
      <c r="AS56" s="54"/>
      <c r="AT56" s="6"/>
      <c r="AU56" s="9"/>
      <c r="AV56" s="54">
        <v>1.56</v>
      </c>
      <c r="AW56" s="6">
        <v>9.8559999999999999</v>
      </c>
      <c r="AX56" s="9">
        <f t="shared" si="157"/>
        <v>6317.9487179487178</v>
      </c>
      <c r="AY56" s="7">
        <v>0</v>
      </c>
      <c r="AZ56" s="6">
        <v>0</v>
      </c>
      <c r="BA56" s="9">
        <f t="shared" si="157"/>
        <v>0</v>
      </c>
      <c r="BB56" s="54">
        <v>241.14</v>
      </c>
      <c r="BC56" s="6">
        <v>4320.0879999999997</v>
      </c>
      <c r="BD56" s="9">
        <f t="shared" si="157"/>
        <v>17915.269138259933</v>
      </c>
      <c r="BE56" s="54">
        <v>2.647E-2</v>
      </c>
      <c r="BF56" s="6">
        <v>5.5140000000000002</v>
      </c>
      <c r="BG56" s="9">
        <f t="shared" si="157"/>
        <v>208311.2958065735</v>
      </c>
      <c r="BH56" s="7">
        <v>0</v>
      </c>
      <c r="BI56" s="6">
        <v>0</v>
      </c>
      <c r="BJ56" s="9">
        <f t="shared" si="157"/>
        <v>0</v>
      </c>
      <c r="BK56" s="7">
        <v>0</v>
      </c>
      <c r="BL56" s="6">
        <v>0</v>
      </c>
      <c r="BM56" s="9">
        <f t="shared" si="158"/>
        <v>0</v>
      </c>
      <c r="BN56" s="7"/>
      <c r="BO56" s="6"/>
      <c r="BP56" s="9"/>
      <c r="BQ56" s="7">
        <v>0</v>
      </c>
      <c r="BR56" s="6">
        <v>0</v>
      </c>
      <c r="BS56" s="9">
        <f t="shared" si="157"/>
        <v>0</v>
      </c>
      <c r="BT56" s="7">
        <v>0</v>
      </c>
      <c r="BU56" s="6">
        <v>0</v>
      </c>
      <c r="BV56" s="9">
        <f t="shared" si="157"/>
        <v>0</v>
      </c>
      <c r="BW56" s="7">
        <v>0</v>
      </c>
      <c r="BX56" s="6">
        <v>0</v>
      </c>
      <c r="BY56" s="9">
        <f t="shared" si="157"/>
        <v>0</v>
      </c>
      <c r="BZ56" s="7">
        <v>0</v>
      </c>
      <c r="CA56" s="6">
        <v>0</v>
      </c>
      <c r="CB56" s="9">
        <f t="shared" si="157"/>
        <v>0</v>
      </c>
      <c r="CC56" s="7">
        <v>0</v>
      </c>
      <c r="CD56" s="6">
        <v>0</v>
      </c>
      <c r="CE56" s="9">
        <f t="shared" si="157"/>
        <v>0</v>
      </c>
      <c r="CF56" s="54">
        <v>57.35</v>
      </c>
      <c r="CG56" s="6">
        <v>386.541</v>
      </c>
      <c r="CH56" s="9">
        <f t="shared" si="157"/>
        <v>6740.0348735832604</v>
      </c>
      <c r="CI56" s="7">
        <f t="shared" si="163"/>
        <v>393.77746999999999</v>
      </c>
      <c r="CJ56" s="9">
        <f t="shared" si="164"/>
        <v>6468.02</v>
      </c>
    </row>
    <row r="57" spans="1:88" ht="15" thickBot="1" x14ac:dyDescent="0.35">
      <c r="A57" s="44"/>
      <c r="B57" s="45" t="s">
        <v>17</v>
      </c>
      <c r="C57" s="46">
        <f t="shared" ref="C57:D57" si="165">SUM(C45:C56)</f>
        <v>0</v>
      </c>
      <c r="D57" s="47">
        <f t="shared" si="165"/>
        <v>0</v>
      </c>
      <c r="E57" s="48"/>
      <c r="F57" s="46">
        <f t="shared" ref="F57:G57" si="166">SUM(F45:F56)</f>
        <v>195.46347</v>
      </c>
      <c r="G57" s="47">
        <f t="shared" si="166"/>
        <v>2495.59</v>
      </c>
      <c r="H57" s="48"/>
      <c r="I57" s="46"/>
      <c r="J57" s="47"/>
      <c r="K57" s="48"/>
      <c r="L57" s="46">
        <f t="shared" ref="L57:M57" si="167">SUM(L45:L56)</f>
        <v>1</v>
      </c>
      <c r="M57" s="47">
        <f t="shared" si="167"/>
        <v>51.6</v>
      </c>
      <c r="N57" s="48"/>
      <c r="O57" s="46">
        <f t="shared" ref="O57:P57" si="168">SUM(O45:O56)</f>
        <v>78.962220000000002</v>
      </c>
      <c r="P57" s="47">
        <f t="shared" si="168"/>
        <v>1796.4499999999998</v>
      </c>
      <c r="Q57" s="48"/>
      <c r="R57" s="46">
        <f t="shared" ref="R57:S57" si="169">SUM(R45:R56)</f>
        <v>0</v>
      </c>
      <c r="S57" s="47">
        <f t="shared" si="169"/>
        <v>0</v>
      </c>
      <c r="T57" s="48"/>
      <c r="U57" s="46">
        <f t="shared" ref="U57:V57" si="170">SUM(U45:U56)</f>
        <v>250.22500000000002</v>
      </c>
      <c r="V57" s="47">
        <f t="shared" si="170"/>
        <v>4270.4840000000004</v>
      </c>
      <c r="W57" s="48"/>
      <c r="X57" s="46">
        <f t="shared" ref="X57:Y57" si="171">SUM(X45:X56)</f>
        <v>0</v>
      </c>
      <c r="Y57" s="47">
        <f t="shared" si="171"/>
        <v>0</v>
      </c>
      <c r="Z57" s="48"/>
      <c r="AA57" s="46">
        <f t="shared" ref="AA57:AB57" si="172">SUM(AA45:AA56)</f>
        <v>0</v>
      </c>
      <c r="AB57" s="47">
        <f t="shared" si="172"/>
        <v>0</v>
      </c>
      <c r="AC57" s="48"/>
      <c r="AD57" s="46"/>
      <c r="AE57" s="47"/>
      <c r="AF57" s="48"/>
      <c r="AG57" s="46">
        <f t="shared" ref="AG57:AH57" si="173">SUM(AG45:AG56)</f>
        <v>0</v>
      </c>
      <c r="AH57" s="47">
        <f t="shared" si="173"/>
        <v>0</v>
      </c>
      <c r="AI57" s="48"/>
      <c r="AJ57" s="46">
        <f t="shared" ref="AJ57:AK57" si="174">SUM(AJ45:AJ56)</f>
        <v>0</v>
      </c>
      <c r="AK57" s="47">
        <f t="shared" si="174"/>
        <v>0</v>
      </c>
      <c r="AL57" s="48"/>
      <c r="AM57" s="46">
        <f t="shared" ref="AM57:AN57" si="175">SUM(AM45:AM56)</f>
        <v>0</v>
      </c>
      <c r="AN57" s="47">
        <f t="shared" si="175"/>
        <v>0</v>
      </c>
      <c r="AO57" s="48"/>
      <c r="AP57" s="46">
        <f t="shared" ref="AP57:AQ57" si="176">SUM(AP45:AP56)</f>
        <v>66.415999999999997</v>
      </c>
      <c r="AQ57" s="47">
        <f t="shared" si="176"/>
        <v>893.0920000000001</v>
      </c>
      <c r="AR57" s="48"/>
      <c r="AS57" s="46"/>
      <c r="AT57" s="47"/>
      <c r="AU57" s="48"/>
      <c r="AV57" s="46">
        <f t="shared" ref="AV57:AW57" si="177">SUM(AV45:AV56)</f>
        <v>3.0700000000000003</v>
      </c>
      <c r="AW57" s="47">
        <f t="shared" si="177"/>
        <v>21.963000000000001</v>
      </c>
      <c r="AX57" s="48"/>
      <c r="AY57" s="46">
        <f t="shared" ref="AY57:AZ57" si="178">SUM(AY45:AY56)</f>
        <v>0</v>
      </c>
      <c r="AZ57" s="47">
        <f t="shared" si="178"/>
        <v>0</v>
      </c>
      <c r="BA57" s="48"/>
      <c r="BB57" s="46">
        <f t="shared" ref="BB57:BC57" si="179">SUM(BB45:BB56)</f>
        <v>241.41699999999997</v>
      </c>
      <c r="BC57" s="47">
        <f t="shared" si="179"/>
        <v>4329.92</v>
      </c>
      <c r="BD57" s="48"/>
      <c r="BE57" s="46">
        <f t="shared" ref="BE57:BF57" si="180">SUM(BE45:BE56)</f>
        <v>2.647E-2</v>
      </c>
      <c r="BF57" s="47">
        <f t="shared" si="180"/>
        <v>5.5140000000000002</v>
      </c>
      <c r="BG57" s="48"/>
      <c r="BH57" s="46">
        <f t="shared" ref="BH57:BI57" si="181">SUM(BH45:BH56)</f>
        <v>0</v>
      </c>
      <c r="BI57" s="47">
        <f t="shared" si="181"/>
        <v>0</v>
      </c>
      <c r="BJ57" s="48"/>
      <c r="BK57" s="46">
        <f t="shared" ref="BK57:BL57" si="182">SUM(BK45:BK56)</f>
        <v>0.1</v>
      </c>
      <c r="BL57" s="47">
        <f t="shared" si="182"/>
        <v>7.7009999999999996</v>
      </c>
      <c r="BM57" s="48"/>
      <c r="BN57" s="46"/>
      <c r="BO57" s="47"/>
      <c r="BP57" s="48"/>
      <c r="BQ57" s="46">
        <f t="shared" ref="BQ57:BR57" si="183">SUM(BQ45:BQ56)</f>
        <v>0</v>
      </c>
      <c r="BR57" s="47">
        <f t="shared" si="183"/>
        <v>0</v>
      </c>
      <c r="BS57" s="48"/>
      <c r="BT57" s="46">
        <f t="shared" ref="BT57:BU57" si="184">SUM(BT45:BT56)</f>
        <v>0</v>
      </c>
      <c r="BU57" s="47">
        <f t="shared" si="184"/>
        <v>0</v>
      </c>
      <c r="BV57" s="48"/>
      <c r="BW57" s="46">
        <f t="shared" ref="BW57:BX57" si="185">SUM(BW45:BW56)</f>
        <v>0.48</v>
      </c>
      <c r="BX57" s="47">
        <f t="shared" si="185"/>
        <v>8.3000000000000007</v>
      </c>
      <c r="BY57" s="48"/>
      <c r="BZ57" s="46">
        <f t="shared" ref="BZ57:CA57" si="186">SUM(BZ45:BZ56)</f>
        <v>44.253</v>
      </c>
      <c r="CA57" s="47">
        <f t="shared" si="186"/>
        <v>849.49300000000005</v>
      </c>
      <c r="CB57" s="48"/>
      <c r="CC57" s="46">
        <f t="shared" ref="CC57:CD57" si="187">SUM(CC45:CC56)</f>
        <v>231.35799999999998</v>
      </c>
      <c r="CD57" s="47">
        <f t="shared" si="187"/>
        <v>3556.7750000000001</v>
      </c>
      <c r="CE57" s="48"/>
      <c r="CF57" s="46">
        <f t="shared" ref="CF57:CG57" si="188">SUM(CF45:CF56)</f>
        <v>953.33290000000011</v>
      </c>
      <c r="CG57" s="47">
        <f t="shared" si="188"/>
        <v>12780.726999999999</v>
      </c>
      <c r="CH57" s="48"/>
      <c r="CI57" s="29">
        <f t="shared" si="163"/>
        <v>2066.0040600000002</v>
      </c>
      <c r="CJ57" s="30">
        <f t="shared" si="164"/>
        <v>31059.907999999996</v>
      </c>
    </row>
    <row r="58" spans="1:88" x14ac:dyDescent="0.3">
      <c r="A58" s="35">
        <v>2021</v>
      </c>
      <c r="B58" s="36" t="s">
        <v>5</v>
      </c>
      <c r="C58" s="7">
        <v>0</v>
      </c>
      <c r="D58" s="6">
        <v>0</v>
      </c>
      <c r="E58" s="9">
        <f>IF(C58=0,0,D58/C58*1000)</f>
        <v>0</v>
      </c>
      <c r="F58" s="54">
        <v>15.356</v>
      </c>
      <c r="G58" s="6">
        <v>288.20699999999999</v>
      </c>
      <c r="H58" s="9">
        <f t="shared" ref="H58:H69" si="189">IF(F58=0,0,G58/F58*1000)</f>
        <v>18768.364157332639</v>
      </c>
      <c r="I58" s="7"/>
      <c r="J58" s="6"/>
      <c r="K58" s="9"/>
      <c r="L58" s="7">
        <v>0</v>
      </c>
      <c r="M58" s="6">
        <v>0</v>
      </c>
      <c r="N58" s="9">
        <f t="shared" ref="N58:N69" si="190">IF(L58=0,0,M58/L58*1000)</f>
        <v>0</v>
      </c>
      <c r="O58" s="7">
        <v>0</v>
      </c>
      <c r="P58" s="6">
        <v>0</v>
      </c>
      <c r="Q58" s="9">
        <f t="shared" ref="Q58:Q69" si="191">IF(O58=0,0,P58/O58*1000)</f>
        <v>0</v>
      </c>
      <c r="R58" s="54">
        <v>0</v>
      </c>
      <c r="S58" s="6">
        <v>0</v>
      </c>
      <c r="T58" s="9">
        <f t="shared" ref="T58:T69" si="192">IF(R58=0,0,S58/R58*1000)</f>
        <v>0</v>
      </c>
      <c r="U58" s="54">
        <v>106.88</v>
      </c>
      <c r="V58" s="6">
        <v>1898.1479999999999</v>
      </c>
      <c r="W58" s="9">
        <f t="shared" ref="W58:W69" si="193">IF(U58=0,0,V58/U58*1000)</f>
        <v>17759.618263473054</v>
      </c>
      <c r="X58" s="7">
        <v>0</v>
      </c>
      <c r="Y58" s="6">
        <v>0</v>
      </c>
      <c r="Z58" s="9">
        <f t="shared" ref="Z58:Z69" si="194">IF(X58=0,0,Y58/X58*1000)</f>
        <v>0</v>
      </c>
      <c r="AA58" s="7">
        <v>0</v>
      </c>
      <c r="AB58" s="6">
        <v>0</v>
      </c>
      <c r="AC58" s="9">
        <f t="shared" ref="AC58:AC69" si="195">IF(AA58=0,0,AB58/AA58*1000)</f>
        <v>0</v>
      </c>
      <c r="AD58" s="7"/>
      <c r="AE58" s="6"/>
      <c r="AF58" s="9"/>
      <c r="AG58" s="7">
        <v>0</v>
      </c>
      <c r="AH58" s="6">
        <v>0</v>
      </c>
      <c r="AI58" s="9">
        <f t="shared" ref="AI58:AI69" si="196">IF(AG58=0,0,AH58/AG58*1000)</f>
        <v>0</v>
      </c>
      <c r="AJ58" s="7">
        <v>0</v>
      </c>
      <c r="AK58" s="6">
        <v>0</v>
      </c>
      <c r="AL58" s="9">
        <f t="shared" ref="AL58:AL69" si="197">IF(AJ58=0,0,AK58/AJ58*1000)</f>
        <v>0</v>
      </c>
      <c r="AM58" s="7">
        <v>0</v>
      </c>
      <c r="AN58" s="6">
        <v>0</v>
      </c>
      <c r="AO58" s="9">
        <f t="shared" ref="AO58:AO69" si="198">IF(AM58=0,0,AN58/AM58*1000)</f>
        <v>0</v>
      </c>
      <c r="AP58" s="54">
        <v>27.83</v>
      </c>
      <c r="AQ58" s="6">
        <v>237.96100000000001</v>
      </c>
      <c r="AR58" s="9">
        <f t="shared" ref="AR58:AR69" si="199">IF(AP58=0,0,AQ58/AP58*1000)</f>
        <v>8550.5210204814957</v>
      </c>
      <c r="AS58" s="7"/>
      <c r="AT58" s="6"/>
      <c r="AU58" s="9"/>
      <c r="AV58" s="7">
        <v>0</v>
      </c>
      <c r="AW58" s="6">
        <v>0</v>
      </c>
      <c r="AX58" s="9">
        <f t="shared" ref="AX58:AX69" si="200">IF(AV58=0,0,AW58/AV58*1000)</f>
        <v>0</v>
      </c>
      <c r="AY58" s="7">
        <v>0</v>
      </c>
      <c r="AZ58" s="6">
        <v>0</v>
      </c>
      <c r="BA58" s="9">
        <f t="shared" ref="BA58:BA69" si="201">IF(AY58=0,0,AZ58/AY58*1000)</f>
        <v>0</v>
      </c>
      <c r="BB58" s="54">
        <v>27.12</v>
      </c>
      <c r="BC58" s="6">
        <v>485.31200000000001</v>
      </c>
      <c r="BD58" s="9">
        <f t="shared" ref="BD58:BD69" si="202">IF(BB58=0,0,BC58/BB58*1000)</f>
        <v>17894.985250737464</v>
      </c>
      <c r="BE58" s="7">
        <v>0</v>
      </c>
      <c r="BF58" s="6">
        <v>0</v>
      </c>
      <c r="BG58" s="9">
        <f t="shared" ref="BG58:BG69" si="203">IF(BE58=0,0,BF58/BE58*1000)</f>
        <v>0</v>
      </c>
      <c r="BH58" s="7">
        <v>0</v>
      </c>
      <c r="BI58" s="6">
        <v>0</v>
      </c>
      <c r="BJ58" s="9">
        <f t="shared" ref="BJ58:BJ69" si="204">IF(BH58=0,0,BI58/BH58*1000)</f>
        <v>0</v>
      </c>
      <c r="BK58" s="7">
        <v>0</v>
      </c>
      <c r="BL58" s="6">
        <v>0</v>
      </c>
      <c r="BM58" s="9">
        <f t="shared" ref="BM58:BM69" si="205">IF(BK58=0,0,BL58/BK58*1000)</f>
        <v>0</v>
      </c>
      <c r="BN58" s="7"/>
      <c r="BO58" s="6"/>
      <c r="BP58" s="9"/>
      <c r="BQ58" s="7">
        <v>0</v>
      </c>
      <c r="BR58" s="6">
        <v>0</v>
      </c>
      <c r="BS58" s="9">
        <f t="shared" ref="BS58:BS69" si="206">IF(BQ58=0,0,BR58/BQ58*1000)</f>
        <v>0</v>
      </c>
      <c r="BT58" s="7">
        <v>0</v>
      </c>
      <c r="BU58" s="6">
        <v>0</v>
      </c>
      <c r="BV58" s="9">
        <f t="shared" ref="BV58:BV69" si="207">IF(BT58=0,0,BU58/BT58*1000)</f>
        <v>0</v>
      </c>
      <c r="BW58" s="7">
        <v>0</v>
      </c>
      <c r="BX58" s="6">
        <v>0</v>
      </c>
      <c r="BY58" s="9">
        <f t="shared" ref="BY58:BY69" si="208">IF(BW58=0,0,BX58/BW58*1000)</f>
        <v>0</v>
      </c>
      <c r="BZ58" s="54">
        <v>0.3</v>
      </c>
      <c r="CA58" s="6">
        <v>24.670999999999999</v>
      </c>
      <c r="CB58" s="9">
        <f t="shared" ref="CB58:CB69" si="209">IF(BZ58=0,0,CA58/BZ58*1000)</f>
        <v>82236.666666666672</v>
      </c>
      <c r="CC58" s="7">
        <v>0</v>
      </c>
      <c r="CD58" s="6">
        <v>0</v>
      </c>
      <c r="CE58" s="9">
        <f t="shared" ref="CE58:CE69" si="210">IF(CC58=0,0,CD58/CC58*1000)</f>
        <v>0</v>
      </c>
      <c r="CF58" s="54">
        <v>79.114999999999995</v>
      </c>
      <c r="CG58" s="6">
        <v>1453.721</v>
      </c>
      <c r="CH58" s="9">
        <f t="shared" ref="CH58:CH69" si="211">IF(CF58=0,0,CG58/CF58*1000)</f>
        <v>18374.783542943816</v>
      </c>
      <c r="CI58" s="7">
        <f t="shared" si="163"/>
        <v>256.601</v>
      </c>
      <c r="CJ58" s="9">
        <f t="shared" si="164"/>
        <v>4388.0199999999995</v>
      </c>
    </row>
    <row r="59" spans="1:88" x14ac:dyDescent="0.3">
      <c r="A59" s="35">
        <v>2021</v>
      </c>
      <c r="B59" s="36" t="s">
        <v>6</v>
      </c>
      <c r="C59" s="7">
        <v>0</v>
      </c>
      <c r="D59" s="6">
        <v>0</v>
      </c>
      <c r="E59" s="9">
        <f t="shared" ref="E59:E60" si="212">IF(C59=0,0,D59/C59*1000)</f>
        <v>0</v>
      </c>
      <c r="F59" s="7">
        <v>0</v>
      </c>
      <c r="G59" s="6">
        <v>0</v>
      </c>
      <c r="H59" s="9">
        <f t="shared" si="189"/>
        <v>0</v>
      </c>
      <c r="I59" s="7"/>
      <c r="J59" s="6"/>
      <c r="K59" s="9"/>
      <c r="L59" s="7">
        <v>0</v>
      </c>
      <c r="M59" s="6">
        <v>0</v>
      </c>
      <c r="N59" s="9">
        <f t="shared" si="190"/>
        <v>0</v>
      </c>
      <c r="O59" s="7">
        <v>0</v>
      </c>
      <c r="P59" s="6">
        <v>0</v>
      </c>
      <c r="Q59" s="9">
        <f t="shared" si="191"/>
        <v>0</v>
      </c>
      <c r="R59" s="54">
        <v>0</v>
      </c>
      <c r="S59" s="6">
        <v>0</v>
      </c>
      <c r="T59" s="9">
        <f t="shared" si="192"/>
        <v>0</v>
      </c>
      <c r="U59" s="54">
        <v>56.287115200491023</v>
      </c>
      <c r="V59" s="6">
        <v>1414.1780000000001</v>
      </c>
      <c r="W59" s="9">
        <f t="shared" si="193"/>
        <v>25124.364518643219</v>
      </c>
      <c r="X59" s="7">
        <v>0</v>
      </c>
      <c r="Y59" s="6">
        <v>0</v>
      </c>
      <c r="Z59" s="9">
        <f t="shared" si="194"/>
        <v>0</v>
      </c>
      <c r="AA59" s="7">
        <v>0</v>
      </c>
      <c r="AB59" s="6">
        <v>0</v>
      </c>
      <c r="AC59" s="9">
        <f t="shared" si="195"/>
        <v>0</v>
      </c>
      <c r="AD59" s="7"/>
      <c r="AE59" s="6"/>
      <c r="AF59" s="9"/>
      <c r="AG59" s="7">
        <v>0</v>
      </c>
      <c r="AH59" s="6">
        <v>0</v>
      </c>
      <c r="AI59" s="9">
        <f t="shared" si="196"/>
        <v>0</v>
      </c>
      <c r="AJ59" s="7">
        <v>0</v>
      </c>
      <c r="AK59" s="6">
        <v>0</v>
      </c>
      <c r="AL59" s="9">
        <f t="shared" si="197"/>
        <v>0</v>
      </c>
      <c r="AM59" s="7">
        <v>0</v>
      </c>
      <c r="AN59" s="6">
        <v>0</v>
      </c>
      <c r="AO59" s="9">
        <f t="shared" si="198"/>
        <v>0</v>
      </c>
      <c r="AP59" s="7">
        <v>0</v>
      </c>
      <c r="AQ59" s="6">
        <v>0</v>
      </c>
      <c r="AR59" s="9">
        <f t="shared" si="199"/>
        <v>0</v>
      </c>
      <c r="AS59" s="7"/>
      <c r="AT59" s="6"/>
      <c r="AU59" s="9"/>
      <c r="AV59" s="7">
        <v>0</v>
      </c>
      <c r="AW59" s="6">
        <v>0</v>
      </c>
      <c r="AX59" s="9">
        <f t="shared" si="200"/>
        <v>0</v>
      </c>
      <c r="AY59" s="7">
        <v>0</v>
      </c>
      <c r="AZ59" s="6">
        <v>0</v>
      </c>
      <c r="BA59" s="9">
        <f t="shared" si="201"/>
        <v>0</v>
      </c>
      <c r="BB59" s="7">
        <v>0</v>
      </c>
      <c r="BC59" s="6">
        <v>0</v>
      </c>
      <c r="BD59" s="9">
        <f t="shared" si="202"/>
        <v>0</v>
      </c>
      <c r="BE59" s="7">
        <v>0</v>
      </c>
      <c r="BF59" s="6">
        <v>0</v>
      </c>
      <c r="BG59" s="9">
        <f t="shared" si="203"/>
        <v>0</v>
      </c>
      <c r="BH59" s="7">
        <v>0</v>
      </c>
      <c r="BI59" s="6">
        <v>0</v>
      </c>
      <c r="BJ59" s="9">
        <f t="shared" si="204"/>
        <v>0</v>
      </c>
      <c r="BK59" s="7">
        <v>0</v>
      </c>
      <c r="BL59" s="6">
        <v>0</v>
      </c>
      <c r="BM59" s="9">
        <f t="shared" si="205"/>
        <v>0</v>
      </c>
      <c r="BN59" s="7"/>
      <c r="BO59" s="6"/>
      <c r="BP59" s="9"/>
      <c r="BQ59" s="7">
        <v>0</v>
      </c>
      <c r="BR59" s="6">
        <v>0</v>
      </c>
      <c r="BS59" s="9">
        <f t="shared" si="206"/>
        <v>0</v>
      </c>
      <c r="BT59" s="7">
        <v>0</v>
      </c>
      <c r="BU59" s="6">
        <v>0</v>
      </c>
      <c r="BV59" s="9">
        <f t="shared" si="207"/>
        <v>0</v>
      </c>
      <c r="BW59" s="7">
        <v>0</v>
      </c>
      <c r="BX59" s="6">
        <v>0</v>
      </c>
      <c r="BY59" s="9">
        <f t="shared" si="208"/>
        <v>0</v>
      </c>
      <c r="BZ59" s="54">
        <v>40.330463580243105</v>
      </c>
      <c r="CA59" s="6">
        <v>1297.2080000000001</v>
      </c>
      <c r="CB59" s="9">
        <f t="shared" si="209"/>
        <v>32164.47034929373</v>
      </c>
      <c r="CC59" s="7">
        <v>0</v>
      </c>
      <c r="CD59" s="6">
        <v>0</v>
      </c>
      <c r="CE59" s="9">
        <f t="shared" si="210"/>
        <v>0</v>
      </c>
      <c r="CF59" s="54">
        <v>51.677140254483362</v>
      </c>
      <c r="CG59" s="6">
        <v>4330.7349999999997</v>
      </c>
      <c r="CH59" s="9">
        <f t="shared" si="211"/>
        <v>83803.689187779251</v>
      </c>
      <c r="CI59" s="7">
        <f t="shared" si="163"/>
        <v>148.2947190352175</v>
      </c>
      <c r="CJ59" s="9">
        <f t="shared" si="164"/>
        <v>7042.1210000000001</v>
      </c>
    </row>
    <row r="60" spans="1:88" x14ac:dyDescent="0.3">
      <c r="A60" s="35">
        <v>2021</v>
      </c>
      <c r="B60" s="36" t="s">
        <v>7</v>
      </c>
      <c r="C60" s="7">
        <v>0</v>
      </c>
      <c r="D60" s="6">
        <v>0</v>
      </c>
      <c r="E60" s="9">
        <f t="shared" si="212"/>
        <v>0</v>
      </c>
      <c r="F60" s="7">
        <v>0</v>
      </c>
      <c r="G60" s="6">
        <v>0</v>
      </c>
      <c r="H60" s="9">
        <f t="shared" si="189"/>
        <v>0</v>
      </c>
      <c r="I60" s="7"/>
      <c r="J60" s="6"/>
      <c r="K60" s="9"/>
      <c r="L60" s="7">
        <v>0</v>
      </c>
      <c r="M60" s="6">
        <v>0</v>
      </c>
      <c r="N60" s="9">
        <f t="shared" si="190"/>
        <v>0</v>
      </c>
      <c r="O60" s="7">
        <v>0</v>
      </c>
      <c r="P60" s="6">
        <v>0</v>
      </c>
      <c r="Q60" s="9">
        <f t="shared" si="191"/>
        <v>0</v>
      </c>
      <c r="R60" s="54">
        <v>0</v>
      </c>
      <c r="S60" s="6">
        <v>0</v>
      </c>
      <c r="T60" s="9">
        <f t="shared" si="192"/>
        <v>0</v>
      </c>
      <c r="U60" s="54">
        <v>28.1</v>
      </c>
      <c r="V60" s="6">
        <v>497.37</v>
      </c>
      <c r="W60" s="9">
        <f t="shared" si="193"/>
        <v>17700</v>
      </c>
      <c r="X60" s="7">
        <v>0</v>
      </c>
      <c r="Y60" s="6">
        <v>0</v>
      </c>
      <c r="Z60" s="9">
        <f t="shared" si="194"/>
        <v>0</v>
      </c>
      <c r="AA60" s="7">
        <v>0</v>
      </c>
      <c r="AB60" s="6">
        <v>0</v>
      </c>
      <c r="AC60" s="9">
        <f t="shared" si="195"/>
        <v>0</v>
      </c>
      <c r="AD60" s="7"/>
      <c r="AE60" s="6"/>
      <c r="AF60" s="9"/>
      <c r="AG60" s="7">
        <v>0</v>
      </c>
      <c r="AH60" s="6">
        <v>0</v>
      </c>
      <c r="AI60" s="9">
        <f t="shared" si="196"/>
        <v>0</v>
      </c>
      <c r="AJ60" s="7">
        <v>0</v>
      </c>
      <c r="AK60" s="6">
        <v>0</v>
      </c>
      <c r="AL60" s="9">
        <f t="shared" si="197"/>
        <v>0</v>
      </c>
      <c r="AM60" s="7">
        <v>0</v>
      </c>
      <c r="AN60" s="6">
        <v>0</v>
      </c>
      <c r="AO60" s="9">
        <f t="shared" si="198"/>
        <v>0</v>
      </c>
      <c r="AP60" s="7">
        <v>0</v>
      </c>
      <c r="AQ60" s="6">
        <v>0</v>
      </c>
      <c r="AR60" s="9">
        <f t="shared" si="199"/>
        <v>0</v>
      </c>
      <c r="AS60" s="54"/>
      <c r="AT60" s="6"/>
      <c r="AU60" s="9"/>
      <c r="AV60" s="54">
        <v>0.4</v>
      </c>
      <c r="AW60" s="6">
        <v>2.5960000000000001</v>
      </c>
      <c r="AX60" s="9">
        <f t="shared" si="200"/>
        <v>6490</v>
      </c>
      <c r="AY60" s="7">
        <v>0</v>
      </c>
      <c r="AZ60" s="6">
        <v>0</v>
      </c>
      <c r="BA60" s="9">
        <f t="shared" si="201"/>
        <v>0</v>
      </c>
      <c r="BB60" s="54">
        <v>0.6</v>
      </c>
      <c r="BC60" s="6">
        <v>14.63</v>
      </c>
      <c r="BD60" s="9">
        <f t="shared" si="202"/>
        <v>24383.333333333336</v>
      </c>
      <c r="BE60" s="7">
        <v>0</v>
      </c>
      <c r="BF60" s="6">
        <v>0</v>
      </c>
      <c r="BG60" s="9">
        <f t="shared" si="203"/>
        <v>0</v>
      </c>
      <c r="BH60" s="7">
        <v>0</v>
      </c>
      <c r="BI60" s="6">
        <v>0</v>
      </c>
      <c r="BJ60" s="9">
        <f t="shared" si="204"/>
        <v>0</v>
      </c>
      <c r="BK60" s="7">
        <v>0</v>
      </c>
      <c r="BL60" s="6">
        <v>0</v>
      </c>
      <c r="BM60" s="9">
        <f t="shared" si="205"/>
        <v>0</v>
      </c>
      <c r="BN60" s="7"/>
      <c r="BO60" s="6"/>
      <c r="BP60" s="9"/>
      <c r="BQ60" s="7">
        <v>0</v>
      </c>
      <c r="BR60" s="6">
        <v>0</v>
      </c>
      <c r="BS60" s="9">
        <f t="shared" si="206"/>
        <v>0</v>
      </c>
      <c r="BT60" s="7">
        <v>0</v>
      </c>
      <c r="BU60" s="6">
        <v>0</v>
      </c>
      <c r="BV60" s="9">
        <f t="shared" si="207"/>
        <v>0</v>
      </c>
      <c r="BW60" s="7">
        <v>0</v>
      </c>
      <c r="BX60" s="6">
        <v>0</v>
      </c>
      <c r="BY60" s="9">
        <f t="shared" si="208"/>
        <v>0</v>
      </c>
      <c r="BZ60" s="54">
        <v>52.942</v>
      </c>
      <c r="CA60" s="6">
        <v>1542.0419999999999</v>
      </c>
      <c r="CB60" s="9">
        <f t="shared" si="209"/>
        <v>29127.006913225792</v>
      </c>
      <c r="CC60" s="7">
        <v>0</v>
      </c>
      <c r="CD60" s="6">
        <v>0</v>
      </c>
      <c r="CE60" s="9">
        <f t="shared" si="210"/>
        <v>0</v>
      </c>
      <c r="CF60" s="54">
        <v>0.61</v>
      </c>
      <c r="CG60" s="6">
        <v>15</v>
      </c>
      <c r="CH60" s="9">
        <f t="shared" si="211"/>
        <v>24590.163934426229</v>
      </c>
      <c r="CI60" s="7">
        <f t="shared" si="163"/>
        <v>82.652000000000001</v>
      </c>
      <c r="CJ60" s="9">
        <f t="shared" si="164"/>
        <v>2071.6379999999999</v>
      </c>
    </row>
    <row r="61" spans="1:88" x14ac:dyDescent="0.3">
      <c r="A61" s="35">
        <v>2021</v>
      </c>
      <c r="B61" s="36" t="s">
        <v>8</v>
      </c>
      <c r="C61" s="7">
        <v>0</v>
      </c>
      <c r="D61" s="6">
        <v>0</v>
      </c>
      <c r="E61" s="9">
        <f>IF(C61=0,0,D61/C61*1000)</f>
        <v>0</v>
      </c>
      <c r="F61" s="51">
        <v>44.84</v>
      </c>
      <c r="G61" s="52">
        <v>391.68200000000002</v>
      </c>
      <c r="H61" s="9">
        <f t="shared" si="189"/>
        <v>8735.1025869759142</v>
      </c>
      <c r="I61" s="7"/>
      <c r="J61" s="6"/>
      <c r="K61" s="9"/>
      <c r="L61" s="7">
        <v>0</v>
      </c>
      <c r="M61" s="6">
        <v>0</v>
      </c>
      <c r="N61" s="9">
        <f t="shared" si="190"/>
        <v>0</v>
      </c>
      <c r="O61" s="7">
        <v>0</v>
      </c>
      <c r="P61" s="6">
        <v>0</v>
      </c>
      <c r="Q61" s="9">
        <f t="shared" si="191"/>
        <v>0</v>
      </c>
      <c r="R61" s="7">
        <v>0</v>
      </c>
      <c r="S61" s="6">
        <v>0</v>
      </c>
      <c r="T61" s="9">
        <f t="shared" si="192"/>
        <v>0</v>
      </c>
      <c r="U61" s="7">
        <v>0</v>
      </c>
      <c r="V61" s="6">
        <v>0</v>
      </c>
      <c r="W61" s="9">
        <f t="shared" si="193"/>
        <v>0</v>
      </c>
      <c r="X61" s="7">
        <v>0</v>
      </c>
      <c r="Y61" s="6">
        <v>0</v>
      </c>
      <c r="Z61" s="9">
        <f t="shared" si="194"/>
        <v>0</v>
      </c>
      <c r="AA61" s="7">
        <v>0</v>
      </c>
      <c r="AB61" s="6">
        <v>0</v>
      </c>
      <c r="AC61" s="9">
        <f t="shared" si="195"/>
        <v>0</v>
      </c>
      <c r="AD61" s="7"/>
      <c r="AE61" s="6"/>
      <c r="AF61" s="9"/>
      <c r="AG61" s="7">
        <v>0</v>
      </c>
      <c r="AH61" s="6">
        <v>0</v>
      </c>
      <c r="AI61" s="9">
        <f t="shared" si="196"/>
        <v>0</v>
      </c>
      <c r="AJ61" s="7">
        <v>0</v>
      </c>
      <c r="AK61" s="6">
        <v>0</v>
      </c>
      <c r="AL61" s="9">
        <f t="shared" si="197"/>
        <v>0</v>
      </c>
      <c r="AM61" s="7">
        <v>0</v>
      </c>
      <c r="AN61" s="6">
        <v>0</v>
      </c>
      <c r="AO61" s="9">
        <f t="shared" si="198"/>
        <v>0</v>
      </c>
      <c r="AP61" s="7">
        <v>0</v>
      </c>
      <c r="AQ61" s="6">
        <v>0</v>
      </c>
      <c r="AR61" s="9">
        <f t="shared" si="199"/>
        <v>0</v>
      </c>
      <c r="AS61" s="7"/>
      <c r="AT61" s="6"/>
      <c r="AU61" s="9"/>
      <c r="AV61" s="7">
        <v>0</v>
      </c>
      <c r="AW61" s="6">
        <v>0</v>
      </c>
      <c r="AX61" s="9">
        <f t="shared" si="200"/>
        <v>0</v>
      </c>
      <c r="AY61" s="7">
        <v>0</v>
      </c>
      <c r="AZ61" s="6">
        <v>0</v>
      </c>
      <c r="BA61" s="9">
        <f t="shared" si="201"/>
        <v>0</v>
      </c>
      <c r="BB61" s="51">
        <v>1E-3</v>
      </c>
      <c r="BC61" s="52">
        <v>0.215</v>
      </c>
      <c r="BD61" s="9">
        <f t="shared" si="202"/>
        <v>215000</v>
      </c>
      <c r="BE61" s="7">
        <v>0</v>
      </c>
      <c r="BF61" s="6">
        <v>0</v>
      </c>
      <c r="BG61" s="9">
        <f t="shared" si="203"/>
        <v>0</v>
      </c>
      <c r="BH61" s="7">
        <v>0</v>
      </c>
      <c r="BI61" s="6">
        <v>0</v>
      </c>
      <c r="BJ61" s="9">
        <f t="shared" si="204"/>
        <v>0</v>
      </c>
      <c r="BK61" s="7">
        <v>0</v>
      </c>
      <c r="BL61" s="6">
        <v>0</v>
      </c>
      <c r="BM61" s="9">
        <f t="shared" si="205"/>
        <v>0</v>
      </c>
      <c r="BN61" s="7"/>
      <c r="BO61" s="6"/>
      <c r="BP61" s="9"/>
      <c r="BQ61" s="7">
        <v>0</v>
      </c>
      <c r="BR61" s="6">
        <v>0</v>
      </c>
      <c r="BS61" s="9">
        <f t="shared" si="206"/>
        <v>0</v>
      </c>
      <c r="BT61" s="7">
        <v>0</v>
      </c>
      <c r="BU61" s="6">
        <v>0</v>
      </c>
      <c r="BV61" s="9">
        <f t="shared" si="207"/>
        <v>0</v>
      </c>
      <c r="BW61" s="7">
        <v>0</v>
      </c>
      <c r="BX61" s="6">
        <v>0</v>
      </c>
      <c r="BY61" s="9">
        <f t="shared" si="208"/>
        <v>0</v>
      </c>
      <c r="BZ61" s="51">
        <v>42.991999999999997</v>
      </c>
      <c r="CA61" s="52">
        <v>1544.3420000000001</v>
      </c>
      <c r="CB61" s="9">
        <f t="shared" si="209"/>
        <v>35921.613323409016</v>
      </c>
      <c r="CC61" s="51">
        <v>2.4E-2</v>
      </c>
      <c r="CD61" s="52">
        <v>0.86299999999999999</v>
      </c>
      <c r="CE61" s="9">
        <f t="shared" si="210"/>
        <v>35958.333333333328</v>
      </c>
      <c r="CF61" s="51">
        <v>61.79</v>
      </c>
      <c r="CG61" s="52">
        <v>1274.2639999999999</v>
      </c>
      <c r="CH61" s="9">
        <f t="shared" si="211"/>
        <v>20622.495549441657</v>
      </c>
      <c r="CI61" s="7">
        <f t="shared" si="163"/>
        <v>149.64699999999999</v>
      </c>
      <c r="CJ61" s="9">
        <f t="shared" si="164"/>
        <v>3211.366</v>
      </c>
    </row>
    <row r="62" spans="1:88" x14ac:dyDescent="0.3">
      <c r="A62" s="35">
        <v>2021</v>
      </c>
      <c r="B62" s="9" t="s">
        <v>9</v>
      </c>
      <c r="C62" s="7">
        <v>0</v>
      </c>
      <c r="D62" s="6">
        <v>0</v>
      </c>
      <c r="E62" s="9">
        <f t="shared" ref="E62:E69" si="213">IF(C62=0,0,D62/C62*1000)</f>
        <v>0</v>
      </c>
      <c r="F62" s="55">
        <v>34.36</v>
      </c>
      <c r="G62" s="56">
        <v>300.99299999999999</v>
      </c>
      <c r="H62" s="9">
        <f t="shared" si="189"/>
        <v>8759.9825378346923</v>
      </c>
      <c r="I62" s="7"/>
      <c r="J62" s="6"/>
      <c r="K62" s="9"/>
      <c r="L62" s="7">
        <v>0</v>
      </c>
      <c r="M62" s="6">
        <v>0</v>
      </c>
      <c r="N62" s="9">
        <f t="shared" si="190"/>
        <v>0</v>
      </c>
      <c r="O62" s="7">
        <v>0</v>
      </c>
      <c r="P62" s="6">
        <v>0</v>
      </c>
      <c r="Q62" s="9">
        <f t="shared" si="191"/>
        <v>0</v>
      </c>
      <c r="R62" s="55">
        <v>0</v>
      </c>
      <c r="S62" s="56">
        <v>0</v>
      </c>
      <c r="T62" s="9">
        <f t="shared" si="192"/>
        <v>0</v>
      </c>
      <c r="U62" s="55">
        <v>25.96</v>
      </c>
      <c r="V62" s="56">
        <v>515.30600000000004</v>
      </c>
      <c r="W62" s="9">
        <f t="shared" si="193"/>
        <v>19850</v>
      </c>
      <c r="X62" s="7">
        <v>0</v>
      </c>
      <c r="Y62" s="6">
        <v>0</v>
      </c>
      <c r="Z62" s="9">
        <f t="shared" si="194"/>
        <v>0</v>
      </c>
      <c r="AA62" s="7">
        <v>0</v>
      </c>
      <c r="AB62" s="6">
        <v>0</v>
      </c>
      <c r="AC62" s="9">
        <f t="shared" si="195"/>
        <v>0</v>
      </c>
      <c r="AD62" s="7"/>
      <c r="AE62" s="6"/>
      <c r="AF62" s="9"/>
      <c r="AG62" s="7">
        <v>0</v>
      </c>
      <c r="AH62" s="6">
        <v>0</v>
      </c>
      <c r="AI62" s="9">
        <f t="shared" si="196"/>
        <v>0</v>
      </c>
      <c r="AJ62" s="7">
        <v>0</v>
      </c>
      <c r="AK62" s="6">
        <v>0</v>
      </c>
      <c r="AL62" s="9">
        <f t="shared" si="197"/>
        <v>0</v>
      </c>
      <c r="AM62" s="7">
        <v>0</v>
      </c>
      <c r="AN62" s="6">
        <v>0</v>
      </c>
      <c r="AO62" s="9">
        <f t="shared" si="198"/>
        <v>0</v>
      </c>
      <c r="AP62" s="7">
        <v>0</v>
      </c>
      <c r="AQ62" s="6">
        <v>0</v>
      </c>
      <c r="AR62" s="9">
        <f t="shared" si="199"/>
        <v>0</v>
      </c>
      <c r="AS62" s="7"/>
      <c r="AT62" s="6"/>
      <c r="AU62" s="9"/>
      <c r="AV62" s="7">
        <v>0</v>
      </c>
      <c r="AW62" s="6">
        <v>0</v>
      </c>
      <c r="AX62" s="9">
        <f t="shared" si="200"/>
        <v>0</v>
      </c>
      <c r="AY62" s="7">
        <v>0</v>
      </c>
      <c r="AZ62" s="6">
        <v>0</v>
      </c>
      <c r="BA62" s="9">
        <f t="shared" si="201"/>
        <v>0</v>
      </c>
      <c r="BB62" s="7">
        <v>0</v>
      </c>
      <c r="BC62" s="6">
        <v>0</v>
      </c>
      <c r="BD62" s="9">
        <f t="shared" si="202"/>
        <v>0</v>
      </c>
      <c r="BE62" s="7">
        <v>0</v>
      </c>
      <c r="BF62" s="6">
        <v>0</v>
      </c>
      <c r="BG62" s="9">
        <f t="shared" si="203"/>
        <v>0</v>
      </c>
      <c r="BH62" s="7">
        <v>0</v>
      </c>
      <c r="BI62" s="6">
        <v>0</v>
      </c>
      <c r="BJ62" s="9">
        <f t="shared" si="204"/>
        <v>0</v>
      </c>
      <c r="BK62" s="7">
        <v>0</v>
      </c>
      <c r="BL62" s="6">
        <v>0</v>
      </c>
      <c r="BM62" s="9">
        <f t="shared" si="205"/>
        <v>0</v>
      </c>
      <c r="BN62" s="7"/>
      <c r="BO62" s="6"/>
      <c r="BP62" s="9"/>
      <c r="BQ62" s="7">
        <v>0</v>
      </c>
      <c r="BR62" s="6">
        <v>0</v>
      </c>
      <c r="BS62" s="9">
        <f t="shared" si="206"/>
        <v>0</v>
      </c>
      <c r="BT62" s="7">
        <v>0</v>
      </c>
      <c r="BU62" s="6">
        <v>0</v>
      </c>
      <c r="BV62" s="9">
        <f t="shared" si="207"/>
        <v>0</v>
      </c>
      <c r="BW62" s="7">
        <v>0</v>
      </c>
      <c r="BX62" s="6">
        <v>0</v>
      </c>
      <c r="BY62" s="9">
        <f t="shared" si="208"/>
        <v>0</v>
      </c>
      <c r="BZ62" s="55">
        <v>47.165999999999997</v>
      </c>
      <c r="CA62" s="56">
        <v>1710.788</v>
      </c>
      <c r="CB62" s="9">
        <f t="shared" si="209"/>
        <v>36271.63634821694</v>
      </c>
      <c r="CC62" s="7">
        <v>0</v>
      </c>
      <c r="CD62" s="6">
        <v>0</v>
      </c>
      <c r="CE62" s="9">
        <f t="shared" si="210"/>
        <v>0</v>
      </c>
      <c r="CF62" s="55">
        <v>35.06</v>
      </c>
      <c r="CG62" s="56">
        <v>743.80799999999999</v>
      </c>
      <c r="CH62" s="9">
        <f t="shared" si="211"/>
        <v>21215.288077581288</v>
      </c>
      <c r="CI62" s="7">
        <f t="shared" si="163"/>
        <v>142.54599999999999</v>
      </c>
      <c r="CJ62" s="9">
        <f t="shared" si="164"/>
        <v>3270.895</v>
      </c>
    </row>
    <row r="63" spans="1:88" x14ac:dyDescent="0.3">
      <c r="A63" s="35">
        <v>2021</v>
      </c>
      <c r="B63" s="36" t="s">
        <v>10</v>
      </c>
      <c r="C63" s="7">
        <v>0</v>
      </c>
      <c r="D63" s="6">
        <v>0</v>
      </c>
      <c r="E63" s="9">
        <f t="shared" si="213"/>
        <v>0</v>
      </c>
      <c r="F63" s="7">
        <v>0</v>
      </c>
      <c r="G63" s="6">
        <v>0</v>
      </c>
      <c r="H63" s="9">
        <f t="shared" si="189"/>
        <v>0</v>
      </c>
      <c r="I63" s="7"/>
      <c r="J63" s="6"/>
      <c r="K63" s="9"/>
      <c r="L63" s="7">
        <v>0</v>
      </c>
      <c r="M63" s="6">
        <v>0</v>
      </c>
      <c r="N63" s="9">
        <f t="shared" si="190"/>
        <v>0</v>
      </c>
      <c r="O63" s="54">
        <v>0.08</v>
      </c>
      <c r="P63" s="6">
        <v>3.0680000000000001</v>
      </c>
      <c r="Q63" s="9">
        <f t="shared" si="191"/>
        <v>38350</v>
      </c>
      <c r="R63" s="54">
        <v>0</v>
      </c>
      <c r="S63" s="6">
        <v>0</v>
      </c>
      <c r="T63" s="9">
        <f t="shared" si="192"/>
        <v>0</v>
      </c>
      <c r="U63" s="54">
        <v>52.92</v>
      </c>
      <c r="V63" s="6">
        <v>1050.462</v>
      </c>
      <c r="W63" s="9">
        <f t="shared" si="193"/>
        <v>19849.999999999996</v>
      </c>
      <c r="X63" s="7">
        <v>0</v>
      </c>
      <c r="Y63" s="6">
        <v>0</v>
      </c>
      <c r="Z63" s="9">
        <f t="shared" si="194"/>
        <v>0</v>
      </c>
      <c r="AA63" s="7">
        <v>0</v>
      </c>
      <c r="AB63" s="6">
        <v>0</v>
      </c>
      <c r="AC63" s="9">
        <f t="shared" si="195"/>
        <v>0</v>
      </c>
      <c r="AD63" s="7"/>
      <c r="AE63" s="6"/>
      <c r="AF63" s="9"/>
      <c r="AG63" s="7">
        <v>0</v>
      </c>
      <c r="AH63" s="6">
        <v>0</v>
      </c>
      <c r="AI63" s="9">
        <f t="shared" si="196"/>
        <v>0</v>
      </c>
      <c r="AJ63" s="7">
        <v>0</v>
      </c>
      <c r="AK63" s="6">
        <v>0</v>
      </c>
      <c r="AL63" s="9">
        <f t="shared" si="197"/>
        <v>0</v>
      </c>
      <c r="AM63" s="7">
        <v>0</v>
      </c>
      <c r="AN63" s="6">
        <v>0</v>
      </c>
      <c r="AO63" s="9">
        <f t="shared" si="198"/>
        <v>0</v>
      </c>
      <c r="AP63" s="7">
        <v>0</v>
      </c>
      <c r="AQ63" s="6">
        <v>0</v>
      </c>
      <c r="AR63" s="9">
        <f t="shared" si="199"/>
        <v>0</v>
      </c>
      <c r="AS63" s="7"/>
      <c r="AT63" s="6"/>
      <c r="AU63" s="9"/>
      <c r="AV63" s="7">
        <v>0</v>
      </c>
      <c r="AW63" s="6">
        <v>0</v>
      </c>
      <c r="AX63" s="9">
        <f t="shared" si="200"/>
        <v>0</v>
      </c>
      <c r="AY63" s="7">
        <v>0</v>
      </c>
      <c r="AZ63" s="6">
        <v>0</v>
      </c>
      <c r="BA63" s="9">
        <f t="shared" si="201"/>
        <v>0</v>
      </c>
      <c r="BB63" s="7">
        <v>0</v>
      </c>
      <c r="BC63" s="6">
        <v>0</v>
      </c>
      <c r="BD63" s="9">
        <f t="shared" si="202"/>
        <v>0</v>
      </c>
      <c r="BE63" s="7">
        <v>0</v>
      </c>
      <c r="BF63" s="6">
        <v>0</v>
      </c>
      <c r="BG63" s="9">
        <f t="shared" si="203"/>
        <v>0</v>
      </c>
      <c r="BH63" s="7">
        <v>0</v>
      </c>
      <c r="BI63" s="6">
        <v>0</v>
      </c>
      <c r="BJ63" s="9">
        <f t="shared" si="204"/>
        <v>0</v>
      </c>
      <c r="BK63" s="7">
        <v>0</v>
      </c>
      <c r="BL63" s="6">
        <v>0</v>
      </c>
      <c r="BM63" s="9">
        <f t="shared" si="205"/>
        <v>0</v>
      </c>
      <c r="BN63" s="7"/>
      <c r="BO63" s="6"/>
      <c r="BP63" s="9"/>
      <c r="BQ63" s="7">
        <v>0</v>
      </c>
      <c r="BR63" s="6">
        <v>0</v>
      </c>
      <c r="BS63" s="9">
        <f t="shared" si="206"/>
        <v>0</v>
      </c>
      <c r="BT63" s="7">
        <v>0</v>
      </c>
      <c r="BU63" s="6">
        <v>0</v>
      </c>
      <c r="BV63" s="9">
        <f t="shared" si="207"/>
        <v>0</v>
      </c>
      <c r="BW63" s="7">
        <v>0</v>
      </c>
      <c r="BX63" s="6">
        <v>0</v>
      </c>
      <c r="BY63" s="9">
        <f t="shared" si="208"/>
        <v>0</v>
      </c>
      <c r="BZ63" s="7">
        <v>0</v>
      </c>
      <c r="CA63" s="6">
        <v>0</v>
      </c>
      <c r="CB63" s="9">
        <f t="shared" si="209"/>
        <v>0</v>
      </c>
      <c r="CC63" s="7">
        <v>0</v>
      </c>
      <c r="CD63" s="6">
        <v>0</v>
      </c>
      <c r="CE63" s="9">
        <f t="shared" si="210"/>
        <v>0</v>
      </c>
      <c r="CF63" s="54">
        <v>66.837999999999994</v>
      </c>
      <c r="CG63" s="6">
        <v>1383.567</v>
      </c>
      <c r="CH63" s="9">
        <f t="shared" si="211"/>
        <v>20700.305215595923</v>
      </c>
      <c r="CI63" s="7">
        <f t="shared" si="163"/>
        <v>119.83799999999999</v>
      </c>
      <c r="CJ63" s="9">
        <f t="shared" si="164"/>
        <v>2437.0969999999998</v>
      </c>
    </row>
    <row r="64" spans="1:88" x14ac:dyDescent="0.3">
      <c r="A64" s="35">
        <v>2021</v>
      </c>
      <c r="B64" s="36" t="s">
        <v>11</v>
      </c>
      <c r="C64" s="7">
        <v>0</v>
      </c>
      <c r="D64" s="6">
        <v>0</v>
      </c>
      <c r="E64" s="9">
        <f t="shared" si="213"/>
        <v>0</v>
      </c>
      <c r="F64" s="54">
        <v>4.9852700000000008</v>
      </c>
      <c r="G64" s="6">
        <v>110.107</v>
      </c>
      <c r="H64" s="9">
        <f t="shared" si="189"/>
        <v>22086.466730989494</v>
      </c>
      <c r="I64" s="7"/>
      <c r="J64" s="6"/>
      <c r="K64" s="9"/>
      <c r="L64" s="7">
        <v>0</v>
      </c>
      <c r="M64" s="6">
        <v>0</v>
      </c>
      <c r="N64" s="9">
        <f t="shared" si="190"/>
        <v>0</v>
      </c>
      <c r="O64" s="7">
        <v>0</v>
      </c>
      <c r="P64" s="6">
        <v>0</v>
      </c>
      <c r="Q64" s="9">
        <f t="shared" si="191"/>
        <v>0</v>
      </c>
      <c r="R64" s="54">
        <v>0</v>
      </c>
      <c r="S64" s="6">
        <v>0</v>
      </c>
      <c r="T64" s="9">
        <f t="shared" si="192"/>
        <v>0</v>
      </c>
      <c r="U64" s="54">
        <v>26.97</v>
      </c>
      <c r="V64" s="6">
        <v>535.36599999999999</v>
      </c>
      <c r="W64" s="9">
        <f t="shared" si="193"/>
        <v>19850.426399703374</v>
      </c>
      <c r="X64" s="7">
        <v>0</v>
      </c>
      <c r="Y64" s="6">
        <v>0</v>
      </c>
      <c r="Z64" s="9">
        <f t="shared" si="194"/>
        <v>0</v>
      </c>
      <c r="AA64" s="7">
        <v>0</v>
      </c>
      <c r="AB64" s="6">
        <v>0</v>
      </c>
      <c r="AC64" s="9">
        <f t="shared" si="195"/>
        <v>0</v>
      </c>
      <c r="AD64" s="7"/>
      <c r="AE64" s="6"/>
      <c r="AF64" s="9"/>
      <c r="AG64" s="7">
        <v>0</v>
      </c>
      <c r="AH64" s="6">
        <v>0</v>
      </c>
      <c r="AI64" s="9">
        <f t="shared" si="196"/>
        <v>0</v>
      </c>
      <c r="AJ64" s="7">
        <v>0</v>
      </c>
      <c r="AK64" s="6">
        <v>0</v>
      </c>
      <c r="AL64" s="9">
        <f t="shared" si="197"/>
        <v>0</v>
      </c>
      <c r="AM64" s="7">
        <v>0</v>
      </c>
      <c r="AN64" s="6">
        <v>0</v>
      </c>
      <c r="AO64" s="9">
        <f t="shared" si="198"/>
        <v>0</v>
      </c>
      <c r="AP64" s="7">
        <v>0</v>
      </c>
      <c r="AQ64" s="6">
        <v>0</v>
      </c>
      <c r="AR64" s="9">
        <f t="shared" si="199"/>
        <v>0</v>
      </c>
      <c r="AS64" s="7"/>
      <c r="AT64" s="6"/>
      <c r="AU64" s="9"/>
      <c r="AV64" s="7">
        <v>0</v>
      </c>
      <c r="AW64" s="6">
        <v>0</v>
      </c>
      <c r="AX64" s="9">
        <f t="shared" si="200"/>
        <v>0</v>
      </c>
      <c r="AY64" s="7">
        <v>0</v>
      </c>
      <c r="AZ64" s="6">
        <v>0</v>
      </c>
      <c r="BA64" s="9">
        <f t="shared" si="201"/>
        <v>0</v>
      </c>
      <c r="BB64" s="54">
        <v>2.5000000000000001E-2</v>
      </c>
      <c r="BC64" s="6">
        <v>0.47399999999999998</v>
      </c>
      <c r="BD64" s="9">
        <f t="shared" si="202"/>
        <v>18959.999999999996</v>
      </c>
      <c r="BE64" s="7">
        <v>0</v>
      </c>
      <c r="BF64" s="6">
        <v>0</v>
      </c>
      <c r="BG64" s="9">
        <f t="shared" si="203"/>
        <v>0</v>
      </c>
      <c r="BH64" s="7">
        <v>0</v>
      </c>
      <c r="BI64" s="6">
        <v>0</v>
      </c>
      <c r="BJ64" s="9">
        <f t="shared" si="204"/>
        <v>0</v>
      </c>
      <c r="BK64" s="7">
        <v>0</v>
      </c>
      <c r="BL64" s="6">
        <v>0</v>
      </c>
      <c r="BM64" s="9">
        <f t="shared" si="205"/>
        <v>0</v>
      </c>
      <c r="BN64" s="7"/>
      <c r="BO64" s="6"/>
      <c r="BP64" s="9"/>
      <c r="BQ64" s="7">
        <v>0</v>
      </c>
      <c r="BR64" s="6">
        <v>0</v>
      </c>
      <c r="BS64" s="9">
        <f t="shared" si="206"/>
        <v>0</v>
      </c>
      <c r="BT64" s="7">
        <v>0</v>
      </c>
      <c r="BU64" s="6">
        <v>0</v>
      </c>
      <c r="BV64" s="9">
        <f t="shared" si="207"/>
        <v>0</v>
      </c>
      <c r="BW64" s="7">
        <v>0</v>
      </c>
      <c r="BX64" s="6">
        <v>0</v>
      </c>
      <c r="BY64" s="9">
        <f t="shared" si="208"/>
        <v>0</v>
      </c>
      <c r="BZ64" s="7">
        <v>0</v>
      </c>
      <c r="CA64" s="6">
        <v>0</v>
      </c>
      <c r="CB64" s="9">
        <f t="shared" si="209"/>
        <v>0</v>
      </c>
      <c r="CC64" s="54">
        <v>37.533999999999999</v>
      </c>
      <c r="CD64" s="6">
        <v>835.63400000000001</v>
      </c>
      <c r="CE64" s="9">
        <f t="shared" si="210"/>
        <v>22263.387861672087</v>
      </c>
      <c r="CF64" s="54">
        <v>1.99</v>
      </c>
      <c r="CG64" s="6">
        <v>15.105</v>
      </c>
      <c r="CH64" s="9">
        <f t="shared" si="211"/>
        <v>7590.4522613065328</v>
      </c>
      <c r="CI64" s="7">
        <f>F64+O64+X64+AV64+AY64+BB64+BE64+BH64+BQ64+U64+BZ64+CC64+CF64+AA64+BT64+BW64+AM64+AP64+C64+L64</f>
        <v>71.504269999999991</v>
      </c>
      <c r="CJ64" s="9">
        <f>G64+P64+Y64+AW64+AZ64+BC64+BF64+BI64+BR64+V64+CA64+CD64+CG64+AB64+BU64+BX64+AN64+AQ64+D64+M64</f>
        <v>1496.6860000000001</v>
      </c>
    </row>
    <row r="65" spans="1:88" x14ac:dyDescent="0.3">
      <c r="A65" s="35">
        <v>2021</v>
      </c>
      <c r="B65" s="36" t="s">
        <v>12</v>
      </c>
      <c r="C65" s="7">
        <v>0</v>
      </c>
      <c r="D65" s="6">
        <v>0</v>
      </c>
      <c r="E65" s="9">
        <f t="shared" si="213"/>
        <v>0</v>
      </c>
      <c r="F65" s="54">
        <v>36.64</v>
      </c>
      <c r="G65" s="6">
        <v>357.83499999999998</v>
      </c>
      <c r="H65" s="9">
        <f t="shared" si="189"/>
        <v>9766.2390829694305</v>
      </c>
      <c r="I65" s="7"/>
      <c r="J65" s="6"/>
      <c r="K65" s="9"/>
      <c r="L65" s="7">
        <v>0</v>
      </c>
      <c r="M65" s="6">
        <v>0</v>
      </c>
      <c r="N65" s="9">
        <f t="shared" si="190"/>
        <v>0</v>
      </c>
      <c r="O65" s="7">
        <v>0</v>
      </c>
      <c r="P65" s="6">
        <v>0</v>
      </c>
      <c r="Q65" s="9">
        <f t="shared" si="191"/>
        <v>0</v>
      </c>
      <c r="R65" s="54">
        <v>0</v>
      </c>
      <c r="S65" s="6">
        <v>0</v>
      </c>
      <c r="T65" s="9">
        <f t="shared" si="192"/>
        <v>0</v>
      </c>
      <c r="U65" s="54">
        <v>26.02</v>
      </c>
      <c r="V65" s="6">
        <v>495.42099999999999</v>
      </c>
      <c r="W65" s="9">
        <f t="shared" si="193"/>
        <v>19040.007686395082</v>
      </c>
      <c r="X65" s="7">
        <v>0</v>
      </c>
      <c r="Y65" s="6">
        <v>0</v>
      </c>
      <c r="Z65" s="9">
        <f t="shared" si="194"/>
        <v>0</v>
      </c>
      <c r="AA65" s="7">
        <v>0</v>
      </c>
      <c r="AB65" s="6">
        <v>0</v>
      </c>
      <c r="AC65" s="9">
        <f t="shared" si="195"/>
        <v>0</v>
      </c>
      <c r="AD65" s="7"/>
      <c r="AE65" s="6"/>
      <c r="AF65" s="9"/>
      <c r="AG65" s="7">
        <v>0</v>
      </c>
      <c r="AH65" s="6">
        <v>0</v>
      </c>
      <c r="AI65" s="9">
        <f t="shared" si="196"/>
        <v>0</v>
      </c>
      <c r="AJ65" s="7">
        <v>0</v>
      </c>
      <c r="AK65" s="6">
        <v>0</v>
      </c>
      <c r="AL65" s="9">
        <f t="shared" si="197"/>
        <v>0</v>
      </c>
      <c r="AM65" s="7">
        <v>0</v>
      </c>
      <c r="AN65" s="6">
        <v>0</v>
      </c>
      <c r="AO65" s="9">
        <f t="shared" si="198"/>
        <v>0</v>
      </c>
      <c r="AP65" s="7">
        <v>0</v>
      </c>
      <c r="AQ65" s="6">
        <v>0</v>
      </c>
      <c r="AR65" s="9">
        <f t="shared" si="199"/>
        <v>0</v>
      </c>
      <c r="AS65" s="7"/>
      <c r="AT65" s="6"/>
      <c r="AU65" s="9"/>
      <c r="AV65" s="7">
        <v>0</v>
      </c>
      <c r="AW65" s="6">
        <v>0</v>
      </c>
      <c r="AX65" s="9">
        <f t="shared" si="200"/>
        <v>0</v>
      </c>
      <c r="AY65" s="7">
        <v>0</v>
      </c>
      <c r="AZ65" s="6">
        <v>0</v>
      </c>
      <c r="BA65" s="9">
        <f t="shared" si="201"/>
        <v>0</v>
      </c>
      <c r="BB65" s="7">
        <v>0</v>
      </c>
      <c r="BC65" s="6">
        <v>0</v>
      </c>
      <c r="BD65" s="9">
        <f t="shared" si="202"/>
        <v>0</v>
      </c>
      <c r="BE65" s="7">
        <v>0</v>
      </c>
      <c r="BF65" s="6">
        <v>0</v>
      </c>
      <c r="BG65" s="9">
        <f t="shared" si="203"/>
        <v>0</v>
      </c>
      <c r="BH65" s="7">
        <v>0</v>
      </c>
      <c r="BI65" s="6">
        <v>0</v>
      </c>
      <c r="BJ65" s="9">
        <f t="shared" si="204"/>
        <v>0</v>
      </c>
      <c r="BK65" s="7">
        <v>0</v>
      </c>
      <c r="BL65" s="6">
        <v>0</v>
      </c>
      <c r="BM65" s="9">
        <f t="shared" si="205"/>
        <v>0</v>
      </c>
      <c r="BN65" s="7"/>
      <c r="BO65" s="6"/>
      <c r="BP65" s="9"/>
      <c r="BQ65" s="7">
        <v>0</v>
      </c>
      <c r="BR65" s="6">
        <v>0</v>
      </c>
      <c r="BS65" s="9">
        <f t="shared" si="206"/>
        <v>0</v>
      </c>
      <c r="BT65" s="7">
        <v>0</v>
      </c>
      <c r="BU65" s="6">
        <v>0</v>
      </c>
      <c r="BV65" s="9">
        <f t="shared" si="207"/>
        <v>0</v>
      </c>
      <c r="BW65" s="7">
        <v>0</v>
      </c>
      <c r="BX65" s="6">
        <v>0</v>
      </c>
      <c r="BY65" s="9">
        <f t="shared" si="208"/>
        <v>0</v>
      </c>
      <c r="BZ65" s="54">
        <v>4.0380000000000003</v>
      </c>
      <c r="CA65" s="6">
        <v>87.825999999999993</v>
      </c>
      <c r="CB65" s="9">
        <f t="shared" si="209"/>
        <v>21749.876176324909</v>
      </c>
      <c r="CC65" s="54">
        <v>1E-3</v>
      </c>
      <c r="CD65" s="6">
        <v>0.15</v>
      </c>
      <c r="CE65" s="9">
        <f t="shared" si="210"/>
        <v>150000</v>
      </c>
      <c r="CF65" s="54">
        <v>1.48</v>
      </c>
      <c r="CG65" s="6">
        <v>69.427999999999997</v>
      </c>
      <c r="CH65" s="9">
        <f t="shared" si="211"/>
        <v>46910.810810810806</v>
      </c>
      <c r="CI65" s="7">
        <f t="shared" ref="CI65:CI70" si="214">F65+O65+X65+AV65+AY65+BB65+BE65+BH65+BQ65+U65+BZ65+CC65+CF65+AA65+BT65+BW65+AM65+AP65+C65+L65</f>
        <v>68.179000000000002</v>
      </c>
      <c r="CJ65" s="9">
        <f t="shared" ref="CJ65:CJ70" si="215">G65+P65+Y65+AW65+AZ65+BC65+BF65+BI65+BR65+V65+CA65+CD65+CG65+AB65+BU65+BX65+AN65+AQ65+D65+M65</f>
        <v>1010.66</v>
      </c>
    </row>
    <row r="66" spans="1:88" x14ac:dyDescent="0.3">
      <c r="A66" s="35">
        <v>2021</v>
      </c>
      <c r="B66" s="36" t="s">
        <v>13</v>
      </c>
      <c r="C66" s="7">
        <v>0</v>
      </c>
      <c r="D66" s="6">
        <v>0</v>
      </c>
      <c r="E66" s="9">
        <f t="shared" si="213"/>
        <v>0</v>
      </c>
      <c r="F66" s="54">
        <v>1.6640000000000002E-2</v>
      </c>
      <c r="G66" s="6">
        <v>2.3039999999999998</v>
      </c>
      <c r="H66" s="9">
        <f t="shared" si="189"/>
        <v>138461.53846153841</v>
      </c>
      <c r="I66" s="7"/>
      <c r="J66" s="6"/>
      <c r="K66" s="9"/>
      <c r="L66" s="7">
        <v>0</v>
      </c>
      <c r="M66" s="6">
        <v>0</v>
      </c>
      <c r="N66" s="9">
        <f t="shared" si="190"/>
        <v>0</v>
      </c>
      <c r="O66" s="54">
        <v>6.2383999999999995</v>
      </c>
      <c r="P66" s="6">
        <v>164.64</v>
      </c>
      <c r="Q66" s="9">
        <f t="shared" si="191"/>
        <v>26391.382405745062</v>
      </c>
      <c r="R66" s="7">
        <v>0</v>
      </c>
      <c r="S66" s="6">
        <v>0</v>
      </c>
      <c r="T66" s="9">
        <f t="shared" si="192"/>
        <v>0</v>
      </c>
      <c r="U66" s="7">
        <v>0</v>
      </c>
      <c r="V66" s="6">
        <v>0</v>
      </c>
      <c r="W66" s="9">
        <f t="shared" si="193"/>
        <v>0</v>
      </c>
      <c r="X66" s="7">
        <v>0</v>
      </c>
      <c r="Y66" s="6">
        <v>0</v>
      </c>
      <c r="Z66" s="9">
        <f t="shared" si="194"/>
        <v>0</v>
      </c>
      <c r="AA66" s="7">
        <v>0</v>
      </c>
      <c r="AB66" s="6">
        <v>0</v>
      </c>
      <c r="AC66" s="9">
        <f t="shared" si="195"/>
        <v>0</v>
      </c>
      <c r="AD66" s="7"/>
      <c r="AE66" s="6"/>
      <c r="AF66" s="9"/>
      <c r="AG66" s="7">
        <v>0</v>
      </c>
      <c r="AH66" s="6">
        <v>0</v>
      </c>
      <c r="AI66" s="9">
        <f t="shared" si="196"/>
        <v>0</v>
      </c>
      <c r="AJ66" s="7">
        <v>0</v>
      </c>
      <c r="AK66" s="6">
        <v>0</v>
      </c>
      <c r="AL66" s="9">
        <f t="shared" si="197"/>
        <v>0</v>
      </c>
      <c r="AM66" s="7">
        <v>0</v>
      </c>
      <c r="AN66" s="6">
        <v>0</v>
      </c>
      <c r="AO66" s="9">
        <f t="shared" si="198"/>
        <v>0</v>
      </c>
      <c r="AP66" s="7">
        <v>0</v>
      </c>
      <c r="AQ66" s="6">
        <v>0</v>
      </c>
      <c r="AR66" s="9">
        <f t="shared" si="199"/>
        <v>0</v>
      </c>
      <c r="AS66" s="54"/>
      <c r="AT66" s="6"/>
      <c r="AU66" s="9"/>
      <c r="AV66" s="54">
        <v>5.0000000000000001E-3</v>
      </c>
      <c r="AW66" s="6">
        <v>0.57499999999999996</v>
      </c>
      <c r="AX66" s="9">
        <f t="shared" si="200"/>
        <v>114999.99999999999</v>
      </c>
      <c r="AY66" s="7">
        <v>0</v>
      </c>
      <c r="AZ66" s="6">
        <v>0</v>
      </c>
      <c r="BA66" s="9">
        <f t="shared" si="201"/>
        <v>0</v>
      </c>
      <c r="BB66" s="7">
        <v>0</v>
      </c>
      <c r="BC66" s="6">
        <v>0</v>
      </c>
      <c r="BD66" s="9">
        <f t="shared" si="202"/>
        <v>0</v>
      </c>
      <c r="BE66" s="54">
        <v>1.248E-2</v>
      </c>
      <c r="BF66" s="6">
        <v>1.7969999999999999</v>
      </c>
      <c r="BG66" s="9">
        <f t="shared" si="203"/>
        <v>143990.38461538462</v>
      </c>
      <c r="BH66" s="7">
        <v>0</v>
      </c>
      <c r="BI66" s="6">
        <v>0</v>
      </c>
      <c r="BJ66" s="9">
        <f t="shared" si="204"/>
        <v>0</v>
      </c>
      <c r="BK66" s="7">
        <v>0</v>
      </c>
      <c r="BL66" s="6">
        <v>0</v>
      </c>
      <c r="BM66" s="9">
        <f t="shared" si="205"/>
        <v>0</v>
      </c>
      <c r="BN66" s="7"/>
      <c r="BO66" s="6"/>
      <c r="BP66" s="9"/>
      <c r="BQ66" s="7">
        <v>0</v>
      </c>
      <c r="BR66" s="6">
        <v>0</v>
      </c>
      <c r="BS66" s="9">
        <f t="shared" si="206"/>
        <v>0</v>
      </c>
      <c r="BT66" s="7">
        <v>0</v>
      </c>
      <c r="BU66" s="6">
        <v>0</v>
      </c>
      <c r="BV66" s="9">
        <f t="shared" si="207"/>
        <v>0</v>
      </c>
      <c r="BW66" s="7">
        <v>0</v>
      </c>
      <c r="BX66" s="6">
        <v>0</v>
      </c>
      <c r="BY66" s="9">
        <f t="shared" si="208"/>
        <v>0</v>
      </c>
      <c r="BZ66" s="7">
        <v>0</v>
      </c>
      <c r="CA66" s="6">
        <v>0</v>
      </c>
      <c r="CB66" s="9">
        <f t="shared" si="209"/>
        <v>0</v>
      </c>
      <c r="CC66" s="54">
        <v>1E-3</v>
      </c>
      <c r="CD66" s="6">
        <v>0.372</v>
      </c>
      <c r="CE66" s="9">
        <f t="shared" si="210"/>
        <v>372000</v>
      </c>
      <c r="CF66" s="54">
        <v>0.8</v>
      </c>
      <c r="CG66" s="6">
        <v>24</v>
      </c>
      <c r="CH66" s="9">
        <f t="shared" si="211"/>
        <v>30000</v>
      </c>
      <c r="CI66" s="7">
        <f t="shared" si="214"/>
        <v>7.0735199999999994</v>
      </c>
      <c r="CJ66" s="9">
        <f t="shared" si="215"/>
        <v>193.68799999999999</v>
      </c>
    </row>
    <row r="67" spans="1:88" x14ac:dyDescent="0.3">
      <c r="A67" s="35">
        <v>2021</v>
      </c>
      <c r="B67" s="36" t="s">
        <v>14</v>
      </c>
      <c r="C67" s="7">
        <v>0</v>
      </c>
      <c r="D67" s="6">
        <v>0</v>
      </c>
      <c r="E67" s="9">
        <f t="shared" si="213"/>
        <v>0</v>
      </c>
      <c r="F67" s="54">
        <v>35.619999999999997</v>
      </c>
      <c r="G67" s="6">
        <v>305.61900000000003</v>
      </c>
      <c r="H67" s="9">
        <f t="shared" si="189"/>
        <v>8579.9831555306027</v>
      </c>
      <c r="I67" s="7"/>
      <c r="J67" s="6"/>
      <c r="K67" s="9"/>
      <c r="L67" s="7">
        <v>0</v>
      </c>
      <c r="M67" s="6">
        <v>0</v>
      </c>
      <c r="N67" s="9">
        <f t="shared" si="190"/>
        <v>0</v>
      </c>
      <c r="O67" s="54">
        <v>0.90900000000000003</v>
      </c>
      <c r="P67" s="6">
        <v>24.241</v>
      </c>
      <c r="Q67" s="9">
        <f t="shared" si="191"/>
        <v>26667.766776677665</v>
      </c>
      <c r="R67" s="7">
        <v>0</v>
      </c>
      <c r="S67" s="6">
        <v>0</v>
      </c>
      <c r="T67" s="9">
        <f t="shared" si="192"/>
        <v>0</v>
      </c>
      <c r="U67" s="7">
        <v>0</v>
      </c>
      <c r="V67" s="6">
        <v>0</v>
      </c>
      <c r="W67" s="9">
        <f t="shared" si="193"/>
        <v>0</v>
      </c>
      <c r="X67" s="7">
        <v>0</v>
      </c>
      <c r="Y67" s="6">
        <v>0</v>
      </c>
      <c r="Z67" s="9">
        <f t="shared" si="194"/>
        <v>0</v>
      </c>
      <c r="AA67" s="7">
        <v>0</v>
      </c>
      <c r="AB67" s="6">
        <v>0</v>
      </c>
      <c r="AC67" s="9">
        <f t="shared" si="195"/>
        <v>0</v>
      </c>
      <c r="AD67" s="7"/>
      <c r="AE67" s="6"/>
      <c r="AF67" s="9"/>
      <c r="AG67" s="7">
        <v>0</v>
      </c>
      <c r="AH67" s="6">
        <v>0</v>
      </c>
      <c r="AI67" s="9">
        <f t="shared" si="196"/>
        <v>0</v>
      </c>
      <c r="AJ67" s="7">
        <v>0</v>
      </c>
      <c r="AK67" s="6">
        <v>0</v>
      </c>
      <c r="AL67" s="9">
        <f t="shared" si="197"/>
        <v>0</v>
      </c>
      <c r="AM67" s="7">
        <v>0</v>
      </c>
      <c r="AN67" s="6">
        <v>0</v>
      </c>
      <c r="AO67" s="9">
        <f t="shared" si="198"/>
        <v>0</v>
      </c>
      <c r="AP67" s="7">
        <v>0</v>
      </c>
      <c r="AQ67" s="6">
        <v>0</v>
      </c>
      <c r="AR67" s="9">
        <f t="shared" si="199"/>
        <v>0</v>
      </c>
      <c r="AS67" s="54"/>
      <c r="AT67" s="6"/>
      <c r="AU67" s="9"/>
      <c r="AV67" s="54">
        <v>1.252</v>
      </c>
      <c r="AW67" s="6">
        <v>33.548000000000002</v>
      </c>
      <c r="AX67" s="9">
        <f t="shared" si="200"/>
        <v>26795.52715654952</v>
      </c>
      <c r="AY67" s="7">
        <v>0</v>
      </c>
      <c r="AZ67" s="6">
        <v>0</v>
      </c>
      <c r="BA67" s="9">
        <f t="shared" si="201"/>
        <v>0</v>
      </c>
      <c r="BB67" s="7">
        <v>0</v>
      </c>
      <c r="BC67" s="6">
        <v>0</v>
      </c>
      <c r="BD67" s="9">
        <f t="shared" si="202"/>
        <v>0</v>
      </c>
      <c r="BE67" s="7">
        <v>0</v>
      </c>
      <c r="BF67" s="6">
        <v>0</v>
      </c>
      <c r="BG67" s="9">
        <f t="shared" si="203"/>
        <v>0</v>
      </c>
      <c r="BH67" s="7">
        <v>0</v>
      </c>
      <c r="BI67" s="6">
        <v>0</v>
      </c>
      <c r="BJ67" s="9">
        <f t="shared" si="204"/>
        <v>0</v>
      </c>
      <c r="BK67" s="7">
        <v>0</v>
      </c>
      <c r="BL67" s="6">
        <v>0</v>
      </c>
      <c r="BM67" s="9">
        <f t="shared" si="205"/>
        <v>0</v>
      </c>
      <c r="BN67" s="7"/>
      <c r="BO67" s="6"/>
      <c r="BP67" s="9"/>
      <c r="BQ67" s="7">
        <v>0</v>
      </c>
      <c r="BR67" s="6">
        <v>0</v>
      </c>
      <c r="BS67" s="9">
        <f t="shared" si="206"/>
        <v>0</v>
      </c>
      <c r="BT67" s="7">
        <v>0</v>
      </c>
      <c r="BU67" s="6">
        <v>0</v>
      </c>
      <c r="BV67" s="9">
        <f t="shared" si="207"/>
        <v>0</v>
      </c>
      <c r="BW67" s="7">
        <v>0</v>
      </c>
      <c r="BX67" s="6">
        <v>0</v>
      </c>
      <c r="BY67" s="9">
        <f t="shared" si="208"/>
        <v>0</v>
      </c>
      <c r="BZ67" s="7">
        <v>0</v>
      </c>
      <c r="CA67" s="6">
        <v>0</v>
      </c>
      <c r="CB67" s="9">
        <f t="shared" si="209"/>
        <v>0</v>
      </c>
      <c r="CC67" s="54">
        <v>2E-3</v>
      </c>
      <c r="CD67" s="6">
        <v>0.496</v>
      </c>
      <c r="CE67" s="9">
        <f t="shared" si="210"/>
        <v>248000</v>
      </c>
      <c r="CF67" s="7">
        <v>0</v>
      </c>
      <c r="CG67" s="6">
        <v>0</v>
      </c>
      <c r="CH67" s="9">
        <f t="shared" si="211"/>
        <v>0</v>
      </c>
      <c r="CI67" s="7">
        <f t="shared" si="214"/>
        <v>37.783000000000001</v>
      </c>
      <c r="CJ67" s="9">
        <f t="shared" si="215"/>
        <v>363.904</v>
      </c>
    </row>
    <row r="68" spans="1:88" x14ac:dyDescent="0.3">
      <c r="A68" s="35">
        <v>2021</v>
      </c>
      <c r="B68" s="9" t="s">
        <v>15</v>
      </c>
      <c r="C68" s="7">
        <v>0</v>
      </c>
      <c r="D68" s="6">
        <v>0</v>
      </c>
      <c r="E68" s="9">
        <f t="shared" si="213"/>
        <v>0</v>
      </c>
      <c r="F68" s="54">
        <v>0.04</v>
      </c>
      <c r="G68" s="6">
        <v>0.504</v>
      </c>
      <c r="H68" s="9">
        <f t="shared" si="189"/>
        <v>12600</v>
      </c>
      <c r="I68" s="7"/>
      <c r="J68" s="6"/>
      <c r="K68" s="9"/>
      <c r="L68" s="7">
        <v>0</v>
      </c>
      <c r="M68" s="6">
        <v>0</v>
      </c>
      <c r="N68" s="9">
        <f t="shared" si="190"/>
        <v>0</v>
      </c>
      <c r="O68" s="54">
        <v>9.5739999999999998</v>
      </c>
      <c r="P68" s="6">
        <v>255.68</v>
      </c>
      <c r="Q68" s="9">
        <f t="shared" si="191"/>
        <v>26705.661165656988</v>
      </c>
      <c r="R68" s="54">
        <v>0</v>
      </c>
      <c r="S68" s="6">
        <v>0</v>
      </c>
      <c r="T68" s="9">
        <f t="shared" si="192"/>
        <v>0</v>
      </c>
      <c r="U68" s="54">
        <v>26.9</v>
      </c>
      <c r="V68" s="6">
        <v>510.024</v>
      </c>
      <c r="W68" s="9">
        <f t="shared" si="193"/>
        <v>18960</v>
      </c>
      <c r="X68" s="7">
        <v>0</v>
      </c>
      <c r="Y68" s="6">
        <v>0</v>
      </c>
      <c r="Z68" s="9">
        <f t="shared" si="194"/>
        <v>0</v>
      </c>
      <c r="AA68" s="7">
        <v>0</v>
      </c>
      <c r="AB68" s="6">
        <v>0</v>
      </c>
      <c r="AC68" s="9">
        <f t="shared" si="195"/>
        <v>0</v>
      </c>
      <c r="AD68" s="7"/>
      <c r="AE68" s="6"/>
      <c r="AF68" s="9"/>
      <c r="AG68" s="7">
        <v>0</v>
      </c>
      <c r="AH68" s="6">
        <v>0</v>
      </c>
      <c r="AI68" s="9">
        <f t="shared" si="196"/>
        <v>0</v>
      </c>
      <c r="AJ68" s="7">
        <v>0</v>
      </c>
      <c r="AK68" s="6">
        <v>0</v>
      </c>
      <c r="AL68" s="9">
        <f t="shared" si="197"/>
        <v>0</v>
      </c>
      <c r="AM68" s="7">
        <v>0</v>
      </c>
      <c r="AN68" s="6">
        <v>0</v>
      </c>
      <c r="AO68" s="9">
        <f t="shared" si="198"/>
        <v>0</v>
      </c>
      <c r="AP68" s="7">
        <v>0</v>
      </c>
      <c r="AQ68" s="6">
        <v>0</v>
      </c>
      <c r="AR68" s="9">
        <f t="shared" si="199"/>
        <v>0</v>
      </c>
      <c r="AS68" s="7"/>
      <c r="AT68" s="6"/>
      <c r="AU68" s="9"/>
      <c r="AV68" s="7">
        <v>0</v>
      </c>
      <c r="AW68" s="6">
        <v>0</v>
      </c>
      <c r="AX68" s="9">
        <f t="shared" si="200"/>
        <v>0</v>
      </c>
      <c r="AY68" s="7">
        <v>0</v>
      </c>
      <c r="AZ68" s="6">
        <v>0</v>
      </c>
      <c r="BA68" s="9">
        <f t="shared" si="201"/>
        <v>0</v>
      </c>
      <c r="BB68" s="54">
        <v>0.1</v>
      </c>
      <c r="BC68" s="6">
        <v>4.9589999999999996</v>
      </c>
      <c r="BD68" s="9">
        <f t="shared" si="202"/>
        <v>49589.999999999993</v>
      </c>
      <c r="BE68" s="7">
        <v>0</v>
      </c>
      <c r="BF68" s="6">
        <v>0</v>
      </c>
      <c r="BG68" s="9">
        <f t="shared" si="203"/>
        <v>0</v>
      </c>
      <c r="BH68" s="7">
        <v>0</v>
      </c>
      <c r="BI68" s="6">
        <v>0</v>
      </c>
      <c r="BJ68" s="9">
        <f t="shared" si="204"/>
        <v>0</v>
      </c>
      <c r="BK68" s="7">
        <v>0</v>
      </c>
      <c r="BL68" s="6">
        <v>0</v>
      </c>
      <c r="BM68" s="9">
        <f t="shared" si="205"/>
        <v>0</v>
      </c>
      <c r="BN68" s="7"/>
      <c r="BO68" s="6"/>
      <c r="BP68" s="9"/>
      <c r="BQ68" s="7">
        <v>0</v>
      </c>
      <c r="BR68" s="6">
        <v>0</v>
      </c>
      <c r="BS68" s="9">
        <f t="shared" si="206"/>
        <v>0</v>
      </c>
      <c r="BT68" s="7">
        <v>0</v>
      </c>
      <c r="BU68" s="6">
        <v>0</v>
      </c>
      <c r="BV68" s="9">
        <f t="shared" si="207"/>
        <v>0</v>
      </c>
      <c r="BW68" s="7">
        <v>0</v>
      </c>
      <c r="BX68" s="6">
        <v>0</v>
      </c>
      <c r="BY68" s="9">
        <f t="shared" si="208"/>
        <v>0</v>
      </c>
      <c r="BZ68" s="7">
        <v>0</v>
      </c>
      <c r="CA68" s="6">
        <v>0</v>
      </c>
      <c r="CB68" s="9">
        <f t="shared" si="209"/>
        <v>0</v>
      </c>
      <c r="CC68" s="54">
        <v>777.84400000000005</v>
      </c>
      <c r="CD68" s="6">
        <v>17328.449000000001</v>
      </c>
      <c r="CE68" s="9">
        <f t="shared" si="210"/>
        <v>22277.537655365344</v>
      </c>
      <c r="CF68" s="54">
        <v>0.2</v>
      </c>
      <c r="CG68" s="6">
        <v>2.5</v>
      </c>
      <c r="CH68" s="9">
        <f t="shared" si="211"/>
        <v>12500</v>
      </c>
      <c r="CI68" s="7">
        <f t="shared" si="214"/>
        <v>814.65800000000013</v>
      </c>
      <c r="CJ68" s="9">
        <f t="shared" si="215"/>
        <v>18102.116000000002</v>
      </c>
    </row>
    <row r="69" spans="1:88" x14ac:dyDescent="0.3">
      <c r="A69" s="35">
        <v>2021</v>
      </c>
      <c r="B69" s="36" t="s">
        <v>16</v>
      </c>
      <c r="C69" s="7">
        <v>0</v>
      </c>
      <c r="D69" s="6">
        <v>0</v>
      </c>
      <c r="E69" s="9">
        <f t="shared" si="213"/>
        <v>0</v>
      </c>
      <c r="F69" s="54">
        <v>0.06</v>
      </c>
      <c r="G69" s="6">
        <v>0.68100000000000005</v>
      </c>
      <c r="H69" s="9">
        <f t="shared" si="189"/>
        <v>11350.000000000002</v>
      </c>
      <c r="I69" s="7"/>
      <c r="J69" s="6"/>
      <c r="K69" s="9"/>
      <c r="L69" s="7">
        <v>0</v>
      </c>
      <c r="M69" s="6">
        <v>0</v>
      </c>
      <c r="N69" s="9">
        <f t="shared" si="190"/>
        <v>0</v>
      </c>
      <c r="O69" s="7">
        <v>0</v>
      </c>
      <c r="P69" s="6">
        <v>0</v>
      </c>
      <c r="Q69" s="9">
        <f t="shared" si="191"/>
        <v>0</v>
      </c>
      <c r="R69" s="7">
        <v>0</v>
      </c>
      <c r="S69" s="6">
        <v>0</v>
      </c>
      <c r="T69" s="9">
        <f t="shared" si="192"/>
        <v>0</v>
      </c>
      <c r="U69" s="7">
        <v>0</v>
      </c>
      <c r="V69" s="6">
        <v>0</v>
      </c>
      <c r="W69" s="9">
        <f t="shared" si="193"/>
        <v>0</v>
      </c>
      <c r="X69" s="7">
        <v>0</v>
      </c>
      <c r="Y69" s="6">
        <v>0</v>
      </c>
      <c r="Z69" s="9">
        <f t="shared" si="194"/>
        <v>0</v>
      </c>
      <c r="AA69" s="7">
        <v>0</v>
      </c>
      <c r="AB69" s="6">
        <v>0</v>
      </c>
      <c r="AC69" s="9">
        <f t="shared" si="195"/>
        <v>0</v>
      </c>
      <c r="AD69" s="7"/>
      <c r="AE69" s="6"/>
      <c r="AF69" s="9"/>
      <c r="AG69" s="7">
        <v>0</v>
      </c>
      <c r="AH69" s="6">
        <v>0</v>
      </c>
      <c r="AI69" s="9">
        <f t="shared" si="196"/>
        <v>0</v>
      </c>
      <c r="AJ69" s="7">
        <v>0</v>
      </c>
      <c r="AK69" s="6">
        <v>0</v>
      </c>
      <c r="AL69" s="9">
        <f t="shared" si="197"/>
        <v>0</v>
      </c>
      <c r="AM69" s="7">
        <v>0</v>
      </c>
      <c r="AN69" s="6">
        <v>0</v>
      </c>
      <c r="AO69" s="9">
        <f t="shared" si="198"/>
        <v>0</v>
      </c>
      <c r="AP69" s="7">
        <v>0</v>
      </c>
      <c r="AQ69" s="6">
        <v>0</v>
      </c>
      <c r="AR69" s="9">
        <f t="shared" si="199"/>
        <v>0</v>
      </c>
      <c r="AS69" s="7"/>
      <c r="AT69" s="6"/>
      <c r="AU69" s="9"/>
      <c r="AV69" s="7">
        <v>0</v>
      </c>
      <c r="AW69" s="6">
        <v>0</v>
      </c>
      <c r="AX69" s="9">
        <f t="shared" si="200"/>
        <v>0</v>
      </c>
      <c r="AY69" s="7">
        <v>0</v>
      </c>
      <c r="AZ69" s="6">
        <v>0</v>
      </c>
      <c r="BA69" s="9">
        <f t="shared" si="201"/>
        <v>0</v>
      </c>
      <c r="BB69" s="7">
        <v>0</v>
      </c>
      <c r="BC69" s="6">
        <v>0</v>
      </c>
      <c r="BD69" s="9">
        <f t="shared" si="202"/>
        <v>0</v>
      </c>
      <c r="BE69" s="7">
        <v>0</v>
      </c>
      <c r="BF69" s="6">
        <v>0</v>
      </c>
      <c r="BG69" s="9">
        <f t="shared" si="203"/>
        <v>0</v>
      </c>
      <c r="BH69" s="7">
        <v>0</v>
      </c>
      <c r="BI69" s="6">
        <v>0</v>
      </c>
      <c r="BJ69" s="9">
        <f t="shared" si="204"/>
        <v>0</v>
      </c>
      <c r="BK69" s="7">
        <v>0</v>
      </c>
      <c r="BL69" s="6">
        <v>0</v>
      </c>
      <c r="BM69" s="9">
        <f t="shared" si="205"/>
        <v>0</v>
      </c>
      <c r="BN69" s="7"/>
      <c r="BO69" s="6"/>
      <c r="BP69" s="9"/>
      <c r="BQ69" s="7">
        <v>0</v>
      </c>
      <c r="BR69" s="6">
        <v>0</v>
      </c>
      <c r="BS69" s="9">
        <f t="shared" si="206"/>
        <v>0</v>
      </c>
      <c r="BT69" s="7">
        <v>0</v>
      </c>
      <c r="BU69" s="6">
        <v>0</v>
      </c>
      <c r="BV69" s="9">
        <f t="shared" si="207"/>
        <v>0</v>
      </c>
      <c r="BW69" s="7">
        <v>0</v>
      </c>
      <c r="BX69" s="6">
        <v>0</v>
      </c>
      <c r="BY69" s="9">
        <f t="shared" si="208"/>
        <v>0</v>
      </c>
      <c r="BZ69" s="54">
        <v>6.1680000000000001</v>
      </c>
      <c r="CA69" s="6">
        <v>162.48699999999999</v>
      </c>
      <c r="CB69" s="9">
        <f t="shared" si="209"/>
        <v>26343.547341115431</v>
      </c>
      <c r="CC69" s="54">
        <v>782.89508000000001</v>
      </c>
      <c r="CD69" s="6">
        <v>18191.753000000001</v>
      </c>
      <c r="CE69" s="9">
        <f t="shared" si="210"/>
        <v>23236.514655322651</v>
      </c>
      <c r="CF69" s="7">
        <v>0</v>
      </c>
      <c r="CG69" s="6">
        <v>0</v>
      </c>
      <c r="CH69" s="9">
        <f t="shared" si="211"/>
        <v>0</v>
      </c>
      <c r="CI69" s="7">
        <f t="shared" si="214"/>
        <v>789.12307999999996</v>
      </c>
      <c r="CJ69" s="9">
        <f t="shared" si="215"/>
        <v>18354.921000000002</v>
      </c>
    </row>
    <row r="70" spans="1:88" ht="15" thickBot="1" x14ac:dyDescent="0.35">
      <c r="A70" s="37"/>
      <c r="B70" s="45" t="s">
        <v>17</v>
      </c>
      <c r="C70" s="46">
        <f t="shared" ref="C70:D70" si="216">SUM(C58:C69)</f>
        <v>0</v>
      </c>
      <c r="D70" s="47">
        <f t="shared" si="216"/>
        <v>0</v>
      </c>
      <c r="E70" s="27"/>
      <c r="F70" s="46">
        <f t="shared" ref="F70:G70" si="217">SUM(F58:F69)</f>
        <v>171.91791000000001</v>
      </c>
      <c r="G70" s="47">
        <f t="shared" si="217"/>
        <v>1757.9320000000002</v>
      </c>
      <c r="H70" s="27"/>
      <c r="I70" s="46"/>
      <c r="J70" s="47"/>
      <c r="K70" s="27"/>
      <c r="L70" s="46">
        <f t="shared" ref="L70:M70" si="218">SUM(L58:L69)</f>
        <v>0</v>
      </c>
      <c r="M70" s="47">
        <f t="shared" si="218"/>
        <v>0</v>
      </c>
      <c r="N70" s="27"/>
      <c r="O70" s="46">
        <f t="shared" ref="O70:P70" si="219">SUM(O58:O69)</f>
        <v>16.801400000000001</v>
      </c>
      <c r="P70" s="47">
        <f t="shared" si="219"/>
        <v>447.62900000000002</v>
      </c>
      <c r="Q70" s="27"/>
      <c r="R70" s="46">
        <f t="shared" ref="R70:S70" si="220">SUM(R58:R69)</f>
        <v>0</v>
      </c>
      <c r="S70" s="47">
        <f t="shared" si="220"/>
        <v>0</v>
      </c>
      <c r="T70" s="27"/>
      <c r="U70" s="46">
        <f t="shared" ref="U70:V70" si="221">SUM(U58:U69)</f>
        <v>350.03711520049103</v>
      </c>
      <c r="V70" s="47">
        <f t="shared" si="221"/>
        <v>6916.2750000000005</v>
      </c>
      <c r="W70" s="27"/>
      <c r="X70" s="46">
        <f t="shared" ref="X70:Y70" si="222">SUM(X58:X69)</f>
        <v>0</v>
      </c>
      <c r="Y70" s="47">
        <f t="shared" si="222"/>
        <v>0</v>
      </c>
      <c r="Z70" s="27"/>
      <c r="AA70" s="46">
        <f t="shared" ref="AA70:AB70" si="223">SUM(AA58:AA69)</f>
        <v>0</v>
      </c>
      <c r="AB70" s="47">
        <f t="shared" si="223"/>
        <v>0</v>
      </c>
      <c r="AC70" s="27"/>
      <c r="AD70" s="46"/>
      <c r="AE70" s="47"/>
      <c r="AF70" s="27"/>
      <c r="AG70" s="46">
        <f t="shared" ref="AG70:AH70" si="224">SUM(AG58:AG69)</f>
        <v>0</v>
      </c>
      <c r="AH70" s="47">
        <f t="shared" si="224"/>
        <v>0</v>
      </c>
      <c r="AI70" s="27"/>
      <c r="AJ70" s="46">
        <f t="shared" ref="AJ70:AK70" si="225">SUM(AJ58:AJ69)</f>
        <v>0</v>
      </c>
      <c r="AK70" s="47">
        <f t="shared" si="225"/>
        <v>0</v>
      </c>
      <c r="AL70" s="27"/>
      <c r="AM70" s="46">
        <f t="shared" ref="AM70:AN70" si="226">SUM(AM58:AM69)</f>
        <v>0</v>
      </c>
      <c r="AN70" s="47">
        <f t="shared" si="226"/>
        <v>0</v>
      </c>
      <c r="AO70" s="27"/>
      <c r="AP70" s="46">
        <f t="shared" ref="AP70:AQ70" si="227">SUM(AP58:AP69)</f>
        <v>27.83</v>
      </c>
      <c r="AQ70" s="47">
        <f t="shared" si="227"/>
        <v>237.96100000000001</v>
      </c>
      <c r="AR70" s="27"/>
      <c r="AS70" s="46"/>
      <c r="AT70" s="47"/>
      <c r="AU70" s="27"/>
      <c r="AV70" s="46">
        <f t="shared" ref="AV70:AW70" si="228">SUM(AV58:AV69)</f>
        <v>1.657</v>
      </c>
      <c r="AW70" s="47">
        <f t="shared" si="228"/>
        <v>36.719000000000001</v>
      </c>
      <c r="AX70" s="27"/>
      <c r="AY70" s="46">
        <f t="shared" ref="AY70:AZ70" si="229">SUM(AY58:AY69)</f>
        <v>0</v>
      </c>
      <c r="AZ70" s="47">
        <f t="shared" si="229"/>
        <v>0</v>
      </c>
      <c r="BA70" s="27"/>
      <c r="BB70" s="46">
        <f t="shared" ref="BB70:BC70" si="230">SUM(BB58:BB69)</f>
        <v>27.846000000000004</v>
      </c>
      <c r="BC70" s="47">
        <f t="shared" si="230"/>
        <v>505.59</v>
      </c>
      <c r="BD70" s="27"/>
      <c r="BE70" s="46">
        <f t="shared" ref="BE70:BF70" si="231">SUM(BE58:BE69)</f>
        <v>1.248E-2</v>
      </c>
      <c r="BF70" s="47">
        <f t="shared" si="231"/>
        <v>1.7969999999999999</v>
      </c>
      <c r="BG70" s="27"/>
      <c r="BH70" s="46">
        <f t="shared" ref="BH70:BI70" si="232">SUM(BH58:BH69)</f>
        <v>0</v>
      </c>
      <c r="BI70" s="47">
        <f t="shared" si="232"/>
        <v>0</v>
      </c>
      <c r="BJ70" s="27"/>
      <c r="BK70" s="46">
        <f t="shared" ref="BK70:BL70" si="233">SUM(BK58:BK69)</f>
        <v>0</v>
      </c>
      <c r="BL70" s="47">
        <f t="shared" si="233"/>
        <v>0</v>
      </c>
      <c r="BM70" s="27"/>
      <c r="BN70" s="46"/>
      <c r="BO70" s="47"/>
      <c r="BP70" s="27"/>
      <c r="BQ70" s="46">
        <f t="shared" ref="BQ70:BR70" si="234">SUM(BQ58:BQ69)</f>
        <v>0</v>
      </c>
      <c r="BR70" s="47">
        <f t="shared" si="234"/>
        <v>0</v>
      </c>
      <c r="BS70" s="27"/>
      <c r="BT70" s="46">
        <f t="shared" ref="BT70:BU70" si="235">SUM(BT58:BT69)</f>
        <v>0</v>
      </c>
      <c r="BU70" s="47">
        <f t="shared" si="235"/>
        <v>0</v>
      </c>
      <c r="BV70" s="27"/>
      <c r="BW70" s="46">
        <f t="shared" ref="BW70:BX70" si="236">SUM(BW58:BW69)</f>
        <v>0</v>
      </c>
      <c r="BX70" s="47">
        <f t="shared" si="236"/>
        <v>0</v>
      </c>
      <c r="BY70" s="27"/>
      <c r="BZ70" s="46">
        <f t="shared" ref="BZ70:CA70" si="237">SUM(BZ58:BZ69)</f>
        <v>193.9364635802431</v>
      </c>
      <c r="CA70" s="47">
        <f t="shared" si="237"/>
        <v>6369.3640000000014</v>
      </c>
      <c r="CB70" s="27"/>
      <c r="CC70" s="46">
        <f t="shared" ref="CC70:CD70" si="238">SUM(CC58:CC69)</f>
        <v>1598.3010800000002</v>
      </c>
      <c r="CD70" s="47">
        <f t="shared" si="238"/>
        <v>36357.717000000004</v>
      </c>
      <c r="CE70" s="27"/>
      <c r="CF70" s="46">
        <f t="shared" ref="CF70:CG70" si="239">SUM(CF58:CF69)</f>
        <v>299.56014025448337</v>
      </c>
      <c r="CG70" s="47">
        <f t="shared" si="239"/>
        <v>9312.1280000000006</v>
      </c>
      <c r="CH70" s="27"/>
      <c r="CI70" s="29">
        <f t="shared" si="214"/>
        <v>2687.899589035218</v>
      </c>
      <c r="CJ70" s="30">
        <f t="shared" si="215"/>
        <v>61943.112000000016</v>
      </c>
    </row>
    <row r="71" spans="1:88" x14ac:dyDescent="0.3">
      <c r="A71" s="35">
        <v>2022</v>
      </c>
      <c r="B71" s="36" t="s">
        <v>5</v>
      </c>
      <c r="C71" s="7">
        <v>0</v>
      </c>
      <c r="D71" s="6">
        <v>0</v>
      </c>
      <c r="E71" s="9">
        <f>IF(C71=0,0,D71/C71*1000)</f>
        <v>0</v>
      </c>
      <c r="F71" s="54">
        <v>5.5809300000000004</v>
      </c>
      <c r="G71" s="6">
        <v>145.32</v>
      </c>
      <c r="H71" s="9">
        <f t="shared" ref="H71:H82" si="240">IF(F71=0,0,G71/F71*1000)</f>
        <v>26038.670974192471</v>
      </c>
      <c r="I71" s="7"/>
      <c r="J71" s="6"/>
      <c r="K71" s="9"/>
      <c r="L71" s="7">
        <v>0</v>
      </c>
      <c r="M71" s="6">
        <v>0</v>
      </c>
      <c r="N71" s="9">
        <f t="shared" ref="N71:N82" si="241">IF(L71=0,0,M71/L71*1000)</f>
        <v>0</v>
      </c>
      <c r="O71" s="7">
        <v>0</v>
      </c>
      <c r="P71" s="6">
        <v>0</v>
      </c>
      <c r="Q71" s="9">
        <f t="shared" ref="Q71:Q82" si="242">IF(O71=0,0,P71/O71*1000)</f>
        <v>0</v>
      </c>
      <c r="R71" s="7">
        <v>0</v>
      </c>
      <c r="S71" s="6">
        <v>0</v>
      </c>
      <c r="T71" s="9">
        <f t="shared" ref="T71:T82" si="243">IF(R71=0,0,S71/R71*1000)</f>
        <v>0</v>
      </c>
      <c r="U71" s="7">
        <v>0</v>
      </c>
      <c r="V71" s="6">
        <v>0</v>
      </c>
      <c r="W71" s="9">
        <f t="shared" ref="W71:W82" si="244">IF(U71=0,0,V71/U71*1000)</f>
        <v>0</v>
      </c>
      <c r="X71" s="7">
        <v>0</v>
      </c>
      <c r="Y71" s="6">
        <v>0</v>
      </c>
      <c r="Z71" s="9">
        <f t="shared" ref="Z71:Z82" si="245">IF(X71=0,0,Y71/X71*1000)</f>
        <v>0</v>
      </c>
      <c r="AA71" s="7">
        <v>0</v>
      </c>
      <c r="AB71" s="6">
        <v>0</v>
      </c>
      <c r="AC71" s="9">
        <f t="shared" ref="AC71:AC82" si="246">IF(AA71=0,0,AB71/AA71*1000)</f>
        <v>0</v>
      </c>
      <c r="AD71" s="7"/>
      <c r="AE71" s="6"/>
      <c r="AF71" s="9"/>
      <c r="AG71" s="7">
        <v>0</v>
      </c>
      <c r="AH71" s="6">
        <v>0</v>
      </c>
      <c r="AI71" s="9">
        <f t="shared" ref="AI71:AI82" si="247">IF(AG71=0,0,AH71/AG71*1000)</f>
        <v>0</v>
      </c>
      <c r="AJ71" s="7">
        <v>0</v>
      </c>
      <c r="AK71" s="6">
        <v>0</v>
      </c>
      <c r="AL71" s="9">
        <f t="shared" ref="AL71:AL82" si="248">IF(AJ71=0,0,AK71/AJ71*1000)</f>
        <v>0</v>
      </c>
      <c r="AM71" s="7">
        <v>0</v>
      </c>
      <c r="AN71" s="6">
        <v>0</v>
      </c>
      <c r="AO71" s="9">
        <f t="shared" ref="AO71:AO82" si="249">IF(AM71=0,0,AN71/AM71*1000)</f>
        <v>0</v>
      </c>
      <c r="AP71" s="7">
        <v>0</v>
      </c>
      <c r="AQ71" s="6">
        <v>0</v>
      </c>
      <c r="AR71" s="9">
        <f t="shared" ref="AR71:AR82" si="250">IF(AP71=0,0,AQ71/AP71*1000)</f>
        <v>0</v>
      </c>
      <c r="AS71" s="54"/>
      <c r="AT71" s="6"/>
      <c r="AU71" s="9"/>
      <c r="AV71" s="54">
        <v>1.2E-2</v>
      </c>
      <c r="AW71" s="6">
        <v>1.17</v>
      </c>
      <c r="AX71" s="9">
        <f t="shared" ref="AX71:AX82" si="251">IF(AV71=0,0,AW71/AV71*1000)</f>
        <v>97499.999999999985</v>
      </c>
      <c r="AY71" s="7">
        <v>0</v>
      </c>
      <c r="AZ71" s="6">
        <v>0</v>
      </c>
      <c r="BA71" s="9">
        <f t="shared" ref="BA71:BA82" si="252">IF(AY71=0,0,AZ71/AY71*1000)</f>
        <v>0</v>
      </c>
      <c r="BB71" s="7">
        <v>0</v>
      </c>
      <c r="BC71" s="6">
        <v>0</v>
      </c>
      <c r="BD71" s="9">
        <f t="shared" ref="BD71:BD82" si="253">IF(BB71=0,0,BC71/BB71*1000)</f>
        <v>0</v>
      </c>
      <c r="BE71" s="7">
        <v>0</v>
      </c>
      <c r="BF71" s="6">
        <v>0</v>
      </c>
      <c r="BG71" s="9">
        <f t="shared" ref="BG71:BG82" si="254">IF(BE71=0,0,BF71/BE71*1000)</f>
        <v>0</v>
      </c>
      <c r="BH71" s="7">
        <v>0</v>
      </c>
      <c r="BI71" s="6">
        <v>0</v>
      </c>
      <c r="BJ71" s="9">
        <f t="shared" ref="BJ71:BJ82" si="255">IF(BH71=0,0,BI71/BH71*1000)</f>
        <v>0</v>
      </c>
      <c r="BK71" s="7">
        <v>0</v>
      </c>
      <c r="BL71" s="6">
        <v>0</v>
      </c>
      <c r="BM71" s="9">
        <f t="shared" ref="BM71:BM82" si="256">IF(BK71=0,0,BL71/BK71*1000)</f>
        <v>0</v>
      </c>
      <c r="BN71" s="7"/>
      <c r="BO71" s="6"/>
      <c r="BP71" s="9"/>
      <c r="BQ71" s="7">
        <v>0</v>
      </c>
      <c r="BR71" s="6">
        <v>0</v>
      </c>
      <c r="BS71" s="9">
        <f t="shared" ref="BS71:BS82" si="257">IF(BQ71=0,0,BR71/BQ71*1000)</f>
        <v>0</v>
      </c>
      <c r="BT71" s="7">
        <v>0</v>
      </c>
      <c r="BU71" s="6">
        <v>0</v>
      </c>
      <c r="BV71" s="9">
        <f t="shared" ref="BV71:BV82" si="258">IF(BT71=0,0,BU71/BT71*1000)</f>
        <v>0</v>
      </c>
      <c r="BW71" s="7">
        <v>0</v>
      </c>
      <c r="BX71" s="6">
        <v>0</v>
      </c>
      <c r="BY71" s="9">
        <f t="shared" ref="BY71:BY82" si="259">IF(BW71=0,0,BX71/BW71*1000)</f>
        <v>0</v>
      </c>
      <c r="BZ71" s="7">
        <v>0</v>
      </c>
      <c r="CA71" s="6">
        <v>0</v>
      </c>
      <c r="CB71" s="9">
        <f t="shared" ref="CB71:CB82" si="260">IF(BZ71=0,0,CA71/BZ71*1000)</f>
        <v>0</v>
      </c>
      <c r="CC71" s="7">
        <v>0</v>
      </c>
      <c r="CD71" s="6">
        <v>0</v>
      </c>
      <c r="CE71" s="9">
        <f t="shared" ref="CE71:CE82" si="261">IF(CC71=0,0,CD71/CC71*1000)</f>
        <v>0</v>
      </c>
      <c r="CF71" s="54">
        <v>1.5300000000000001E-3</v>
      </c>
      <c r="CG71" s="6">
        <v>0.55000000000000004</v>
      </c>
      <c r="CH71" s="9">
        <f t="shared" ref="CH71:CH82" si="262">IF(CF71=0,0,CG71/CF71*1000)</f>
        <v>359477.12418300653</v>
      </c>
      <c r="CI71" s="7">
        <f>SUMIF($C$5:$CH$5,"Ton",C71:CH71)</f>
        <v>5.5944599999999998</v>
      </c>
      <c r="CJ71" s="9">
        <f>SUMIF($C$5:$CH$5,"F*",C71:CH71)</f>
        <v>147.04</v>
      </c>
    </row>
    <row r="72" spans="1:88" x14ac:dyDescent="0.3">
      <c r="A72" s="35">
        <v>2022</v>
      </c>
      <c r="B72" s="36" t="s">
        <v>6</v>
      </c>
      <c r="C72" s="7">
        <v>0</v>
      </c>
      <c r="D72" s="6">
        <v>0</v>
      </c>
      <c r="E72" s="9">
        <f t="shared" ref="E72:E73" si="263">IF(C72=0,0,D72/C72*1000)</f>
        <v>0</v>
      </c>
      <c r="F72" s="7">
        <v>0</v>
      </c>
      <c r="G72" s="6">
        <v>0</v>
      </c>
      <c r="H72" s="9">
        <f t="shared" si="240"/>
        <v>0</v>
      </c>
      <c r="I72" s="7"/>
      <c r="J72" s="6"/>
      <c r="K72" s="9"/>
      <c r="L72" s="7">
        <v>0</v>
      </c>
      <c r="M72" s="6">
        <v>0</v>
      </c>
      <c r="N72" s="9">
        <f t="shared" si="241"/>
        <v>0</v>
      </c>
      <c r="O72" s="7">
        <v>0</v>
      </c>
      <c r="P72" s="6">
        <v>0</v>
      </c>
      <c r="Q72" s="9">
        <f t="shared" si="242"/>
        <v>0</v>
      </c>
      <c r="R72" s="7">
        <v>0</v>
      </c>
      <c r="S72" s="6">
        <v>0</v>
      </c>
      <c r="T72" s="9">
        <f t="shared" si="243"/>
        <v>0</v>
      </c>
      <c r="U72" s="7">
        <v>0</v>
      </c>
      <c r="V72" s="6">
        <v>0</v>
      </c>
      <c r="W72" s="9">
        <f t="shared" si="244"/>
        <v>0</v>
      </c>
      <c r="X72" s="7">
        <v>0</v>
      </c>
      <c r="Y72" s="6">
        <v>0</v>
      </c>
      <c r="Z72" s="9">
        <f t="shared" si="245"/>
        <v>0</v>
      </c>
      <c r="AA72" s="7">
        <v>0</v>
      </c>
      <c r="AB72" s="6">
        <v>0</v>
      </c>
      <c r="AC72" s="9">
        <f t="shared" si="246"/>
        <v>0</v>
      </c>
      <c r="AD72" s="7"/>
      <c r="AE72" s="6"/>
      <c r="AF72" s="9"/>
      <c r="AG72" s="7">
        <v>0</v>
      </c>
      <c r="AH72" s="6">
        <v>0</v>
      </c>
      <c r="AI72" s="9">
        <f t="shared" si="247"/>
        <v>0</v>
      </c>
      <c r="AJ72" s="7">
        <v>0</v>
      </c>
      <c r="AK72" s="6">
        <v>0</v>
      </c>
      <c r="AL72" s="9">
        <f t="shared" si="248"/>
        <v>0</v>
      </c>
      <c r="AM72" s="7">
        <v>0</v>
      </c>
      <c r="AN72" s="6">
        <v>0</v>
      </c>
      <c r="AO72" s="9">
        <f t="shared" si="249"/>
        <v>0</v>
      </c>
      <c r="AP72" s="7">
        <v>0</v>
      </c>
      <c r="AQ72" s="6">
        <v>0</v>
      </c>
      <c r="AR72" s="9">
        <f t="shared" si="250"/>
        <v>0</v>
      </c>
      <c r="AS72" s="54"/>
      <c r="AT72" s="6"/>
      <c r="AU72" s="9"/>
      <c r="AV72" s="54">
        <v>1.08</v>
      </c>
      <c r="AW72" s="6">
        <v>28.62</v>
      </c>
      <c r="AX72" s="9">
        <f t="shared" si="251"/>
        <v>26500</v>
      </c>
      <c r="AY72" s="7">
        <v>0</v>
      </c>
      <c r="AZ72" s="6">
        <v>0</v>
      </c>
      <c r="BA72" s="9">
        <f t="shared" si="252"/>
        <v>0</v>
      </c>
      <c r="BB72" s="7">
        <v>0</v>
      </c>
      <c r="BC72" s="6">
        <v>0</v>
      </c>
      <c r="BD72" s="9">
        <f t="shared" si="253"/>
        <v>0</v>
      </c>
      <c r="BE72" s="54">
        <v>0.28699999999999998</v>
      </c>
      <c r="BF72" s="6">
        <v>18.716999999999999</v>
      </c>
      <c r="BG72" s="9">
        <f t="shared" si="254"/>
        <v>65216.027874564461</v>
      </c>
      <c r="BH72" s="7">
        <v>0</v>
      </c>
      <c r="BI72" s="6">
        <v>0</v>
      </c>
      <c r="BJ72" s="9">
        <f t="shared" si="255"/>
        <v>0</v>
      </c>
      <c r="BK72" s="7">
        <v>0</v>
      </c>
      <c r="BL72" s="6">
        <v>0</v>
      </c>
      <c r="BM72" s="9">
        <f t="shared" si="256"/>
        <v>0</v>
      </c>
      <c r="BN72" s="7"/>
      <c r="BO72" s="6"/>
      <c r="BP72" s="9"/>
      <c r="BQ72" s="7">
        <v>0</v>
      </c>
      <c r="BR72" s="6">
        <v>0</v>
      </c>
      <c r="BS72" s="9">
        <f t="shared" si="257"/>
        <v>0</v>
      </c>
      <c r="BT72" s="7">
        <v>0</v>
      </c>
      <c r="BU72" s="6">
        <v>0</v>
      </c>
      <c r="BV72" s="9">
        <f t="shared" si="258"/>
        <v>0</v>
      </c>
      <c r="BW72" s="7">
        <v>0</v>
      </c>
      <c r="BX72" s="6">
        <v>0</v>
      </c>
      <c r="BY72" s="9">
        <f t="shared" si="259"/>
        <v>0</v>
      </c>
      <c r="BZ72" s="7">
        <v>0</v>
      </c>
      <c r="CA72" s="6">
        <v>0</v>
      </c>
      <c r="CB72" s="9">
        <f t="shared" si="260"/>
        <v>0</v>
      </c>
      <c r="CC72" s="54">
        <v>91.320999999999998</v>
      </c>
      <c r="CD72" s="6">
        <v>2208.9299999999998</v>
      </c>
      <c r="CE72" s="9">
        <f t="shared" si="261"/>
        <v>24188.631311527464</v>
      </c>
      <c r="CF72" s="54">
        <v>0.21</v>
      </c>
      <c r="CG72" s="6">
        <v>2.9</v>
      </c>
      <c r="CH72" s="9">
        <f t="shared" si="262"/>
        <v>13809.523809523811</v>
      </c>
      <c r="CI72" s="7">
        <f t="shared" ref="CI72:CI83" si="264">SUMIF($C$5:$CH$5,"Ton",C72:CH72)</f>
        <v>92.897999999999996</v>
      </c>
      <c r="CJ72" s="9">
        <f t="shared" ref="CJ72:CJ83" si="265">SUMIF($C$5:$CH$5,"F*",C72:CH72)</f>
        <v>2259.1669999999999</v>
      </c>
    </row>
    <row r="73" spans="1:88" x14ac:dyDescent="0.3">
      <c r="A73" s="35">
        <v>2022</v>
      </c>
      <c r="B73" s="36" t="s">
        <v>7</v>
      </c>
      <c r="C73" s="7">
        <v>0</v>
      </c>
      <c r="D73" s="6">
        <v>0</v>
      </c>
      <c r="E73" s="9">
        <f t="shared" si="263"/>
        <v>0</v>
      </c>
      <c r="F73" s="54">
        <v>3.5809299999999999</v>
      </c>
      <c r="G73" s="6">
        <v>110.72</v>
      </c>
      <c r="H73" s="9">
        <f t="shared" si="240"/>
        <v>30919.342182058852</v>
      </c>
      <c r="I73" s="7"/>
      <c r="J73" s="6"/>
      <c r="K73" s="9"/>
      <c r="L73" s="7">
        <v>0</v>
      </c>
      <c r="M73" s="6">
        <v>0</v>
      </c>
      <c r="N73" s="9">
        <f t="shared" si="241"/>
        <v>0</v>
      </c>
      <c r="O73" s="7">
        <v>0</v>
      </c>
      <c r="P73" s="6">
        <v>0</v>
      </c>
      <c r="Q73" s="9">
        <f t="shared" si="242"/>
        <v>0</v>
      </c>
      <c r="R73" s="54">
        <v>1.956</v>
      </c>
      <c r="S73" s="6">
        <v>128.035</v>
      </c>
      <c r="T73" s="9">
        <f t="shared" si="243"/>
        <v>65457.566462167691</v>
      </c>
      <c r="U73" s="7">
        <v>0</v>
      </c>
      <c r="V73" s="6">
        <v>0</v>
      </c>
      <c r="W73" s="9">
        <f t="shared" si="244"/>
        <v>0</v>
      </c>
      <c r="X73" s="7">
        <v>0</v>
      </c>
      <c r="Y73" s="6">
        <v>0</v>
      </c>
      <c r="Z73" s="9">
        <f t="shared" si="245"/>
        <v>0</v>
      </c>
      <c r="AA73" s="7">
        <v>0</v>
      </c>
      <c r="AB73" s="6">
        <v>0</v>
      </c>
      <c r="AC73" s="9">
        <f t="shared" si="246"/>
        <v>0</v>
      </c>
      <c r="AD73" s="7"/>
      <c r="AE73" s="6"/>
      <c r="AF73" s="9"/>
      <c r="AG73" s="7">
        <v>0</v>
      </c>
      <c r="AH73" s="6">
        <v>0</v>
      </c>
      <c r="AI73" s="9">
        <f t="shared" si="247"/>
        <v>0</v>
      </c>
      <c r="AJ73" s="7">
        <v>0</v>
      </c>
      <c r="AK73" s="6">
        <v>0</v>
      </c>
      <c r="AL73" s="9">
        <f t="shared" si="248"/>
        <v>0</v>
      </c>
      <c r="AM73" s="7">
        <v>0</v>
      </c>
      <c r="AN73" s="6">
        <v>0</v>
      </c>
      <c r="AO73" s="9">
        <f t="shared" si="249"/>
        <v>0</v>
      </c>
      <c r="AP73" s="7">
        <v>0</v>
      </c>
      <c r="AQ73" s="6">
        <v>0</v>
      </c>
      <c r="AR73" s="9">
        <f t="shared" si="250"/>
        <v>0</v>
      </c>
      <c r="AS73" s="54"/>
      <c r="AT73" s="6"/>
      <c r="AU73" s="9"/>
      <c r="AV73" s="54">
        <v>0.02</v>
      </c>
      <c r="AW73" s="6">
        <v>2.5910000000000002</v>
      </c>
      <c r="AX73" s="9">
        <f t="shared" si="251"/>
        <v>129550.00000000001</v>
      </c>
      <c r="AY73" s="7">
        <v>0</v>
      </c>
      <c r="AZ73" s="6">
        <v>0</v>
      </c>
      <c r="BA73" s="9">
        <f t="shared" si="252"/>
        <v>0</v>
      </c>
      <c r="BB73" s="7">
        <v>0</v>
      </c>
      <c r="BC73" s="6">
        <v>0</v>
      </c>
      <c r="BD73" s="9">
        <f t="shared" si="253"/>
        <v>0</v>
      </c>
      <c r="BE73" s="54">
        <v>5.0000000000000001E-3</v>
      </c>
      <c r="BF73" s="6">
        <v>0.15</v>
      </c>
      <c r="BG73" s="9">
        <f t="shared" si="254"/>
        <v>30000</v>
      </c>
      <c r="BH73" s="7">
        <v>0</v>
      </c>
      <c r="BI73" s="6">
        <v>0</v>
      </c>
      <c r="BJ73" s="9">
        <f t="shared" si="255"/>
        <v>0</v>
      </c>
      <c r="BK73" s="7">
        <v>0</v>
      </c>
      <c r="BL73" s="6">
        <v>0</v>
      </c>
      <c r="BM73" s="9">
        <f t="shared" si="256"/>
        <v>0</v>
      </c>
      <c r="BN73" s="7"/>
      <c r="BO73" s="6"/>
      <c r="BP73" s="9"/>
      <c r="BQ73" s="7">
        <v>0</v>
      </c>
      <c r="BR73" s="6">
        <v>0</v>
      </c>
      <c r="BS73" s="9">
        <f t="shared" si="257"/>
        <v>0</v>
      </c>
      <c r="BT73" s="7">
        <v>0</v>
      </c>
      <c r="BU73" s="6">
        <v>0</v>
      </c>
      <c r="BV73" s="9">
        <f t="shared" si="258"/>
        <v>0</v>
      </c>
      <c r="BW73" s="7">
        <v>0</v>
      </c>
      <c r="BX73" s="6">
        <v>0</v>
      </c>
      <c r="BY73" s="9">
        <f t="shared" si="259"/>
        <v>0</v>
      </c>
      <c r="BZ73" s="54">
        <v>5.44</v>
      </c>
      <c r="CA73" s="6">
        <v>146.858</v>
      </c>
      <c r="CB73" s="9">
        <f t="shared" si="260"/>
        <v>26995.955882352941</v>
      </c>
      <c r="CC73" s="7">
        <v>0</v>
      </c>
      <c r="CD73" s="6">
        <v>0</v>
      </c>
      <c r="CE73" s="9">
        <f t="shared" si="261"/>
        <v>0</v>
      </c>
      <c r="CF73" s="54">
        <v>0.67500000000000004</v>
      </c>
      <c r="CG73" s="6">
        <v>38.880000000000003</v>
      </c>
      <c r="CH73" s="9">
        <f t="shared" si="262"/>
        <v>57600</v>
      </c>
      <c r="CI73" s="7">
        <f t="shared" si="264"/>
        <v>11.67693</v>
      </c>
      <c r="CJ73" s="9">
        <f t="shared" si="265"/>
        <v>427.23400000000004</v>
      </c>
    </row>
    <row r="74" spans="1:88" x14ac:dyDescent="0.3">
      <c r="A74" s="35">
        <v>2022</v>
      </c>
      <c r="B74" s="36" t="s">
        <v>8</v>
      </c>
      <c r="C74" s="7">
        <v>0</v>
      </c>
      <c r="D74" s="6">
        <v>0</v>
      </c>
      <c r="E74" s="9">
        <f>IF(C74=0,0,D74/C74*1000)</f>
        <v>0</v>
      </c>
      <c r="F74" s="54">
        <v>9.0299999999999994</v>
      </c>
      <c r="G74" s="6">
        <v>138.67400000000001</v>
      </c>
      <c r="H74" s="9">
        <f t="shared" si="240"/>
        <v>15357.032115171653</v>
      </c>
      <c r="I74" s="7"/>
      <c r="J74" s="6"/>
      <c r="K74" s="9"/>
      <c r="L74" s="7">
        <v>0</v>
      </c>
      <c r="M74" s="6">
        <v>0</v>
      </c>
      <c r="N74" s="9">
        <f t="shared" si="241"/>
        <v>0</v>
      </c>
      <c r="O74" s="7">
        <v>0</v>
      </c>
      <c r="P74" s="6">
        <v>0</v>
      </c>
      <c r="Q74" s="9">
        <f t="shared" si="242"/>
        <v>0</v>
      </c>
      <c r="R74" s="7">
        <v>0</v>
      </c>
      <c r="S74" s="6">
        <v>0</v>
      </c>
      <c r="T74" s="9">
        <f t="shared" si="243"/>
        <v>0</v>
      </c>
      <c r="U74" s="7">
        <v>0</v>
      </c>
      <c r="V74" s="6">
        <v>0</v>
      </c>
      <c r="W74" s="9">
        <f t="shared" si="244"/>
        <v>0</v>
      </c>
      <c r="X74" s="7">
        <v>0</v>
      </c>
      <c r="Y74" s="6">
        <v>0</v>
      </c>
      <c r="Z74" s="9">
        <f t="shared" si="245"/>
        <v>0</v>
      </c>
      <c r="AA74" s="7">
        <v>0</v>
      </c>
      <c r="AB74" s="6">
        <v>0</v>
      </c>
      <c r="AC74" s="9">
        <f t="shared" si="246"/>
        <v>0</v>
      </c>
      <c r="AD74" s="7"/>
      <c r="AE74" s="6"/>
      <c r="AF74" s="9"/>
      <c r="AG74" s="7">
        <v>0</v>
      </c>
      <c r="AH74" s="6">
        <v>0</v>
      </c>
      <c r="AI74" s="9">
        <f t="shared" si="247"/>
        <v>0</v>
      </c>
      <c r="AJ74" s="7">
        <v>0</v>
      </c>
      <c r="AK74" s="6">
        <v>0</v>
      </c>
      <c r="AL74" s="9">
        <f t="shared" si="248"/>
        <v>0</v>
      </c>
      <c r="AM74" s="7">
        <v>0</v>
      </c>
      <c r="AN74" s="6">
        <v>0</v>
      </c>
      <c r="AO74" s="9">
        <f t="shared" si="249"/>
        <v>0</v>
      </c>
      <c r="AP74" s="7">
        <v>0</v>
      </c>
      <c r="AQ74" s="6">
        <v>0</v>
      </c>
      <c r="AR74" s="9">
        <f t="shared" si="250"/>
        <v>0</v>
      </c>
      <c r="AS74" s="54"/>
      <c r="AT74" s="6"/>
      <c r="AU74" s="9"/>
      <c r="AV74" s="54">
        <v>2.3E-2</v>
      </c>
      <c r="AW74" s="6">
        <v>0.84</v>
      </c>
      <c r="AX74" s="9">
        <f t="shared" si="251"/>
        <v>36521.739130434784</v>
      </c>
      <c r="AY74" s="7">
        <v>0</v>
      </c>
      <c r="AZ74" s="6">
        <v>0</v>
      </c>
      <c r="BA74" s="9">
        <f t="shared" si="252"/>
        <v>0</v>
      </c>
      <c r="BB74" s="7">
        <v>0</v>
      </c>
      <c r="BC74" s="6">
        <v>0</v>
      </c>
      <c r="BD74" s="9">
        <f t="shared" si="253"/>
        <v>0</v>
      </c>
      <c r="BE74" s="54">
        <v>0.222</v>
      </c>
      <c r="BF74" s="6">
        <v>16.678000000000001</v>
      </c>
      <c r="BG74" s="9">
        <f t="shared" si="254"/>
        <v>75126.126126126124</v>
      </c>
      <c r="BH74" s="7">
        <v>0</v>
      </c>
      <c r="BI74" s="6">
        <v>0</v>
      </c>
      <c r="BJ74" s="9">
        <f t="shared" si="255"/>
        <v>0</v>
      </c>
      <c r="BK74" s="7">
        <v>0</v>
      </c>
      <c r="BL74" s="6">
        <v>0</v>
      </c>
      <c r="BM74" s="9">
        <f t="shared" si="256"/>
        <v>0</v>
      </c>
      <c r="BN74" s="7"/>
      <c r="BO74" s="6"/>
      <c r="BP74" s="9"/>
      <c r="BQ74" s="7">
        <v>0</v>
      </c>
      <c r="BR74" s="6">
        <v>0</v>
      </c>
      <c r="BS74" s="9">
        <f t="shared" si="257"/>
        <v>0</v>
      </c>
      <c r="BT74" s="7">
        <v>0</v>
      </c>
      <c r="BU74" s="6">
        <v>0</v>
      </c>
      <c r="BV74" s="9">
        <f t="shared" si="258"/>
        <v>0</v>
      </c>
      <c r="BW74" s="7">
        <v>0</v>
      </c>
      <c r="BX74" s="6">
        <v>0</v>
      </c>
      <c r="BY74" s="9">
        <f t="shared" si="259"/>
        <v>0</v>
      </c>
      <c r="BZ74" s="7">
        <v>0</v>
      </c>
      <c r="CA74" s="6">
        <v>0</v>
      </c>
      <c r="CB74" s="9">
        <f t="shared" si="260"/>
        <v>0</v>
      </c>
      <c r="CC74" s="7">
        <v>0</v>
      </c>
      <c r="CD74" s="6">
        <v>0</v>
      </c>
      <c r="CE74" s="9">
        <f t="shared" si="261"/>
        <v>0</v>
      </c>
      <c r="CF74" s="54">
        <v>0.08</v>
      </c>
      <c r="CG74" s="6">
        <v>5.8</v>
      </c>
      <c r="CH74" s="9">
        <f t="shared" si="262"/>
        <v>72500</v>
      </c>
      <c r="CI74" s="7">
        <f t="shared" si="264"/>
        <v>9.3549999999999986</v>
      </c>
      <c r="CJ74" s="9">
        <f t="shared" si="265"/>
        <v>161.99200000000002</v>
      </c>
    </row>
    <row r="75" spans="1:88" x14ac:dyDescent="0.3">
      <c r="A75" s="35">
        <v>2022</v>
      </c>
      <c r="B75" s="9" t="s">
        <v>9</v>
      </c>
      <c r="C75" s="7">
        <v>0</v>
      </c>
      <c r="D75" s="6">
        <v>0</v>
      </c>
      <c r="E75" s="9">
        <f t="shared" ref="E75:E82" si="266">IF(C75=0,0,D75/C75*1000)</f>
        <v>0</v>
      </c>
      <c r="F75" s="54">
        <v>10.21116</v>
      </c>
      <c r="G75" s="6">
        <v>304.33600000000001</v>
      </c>
      <c r="H75" s="9">
        <f t="shared" si="240"/>
        <v>29804.25338551154</v>
      </c>
      <c r="I75" s="7"/>
      <c r="J75" s="6"/>
      <c r="K75" s="9"/>
      <c r="L75" s="7">
        <v>0</v>
      </c>
      <c r="M75" s="6">
        <v>0</v>
      </c>
      <c r="N75" s="9">
        <f t="shared" si="241"/>
        <v>0</v>
      </c>
      <c r="O75" s="7">
        <v>0</v>
      </c>
      <c r="P75" s="6">
        <v>0</v>
      </c>
      <c r="Q75" s="9">
        <f t="shared" si="242"/>
        <v>0</v>
      </c>
      <c r="R75" s="7">
        <v>0</v>
      </c>
      <c r="S75" s="6">
        <v>0</v>
      </c>
      <c r="T75" s="9">
        <f t="shared" si="243"/>
        <v>0</v>
      </c>
      <c r="U75" s="7">
        <v>0</v>
      </c>
      <c r="V75" s="6">
        <v>0</v>
      </c>
      <c r="W75" s="9">
        <f t="shared" si="244"/>
        <v>0</v>
      </c>
      <c r="X75" s="7">
        <v>0</v>
      </c>
      <c r="Y75" s="6">
        <v>0</v>
      </c>
      <c r="Z75" s="9">
        <f t="shared" si="245"/>
        <v>0</v>
      </c>
      <c r="AA75" s="7">
        <v>0</v>
      </c>
      <c r="AB75" s="6">
        <v>0</v>
      </c>
      <c r="AC75" s="9">
        <f t="shared" si="246"/>
        <v>0</v>
      </c>
      <c r="AD75" s="7"/>
      <c r="AE75" s="6"/>
      <c r="AF75" s="9"/>
      <c r="AG75" s="7">
        <v>0</v>
      </c>
      <c r="AH75" s="6">
        <v>0</v>
      </c>
      <c r="AI75" s="9">
        <f t="shared" si="247"/>
        <v>0</v>
      </c>
      <c r="AJ75" s="7">
        <v>0</v>
      </c>
      <c r="AK75" s="6">
        <v>0</v>
      </c>
      <c r="AL75" s="9">
        <f t="shared" si="248"/>
        <v>0</v>
      </c>
      <c r="AM75" s="7">
        <v>0</v>
      </c>
      <c r="AN75" s="6">
        <v>0</v>
      </c>
      <c r="AO75" s="9">
        <f t="shared" si="249"/>
        <v>0</v>
      </c>
      <c r="AP75" s="7">
        <v>0</v>
      </c>
      <c r="AQ75" s="6">
        <v>0</v>
      </c>
      <c r="AR75" s="9">
        <f t="shared" si="250"/>
        <v>0</v>
      </c>
      <c r="AS75" s="7"/>
      <c r="AT75" s="6"/>
      <c r="AU75" s="9"/>
      <c r="AV75" s="7">
        <v>0</v>
      </c>
      <c r="AW75" s="6">
        <v>0</v>
      </c>
      <c r="AX75" s="9">
        <f t="shared" si="251"/>
        <v>0</v>
      </c>
      <c r="AY75" s="7">
        <v>0</v>
      </c>
      <c r="AZ75" s="6">
        <v>0</v>
      </c>
      <c r="BA75" s="9">
        <f t="shared" si="252"/>
        <v>0</v>
      </c>
      <c r="BB75" s="7">
        <v>0</v>
      </c>
      <c r="BC75" s="6">
        <v>0</v>
      </c>
      <c r="BD75" s="9">
        <f t="shared" si="253"/>
        <v>0</v>
      </c>
      <c r="BE75" s="54">
        <v>9.3670000000000009</v>
      </c>
      <c r="BF75" s="6">
        <v>491.87900000000002</v>
      </c>
      <c r="BG75" s="9">
        <f t="shared" si="254"/>
        <v>52511.903490978963</v>
      </c>
      <c r="BH75" s="7">
        <v>0</v>
      </c>
      <c r="BI75" s="6">
        <v>0</v>
      </c>
      <c r="BJ75" s="9">
        <f t="shared" si="255"/>
        <v>0</v>
      </c>
      <c r="BK75" s="7">
        <v>0</v>
      </c>
      <c r="BL75" s="6">
        <v>0</v>
      </c>
      <c r="BM75" s="9">
        <f t="shared" si="256"/>
        <v>0</v>
      </c>
      <c r="BN75" s="7"/>
      <c r="BO75" s="6"/>
      <c r="BP75" s="9"/>
      <c r="BQ75" s="7">
        <v>0</v>
      </c>
      <c r="BR75" s="6">
        <v>0</v>
      </c>
      <c r="BS75" s="9">
        <f t="shared" si="257"/>
        <v>0</v>
      </c>
      <c r="BT75" s="7">
        <v>0</v>
      </c>
      <c r="BU75" s="6">
        <v>0</v>
      </c>
      <c r="BV75" s="9">
        <f t="shared" si="258"/>
        <v>0</v>
      </c>
      <c r="BW75" s="7">
        <v>0</v>
      </c>
      <c r="BX75" s="6">
        <v>0</v>
      </c>
      <c r="BY75" s="9">
        <f t="shared" si="259"/>
        <v>0</v>
      </c>
      <c r="BZ75" s="7">
        <v>0</v>
      </c>
      <c r="CA75" s="6">
        <v>0</v>
      </c>
      <c r="CB75" s="9">
        <f t="shared" si="260"/>
        <v>0</v>
      </c>
      <c r="CC75" s="7">
        <v>0</v>
      </c>
      <c r="CD75" s="6">
        <v>0</v>
      </c>
      <c r="CE75" s="9">
        <f t="shared" si="261"/>
        <v>0</v>
      </c>
      <c r="CF75" s="54">
        <v>0.71</v>
      </c>
      <c r="CG75" s="6">
        <v>17.600000000000001</v>
      </c>
      <c r="CH75" s="9">
        <f t="shared" si="262"/>
        <v>24788.732394366201</v>
      </c>
      <c r="CI75" s="7">
        <f t="shared" si="264"/>
        <v>20.288160000000001</v>
      </c>
      <c r="CJ75" s="9">
        <f t="shared" si="265"/>
        <v>813.81500000000005</v>
      </c>
    </row>
    <row r="76" spans="1:88" x14ac:dyDescent="0.3">
      <c r="A76" s="35">
        <v>2022</v>
      </c>
      <c r="B76" s="36" t="s">
        <v>10</v>
      </c>
      <c r="C76" s="7">
        <v>0</v>
      </c>
      <c r="D76" s="6">
        <v>0</v>
      </c>
      <c r="E76" s="9">
        <f t="shared" si="266"/>
        <v>0</v>
      </c>
      <c r="F76" s="54">
        <v>27.48</v>
      </c>
      <c r="G76" s="6">
        <v>970.4</v>
      </c>
      <c r="H76" s="9">
        <f t="shared" si="240"/>
        <v>35312.954876273652</v>
      </c>
      <c r="I76" s="7"/>
      <c r="J76" s="6"/>
      <c r="K76" s="9"/>
      <c r="L76" s="7">
        <v>0</v>
      </c>
      <c r="M76" s="6">
        <v>0</v>
      </c>
      <c r="N76" s="9">
        <f t="shared" si="241"/>
        <v>0</v>
      </c>
      <c r="O76" s="7">
        <v>0</v>
      </c>
      <c r="P76" s="6">
        <v>0</v>
      </c>
      <c r="Q76" s="9">
        <f t="shared" si="242"/>
        <v>0</v>
      </c>
      <c r="R76" s="7">
        <v>0</v>
      </c>
      <c r="S76" s="6">
        <v>0</v>
      </c>
      <c r="T76" s="9">
        <f t="shared" si="243"/>
        <v>0</v>
      </c>
      <c r="U76" s="7">
        <v>0</v>
      </c>
      <c r="V76" s="6">
        <v>0</v>
      </c>
      <c r="W76" s="9">
        <f t="shared" si="244"/>
        <v>0</v>
      </c>
      <c r="X76" s="7">
        <v>0</v>
      </c>
      <c r="Y76" s="6">
        <v>0</v>
      </c>
      <c r="Z76" s="9">
        <f t="shared" si="245"/>
        <v>0</v>
      </c>
      <c r="AA76" s="7">
        <v>0</v>
      </c>
      <c r="AB76" s="6">
        <v>0</v>
      </c>
      <c r="AC76" s="9">
        <f t="shared" si="246"/>
        <v>0</v>
      </c>
      <c r="AD76" s="7"/>
      <c r="AE76" s="6"/>
      <c r="AF76" s="9"/>
      <c r="AG76" s="7">
        <v>0</v>
      </c>
      <c r="AH76" s="6">
        <v>0</v>
      </c>
      <c r="AI76" s="9">
        <f t="shared" si="247"/>
        <v>0</v>
      </c>
      <c r="AJ76" s="7">
        <v>0</v>
      </c>
      <c r="AK76" s="6">
        <v>0</v>
      </c>
      <c r="AL76" s="9">
        <f t="shared" si="248"/>
        <v>0</v>
      </c>
      <c r="AM76" s="7">
        <v>0</v>
      </c>
      <c r="AN76" s="6">
        <v>0</v>
      </c>
      <c r="AO76" s="9">
        <f t="shared" si="249"/>
        <v>0</v>
      </c>
      <c r="AP76" s="7">
        <v>0</v>
      </c>
      <c r="AQ76" s="6">
        <v>0</v>
      </c>
      <c r="AR76" s="9">
        <f t="shared" si="250"/>
        <v>0</v>
      </c>
      <c r="AS76" s="7"/>
      <c r="AT76" s="6"/>
      <c r="AU76" s="9"/>
      <c r="AV76" s="7">
        <v>0</v>
      </c>
      <c r="AW76" s="6">
        <v>0</v>
      </c>
      <c r="AX76" s="9">
        <f t="shared" si="251"/>
        <v>0</v>
      </c>
      <c r="AY76" s="7">
        <v>0</v>
      </c>
      <c r="AZ76" s="6">
        <v>0</v>
      </c>
      <c r="BA76" s="9">
        <f t="shared" si="252"/>
        <v>0</v>
      </c>
      <c r="BB76" s="7">
        <v>0</v>
      </c>
      <c r="BC76" s="6">
        <v>0</v>
      </c>
      <c r="BD76" s="9">
        <f t="shared" si="253"/>
        <v>0</v>
      </c>
      <c r="BE76" s="7">
        <v>0</v>
      </c>
      <c r="BF76" s="6">
        <v>0</v>
      </c>
      <c r="BG76" s="9">
        <f t="shared" si="254"/>
        <v>0</v>
      </c>
      <c r="BH76" s="7">
        <v>0</v>
      </c>
      <c r="BI76" s="6">
        <v>0</v>
      </c>
      <c r="BJ76" s="9">
        <f t="shared" si="255"/>
        <v>0</v>
      </c>
      <c r="BK76" s="7">
        <v>0</v>
      </c>
      <c r="BL76" s="6">
        <v>0</v>
      </c>
      <c r="BM76" s="9">
        <f t="shared" si="256"/>
        <v>0</v>
      </c>
      <c r="BN76" s="7"/>
      <c r="BO76" s="6"/>
      <c r="BP76" s="9"/>
      <c r="BQ76" s="7">
        <v>0</v>
      </c>
      <c r="BR76" s="6">
        <v>0</v>
      </c>
      <c r="BS76" s="9">
        <f t="shared" si="257"/>
        <v>0</v>
      </c>
      <c r="BT76" s="7">
        <v>0</v>
      </c>
      <c r="BU76" s="6">
        <v>0</v>
      </c>
      <c r="BV76" s="9">
        <f t="shared" si="258"/>
        <v>0</v>
      </c>
      <c r="BW76" s="7">
        <v>0</v>
      </c>
      <c r="BX76" s="6">
        <v>0</v>
      </c>
      <c r="BY76" s="9">
        <f t="shared" si="259"/>
        <v>0</v>
      </c>
      <c r="BZ76" s="7">
        <v>0</v>
      </c>
      <c r="CA76" s="6">
        <v>0</v>
      </c>
      <c r="CB76" s="9">
        <f t="shared" si="260"/>
        <v>0</v>
      </c>
      <c r="CC76" s="7">
        <v>0</v>
      </c>
      <c r="CD76" s="6">
        <v>0</v>
      </c>
      <c r="CE76" s="9">
        <f t="shared" si="261"/>
        <v>0</v>
      </c>
      <c r="CF76" s="54">
        <v>0.42</v>
      </c>
      <c r="CG76" s="6">
        <v>5.8</v>
      </c>
      <c r="CH76" s="9">
        <f t="shared" si="262"/>
        <v>13809.523809523811</v>
      </c>
      <c r="CI76" s="7">
        <f t="shared" si="264"/>
        <v>27.900000000000002</v>
      </c>
      <c r="CJ76" s="9">
        <f t="shared" si="265"/>
        <v>976.19999999999993</v>
      </c>
    </row>
    <row r="77" spans="1:88" x14ac:dyDescent="0.3">
      <c r="A77" s="35">
        <v>2022</v>
      </c>
      <c r="B77" s="36" t="s">
        <v>11</v>
      </c>
      <c r="C77" s="7">
        <v>0</v>
      </c>
      <c r="D77" s="6">
        <v>0</v>
      </c>
      <c r="E77" s="9">
        <f t="shared" si="266"/>
        <v>0</v>
      </c>
      <c r="F77" s="54">
        <v>52.661250000000003</v>
      </c>
      <c r="G77" s="6">
        <v>2111.19</v>
      </c>
      <c r="H77" s="9">
        <f t="shared" si="240"/>
        <v>40090.009257281206</v>
      </c>
      <c r="I77" s="7"/>
      <c r="J77" s="6"/>
      <c r="K77" s="9"/>
      <c r="L77" s="7">
        <v>0</v>
      </c>
      <c r="M77" s="6">
        <v>0</v>
      </c>
      <c r="N77" s="9">
        <f t="shared" si="241"/>
        <v>0</v>
      </c>
      <c r="O77" s="7">
        <v>0</v>
      </c>
      <c r="P77" s="6">
        <v>0</v>
      </c>
      <c r="Q77" s="9">
        <f t="shared" si="242"/>
        <v>0</v>
      </c>
      <c r="R77" s="7">
        <v>0</v>
      </c>
      <c r="S77" s="6">
        <v>0</v>
      </c>
      <c r="T77" s="9">
        <f t="shared" si="243"/>
        <v>0</v>
      </c>
      <c r="U77" s="7">
        <v>0</v>
      </c>
      <c r="V77" s="6">
        <v>0</v>
      </c>
      <c r="W77" s="9">
        <f t="shared" si="244"/>
        <v>0</v>
      </c>
      <c r="X77" s="7">
        <v>0</v>
      </c>
      <c r="Y77" s="6">
        <v>0</v>
      </c>
      <c r="Z77" s="9">
        <f t="shared" si="245"/>
        <v>0</v>
      </c>
      <c r="AA77" s="7">
        <v>0</v>
      </c>
      <c r="AB77" s="6">
        <v>0</v>
      </c>
      <c r="AC77" s="9">
        <f t="shared" si="246"/>
        <v>0</v>
      </c>
      <c r="AD77" s="7"/>
      <c r="AE77" s="6"/>
      <c r="AF77" s="9"/>
      <c r="AG77" s="7">
        <v>0</v>
      </c>
      <c r="AH77" s="6">
        <v>0</v>
      </c>
      <c r="AI77" s="9">
        <f t="shared" si="247"/>
        <v>0</v>
      </c>
      <c r="AJ77" s="7">
        <v>0</v>
      </c>
      <c r="AK77" s="6">
        <v>0</v>
      </c>
      <c r="AL77" s="9">
        <f t="shared" si="248"/>
        <v>0</v>
      </c>
      <c r="AM77" s="7">
        <v>0</v>
      </c>
      <c r="AN77" s="6">
        <v>0</v>
      </c>
      <c r="AO77" s="9">
        <f t="shared" si="249"/>
        <v>0</v>
      </c>
      <c r="AP77" s="7">
        <v>0</v>
      </c>
      <c r="AQ77" s="6">
        <v>0</v>
      </c>
      <c r="AR77" s="9">
        <f t="shared" si="250"/>
        <v>0</v>
      </c>
      <c r="AS77" s="7"/>
      <c r="AT77" s="6"/>
      <c r="AU77" s="9"/>
      <c r="AV77" s="7">
        <v>0</v>
      </c>
      <c r="AW77" s="6">
        <v>0</v>
      </c>
      <c r="AX77" s="9">
        <f t="shared" si="251"/>
        <v>0</v>
      </c>
      <c r="AY77" s="7">
        <v>0</v>
      </c>
      <c r="AZ77" s="6">
        <v>0</v>
      </c>
      <c r="BA77" s="9">
        <f t="shared" si="252"/>
        <v>0</v>
      </c>
      <c r="BB77" s="54">
        <v>28.46</v>
      </c>
      <c r="BC77" s="6">
        <v>716.76499999999999</v>
      </c>
      <c r="BD77" s="9">
        <f t="shared" si="253"/>
        <v>25184.996486296553</v>
      </c>
      <c r="BE77" s="54">
        <v>8</v>
      </c>
      <c r="BF77" s="6">
        <v>82</v>
      </c>
      <c r="BG77" s="9">
        <f t="shared" si="254"/>
        <v>10250</v>
      </c>
      <c r="BH77" s="7">
        <v>0</v>
      </c>
      <c r="BI77" s="6">
        <v>0</v>
      </c>
      <c r="BJ77" s="9">
        <f t="shared" si="255"/>
        <v>0</v>
      </c>
      <c r="BK77" s="7">
        <v>0</v>
      </c>
      <c r="BL77" s="6">
        <v>0</v>
      </c>
      <c r="BM77" s="9">
        <f t="shared" si="256"/>
        <v>0</v>
      </c>
      <c r="BN77" s="7"/>
      <c r="BO77" s="6"/>
      <c r="BP77" s="9"/>
      <c r="BQ77" s="7">
        <v>0</v>
      </c>
      <c r="BR77" s="6">
        <v>0</v>
      </c>
      <c r="BS77" s="9">
        <f t="shared" si="257"/>
        <v>0</v>
      </c>
      <c r="BT77" s="7">
        <v>0</v>
      </c>
      <c r="BU77" s="6">
        <v>0</v>
      </c>
      <c r="BV77" s="9">
        <f t="shared" si="258"/>
        <v>0</v>
      </c>
      <c r="BW77" s="7">
        <v>0</v>
      </c>
      <c r="BX77" s="6">
        <v>0</v>
      </c>
      <c r="BY77" s="9">
        <f t="shared" si="259"/>
        <v>0</v>
      </c>
      <c r="BZ77" s="7">
        <v>0</v>
      </c>
      <c r="CA77" s="6">
        <v>0</v>
      </c>
      <c r="CB77" s="9">
        <f t="shared" si="260"/>
        <v>0</v>
      </c>
      <c r="CC77" s="7">
        <v>0</v>
      </c>
      <c r="CD77" s="6">
        <v>0</v>
      </c>
      <c r="CE77" s="9">
        <f t="shared" si="261"/>
        <v>0</v>
      </c>
      <c r="CF77" s="54">
        <v>0.40200000000000002</v>
      </c>
      <c r="CG77" s="6">
        <v>5.4859999999999998</v>
      </c>
      <c r="CH77" s="9">
        <f t="shared" si="262"/>
        <v>13646.766169154227</v>
      </c>
      <c r="CI77" s="7">
        <f t="shared" si="264"/>
        <v>89.523250000000004</v>
      </c>
      <c r="CJ77" s="9">
        <f t="shared" si="265"/>
        <v>2915.4409999999998</v>
      </c>
    </row>
    <row r="78" spans="1:88" x14ac:dyDescent="0.3">
      <c r="A78" s="35">
        <v>2022</v>
      </c>
      <c r="B78" s="36" t="s">
        <v>12</v>
      </c>
      <c r="C78" s="7">
        <v>0</v>
      </c>
      <c r="D78" s="6">
        <v>0</v>
      </c>
      <c r="E78" s="9">
        <f t="shared" si="266"/>
        <v>0</v>
      </c>
      <c r="F78" s="54">
        <v>56</v>
      </c>
      <c r="G78" s="6">
        <v>345.75900000000001</v>
      </c>
      <c r="H78" s="9">
        <f t="shared" si="240"/>
        <v>6174.2678571428578</v>
      </c>
      <c r="I78" s="7"/>
      <c r="J78" s="6"/>
      <c r="K78" s="9"/>
      <c r="L78" s="7">
        <v>0</v>
      </c>
      <c r="M78" s="6">
        <v>0</v>
      </c>
      <c r="N78" s="9">
        <f t="shared" si="241"/>
        <v>0</v>
      </c>
      <c r="O78" s="7">
        <v>0</v>
      </c>
      <c r="P78" s="6">
        <v>0</v>
      </c>
      <c r="Q78" s="9">
        <f t="shared" si="242"/>
        <v>0</v>
      </c>
      <c r="R78" s="7">
        <v>0</v>
      </c>
      <c r="S78" s="6">
        <v>0</v>
      </c>
      <c r="T78" s="9">
        <f t="shared" si="243"/>
        <v>0</v>
      </c>
      <c r="U78" s="7">
        <v>0</v>
      </c>
      <c r="V78" s="6">
        <v>0</v>
      </c>
      <c r="W78" s="9">
        <f t="shared" si="244"/>
        <v>0</v>
      </c>
      <c r="X78" s="7">
        <v>0</v>
      </c>
      <c r="Y78" s="6">
        <v>0</v>
      </c>
      <c r="Z78" s="9">
        <f t="shared" si="245"/>
        <v>0</v>
      </c>
      <c r="AA78" s="7">
        <v>0</v>
      </c>
      <c r="AB78" s="6">
        <v>0</v>
      </c>
      <c r="AC78" s="9">
        <f t="shared" si="246"/>
        <v>0</v>
      </c>
      <c r="AD78" s="7"/>
      <c r="AE78" s="6"/>
      <c r="AF78" s="9"/>
      <c r="AG78" s="7">
        <v>0</v>
      </c>
      <c r="AH78" s="6">
        <v>0</v>
      </c>
      <c r="AI78" s="9">
        <f t="shared" si="247"/>
        <v>0</v>
      </c>
      <c r="AJ78" s="7">
        <v>0</v>
      </c>
      <c r="AK78" s="6">
        <v>0</v>
      </c>
      <c r="AL78" s="9">
        <f t="shared" si="248"/>
        <v>0</v>
      </c>
      <c r="AM78" s="7">
        <v>0</v>
      </c>
      <c r="AN78" s="6">
        <v>0</v>
      </c>
      <c r="AO78" s="9">
        <f t="shared" si="249"/>
        <v>0</v>
      </c>
      <c r="AP78" s="54">
        <v>0.27400000000000002</v>
      </c>
      <c r="AQ78" s="6">
        <v>7.4180000000000001</v>
      </c>
      <c r="AR78" s="9">
        <f t="shared" si="250"/>
        <v>27072.992700729927</v>
      </c>
      <c r="AS78" s="7"/>
      <c r="AT78" s="6"/>
      <c r="AU78" s="9"/>
      <c r="AV78" s="7">
        <v>0</v>
      </c>
      <c r="AW78" s="6">
        <v>0</v>
      </c>
      <c r="AX78" s="9">
        <f t="shared" si="251"/>
        <v>0</v>
      </c>
      <c r="AY78" s="7">
        <v>0</v>
      </c>
      <c r="AZ78" s="6">
        <v>0</v>
      </c>
      <c r="BA78" s="9">
        <f t="shared" si="252"/>
        <v>0</v>
      </c>
      <c r="BB78" s="7">
        <v>0</v>
      </c>
      <c r="BC78" s="6">
        <v>0</v>
      </c>
      <c r="BD78" s="9">
        <f t="shared" si="253"/>
        <v>0</v>
      </c>
      <c r="BE78" s="7">
        <v>0</v>
      </c>
      <c r="BF78" s="6">
        <v>0</v>
      </c>
      <c r="BG78" s="9">
        <f t="shared" si="254"/>
        <v>0</v>
      </c>
      <c r="BH78" s="7">
        <v>0</v>
      </c>
      <c r="BI78" s="6">
        <v>0</v>
      </c>
      <c r="BJ78" s="9">
        <f t="shared" si="255"/>
        <v>0</v>
      </c>
      <c r="BK78" s="7">
        <v>0</v>
      </c>
      <c r="BL78" s="6">
        <v>0</v>
      </c>
      <c r="BM78" s="9">
        <f t="shared" si="256"/>
        <v>0</v>
      </c>
      <c r="BN78" s="7"/>
      <c r="BO78" s="6"/>
      <c r="BP78" s="9"/>
      <c r="BQ78" s="7">
        <v>0</v>
      </c>
      <c r="BR78" s="6">
        <v>0</v>
      </c>
      <c r="BS78" s="9">
        <f t="shared" si="257"/>
        <v>0</v>
      </c>
      <c r="BT78" s="7">
        <v>0</v>
      </c>
      <c r="BU78" s="6">
        <v>0</v>
      </c>
      <c r="BV78" s="9">
        <f t="shared" si="258"/>
        <v>0</v>
      </c>
      <c r="BW78" s="7">
        <v>0</v>
      </c>
      <c r="BX78" s="6">
        <v>0</v>
      </c>
      <c r="BY78" s="9">
        <f t="shared" si="259"/>
        <v>0</v>
      </c>
      <c r="BZ78" s="7">
        <v>0</v>
      </c>
      <c r="CA78" s="6">
        <v>0</v>
      </c>
      <c r="CB78" s="9">
        <f t="shared" si="260"/>
        <v>0</v>
      </c>
      <c r="CC78" s="7">
        <v>0</v>
      </c>
      <c r="CD78" s="6">
        <v>0</v>
      </c>
      <c r="CE78" s="9">
        <f t="shared" si="261"/>
        <v>0</v>
      </c>
      <c r="CF78" s="54">
        <v>0.28999999999999998</v>
      </c>
      <c r="CG78" s="6">
        <v>10.5</v>
      </c>
      <c r="CH78" s="9">
        <f t="shared" si="262"/>
        <v>36206.896551724145</v>
      </c>
      <c r="CI78" s="7">
        <f t="shared" si="264"/>
        <v>56.564</v>
      </c>
      <c r="CJ78" s="9">
        <f t="shared" si="265"/>
        <v>363.67700000000002</v>
      </c>
    </row>
    <row r="79" spans="1:88" x14ac:dyDescent="0.3">
      <c r="A79" s="35">
        <v>2022</v>
      </c>
      <c r="B79" s="36" t="s">
        <v>13</v>
      </c>
      <c r="C79" s="7">
        <v>0</v>
      </c>
      <c r="D79" s="6">
        <v>0</v>
      </c>
      <c r="E79" s="9">
        <f t="shared" si="266"/>
        <v>0</v>
      </c>
      <c r="F79" s="7">
        <v>0</v>
      </c>
      <c r="G79" s="6">
        <v>0</v>
      </c>
      <c r="H79" s="9">
        <f t="shared" si="240"/>
        <v>0</v>
      </c>
      <c r="I79" s="7"/>
      <c r="J79" s="6"/>
      <c r="K79" s="9"/>
      <c r="L79" s="7">
        <v>0</v>
      </c>
      <c r="M79" s="6">
        <v>0</v>
      </c>
      <c r="N79" s="9">
        <f t="shared" si="241"/>
        <v>0</v>
      </c>
      <c r="O79" s="7">
        <v>0</v>
      </c>
      <c r="P79" s="6">
        <v>0</v>
      </c>
      <c r="Q79" s="9">
        <f t="shared" si="242"/>
        <v>0</v>
      </c>
      <c r="R79" s="7">
        <v>0</v>
      </c>
      <c r="S79" s="6">
        <v>0</v>
      </c>
      <c r="T79" s="9">
        <f t="shared" si="243"/>
        <v>0</v>
      </c>
      <c r="U79" s="7">
        <v>0</v>
      </c>
      <c r="V79" s="6">
        <v>0</v>
      </c>
      <c r="W79" s="9">
        <f t="shared" si="244"/>
        <v>0</v>
      </c>
      <c r="X79" s="7">
        <v>0</v>
      </c>
      <c r="Y79" s="6">
        <v>0</v>
      </c>
      <c r="Z79" s="9">
        <f t="shared" si="245"/>
        <v>0</v>
      </c>
      <c r="AA79" s="7">
        <v>0</v>
      </c>
      <c r="AB79" s="6">
        <v>0</v>
      </c>
      <c r="AC79" s="9">
        <f t="shared" si="246"/>
        <v>0</v>
      </c>
      <c r="AD79" s="7"/>
      <c r="AE79" s="6"/>
      <c r="AF79" s="9"/>
      <c r="AG79" s="7">
        <v>0</v>
      </c>
      <c r="AH79" s="6">
        <v>0</v>
      </c>
      <c r="AI79" s="9">
        <f t="shared" si="247"/>
        <v>0</v>
      </c>
      <c r="AJ79" s="7">
        <v>0</v>
      </c>
      <c r="AK79" s="6">
        <v>0</v>
      </c>
      <c r="AL79" s="9">
        <f t="shared" si="248"/>
        <v>0</v>
      </c>
      <c r="AM79" s="7">
        <v>0</v>
      </c>
      <c r="AN79" s="6">
        <v>0</v>
      </c>
      <c r="AO79" s="9">
        <f t="shared" si="249"/>
        <v>0</v>
      </c>
      <c r="AP79" s="7">
        <v>0</v>
      </c>
      <c r="AQ79" s="6">
        <v>0</v>
      </c>
      <c r="AR79" s="9">
        <f t="shared" si="250"/>
        <v>0</v>
      </c>
      <c r="AS79" s="7"/>
      <c r="AT79" s="6"/>
      <c r="AU79" s="9"/>
      <c r="AV79" s="7">
        <v>0</v>
      </c>
      <c r="AW79" s="6">
        <v>0</v>
      </c>
      <c r="AX79" s="9">
        <f t="shared" si="251"/>
        <v>0</v>
      </c>
      <c r="AY79" s="7">
        <v>0</v>
      </c>
      <c r="AZ79" s="6">
        <v>0</v>
      </c>
      <c r="BA79" s="9">
        <f t="shared" si="252"/>
        <v>0</v>
      </c>
      <c r="BB79" s="7">
        <v>0</v>
      </c>
      <c r="BC79" s="6">
        <v>0</v>
      </c>
      <c r="BD79" s="9">
        <f t="shared" si="253"/>
        <v>0</v>
      </c>
      <c r="BE79" s="54">
        <v>3.4721100000000003</v>
      </c>
      <c r="BF79" s="6">
        <v>106.996</v>
      </c>
      <c r="BG79" s="9">
        <f t="shared" si="254"/>
        <v>30815.843968077043</v>
      </c>
      <c r="BH79" s="7">
        <v>0</v>
      </c>
      <c r="BI79" s="6">
        <v>0</v>
      </c>
      <c r="BJ79" s="9">
        <f t="shared" si="255"/>
        <v>0</v>
      </c>
      <c r="BK79" s="7">
        <v>0</v>
      </c>
      <c r="BL79" s="6">
        <v>0</v>
      </c>
      <c r="BM79" s="9">
        <f t="shared" si="256"/>
        <v>0</v>
      </c>
      <c r="BN79" s="7"/>
      <c r="BO79" s="6"/>
      <c r="BP79" s="9"/>
      <c r="BQ79" s="7">
        <v>0</v>
      </c>
      <c r="BR79" s="6">
        <v>0</v>
      </c>
      <c r="BS79" s="9">
        <f t="shared" si="257"/>
        <v>0</v>
      </c>
      <c r="BT79" s="7">
        <v>0</v>
      </c>
      <c r="BU79" s="6">
        <v>0</v>
      </c>
      <c r="BV79" s="9">
        <f t="shared" si="258"/>
        <v>0</v>
      </c>
      <c r="BW79" s="7">
        <v>0</v>
      </c>
      <c r="BX79" s="6">
        <v>0</v>
      </c>
      <c r="BY79" s="9">
        <f t="shared" si="259"/>
        <v>0</v>
      </c>
      <c r="BZ79" s="7">
        <v>0</v>
      </c>
      <c r="CA79" s="6">
        <v>0</v>
      </c>
      <c r="CB79" s="9">
        <f t="shared" si="260"/>
        <v>0</v>
      </c>
      <c r="CC79" s="54">
        <v>32</v>
      </c>
      <c r="CD79" s="6">
        <v>1077.925</v>
      </c>
      <c r="CE79" s="9">
        <f t="shared" si="261"/>
        <v>33685.15625</v>
      </c>
      <c r="CF79" s="54">
        <v>1.06</v>
      </c>
      <c r="CG79" s="6">
        <v>19.399999999999999</v>
      </c>
      <c r="CH79" s="9">
        <f t="shared" si="262"/>
        <v>18301.886792452828</v>
      </c>
      <c r="CI79" s="7">
        <f t="shared" si="264"/>
        <v>36.532110000000003</v>
      </c>
      <c r="CJ79" s="9">
        <f t="shared" si="265"/>
        <v>1204.3210000000001</v>
      </c>
    </row>
    <row r="80" spans="1:88" x14ac:dyDescent="0.3">
      <c r="A80" s="35">
        <v>2022</v>
      </c>
      <c r="B80" s="36" t="s">
        <v>14</v>
      </c>
      <c r="C80" s="7">
        <v>0</v>
      </c>
      <c r="D80" s="6">
        <v>0</v>
      </c>
      <c r="E80" s="9">
        <f t="shared" si="266"/>
        <v>0</v>
      </c>
      <c r="F80" s="54">
        <v>3.6505900000000002</v>
      </c>
      <c r="G80" s="6">
        <v>145.68299999999999</v>
      </c>
      <c r="H80" s="9">
        <f t="shared" si="240"/>
        <v>39906.700012874629</v>
      </c>
      <c r="I80" s="7"/>
      <c r="J80" s="6"/>
      <c r="K80" s="9"/>
      <c r="L80" s="7">
        <v>0</v>
      </c>
      <c r="M80" s="6">
        <v>0</v>
      </c>
      <c r="N80" s="9">
        <f t="shared" si="241"/>
        <v>0</v>
      </c>
      <c r="O80" s="7">
        <v>0</v>
      </c>
      <c r="P80" s="6">
        <v>0</v>
      </c>
      <c r="Q80" s="9">
        <f t="shared" si="242"/>
        <v>0</v>
      </c>
      <c r="R80" s="7">
        <v>0</v>
      </c>
      <c r="S80" s="6">
        <v>0</v>
      </c>
      <c r="T80" s="9">
        <f t="shared" si="243"/>
        <v>0</v>
      </c>
      <c r="U80" s="7">
        <v>0</v>
      </c>
      <c r="V80" s="6">
        <v>0</v>
      </c>
      <c r="W80" s="9">
        <f t="shared" si="244"/>
        <v>0</v>
      </c>
      <c r="X80" s="7">
        <v>0</v>
      </c>
      <c r="Y80" s="6">
        <v>0</v>
      </c>
      <c r="Z80" s="9">
        <f t="shared" si="245"/>
        <v>0</v>
      </c>
      <c r="AA80" s="7">
        <v>0</v>
      </c>
      <c r="AB80" s="6">
        <v>0</v>
      </c>
      <c r="AC80" s="9">
        <f t="shared" si="246"/>
        <v>0</v>
      </c>
      <c r="AD80" s="7"/>
      <c r="AE80" s="6"/>
      <c r="AF80" s="9"/>
      <c r="AG80" s="7">
        <v>0</v>
      </c>
      <c r="AH80" s="6">
        <v>0</v>
      </c>
      <c r="AI80" s="9">
        <f t="shared" si="247"/>
        <v>0</v>
      </c>
      <c r="AJ80" s="7">
        <v>0</v>
      </c>
      <c r="AK80" s="6">
        <v>0</v>
      </c>
      <c r="AL80" s="9">
        <f t="shared" si="248"/>
        <v>0</v>
      </c>
      <c r="AM80" s="7">
        <v>0</v>
      </c>
      <c r="AN80" s="6">
        <v>0</v>
      </c>
      <c r="AO80" s="9">
        <f t="shared" si="249"/>
        <v>0</v>
      </c>
      <c r="AP80" s="7">
        <v>0</v>
      </c>
      <c r="AQ80" s="6">
        <v>0</v>
      </c>
      <c r="AR80" s="9">
        <f t="shared" si="250"/>
        <v>0</v>
      </c>
      <c r="AS80" s="7"/>
      <c r="AT80" s="6"/>
      <c r="AU80" s="9"/>
      <c r="AV80" s="7">
        <v>0</v>
      </c>
      <c r="AW80" s="6">
        <v>0</v>
      </c>
      <c r="AX80" s="9">
        <f t="shared" si="251"/>
        <v>0</v>
      </c>
      <c r="AY80" s="7">
        <v>0</v>
      </c>
      <c r="AZ80" s="6">
        <v>0</v>
      </c>
      <c r="BA80" s="9">
        <f t="shared" si="252"/>
        <v>0</v>
      </c>
      <c r="BB80" s="7">
        <v>0</v>
      </c>
      <c r="BC80" s="6">
        <v>0</v>
      </c>
      <c r="BD80" s="9">
        <f t="shared" si="253"/>
        <v>0</v>
      </c>
      <c r="BE80" s="54">
        <v>18.707099999999997</v>
      </c>
      <c r="BF80" s="6">
        <v>752.05600000000004</v>
      </c>
      <c r="BG80" s="9">
        <f t="shared" si="254"/>
        <v>40201.634673466229</v>
      </c>
      <c r="BH80" s="7">
        <v>0</v>
      </c>
      <c r="BI80" s="6">
        <v>0</v>
      </c>
      <c r="BJ80" s="9">
        <f t="shared" si="255"/>
        <v>0</v>
      </c>
      <c r="BK80" s="7">
        <v>0</v>
      </c>
      <c r="BL80" s="6">
        <v>0</v>
      </c>
      <c r="BM80" s="9">
        <f t="shared" si="256"/>
        <v>0</v>
      </c>
      <c r="BN80" s="7"/>
      <c r="BO80" s="6"/>
      <c r="BP80" s="9"/>
      <c r="BQ80" s="7">
        <v>0</v>
      </c>
      <c r="BR80" s="6">
        <v>0</v>
      </c>
      <c r="BS80" s="9">
        <f t="shared" si="257"/>
        <v>0</v>
      </c>
      <c r="BT80" s="7">
        <v>0</v>
      </c>
      <c r="BU80" s="6">
        <v>0</v>
      </c>
      <c r="BV80" s="9">
        <f t="shared" si="258"/>
        <v>0</v>
      </c>
      <c r="BW80" s="7">
        <v>0</v>
      </c>
      <c r="BX80" s="6">
        <v>0</v>
      </c>
      <c r="BY80" s="9">
        <f t="shared" si="259"/>
        <v>0</v>
      </c>
      <c r="BZ80" s="7">
        <v>0</v>
      </c>
      <c r="CA80" s="6">
        <v>0</v>
      </c>
      <c r="CB80" s="9">
        <f t="shared" si="260"/>
        <v>0</v>
      </c>
      <c r="CC80" s="7">
        <v>0</v>
      </c>
      <c r="CD80" s="6">
        <v>0</v>
      </c>
      <c r="CE80" s="9">
        <f t="shared" si="261"/>
        <v>0</v>
      </c>
      <c r="CF80" s="54">
        <v>2.5</v>
      </c>
      <c r="CG80" s="6">
        <v>253.74799999999999</v>
      </c>
      <c r="CH80" s="9">
        <f t="shared" si="262"/>
        <v>101499.2</v>
      </c>
      <c r="CI80" s="7">
        <f t="shared" si="264"/>
        <v>24.857689999999998</v>
      </c>
      <c r="CJ80" s="9">
        <f t="shared" si="265"/>
        <v>1151.4870000000001</v>
      </c>
    </row>
    <row r="81" spans="1:88" x14ac:dyDescent="0.3">
      <c r="A81" s="35">
        <v>2022</v>
      </c>
      <c r="B81" s="9" t="s">
        <v>15</v>
      </c>
      <c r="C81" s="7">
        <v>0</v>
      </c>
      <c r="D81" s="6">
        <v>0</v>
      </c>
      <c r="E81" s="9">
        <f t="shared" si="266"/>
        <v>0</v>
      </c>
      <c r="F81" s="7">
        <v>0</v>
      </c>
      <c r="G81" s="6">
        <v>0</v>
      </c>
      <c r="H81" s="9">
        <f t="shared" si="240"/>
        <v>0</v>
      </c>
      <c r="I81" s="7"/>
      <c r="J81" s="6"/>
      <c r="K81" s="9"/>
      <c r="L81" s="7">
        <v>0</v>
      </c>
      <c r="M81" s="6">
        <v>0</v>
      </c>
      <c r="N81" s="9">
        <f t="shared" si="241"/>
        <v>0</v>
      </c>
      <c r="O81" s="7">
        <v>0</v>
      </c>
      <c r="P81" s="6">
        <v>0</v>
      </c>
      <c r="Q81" s="9">
        <f t="shared" si="242"/>
        <v>0</v>
      </c>
      <c r="R81" s="7">
        <v>0</v>
      </c>
      <c r="S81" s="6">
        <v>0</v>
      </c>
      <c r="T81" s="9">
        <f t="shared" si="243"/>
        <v>0</v>
      </c>
      <c r="U81" s="7">
        <v>0</v>
      </c>
      <c r="V81" s="6">
        <v>0</v>
      </c>
      <c r="W81" s="9">
        <f t="shared" si="244"/>
        <v>0</v>
      </c>
      <c r="X81" s="7">
        <v>0</v>
      </c>
      <c r="Y81" s="6">
        <v>0</v>
      </c>
      <c r="Z81" s="9">
        <f t="shared" si="245"/>
        <v>0</v>
      </c>
      <c r="AA81" s="7">
        <v>0</v>
      </c>
      <c r="AB81" s="6">
        <v>0</v>
      </c>
      <c r="AC81" s="9">
        <f t="shared" si="246"/>
        <v>0</v>
      </c>
      <c r="AD81" s="7"/>
      <c r="AE81" s="6"/>
      <c r="AF81" s="9"/>
      <c r="AG81" s="7">
        <v>0</v>
      </c>
      <c r="AH81" s="6">
        <v>0</v>
      </c>
      <c r="AI81" s="9">
        <f t="shared" si="247"/>
        <v>0</v>
      </c>
      <c r="AJ81" s="7">
        <v>0</v>
      </c>
      <c r="AK81" s="6">
        <v>0</v>
      </c>
      <c r="AL81" s="9">
        <f t="shared" si="248"/>
        <v>0</v>
      </c>
      <c r="AM81" s="7">
        <v>0</v>
      </c>
      <c r="AN81" s="6">
        <v>0</v>
      </c>
      <c r="AO81" s="9">
        <f t="shared" si="249"/>
        <v>0</v>
      </c>
      <c r="AP81" s="7">
        <v>0</v>
      </c>
      <c r="AQ81" s="6">
        <v>0</v>
      </c>
      <c r="AR81" s="9">
        <f t="shared" si="250"/>
        <v>0</v>
      </c>
      <c r="AS81" s="7"/>
      <c r="AT81" s="6"/>
      <c r="AU81" s="9"/>
      <c r="AV81" s="7">
        <v>0</v>
      </c>
      <c r="AW81" s="6">
        <v>0</v>
      </c>
      <c r="AX81" s="9">
        <f t="shared" si="251"/>
        <v>0</v>
      </c>
      <c r="AY81" s="7">
        <v>0</v>
      </c>
      <c r="AZ81" s="6">
        <v>0</v>
      </c>
      <c r="BA81" s="9">
        <f t="shared" si="252"/>
        <v>0</v>
      </c>
      <c r="BB81" s="7">
        <v>0</v>
      </c>
      <c r="BC81" s="6">
        <v>0</v>
      </c>
      <c r="BD81" s="9">
        <f t="shared" si="253"/>
        <v>0</v>
      </c>
      <c r="BE81" s="7">
        <v>0</v>
      </c>
      <c r="BF81" s="6">
        <v>0</v>
      </c>
      <c r="BG81" s="9">
        <f t="shared" si="254"/>
        <v>0</v>
      </c>
      <c r="BH81" s="7">
        <v>0</v>
      </c>
      <c r="BI81" s="6">
        <v>0</v>
      </c>
      <c r="BJ81" s="9">
        <f t="shared" si="255"/>
        <v>0</v>
      </c>
      <c r="BK81" s="7">
        <v>0</v>
      </c>
      <c r="BL81" s="6">
        <v>0</v>
      </c>
      <c r="BM81" s="9">
        <f t="shared" si="256"/>
        <v>0</v>
      </c>
      <c r="BN81" s="7"/>
      <c r="BO81" s="6"/>
      <c r="BP81" s="9"/>
      <c r="BQ81" s="7">
        <v>0</v>
      </c>
      <c r="BR81" s="6">
        <v>0</v>
      </c>
      <c r="BS81" s="9">
        <f t="shared" si="257"/>
        <v>0</v>
      </c>
      <c r="BT81" s="7">
        <v>0</v>
      </c>
      <c r="BU81" s="6">
        <v>0</v>
      </c>
      <c r="BV81" s="9">
        <f t="shared" si="258"/>
        <v>0</v>
      </c>
      <c r="BW81" s="7">
        <v>0</v>
      </c>
      <c r="BX81" s="6">
        <v>0</v>
      </c>
      <c r="BY81" s="9">
        <f t="shared" si="259"/>
        <v>0</v>
      </c>
      <c r="BZ81" s="7">
        <v>0</v>
      </c>
      <c r="CA81" s="6">
        <v>0</v>
      </c>
      <c r="CB81" s="9">
        <f t="shared" si="260"/>
        <v>0</v>
      </c>
      <c r="CC81" s="7">
        <v>0</v>
      </c>
      <c r="CD81" s="6">
        <v>0</v>
      </c>
      <c r="CE81" s="9">
        <f t="shared" si="261"/>
        <v>0</v>
      </c>
      <c r="CF81" s="7">
        <v>0</v>
      </c>
      <c r="CG81" s="6">
        <v>0</v>
      </c>
      <c r="CH81" s="9">
        <f t="shared" si="262"/>
        <v>0</v>
      </c>
      <c r="CI81" s="7">
        <f t="shared" si="264"/>
        <v>0</v>
      </c>
      <c r="CJ81" s="9">
        <f t="shared" si="265"/>
        <v>0</v>
      </c>
    </row>
    <row r="82" spans="1:88" x14ac:dyDescent="0.3">
      <c r="A82" s="35">
        <v>2022</v>
      </c>
      <c r="B82" s="36" t="s">
        <v>16</v>
      </c>
      <c r="C82" s="7">
        <v>0</v>
      </c>
      <c r="D82" s="6">
        <v>0</v>
      </c>
      <c r="E82" s="9">
        <f t="shared" si="266"/>
        <v>0</v>
      </c>
      <c r="F82" s="54">
        <v>66.329250000000002</v>
      </c>
      <c r="G82" s="6">
        <v>2379.0309999999999</v>
      </c>
      <c r="H82" s="9">
        <f t="shared" si="240"/>
        <v>35866.996837745035</v>
      </c>
      <c r="I82" s="7"/>
      <c r="J82" s="6"/>
      <c r="K82" s="9"/>
      <c r="L82" s="7">
        <v>0</v>
      </c>
      <c r="M82" s="6">
        <v>0</v>
      </c>
      <c r="N82" s="9">
        <f t="shared" si="241"/>
        <v>0</v>
      </c>
      <c r="O82" s="7">
        <v>0</v>
      </c>
      <c r="P82" s="6">
        <v>0</v>
      </c>
      <c r="Q82" s="9">
        <f t="shared" si="242"/>
        <v>0</v>
      </c>
      <c r="R82" s="7">
        <v>0</v>
      </c>
      <c r="S82" s="6">
        <v>0</v>
      </c>
      <c r="T82" s="9">
        <f t="shared" si="243"/>
        <v>0</v>
      </c>
      <c r="U82" s="7">
        <v>0</v>
      </c>
      <c r="V82" s="6">
        <v>0</v>
      </c>
      <c r="W82" s="9">
        <f t="shared" si="244"/>
        <v>0</v>
      </c>
      <c r="X82" s="7">
        <v>0</v>
      </c>
      <c r="Y82" s="6">
        <v>0</v>
      </c>
      <c r="Z82" s="9">
        <f t="shared" si="245"/>
        <v>0</v>
      </c>
      <c r="AA82" s="54">
        <v>3.5400000000000002E-3</v>
      </c>
      <c r="AB82" s="6">
        <v>8.1000000000000003E-2</v>
      </c>
      <c r="AC82" s="9">
        <f t="shared" si="246"/>
        <v>22881.355932203391</v>
      </c>
      <c r="AD82" s="7"/>
      <c r="AE82" s="6"/>
      <c r="AF82" s="9"/>
      <c r="AG82" s="7">
        <v>0</v>
      </c>
      <c r="AH82" s="6">
        <v>0</v>
      </c>
      <c r="AI82" s="9">
        <f t="shared" si="247"/>
        <v>0</v>
      </c>
      <c r="AJ82" s="7">
        <v>0</v>
      </c>
      <c r="AK82" s="6">
        <v>0</v>
      </c>
      <c r="AL82" s="9">
        <f t="shared" si="248"/>
        <v>0</v>
      </c>
      <c r="AM82" s="7">
        <v>0</v>
      </c>
      <c r="AN82" s="6">
        <v>0</v>
      </c>
      <c r="AO82" s="9">
        <f t="shared" si="249"/>
        <v>0</v>
      </c>
      <c r="AP82" s="54">
        <v>97.38</v>
      </c>
      <c r="AQ82" s="6">
        <v>1000.539</v>
      </c>
      <c r="AR82" s="9">
        <f t="shared" si="250"/>
        <v>10274.584103512016</v>
      </c>
      <c r="AS82" s="54"/>
      <c r="AT82" s="6"/>
      <c r="AU82" s="9"/>
      <c r="AV82" s="54">
        <v>2.3199999999999998</v>
      </c>
      <c r="AW82" s="6">
        <v>143.75</v>
      </c>
      <c r="AX82" s="9">
        <f t="shared" si="251"/>
        <v>61961.206896551732</v>
      </c>
      <c r="AY82" s="7">
        <v>0</v>
      </c>
      <c r="AZ82" s="6">
        <v>0</v>
      </c>
      <c r="BA82" s="9">
        <f t="shared" si="252"/>
        <v>0</v>
      </c>
      <c r="BB82" s="7">
        <v>0</v>
      </c>
      <c r="BC82" s="6">
        <v>0</v>
      </c>
      <c r="BD82" s="9">
        <f t="shared" si="253"/>
        <v>0</v>
      </c>
      <c r="BE82" s="54">
        <v>15.851450000000002</v>
      </c>
      <c r="BF82" s="6">
        <v>369.18</v>
      </c>
      <c r="BG82" s="9">
        <f t="shared" si="254"/>
        <v>23289.982935315064</v>
      </c>
      <c r="BH82" s="7">
        <v>0</v>
      </c>
      <c r="BI82" s="6">
        <v>0</v>
      </c>
      <c r="BJ82" s="9">
        <f t="shared" si="255"/>
        <v>0</v>
      </c>
      <c r="BK82" s="7">
        <v>0</v>
      </c>
      <c r="BL82" s="6">
        <v>0</v>
      </c>
      <c r="BM82" s="9">
        <f t="shared" si="256"/>
        <v>0</v>
      </c>
      <c r="BN82" s="7"/>
      <c r="BO82" s="6"/>
      <c r="BP82" s="9"/>
      <c r="BQ82" s="7">
        <v>0</v>
      </c>
      <c r="BR82" s="6">
        <v>0</v>
      </c>
      <c r="BS82" s="9">
        <f t="shared" si="257"/>
        <v>0</v>
      </c>
      <c r="BT82" s="7">
        <v>0</v>
      </c>
      <c r="BU82" s="6">
        <v>0</v>
      </c>
      <c r="BV82" s="9">
        <f t="shared" si="258"/>
        <v>0</v>
      </c>
      <c r="BW82" s="7">
        <v>0</v>
      </c>
      <c r="BX82" s="6">
        <v>0</v>
      </c>
      <c r="BY82" s="9">
        <f t="shared" si="259"/>
        <v>0</v>
      </c>
      <c r="BZ82" s="7">
        <v>0</v>
      </c>
      <c r="CA82" s="6">
        <v>0</v>
      </c>
      <c r="CB82" s="9">
        <f t="shared" si="260"/>
        <v>0</v>
      </c>
      <c r="CC82" s="7">
        <v>0</v>
      </c>
      <c r="CD82" s="6">
        <v>0</v>
      </c>
      <c r="CE82" s="9">
        <f t="shared" si="261"/>
        <v>0</v>
      </c>
      <c r="CF82" s="54">
        <v>0.31</v>
      </c>
      <c r="CG82" s="6">
        <v>11.7</v>
      </c>
      <c r="CH82" s="9">
        <f t="shared" si="262"/>
        <v>37741.93548387097</v>
      </c>
      <c r="CI82" s="7">
        <f t="shared" si="264"/>
        <v>182.19423999999998</v>
      </c>
      <c r="CJ82" s="9">
        <f t="shared" si="265"/>
        <v>3904.2809999999995</v>
      </c>
    </row>
    <row r="83" spans="1:88" ht="15" thickBot="1" x14ac:dyDescent="0.35">
      <c r="A83" s="37"/>
      <c r="B83" s="45" t="s">
        <v>17</v>
      </c>
      <c r="C83" s="46">
        <f t="shared" ref="C83:D83" si="267">SUM(C71:C82)</f>
        <v>0</v>
      </c>
      <c r="D83" s="47">
        <f t="shared" si="267"/>
        <v>0</v>
      </c>
      <c r="E83" s="27"/>
      <c r="F83" s="46">
        <f t="shared" ref="F83:G83" si="268">SUM(F71:F82)</f>
        <v>234.52411000000001</v>
      </c>
      <c r="G83" s="47">
        <f t="shared" si="268"/>
        <v>6651.1129999999994</v>
      </c>
      <c r="H83" s="27"/>
      <c r="I83" s="46"/>
      <c r="J83" s="47"/>
      <c r="K83" s="27"/>
      <c r="L83" s="46">
        <f t="shared" ref="L83:M83" si="269">SUM(L71:L82)</f>
        <v>0</v>
      </c>
      <c r="M83" s="47">
        <f t="shared" si="269"/>
        <v>0</v>
      </c>
      <c r="N83" s="27"/>
      <c r="O83" s="46">
        <f t="shared" ref="O83:P83" si="270">SUM(O71:O82)</f>
        <v>0</v>
      </c>
      <c r="P83" s="47">
        <f t="shared" si="270"/>
        <v>0</v>
      </c>
      <c r="Q83" s="27"/>
      <c r="R83" s="46">
        <f t="shared" ref="R83:S83" si="271">SUM(R71:R82)</f>
        <v>1.956</v>
      </c>
      <c r="S83" s="47">
        <f t="shared" si="271"/>
        <v>128.035</v>
      </c>
      <c r="T83" s="27"/>
      <c r="U83" s="46">
        <f t="shared" ref="U83:V83" si="272">SUM(U71:U82)</f>
        <v>0</v>
      </c>
      <c r="V83" s="47">
        <f t="shared" si="272"/>
        <v>0</v>
      </c>
      <c r="W83" s="27"/>
      <c r="X83" s="46">
        <f t="shared" ref="X83:Y83" si="273">SUM(X71:X82)</f>
        <v>0</v>
      </c>
      <c r="Y83" s="47">
        <f t="shared" si="273"/>
        <v>0</v>
      </c>
      <c r="Z83" s="27"/>
      <c r="AA83" s="46">
        <f t="shared" ref="AA83:AB83" si="274">SUM(AA71:AA82)</f>
        <v>3.5400000000000002E-3</v>
      </c>
      <c r="AB83" s="47">
        <f t="shared" si="274"/>
        <v>8.1000000000000003E-2</v>
      </c>
      <c r="AC83" s="27"/>
      <c r="AD83" s="46"/>
      <c r="AE83" s="47"/>
      <c r="AF83" s="27"/>
      <c r="AG83" s="46">
        <f t="shared" ref="AG83:AH83" si="275">SUM(AG71:AG82)</f>
        <v>0</v>
      </c>
      <c r="AH83" s="47">
        <f t="shared" si="275"/>
        <v>0</v>
      </c>
      <c r="AI83" s="27"/>
      <c r="AJ83" s="46">
        <f t="shared" ref="AJ83:AK83" si="276">SUM(AJ71:AJ82)</f>
        <v>0</v>
      </c>
      <c r="AK83" s="47">
        <f t="shared" si="276"/>
        <v>0</v>
      </c>
      <c r="AL83" s="27"/>
      <c r="AM83" s="46">
        <f t="shared" ref="AM83:AN83" si="277">SUM(AM71:AM82)</f>
        <v>0</v>
      </c>
      <c r="AN83" s="47">
        <f t="shared" si="277"/>
        <v>0</v>
      </c>
      <c r="AO83" s="27"/>
      <c r="AP83" s="46">
        <f t="shared" ref="AP83:AQ83" si="278">SUM(AP71:AP82)</f>
        <v>97.653999999999996</v>
      </c>
      <c r="AQ83" s="47">
        <f t="shared" si="278"/>
        <v>1007.957</v>
      </c>
      <c r="AR83" s="27"/>
      <c r="AS83" s="46"/>
      <c r="AT83" s="47"/>
      <c r="AU83" s="27"/>
      <c r="AV83" s="46">
        <f t="shared" ref="AV83:AW83" si="279">SUM(AV71:AV82)</f>
        <v>3.4550000000000001</v>
      </c>
      <c r="AW83" s="47">
        <f t="shared" si="279"/>
        <v>176.971</v>
      </c>
      <c r="AX83" s="27"/>
      <c r="AY83" s="46">
        <f t="shared" ref="AY83:AZ83" si="280">SUM(AY71:AY82)</f>
        <v>0</v>
      </c>
      <c r="AZ83" s="47">
        <f t="shared" si="280"/>
        <v>0</v>
      </c>
      <c r="BA83" s="27"/>
      <c r="BB83" s="46">
        <f t="shared" ref="BB83:BC83" si="281">SUM(BB71:BB82)</f>
        <v>28.46</v>
      </c>
      <c r="BC83" s="47">
        <f t="shared" si="281"/>
        <v>716.76499999999999</v>
      </c>
      <c r="BD83" s="27"/>
      <c r="BE83" s="46">
        <f t="shared" ref="BE83:BF83" si="282">SUM(BE71:BE82)</f>
        <v>55.911659999999998</v>
      </c>
      <c r="BF83" s="47">
        <f t="shared" si="282"/>
        <v>1837.6560000000002</v>
      </c>
      <c r="BG83" s="27"/>
      <c r="BH83" s="46">
        <f t="shared" ref="BH83:BI83" si="283">SUM(BH71:BH82)</f>
        <v>0</v>
      </c>
      <c r="BI83" s="47">
        <f t="shared" si="283"/>
        <v>0</v>
      </c>
      <c r="BJ83" s="27"/>
      <c r="BK83" s="46">
        <f t="shared" ref="BK83:BL83" si="284">SUM(BK71:BK82)</f>
        <v>0</v>
      </c>
      <c r="BL83" s="47">
        <f t="shared" si="284"/>
        <v>0</v>
      </c>
      <c r="BM83" s="27"/>
      <c r="BN83" s="46"/>
      <c r="BO83" s="47"/>
      <c r="BP83" s="27"/>
      <c r="BQ83" s="46">
        <f t="shared" ref="BQ83:BR83" si="285">SUM(BQ71:BQ82)</f>
        <v>0</v>
      </c>
      <c r="BR83" s="47">
        <f t="shared" si="285"/>
        <v>0</v>
      </c>
      <c r="BS83" s="27"/>
      <c r="BT83" s="46">
        <f t="shared" ref="BT83:BU83" si="286">SUM(BT71:BT82)</f>
        <v>0</v>
      </c>
      <c r="BU83" s="47">
        <f t="shared" si="286"/>
        <v>0</v>
      </c>
      <c r="BV83" s="27"/>
      <c r="BW83" s="46">
        <f t="shared" ref="BW83:BX83" si="287">SUM(BW71:BW82)</f>
        <v>0</v>
      </c>
      <c r="BX83" s="47">
        <f t="shared" si="287"/>
        <v>0</v>
      </c>
      <c r="BY83" s="27"/>
      <c r="BZ83" s="46">
        <f t="shared" ref="BZ83:CA83" si="288">SUM(BZ71:BZ82)</f>
        <v>5.44</v>
      </c>
      <c r="CA83" s="47">
        <f t="shared" si="288"/>
        <v>146.858</v>
      </c>
      <c r="CB83" s="27"/>
      <c r="CC83" s="46">
        <f t="shared" ref="CC83:CD83" si="289">SUM(CC71:CC82)</f>
        <v>123.321</v>
      </c>
      <c r="CD83" s="47">
        <f t="shared" si="289"/>
        <v>3286.8549999999996</v>
      </c>
      <c r="CE83" s="27"/>
      <c r="CF83" s="46">
        <f t="shared" ref="CF83:CG83" si="290">SUM(CF71:CF82)</f>
        <v>6.6585299999999998</v>
      </c>
      <c r="CG83" s="47">
        <f t="shared" si="290"/>
        <v>372.36399999999998</v>
      </c>
      <c r="CH83" s="27"/>
      <c r="CI83" s="29">
        <f t="shared" si="264"/>
        <v>557.38383999999996</v>
      </c>
      <c r="CJ83" s="30">
        <f t="shared" si="265"/>
        <v>14324.654999999999</v>
      </c>
    </row>
    <row r="84" spans="1:88" x14ac:dyDescent="0.3">
      <c r="A84" s="35">
        <v>2023</v>
      </c>
      <c r="B84" s="36" t="s">
        <v>5</v>
      </c>
      <c r="C84" s="7">
        <v>0</v>
      </c>
      <c r="D84" s="6">
        <v>0</v>
      </c>
      <c r="E84" s="9">
        <f>IF(C84=0,0,D84/C84*1000)</f>
        <v>0</v>
      </c>
      <c r="F84" s="54">
        <v>106.73379</v>
      </c>
      <c r="G84" s="6">
        <v>3176.473</v>
      </c>
      <c r="H84" s="9">
        <f t="shared" ref="H84:H95" si="291">IF(F84=0,0,G84/F84*1000)</f>
        <v>29760.706520399959</v>
      </c>
      <c r="I84" s="7">
        <v>0</v>
      </c>
      <c r="J84" s="6">
        <v>0</v>
      </c>
      <c r="K84" s="9">
        <f t="shared" ref="K84:K95" si="292">IF(I84=0,0,J84/I84*1000)</f>
        <v>0</v>
      </c>
      <c r="L84" s="7">
        <v>0</v>
      </c>
      <c r="M84" s="6">
        <v>0</v>
      </c>
      <c r="N84" s="9">
        <f t="shared" ref="N84:N95" si="293">IF(L84=0,0,M84/L84*1000)</f>
        <v>0</v>
      </c>
      <c r="O84" s="7">
        <v>0</v>
      </c>
      <c r="P84" s="6">
        <v>0</v>
      </c>
      <c r="Q84" s="9">
        <f t="shared" ref="Q84:Q95" si="294">IF(O84=0,0,P84/O84*1000)</f>
        <v>0</v>
      </c>
      <c r="R84" s="7">
        <v>0</v>
      </c>
      <c r="S84" s="6">
        <v>0</v>
      </c>
      <c r="T84" s="9">
        <f t="shared" ref="T84:T95" si="295">IF(R84=0,0,S84/R84*1000)</f>
        <v>0</v>
      </c>
      <c r="U84" s="7">
        <v>0</v>
      </c>
      <c r="V84" s="6">
        <v>0</v>
      </c>
      <c r="W84" s="9">
        <f t="shared" ref="W84:W95" si="296">IF(U84=0,0,V84/U84*1000)</f>
        <v>0</v>
      </c>
      <c r="X84" s="7">
        <v>0</v>
      </c>
      <c r="Y84" s="6">
        <v>0</v>
      </c>
      <c r="Z84" s="9">
        <f t="shared" ref="Z84:Z95" si="297">IF(X84=0,0,Y84/X84*1000)</f>
        <v>0</v>
      </c>
      <c r="AA84" s="7">
        <v>0</v>
      </c>
      <c r="AB84" s="6">
        <v>0</v>
      </c>
      <c r="AC84" s="9">
        <f t="shared" ref="AC84:AC95" si="298">IF(AA84=0,0,AB84/AA84*1000)</f>
        <v>0</v>
      </c>
      <c r="AD84" s="7"/>
      <c r="AE84" s="6"/>
      <c r="AF84" s="9"/>
      <c r="AG84" s="7">
        <v>0</v>
      </c>
      <c r="AH84" s="6">
        <v>0</v>
      </c>
      <c r="AI84" s="9">
        <f t="shared" ref="AI84:AI95" si="299">IF(AG84=0,0,AH84/AG84*1000)</f>
        <v>0</v>
      </c>
      <c r="AJ84" s="7">
        <v>0</v>
      </c>
      <c r="AK84" s="6">
        <v>0</v>
      </c>
      <c r="AL84" s="9">
        <f t="shared" ref="AL84:AL95" si="300">IF(AJ84=0,0,AK84/AJ84*1000)</f>
        <v>0</v>
      </c>
      <c r="AM84" s="7">
        <v>0</v>
      </c>
      <c r="AN84" s="6">
        <v>0</v>
      </c>
      <c r="AO84" s="9">
        <f t="shared" ref="AO84:AO95" si="301">IF(AM84=0,0,AN84/AM84*1000)</f>
        <v>0</v>
      </c>
      <c r="AP84" s="54">
        <v>95.7</v>
      </c>
      <c r="AQ84" s="6">
        <v>1148.194</v>
      </c>
      <c r="AR84" s="9">
        <f t="shared" ref="AR84:AR95" si="302">IF(AP84=0,0,AQ84/AP84*1000)</f>
        <v>11997.847439916404</v>
      </c>
      <c r="AS84" s="7"/>
      <c r="AT84" s="6"/>
      <c r="AU84" s="9"/>
      <c r="AV84" s="7">
        <v>0</v>
      </c>
      <c r="AW84" s="6">
        <v>0</v>
      </c>
      <c r="AX84" s="9">
        <f t="shared" ref="AX84:AX95" si="303">IF(AV84=0,0,AW84/AV84*1000)</f>
        <v>0</v>
      </c>
      <c r="AY84" s="7">
        <v>0</v>
      </c>
      <c r="AZ84" s="6">
        <v>0</v>
      </c>
      <c r="BA84" s="9">
        <f t="shared" ref="BA84:BA95" si="304">IF(AY84=0,0,AZ84/AY84*1000)</f>
        <v>0</v>
      </c>
      <c r="BB84" s="7">
        <v>0</v>
      </c>
      <c r="BC84" s="6">
        <v>0</v>
      </c>
      <c r="BD84" s="9">
        <f t="shared" ref="BD84:BD95" si="305">IF(BB84=0,0,BC84/BB84*1000)</f>
        <v>0</v>
      </c>
      <c r="BE84" s="54">
        <v>0.35</v>
      </c>
      <c r="BF84" s="6">
        <v>21.335999999999999</v>
      </c>
      <c r="BG84" s="9">
        <f t="shared" ref="BG84:BG95" si="306">IF(BE84=0,0,BF84/BE84*1000)</f>
        <v>60960</v>
      </c>
      <c r="BH84" s="7">
        <v>0</v>
      </c>
      <c r="BI84" s="6">
        <v>0</v>
      </c>
      <c r="BJ84" s="9">
        <f t="shared" ref="BJ84:BJ95" si="307">IF(BH84=0,0,BI84/BH84*1000)</f>
        <v>0</v>
      </c>
      <c r="BK84" s="7">
        <v>0</v>
      </c>
      <c r="BL84" s="6">
        <v>0</v>
      </c>
      <c r="BM84" s="9">
        <f t="shared" ref="BM84:BM95" si="308">IF(BK84=0,0,BL84/BK84*1000)</f>
        <v>0</v>
      </c>
      <c r="BN84" s="7"/>
      <c r="BO84" s="6"/>
      <c r="BP84" s="9"/>
      <c r="BQ84" s="7">
        <v>0</v>
      </c>
      <c r="BR84" s="6">
        <v>0</v>
      </c>
      <c r="BS84" s="9">
        <f t="shared" ref="BS84:BS95" si="309">IF(BQ84=0,0,BR84/BQ84*1000)</f>
        <v>0</v>
      </c>
      <c r="BT84" s="7">
        <v>0</v>
      </c>
      <c r="BU84" s="6">
        <v>0</v>
      </c>
      <c r="BV84" s="9">
        <f t="shared" ref="BV84:BV95" si="310">IF(BT84=0,0,BU84/BT84*1000)</f>
        <v>0</v>
      </c>
      <c r="BW84" s="7">
        <v>0</v>
      </c>
      <c r="BX84" s="6">
        <v>0</v>
      </c>
      <c r="BY84" s="9">
        <f t="shared" ref="BY84:BY95" si="311">IF(BW84=0,0,BX84/BW84*1000)</f>
        <v>0</v>
      </c>
      <c r="BZ84" s="7">
        <v>0</v>
      </c>
      <c r="CA84" s="6">
        <v>0</v>
      </c>
      <c r="CB84" s="9">
        <f t="shared" ref="CB84:CB95" si="312">IF(BZ84=0,0,CA84/BZ84*1000)</f>
        <v>0</v>
      </c>
      <c r="CC84" s="54">
        <v>1.5</v>
      </c>
      <c r="CD84" s="6">
        <v>28.14</v>
      </c>
      <c r="CE84" s="9">
        <f t="shared" ref="CE84:CE95" si="313">IF(CC84=0,0,CD84/CC84*1000)</f>
        <v>18760</v>
      </c>
      <c r="CF84" s="54">
        <v>0.3</v>
      </c>
      <c r="CG84" s="6">
        <v>11.2</v>
      </c>
      <c r="CH84" s="9">
        <f t="shared" ref="CH84:CH95" si="314">IF(CF84=0,0,CG84/CF84*1000)</f>
        <v>37333.333333333336</v>
      </c>
      <c r="CI84" s="7">
        <f>SUMIF($C$5:$CH$5,"Ton",C84:CH84)</f>
        <v>204.58378999999999</v>
      </c>
      <c r="CJ84" s="9">
        <f>SUMIF($C$5:$CH$5,"F*",C84:CH84)</f>
        <v>4385.3429999999998</v>
      </c>
    </row>
    <row r="85" spans="1:88" x14ac:dyDescent="0.3">
      <c r="A85" s="35">
        <v>2023</v>
      </c>
      <c r="B85" s="36" t="s">
        <v>6</v>
      </c>
      <c r="C85" s="7">
        <v>0</v>
      </c>
      <c r="D85" s="6">
        <v>0</v>
      </c>
      <c r="E85" s="9">
        <f t="shared" ref="E85:E86" si="315">IF(C85=0,0,D85/C85*1000)</f>
        <v>0</v>
      </c>
      <c r="F85" s="54">
        <v>0.27782000000000001</v>
      </c>
      <c r="G85" s="6">
        <v>36.767000000000003</v>
      </c>
      <c r="H85" s="9">
        <f t="shared" si="291"/>
        <v>132341.08415520843</v>
      </c>
      <c r="I85" s="7">
        <v>0</v>
      </c>
      <c r="J85" s="6">
        <v>0</v>
      </c>
      <c r="K85" s="9">
        <f t="shared" si="292"/>
        <v>0</v>
      </c>
      <c r="L85" s="7">
        <v>0</v>
      </c>
      <c r="M85" s="6">
        <v>0</v>
      </c>
      <c r="N85" s="9">
        <f t="shared" si="293"/>
        <v>0</v>
      </c>
      <c r="O85" s="7">
        <v>0</v>
      </c>
      <c r="P85" s="6">
        <v>0</v>
      </c>
      <c r="Q85" s="9">
        <f t="shared" si="294"/>
        <v>0</v>
      </c>
      <c r="R85" s="7">
        <v>0</v>
      </c>
      <c r="S85" s="6">
        <v>0</v>
      </c>
      <c r="T85" s="9">
        <f t="shared" si="295"/>
        <v>0</v>
      </c>
      <c r="U85" s="7">
        <v>0</v>
      </c>
      <c r="V85" s="6">
        <v>0</v>
      </c>
      <c r="W85" s="9">
        <f t="shared" si="296"/>
        <v>0</v>
      </c>
      <c r="X85" s="7">
        <v>0</v>
      </c>
      <c r="Y85" s="6">
        <v>0</v>
      </c>
      <c r="Z85" s="9">
        <f t="shared" si="297"/>
        <v>0</v>
      </c>
      <c r="AA85" s="7">
        <v>0</v>
      </c>
      <c r="AB85" s="6">
        <v>0</v>
      </c>
      <c r="AC85" s="9">
        <f t="shared" si="298"/>
        <v>0</v>
      </c>
      <c r="AD85" s="7"/>
      <c r="AE85" s="6"/>
      <c r="AF85" s="9"/>
      <c r="AG85" s="7">
        <v>0</v>
      </c>
      <c r="AH85" s="6">
        <v>0</v>
      </c>
      <c r="AI85" s="9">
        <f t="shared" si="299"/>
        <v>0</v>
      </c>
      <c r="AJ85" s="7">
        <v>0</v>
      </c>
      <c r="AK85" s="6">
        <v>0</v>
      </c>
      <c r="AL85" s="9">
        <f t="shared" si="300"/>
        <v>0</v>
      </c>
      <c r="AM85" s="7">
        <v>0</v>
      </c>
      <c r="AN85" s="6">
        <v>0</v>
      </c>
      <c r="AO85" s="9">
        <f t="shared" si="301"/>
        <v>0</v>
      </c>
      <c r="AP85" s="54">
        <v>86.27</v>
      </c>
      <c r="AQ85" s="6">
        <v>1003.407</v>
      </c>
      <c r="AR85" s="9">
        <f t="shared" si="302"/>
        <v>11631.007302654458</v>
      </c>
      <c r="AS85" s="7"/>
      <c r="AT85" s="6"/>
      <c r="AU85" s="9"/>
      <c r="AV85" s="7">
        <v>0</v>
      </c>
      <c r="AW85" s="6">
        <v>0</v>
      </c>
      <c r="AX85" s="9">
        <f t="shared" si="303"/>
        <v>0</v>
      </c>
      <c r="AY85" s="7">
        <v>0</v>
      </c>
      <c r="AZ85" s="6">
        <v>0</v>
      </c>
      <c r="BA85" s="9">
        <f t="shared" si="304"/>
        <v>0</v>
      </c>
      <c r="BB85" s="54">
        <v>0.35</v>
      </c>
      <c r="BC85" s="6">
        <v>2.4940000000000002</v>
      </c>
      <c r="BD85" s="9">
        <f t="shared" si="305"/>
        <v>7125.7142857142871</v>
      </c>
      <c r="BE85" s="54">
        <v>48.058160000000001</v>
      </c>
      <c r="BF85" s="6">
        <v>760.80799999999999</v>
      </c>
      <c r="BG85" s="9">
        <f t="shared" si="306"/>
        <v>15830.984790095999</v>
      </c>
      <c r="BH85" s="7">
        <v>0</v>
      </c>
      <c r="BI85" s="6">
        <v>0</v>
      </c>
      <c r="BJ85" s="9">
        <f t="shared" si="307"/>
        <v>0</v>
      </c>
      <c r="BK85" s="7">
        <v>0</v>
      </c>
      <c r="BL85" s="6">
        <v>0</v>
      </c>
      <c r="BM85" s="9">
        <f t="shared" si="308"/>
        <v>0</v>
      </c>
      <c r="BN85" s="7"/>
      <c r="BO85" s="6"/>
      <c r="BP85" s="9"/>
      <c r="BQ85" s="7">
        <v>0</v>
      </c>
      <c r="BR85" s="6">
        <v>0</v>
      </c>
      <c r="BS85" s="9">
        <f t="shared" si="309"/>
        <v>0</v>
      </c>
      <c r="BT85" s="7">
        <v>0</v>
      </c>
      <c r="BU85" s="6">
        <v>0</v>
      </c>
      <c r="BV85" s="9">
        <f t="shared" si="310"/>
        <v>0</v>
      </c>
      <c r="BW85" s="7">
        <v>0</v>
      </c>
      <c r="BX85" s="6">
        <v>0</v>
      </c>
      <c r="BY85" s="9">
        <f t="shared" si="311"/>
        <v>0</v>
      </c>
      <c r="BZ85" s="7">
        <v>0</v>
      </c>
      <c r="CA85" s="6">
        <v>0</v>
      </c>
      <c r="CB85" s="9">
        <f t="shared" si="312"/>
        <v>0</v>
      </c>
      <c r="CC85" s="7">
        <v>0</v>
      </c>
      <c r="CD85" s="6">
        <v>0</v>
      </c>
      <c r="CE85" s="9">
        <f t="shared" si="313"/>
        <v>0</v>
      </c>
      <c r="CF85" s="54">
        <v>0.65900000000000003</v>
      </c>
      <c r="CG85" s="6">
        <v>23.59</v>
      </c>
      <c r="CH85" s="9">
        <f t="shared" si="314"/>
        <v>35796.661608497721</v>
      </c>
      <c r="CI85" s="7">
        <f t="shared" ref="CI85:CI96" si="316">SUMIF($C$5:$CH$5,"Ton",C85:CH85)</f>
        <v>135.61498</v>
      </c>
      <c r="CJ85" s="9">
        <f t="shared" ref="CJ85:CJ96" si="317">SUMIF($C$5:$CH$5,"F*",C85:CH85)</f>
        <v>1827.0659999999998</v>
      </c>
    </row>
    <row r="86" spans="1:88" x14ac:dyDescent="0.3">
      <c r="A86" s="35">
        <v>2023</v>
      </c>
      <c r="B86" s="36" t="s">
        <v>7</v>
      </c>
      <c r="C86" s="7">
        <v>0</v>
      </c>
      <c r="D86" s="6">
        <v>0</v>
      </c>
      <c r="E86" s="9">
        <f t="shared" si="315"/>
        <v>0</v>
      </c>
      <c r="F86" s="54">
        <v>36.88447</v>
      </c>
      <c r="G86" s="6">
        <v>1443.489</v>
      </c>
      <c r="H86" s="9">
        <f t="shared" si="291"/>
        <v>39135.413901839987</v>
      </c>
      <c r="I86" s="7">
        <v>0</v>
      </c>
      <c r="J86" s="6">
        <v>0</v>
      </c>
      <c r="K86" s="9">
        <f t="shared" si="292"/>
        <v>0</v>
      </c>
      <c r="L86" s="7">
        <v>0</v>
      </c>
      <c r="M86" s="6">
        <v>0</v>
      </c>
      <c r="N86" s="9">
        <f t="shared" si="293"/>
        <v>0</v>
      </c>
      <c r="O86" s="7">
        <v>0</v>
      </c>
      <c r="P86" s="6">
        <v>0</v>
      </c>
      <c r="Q86" s="9">
        <f t="shared" si="294"/>
        <v>0</v>
      </c>
      <c r="R86" s="7">
        <v>0</v>
      </c>
      <c r="S86" s="6">
        <v>0</v>
      </c>
      <c r="T86" s="9">
        <f t="shared" si="295"/>
        <v>0</v>
      </c>
      <c r="U86" s="7">
        <v>0</v>
      </c>
      <c r="V86" s="6">
        <v>0</v>
      </c>
      <c r="W86" s="9">
        <f t="shared" si="296"/>
        <v>0</v>
      </c>
      <c r="X86" s="7">
        <v>0</v>
      </c>
      <c r="Y86" s="6">
        <v>0</v>
      </c>
      <c r="Z86" s="9">
        <f t="shared" si="297"/>
        <v>0</v>
      </c>
      <c r="AA86" s="7">
        <v>0</v>
      </c>
      <c r="AB86" s="6">
        <v>0</v>
      </c>
      <c r="AC86" s="9">
        <f t="shared" si="298"/>
        <v>0</v>
      </c>
      <c r="AD86" s="7"/>
      <c r="AE86" s="6"/>
      <c r="AF86" s="9"/>
      <c r="AG86" s="7">
        <v>0</v>
      </c>
      <c r="AH86" s="6">
        <v>0</v>
      </c>
      <c r="AI86" s="9">
        <f t="shared" si="299"/>
        <v>0</v>
      </c>
      <c r="AJ86" s="7">
        <v>0</v>
      </c>
      <c r="AK86" s="6">
        <v>0</v>
      </c>
      <c r="AL86" s="9">
        <f t="shared" si="300"/>
        <v>0</v>
      </c>
      <c r="AM86" s="7">
        <v>0</v>
      </c>
      <c r="AN86" s="6">
        <v>0</v>
      </c>
      <c r="AO86" s="9">
        <f t="shared" si="301"/>
        <v>0</v>
      </c>
      <c r="AP86" s="54">
        <v>65.540000000000006</v>
      </c>
      <c r="AQ86" s="6">
        <v>719.48800000000006</v>
      </c>
      <c r="AR86" s="9">
        <f t="shared" si="302"/>
        <v>10977.845590479097</v>
      </c>
      <c r="AS86" s="7"/>
      <c r="AT86" s="6"/>
      <c r="AU86" s="9"/>
      <c r="AV86" s="7">
        <v>0</v>
      </c>
      <c r="AW86" s="6">
        <v>0</v>
      </c>
      <c r="AX86" s="9">
        <f t="shared" si="303"/>
        <v>0</v>
      </c>
      <c r="AY86" s="7">
        <v>0</v>
      </c>
      <c r="AZ86" s="6">
        <v>0</v>
      </c>
      <c r="BA86" s="9">
        <f t="shared" si="304"/>
        <v>0</v>
      </c>
      <c r="BB86" s="7">
        <v>0</v>
      </c>
      <c r="BC86" s="6">
        <v>0</v>
      </c>
      <c r="BD86" s="9">
        <f t="shared" si="305"/>
        <v>0</v>
      </c>
      <c r="BE86" s="54">
        <v>33.968029999999999</v>
      </c>
      <c r="BF86" s="6">
        <v>910.66</v>
      </c>
      <c r="BG86" s="9">
        <f t="shared" si="306"/>
        <v>26809.326298875734</v>
      </c>
      <c r="BH86" s="7">
        <v>0</v>
      </c>
      <c r="BI86" s="6">
        <v>0</v>
      </c>
      <c r="BJ86" s="9">
        <f t="shared" si="307"/>
        <v>0</v>
      </c>
      <c r="BK86" s="7">
        <v>0</v>
      </c>
      <c r="BL86" s="6">
        <v>0</v>
      </c>
      <c r="BM86" s="9">
        <f t="shared" si="308"/>
        <v>0</v>
      </c>
      <c r="BN86" s="7"/>
      <c r="BO86" s="6"/>
      <c r="BP86" s="9"/>
      <c r="BQ86" s="7">
        <v>0</v>
      </c>
      <c r="BR86" s="6">
        <v>0</v>
      </c>
      <c r="BS86" s="9">
        <f t="shared" si="309"/>
        <v>0</v>
      </c>
      <c r="BT86" s="7">
        <v>0</v>
      </c>
      <c r="BU86" s="6">
        <v>0</v>
      </c>
      <c r="BV86" s="9">
        <f t="shared" si="310"/>
        <v>0</v>
      </c>
      <c r="BW86" s="7">
        <v>0</v>
      </c>
      <c r="BX86" s="6">
        <v>0</v>
      </c>
      <c r="BY86" s="9">
        <f t="shared" si="311"/>
        <v>0</v>
      </c>
      <c r="BZ86" s="7">
        <v>0</v>
      </c>
      <c r="CA86" s="6">
        <v>0</v>
      </c>
      <c r="CB86" s="9">
        <f t="shared" si="312"/>
        <v>0</v>
      </c>
      <c r="CC86" s="54">
        <v>0.88</v>
      </c>
      <c r="CD86" s="6">
        <v>23.98</v>
      </c>
      <c r="CE86" s="9">
        <f t="shared" si="313"/>
        <v>27250</v>
      </c>
      <c r="CF86" s="54">
        <v>0.85</v>
      </c>
      <c r="CG86" s="6">
        <v>21.184999999999999</v>
      </c>
      <c r="CH86" s="9">
        <f t="shared" si="314"/>
        <v>24923.529411764703</v>
      </c>
      <c r="CI86" s="7">
        <f t="shared" si="316"/>
        <v>138.1225</v>
      </c>
      <c r="CJ86" s="9">
        <f t="shared" si="317"/>
        <v>3118.8019999999997</v>
      </c>
    </row>
    <row r="87" spans="1:88" x14ac:dyDescent="0.3">
      <c r="A87" s="35">
        <v>2023</v>
      </c>
      <c r="B87" s="36" t="s">
        <v>8</v>
      </c>
      <c r="C87" s="7">
        <v>0</v>
      </c>
      <c r="D87" s="6">
        <v>0</v>
      </c>
      <c r="E87" s="9">
        <f>IF(C87=0,0,D87/C87*1000)</f>
        <v>0</v>
      </c>
      <c r="F87" s="54">
        <v>9.8845100000000006</v>
      </c>
      <c r="G87" s="6">
        <v>315.48</v>
      </c>
      <c r="H87" s="9">
        <f t="shared" si="291"/>
        <v>31916.604869639468</v>
      </c>
      <c r="I87" s="7">
        <v>0</v>
      </c>
      <c r="J87" s="6">
        <v>0</v>
      </c>
      <c r="K87" s="9">
        <f t="shared" si="292"/>
        <v>0</v>
      </c>
      <c r="L87" s="7">
        <v>0</v>
      </c>
      <c r="M87" s="6">
        <v>0</v>
      </c>
      <c r="N87" s="9">
        <f t="shared" si="293"/>
        <v>0</v>
      </c>
      <c r="O87" s="7">
        <v>0</v>
      </c>
      <c r="P87" s="6">
        <v>0</v>
      </c>
      <c r="Q87" s="9">
        <f t="shared" si="294"/>
        <v>0</v>
      </c>
      <c r="R87" s="7">
        <v>0</v>
      </c>
      <c r="S87" s="6">
        <v>0</v>
      </c>
      <c r="T87" s="9">
        <f t="shared" si="295"/>
        <v>0</v>
      </c>
      <c r="U87" s="7">
        <v>0</v>
      </c>
      <c r="V87" s="6">
        <v>0</v>
      </c>
      <c r="W87" s="9">
        <f t="shared" si="296"/>
        <v>0</v>
      </c>
      <c r="X87" s="7">
        <v>0</v>
      </c>
      <c r="Y87" s="6">
        <v>0</v>
      </c>
      <c r="Z87" s="9">
        <f t="shared" si="297"/>
        <v>0</v>
      </c>
      <c r="AA87" s="7">
        <v>0</v>
      </c>
      <c r="AB87" s="6">
        <v>0</v>
      </c>
      <c r="AC87" s="9">
        <f t="shared" si="298"/>
        <v>0</v>
      </c>
      <c r="AD87" s="7"/>
      <c r="AE87" s="6"/>
      <c r="AF87" s="9"/>
      <c r="AG87" s="7">
        <v>0</v>
      </c>
      <c r="AH87" s="6">
        <v>0</v>
      </c>
      <c r="AI87" s="9">
        <f t="shared" si="299"/>
        <v>0</v>
      </c>
      <c r="AJ87" s="7">
        <v>0</v>
      </c>
      <c r="AK87" s="6">
        <v>0</v>
      </c>
      <c r="AL87" s="9">
        <f t="shared" si="300"/>
        <v>0</v>
      </c>
      <c r="AM87" s="7">
        <v>0</v>
      </c>
      <c r="AN87" s="6">
        <v>0</v>
      </c>
      <c r="AO87" s="9">
        <f t="shared" si="301"/>
        <v>0</v>
      </c>
      <c r="AP87" s="7">
        <v>0</v>
      </c>
      <c r="AQ87" s="6">
        <v>0</v>
      </c>
      <c r="AR87" s="9">
        <f t="shared" si="302"/>
        <v>0</v>
      </c>
      <c r="AS87" s="7"/>
      <c r="AT87" s="6"/>
      <c r="AU87" s="9"/>
      <c r="AV87" s="7">
        <v>0</v>
      </c>
      <c r="AW87" s="6">
        <v>0</v>
      </c>
      <c r="AX87" s="9">
        <f t="shared" si="303"/>
        <v>0</v>
      </c>
      <c r="AY87" s="7">
        <v>0</v>
      </c>
      <c r="AZ87" s="6">
        <v>0</v>
      </c>
      <c r="BA87" s="9">
        <f t="shared" si="304"/>
        <v>0</v>
      </c>
      <c r="BB87" s="7">
        <v>0</v>
      </c>
      <c r="BC87" s="6">
        <v>0</v>
      </c>
      <c r="BD87" s="9">
        <f t="shared" si="305"/>
        <v>0</v>
      </c>
      <c r="BE87" s="54">
        <v>11.31859</v>
      </c>
      <c r="BF87" s="6">
        <v>346.75299999999999</v>
      </c>
      <c r="BG87" s="9">
        <f t="shared" si="306"/>
        <v>30635.706390990395</v>
      </c>
      <c r="BH87" s="7">
        <v>0</v>
      </c>
      <c r="BI87" s="6">
        <v>0</v>
      </c>
      <c r="BJ87" s="9">
        <f t="shared" si="307"/>
        <v>0</v>
      </c>
      <c r="BK87" s="7">
        <v>0</v>
      </c>
      <c r="BL87" s="6">
        <v>0</v>
      </c>
      <c r="BM87" s="9">
        <f t="shared" si="308"/>
        <v>0</v>
      </c>
      <c r="BN87" s="7"/>
      <c r="BO87" s="6"/>
      <c r="BP87" s="9"/>
      <c r="BQ87" s="7">
        <v>0</v>
      </c>
      <c r="BR87" s="6">
        <v>0</v>
      </c>
      <c r="BS87" s="9">
        <f t="shared" si="309"/>
        <v>0</v>
      </c>
      <c r="BT87" s="7">
        <v>0</v>
      </c>
      <c r="BU87" s="6">
        <v>0</v>
      </c>
      <c r="BV87" s="9">
        <f t="shared" si="310"/>
        <v>0</v>
      </c>
      <c r="BW87" s="7">
        <v>0</v>
      </c>
      <c r="BX87" s="6">
        <v>0</v>
      </c>
      <c r="BY87" s="9">
        <f t="shared" si="311"/>
        <v>0</v>
      </c>
      <c r="BZ87" s="7">
        <v>0</v>
      </c>
      <c r="CA87" s="6">
        <v>0</v>
      </c>
      <c r="CB87" s="9">
        <f t="shared" si="312"/>
        <v>0</v>
      </c>
      <c r="CC87" s="7">
        <v>0</v>
      </c>
      <c r="CD87" s="6">
        <v>0</v>
      </c>
      <c r="CE87" s="9">
        <f t="shared" si="313"/>
        <v>0</v>
      </c>
      <c r="CF87" s="54">
        <v>0.40200000000000002</v>
      </c>
      <c r="CG87" s="6">
        <v>8.77</v>
      </c>
      <c r="CH87" s="9">
        <f t="shared" si="314"/>
        <v>21815.920398009948</v>
      </c>
      <c r="CI87" s="7">
        <f t="shared" si="316"/>
        <v>21.6051</v>
      </c>
      <c r="CJ87" s="9">
        <f t="shared" si="317"/>
        <v>671.00299999999993</v>
      </c>
    </row>
    <row r="88" spans="1:88" x14ac:dyDescent="0.3">
      <c r="A88" s="35">
        <v>2023</v>
      </c>
      <c r="B88" s="9" t="s">
        <v>9</v>
      </c>
      <c r="C88" s="7">
        <v>0</v>
      </c>
      <c r="D88" s="6">
        <v>0</v>
      </c>
      <c r="E88" s="9">
        <f t="shared" ref="E88:E95" si="318">IF(C88=0,0,D88/C88*1000)</f>
        <v>0</v>
      </c>
      <c r="F88" s="54">
        <v>26.301959999999998</v>
      </c>
      <c r="G88" s="6">
        <v>593.779</v>
      </c>
      <c r="H88" s="9">
        <f t="shared" si="291"/>
        <v>22575.465858818126</v>
      </c>
      <c r="I88" s="7">
        <v>0</v>
      </c>
      <c r="J88" s="6">
        <v>0</v>
      </c>
      <c r="K88" s="9">
        <f t="shared" si="292"/>
        <v>0</v>
      </c>
      <c r="L88" s="7">
        <v>0</v>
      </c>
      <c r="M88" s="6">
        <v>0</v>
      </c>
      <c r="N88" s="9">
        <f t="shared" si="293"/>
        <v>0</v>
      </c>
      <c r="O88" s="7">
        <v>0</v>
      </c>
      <c r="P88" s="6">
        <v>0</v>
      </c>
      <c r="Q88" s="9">
        <f t="shared" si="294"/>
        <v>0</v>
      </c>
      <c r="R88" s="7">
        <v>0</v>
      </c>
      <c r="S88" s="6">
        <v>0</v>
      </c>
      <c r="T88" s="9">
        <f t="shared" si="295"/>
        <v>0</v>
      </c>
      <c r="U88" s="7">
        <v>0</v>
      </c>
      <c r="V88" s="6">
        <v>0</v>
      </c>
      <c r="W88" s="9">
        <f t="shared" si="296"/>
        <v>0</v>
      </c>
      <c r="X88" s="7">
        <v>0</v>
      </c>
      <c r="Y88" s="6">
        <v>0</v>
      </c>
      <c r="Z88" s="9">
        <f t="shared" si="297"/>
        <v>0</v>
      </c>
      <c r="AA88" s="7">
        <v>0</v>
      </c>
      <c r="AB88" s="6">
        <v>0</v>
      </c>
      <c r="AC88" s="9">
        <f t="shared" si="298"/>
        <v>0</v>
      </c>
      <c r="AD88" s="7"/>
      <c r="AE88" s="6"/>
      <c r="AF88" s="9"/>
      <c r="AG88" s="7">
        <v>0</v>
      </c>
      <c r="AH88" s="6">
        <v>0</v>
      </c>
      <c r="AI88" s="9">
        <f t="shared" si="299"/>
        <v>0</v>
      </c>
      <c r="AJ88" s="7">
        <v>0</v>
      </c>
      <c r="AK88" s="6">
        <v>0</v>
      </c>
      <c r="AL88" s="9">
        <f t="shared" si="300"/>
        <v>0</v>
      </c>
      <c r="AM88" s="7">
        <v>0</v>
      </c>
      <c r="AN88" s="6">
        <v>0</v>
      </c>
      <c r="AO88" s="9">
        <f t="shared" si="301"/>
        <v>0</v>
      </c>
      <c r="AP88" s="54">
        <v>64.38</v>
      </c>
      <c r="AQ88" s="6">
        <v>597.30700000000002</v>
      </c>
      <c r="AR88" s="9">
        <f t="shared" si="302"/>
        <v>9277.8347312830083</v>
      </c>
      <c r="AS88" s="7"/>
      <c r="AT88" s="6"/>
      <c r="AU88" s="9"/>
      <c r="AV88" s="7">
        <v>0</v>
      </c>
      <c r="AW88" s="6">
        <v>0</v>
      </c>
      <c r="AX88" s="9">
        <f t="shared" si="303"/>
        <v>0</v>
      </c>
      <c r="AY88" s="7">
        <v>0</v>
      </c>
      <c r="AZ88" s="6">
        <v>0</v>
      </c>
      <c r="BA88" s="9">
        <f t="shared" si="304"/>
        <v>0</v>
      </c>
      <c r="BB88" s="54">
        <v>2E-3</v>
      </c>
      <c r="BC88" s="6">
        <v>6.9359999999999999</v>
      </c>
      <c r="BD88" s="58">
        <f t="shared" si="305"/>
        <v>3468000</v>
      </c>
      <c r="BE88" s="54">
        <v>18.374919999999999</v>
      </c>
      <c r="BF88" s="6">
        <v>410.87900000000002</v>
      </c>
      <c r="BG88" s="9">
        <f t="shared" si="306"/>
        <v>22360.85925816276</v>
      </c>
      <c r="BH88" s="7">
        <v>0</v>
      </c>
      <c r="BI88" s="6">
        <v>0</v>
      </c>
      <c r="BJ88" s="9">
        <f t="shared" si="307"/>
        <v>0</v>
      </c>
      <c r="BK88" s="7">
        <v>0</v>
      </c>
      <c r="BL88" s="6">
        <v>0</v>
      </c>
      <c r="BM88" s="9">
        <f t="shared" si="308"/>
        <v>0</v>
      </c>
      <c r="BN88" s="7"/>
      <c r="BO88" s="6"/>
      <c r="BP88" s="9"/>
      <c r="BQ88" s="7">
        <v>0</v>
      </c>
      <c r="BR88" s="6">
        <v>0</v>
      </c>
      <c r="BS88" s="9">
        <f t="shared" si="309"/>
        <v>0</v>
      </c>
      <c r="BT88" s="7">
        <v>0</v>
      </c>
      <c r="BU88" s="6">
        <v>0</v>
      </c>
      <c r="BV88" s="9">
        <f t="shared" si="310"/>
        <v>0</v>
      </c>
      <c r="BW88" s="7">
        <v>0</v>
      </c>
      <c r="BX88" s="6">
        <v>0</v>
      </c>
      <c r="BY88" s="9">
        <f t="shared" si="311"/>
        <v>0</v>
      </c>
      <c r="BZ88" s="7">
        <v>0</v>
      </c>
      <c r="CA88" s="6">
        <v>0</v>
      </c>
      <c r="CB88" s="9">
        <f t="shared" si="312"/>
        <v>0</v>
      </c>
      <c r="CC88" s="7">
        <v>0</v>
      </c>
      <c r="CD88" s="6">
        <v>0</v>
      </c>
      <c r="CE88" s="9">
        <f t="shared" si="313"/>
        <v>0</v>
      </c>
      <c r="CF88" s="54">
        <v>18.374919999999999</v>
      </c>
      <c r="CG88" s="6">
        <v>410.87900000000002</v>
      </c>
      <c r="CH88" s="9">
        <f t="shared" si="314"/>
        <v>22360.85925816276</v>
      </c>
      <c r="CI88" s="7">
        <f t="shared" si="316"/>
        <v>127.43379999999999</v>
      </c>
      <c r="CJ88" s="9">
        <f t="shared" si="317"/>
        <v>2019.7799999999997</v>
      </c>
    </row>
    <row r="89" spans="1:88" x14ac:dyDescent="0.3">
      <c r="A89" s="35">
        <v>2023</v>
      </c>
      <c r="B89" s="36" t="s">
        <v>10</v>
      </c>
      <c r="C89" s="7">
        <v>0</v>
      </c>
      <c r="D89" s="6">
        <v>0</v>
      </c>
      <c r="E89" s="9">
        <f t="shared" si="318"/>
        <v>0</v>
      </c>
      <c r="F89" s="54">
        <v>17.836490000000001</v>
      </c>
      <c r="G89" s="6">
        <v>583.11699999999996</v>
      </c>
      <c r="H89" s="9">
        <f t="shared" si="291"/>
        <v>32692.362678979996</v>
      </c>
      <c r="I89" s="7">
        <v>0</v>
      </c>
      <c r="J89" s="6">
        <v>0</v>
      </c>
      <c r="K89" s="9">
        <f t="shared" si="292"/>
        <v>0</v>
      </c>
      <c r="L89" s="7">
        <v>0</v>
      </c>
      <c r="M89" s="6">
        <v>0</v>
      </c>
      <c r="N89" s="9">
        <f t="shared" si="293"/>
        <v>0</v>
      </c>
      <c r="O89" s="7">
        <v>0</v>
      </c>
      <c r="P89" s="6">
        <v>0</v>
      </c>
      <c r="Q89" s="9">
        <f t="shared" si="294"/>
        <v>0</v>
      </c>
      <c r="R89" s="7">
        <v>0</v>
      </c>
      <c r="S89" s="6">
        <v>0</v>
      </c>
      <c r="T89" s="9">
        <f t="shared" si="295"/>
        <v>0</v>
      </c>
      <c r="U89" s="7">
        <v>0</v>
      </c>
      <c r="V89" s="6">
        <v>0</v>
      </c>
      <c r="W89" s="9">
        <f t="shared" si="296"/>
        <v>0</v>
      </c>
      <c r="X89" s="7">
        <v>0</v>
      </c>
      <c r="Y89" s="6">
        <v>0</v>
      </c>
      <c r="Z89" s="9">
        <f t="shared" si="297"/>
        <v>0</v>
      </c>
      <c r="AA89" s="7">
        <v>0</v>
      </c>
      <c r="AB89" s="6">
        <v>0</v>
      </c>
      <c r="AC89" s="9">
        <f t="shared" si="298"/>
        <v>0</v>
      </c>
      <c r="AD89" s="7"/>
      <c r="AE89" s="6"/>
      <c r="AF89" s="9"/>
      <c r="AG89" s="7">
        <v>0</v>
      </c>
      <c r="AH89" s="6">
        <v>0</v>
      </c>
      <c r="AI89" s="9">
        <f t="shared" si="299"/>
        <v>0</v>
      </c>
      <c r="AJ89" s="7">
        <v>0</v>
      </c>
      <c r="AK89" s="6">
        <v>0</v>
      </c>
      <c r="AL89" s="9">
        <f t="shared" si="300"/>
        <v>0</v>
      </c>
      <c r="AM89" s="7">
        <v>0</v>
      </c>
      <c r="AN89" s="6">
        <v>0</v>
      </c>
      <c r="AO89" s="9">
        <f t="shared" si="301"/>
        <v>0</v>
      </c>
      <c r="AP89" s="7">
        <v>0</v>
      </c>
      <c r="AQ89" s="6">
        <v>0</v>
      </c>
      <c r="AR89" s="9">
        <f t="shared" si="302"/>
        <v>0</v>
      </c>
      <c r="AS89" s="7"/>
      <c r="AT89" s="6"/>
      <c r="AU89" s="9"/>
      <c r="AV89" s="7">
        <v>0</v>
      </c>
      <c r="AW89" s="6">
        <v>0</v>
      </c>
      <c r="AX89" s="9">
        <f t="shared" si="303"/>
        <v>0</v>
      </c>
      <c r="AY89" s="7">
        <v>0</v>
      </c>
      <c r="AZ89" s="6">
        <v>0</v>
      </c>
      <c r="BA89" s="9">
        <f t="shared" si="304"/>
        <v>0</v>
      </c>
      <c r="BB89" s="7">
        <v>0</v>
      </c>
      <c r="BC89" s="6">
        <v>0</v>
      </c>
      <c r="BD89" s="9">
        <f t="shared" si="305"/>
        <v>0</v>
      </c>
      <c r="BE89" s="54">
        <v>15.265499999999999</v>
      </c>
      <c r="BF89" s="6">
        <v>462.97</v>
      </c>
      <c r="BG89" s="9">
        <f t="shared" si="306"/>
        <v>30327.863483017263</v>
      </c>
      <c r="BH89" s="7">
        <v>0</v>
      </c>
      <c r="BI89" s="6">
        <v>0</v>
      </c>
      <c r="BJ89" s="9">
        <f t="shared" si="307"/>
        <v>0</v>
      </c>
      <c r="BK89" s="7">
        <v>0</v>
      </c>
      <c r="BL89" s="6">
        <v>0</v>
      </c>
      <c r="BM89" s="9">
        <f t="shared" si="308"/>
        <v>0</v>
      </c>
      <c r="BN89" s="7"/>
      <c r="BO89" s="6"/>
      <c r="BP89" s="9"/>
      <c r="BQ89" s="7">
        <v>0</v>
      </c>
      <c r="BR89" s="6">
        <v>0</v>
      </c>
      <c r="BS89" s="9">
        <f t="shared" si="309"/>
        <v>0</v>
      </c>
      <c r="BT89" s="7">
        <v>0</v>
      </c>
      <c r="BU89" s="6">
        <v>0</v>
      </c>
      <c r="BV89" s="9">
        <f t="shared" si="310"/>
        <v>0</v>
      </c>
      <c r="BW89" s="7">
        <v>0</v>
      </c>
      <c r="BX89" s="6">
        <v>0</v>
      </c>
      <c r="BY89" s="9">
        <f t="shared" si="311"/>
        <v>0</v>
      </c>
      <c r="BZ89" s="7">
        <v>0</v>
      </c>
      <c r="CA89" s="6">
        <v>0</v>
      </c>
      <c r="CB89" s="9">
        <f t="shared" si="312"/>
        <v>0</v>
      </c>
      <c r="CC89" s="54">
        <v>1.5</v>
      </c>
      <c r="CD89" s="6">
        <v>21.46</v>
      </c>
      <c r="CE89" s="9">
        <f t="shared" si="313"/>
        <v>14306.666666666666</v>
      </c>
      <c r="CF89" s="54">
        <v>0.42</v>
      </c>
      <c r="CG89" s="6">
        <v>5.8</v>
      </c>
      <c r="CH89" s="9">
        <f t="shared" si="314"/>
        <v>13809.523809523811</v>
      </c>
      <c r="CI89" s="7">
        <f t="shared" si="316"/>
        <v>35.021990000000002</v>
      </c>
      <c r="CJ89" s="9">
        <f t="shared" si="317"/>
        <v>1073.347</v>
      </c>
    </row>
    <row r="90" spans="1:88" x14ac:dyDescent="0.3">
      <c r="A90" s="35">
        <v>2023</v>
      </c>
      <c r="B90" s="36" t="s">
        <v>11</v>
      </c>
      <c r="C90" s="7">
        <v>0</v>
      </c>
      <c r="D90" s="6">
        <v>0</v>
      </c>
      <c r="E90" s="9">
        <f t="shared" si="318"/>
        <v>0</v>
      </c>
      <c r="F90" s="54">
        <v>3.96915</v>
      </c>
      <c r="G90" s="6">
        <v>165.38</v>
      </c>
      <c r="H90" s="9">
        <f t="shared" si="291"/>
        <v>41666.351737777608</v>
      </c>
      <c r="I90" s="7">
        <v>0</v>
      </c>
      <c r="J90" s="6">
        <v>0</v>
      </c>
      <c r="K90" s="9">
        <f t="shared" si="292"/>
        <v>0</v>
      </c>
      <c r="L90" s="7">
        <v>0</v>
      </c>
      <c r="M90" s="6">
        <v>0</v>
      </c>
      <c r="N90" s="9">
        <f t="shared" si="293"/>
        <v>0</v>
      </c>
      <c r="O90" s="54">
        <v>6.6000000000000003E-2</v>
      </c>
      <c r="P90" s="6">
        <v>5.5890000000000004</v>
      </c>
      <c r="Q90" s="9">
        <f t="shared" si="294"/>
        <v>84681.818181818191</v>
      </c>
      <c r="R90" s="7">
        <v>0</v>
      </c>
      <c r="S90" s="6">
        <v>0</v>
      </c>
      <c r="T90" s="9">
        <f t="shared" si="295"/>
        <v>0</v>
      </c>
      <c r="U90" s="7">
        <v>0</v>
      </c>
      <c r="V90" s="6">
        <v>0</v>
      </c>
      <c r="W90" s="9">
        <f t="shared" si="296"/>
        <v>0</v>
      </c>
      <c r="X90" s="7">
        <v>0</v>
      </c>
      <c r="Y90" s="6">
        <v>0</v>
      </c>
      <c r="Z90" s="9">
        <f t="shared" si="297"/>
        <v>0</v>
      </c>
      <c r="AA90" s="7">
        <v>0</v>
      </c>
      <c r="AB90" s="6">
        <v>0</v>
      </c>
      <c r="AC90" s="9">
        <f t="shared" si="298"/>
        <v>0</v>
      </c>
      <c r="AD90" s="7"/>
      <c r="AE90" s="6"/>
      <c r="AF90" s="9"/>
      <c r="AG90" s="7">
        <v>0</v>
      </c>
      <c r="AH90" s="6">
        <v>0</v>
      </c>
      <c r="AI90" s="9">
        <f t="shared" si="299"/>
        <v>0</v>
      </c>
      <c r="AJ90" s="7">
        <v>0</v>
      </c>
      <c r="AK90" s="6">
        <v>0</v>
      </c>
      <c r="AL90" s="9">
        <f t="shared" si="300"/>
        <v>0</v>
      </c>
      <c r="AM90" s="7">
        <v>0</v>
      </c>
      <c r="AN90" s="6">
        <v>0</v>
      </c>
      <c r="AO90" s="9">
        <f t="shared" si="301"/>
        <v>0</v>
      </c>
      <c r="AP90" s="7">
        <v>0</v>
      </c>
      <c r="AQ90" s="6">
        <v>0</v>
      </c>
      <c r="AR90" s="9">
        <f t="shared" si="302"/>
        <v>0</v>
      </c>
      <c r="AS90" s="7"/>
      <c r="AT90" s="6"/>
      <c r="AU90" s="9"/>
      <c r="AV90" s="7">
        <v>0</v>
      </c>
      <c r="AW90" s="6">
        <v>0</v>
      </c>
      <c r="AX90" s="9">
        <f t="shared" si="303"/>
        <v>0</v>
      </c>
      <c r="AY90" s="7">
        <v>0</v>
      </c>
      <c r="AZ90" s="6">
        <v>0</v>
      </c>
      <c r="BA90" s="9">
        <f t="shared" si="304"/>
        <v>0</v>
      </c>
      <c r="BB90" s="54">
        <v>0.05</v>
      </c>
      <c r="BC90" s="6">
        <v>2.7349999999999999</v>
      </c>
      <c r="BD90" s="9">
        <f t="shared" si="305"/>
        <v>54699.999999999993</v>
      </c>
      <c r="BE90" s="54">
        <v>24.525590000000001</v>
      </c>
      <c r="BF90" s="6">
        <v>1144.2049999999999</v>
      </c>
      <c r="BG90" s="9">
        <f t="shared" si="306"/>
        <v>46653.515776786604</v>
      </c>
      <c r="BH90" s="7">
        <v>0</v>
      </c>
      <c r="BI90" s="6">
        <v>0</v>
      </c>
      <c r="BJ90" s="9">
        <f t="shared" si="307"/>
        <v>0</v>
      </c>
      <c r="BK90" s="7">
        <v>0</v>
      </c>
      <c r="BL90" s="6">
        <v>0</v>
      </c>
      <c r="BM90" s="9">
        <f t="shared" si="308"/>
        <v>0</v>
      </c>
      <c r="BN90" s="7"/>
      <c r="BO90" s="6"/>
      <c r="BP90" s="9"/>
      <c r="BQ90" s="7">
        <v>0</v>
      </c>
      <c r="BR90" s="6">
        <v>0</v>
      </c>
      <c r="BS90" s="9">
        <f t="shared" si="309"/>
        <v>0</v>
      </c>
      <c r="BT90" s="7">
        <v>0</v>
      </c>
      <c r="BU90" s="6">
        <v>0</v>
      </c>
      <c r="BV90" s="9">
        <f t="shared" si="310"/>
        <v>0</v>
      </c>
      <c r="BW90" s="7">
        <v>0</v>
      </c>
      <c r="BX90" s="6">
        <v>0</v>
      </c>
      <c r="BY90" s="9">
        <f t="shared" si="311"/>
        <v>0</v>
      </c>
      <c r="BZ90" s="7">
        <v>0</v>
      </c>
      <c r="CA90" s="6">
        <v>0</v>
      </c>
      <c r="CB90" s="9">
        <f t="shared" si="312"/>
        <v>0</v>
      </c>
      <c r="CC90" s="7">
        <v>0</v>
      </c>
      <c r="CD90" s="6">
        <v>0</v>
      </c>
      <c r="CE90" s="9">
        <f t="shared" si="313"/>
        <v>0</v>
      </c>
      <c r="CF90" s="7">
        <v>0</v>
      </c>
      <c r="CG90" s="6">
        <v>0</v>
      </c>
      <c r="CH90" s="9">
        <f t="shared" si="314"/>
        <v>0</v>
      </c>
      <c r="CI90" s="7">
        <f t="shared" si="316"/>
        <v>28.61074</v>
      </c>
      <c r="CJ90" s="9">
        <f t="shared" si="317"/>
        <v>1317.9089999999999</v>
      </c>
    </row>
    <row r="91" spans="1:88" x14ac:dyDescent="0.3">
      <c r="A91" s="35">
        <v>2023</v>
      </c>
      <c r="B91" s="36" t="s">
        <v>12</v>
      </c>
      <c r="C91" s="7">
        <v>0</v>
      </c>
      <c r="D91" s="6">
        <v>0</v>
      </c>
      <c r="E91" s="9">
        <f t="shared" si="318"/>
        <v>0</v>
      </c>
      <c r="F91" s="54">
        <v>71.973460000000003</v>
      </c>
      <c r="G91" s="6">
        <v>2184.09</v>
      </c>
      <c r="H91" s="9">
        <f t="shared" si="291"/>
        <v>30345.76912100655</v>
      </c>
      <c r="I91" s="7">
        <v>0</v>
      </c>
      <c r="J91" s="6">
        <v>0</v>
      </c>
      <c r="K91" s="9">
        <f t="shared" si="292"/>
        <v>0</v>
      </c>
      <c r="L91" s="7">
        <v>0</v>
      </c>
      <c r="M91" s="6">
        <v>0</v>
      </c>
      <c r="N91" s="9">
        <f t="shared" si="293"/>
        <v>0</v>
      </c>
      <c r="O91" s="54">
        <v>1.9E-2</v>
      </c>
      <c r="P91" s="6">
        <v>1.399</v>
      </c>
      <c r="Q91" s="9">
        <f t="shared" si="294"/>
        <v>73631.578947368427</v>
      </c>
      <c r="R91" s="7">
        <v>0</v>
      </c>
      <c r="S91" s="6">
        <v>0</v>
      </c>
      <c r="T91" s="9">
        <f t="shared" si="295"/>
        <v>0</v>
      </c>
      <c r="U91" s="7">
        <v>0</v>
      </c>
      <c r="V91" s="6">
        <v>0</v>
      </c>
      <c r="W91" s="9">
        <f t="shared" si="296"/>
        <v>0</v>
      </c>
      <c r="X91" s="7">
        <v>0</v>
      </c>
      <c r="Y91" s="6">
        <v>0</v>
      </c>
      <c r="Z91" s="9">
        <f t="shared" si="297"/>
        <v>0</v>
      </c>
      <c r="AA91" s="7">
        <v>0</v>
      </c>
      <c r="AB91" s="6">
        <v>0</v>
      </c>
      <c r="AC91" s="9">
        <f t="shared" si="298"/>
        <v>0</v>
      </c>
      <c r="AD91" s="7"/>
      <c r="AE91" s="6"/>
      <c r="AF91" s="9"/>
      <c r="AG91" s="7">
        <v>0</v>
      </c>
      <c r="AH91" s="6">
        <v>0</v>
      </c>
      <c r="AI91" s="9">
        <f t="shared" si="299"/>
        <v>0</v>
      </c>
      <c r="AJ91" s="7">
        <v>0</v>
      </c>
      <c r="AK91" s="6">
        <v>0</v>
      </c>
      <c r="AL91" s="9">
        <f t="shared" si="300"/>
        <v>0</v>
      </c>
      <c r="AM91" s="7">
        <v>0</v>
      </c>
      <c r="AN91" s="6">
        <v>0</v>
      </c>
      <c r="AO91" s="9">
        <f t="shared" si="301"/>
        <v>0</v>
      </c>
      <c r="AP91" s="7">
        <v>0</v>
      </c>
      <c r="AQ91" s="6">
        <v>0</v>
      </c>
      <c r="AR91" s="9">
        <f t="shared" si="302"/>
        <v>0</v>
      </c>
      <c r="AS91" s="7"/>
      <c r="AT91" s="6"/>
      <c r="AU91" s="9"/>
      <c r="AV91" s="7">
        <v>0</v>
      </c>
      <c r="AW91" s="6">
        <v>0</v>
      </c>
      <c r="AX91" s="9">
        <f t="shared" si="303"/>
        <v>0</v>
      </c>
      <c r="AY91" s="7">
        <v>0</v>
      </c>
      <c r="AZ91" s="6">
        <v>0</v>
      </c>
      <c r="BA91" s="9">
        <f t="shared" si="304"/>
        <v>0</v>
      </c>
      <c r="BB91" s="7">
        <v>0</v>
      </c>
      <c r="BC91" s="6">
        <v>0</v>
      </c>
      <c r="BD91" s="9">
        <f t="shared" si="305"/>
        <v>0</v>
      </c>
      <c r="BE91" s="54">
        <v>29.495180000000001</v>
      </c>
      <c r="BF91" s="6">
        <v>379.25400000000002</v>
      </c>
      <c r="BG91" s="9">
        <f t="shared" si="306"/>
        <v>12858.168690613178</v>
      </c>
      <c r="BH91" s="7">
        <v>0</v>
      </c>
      <c r="BI91" s="6">
        <v>0</v>
      </c>
      <c r="BJ91" s="9">
        <f t="shared" si="307"/>
        <v>0</v>
      </c>
      <c r="BK91" s="7">
        <v>0</v>
      </c>
      <c r="BL91" s="6">
        <v>0</v>
      </c>
      <c r="BM91" s="9">
        <f t="shared" si="308"/>
        <v>0</v>
      </c>
      <c r="BN91" s="7"/>
      <c r="BO91" s="6"/>
      <c r="BP91" s="9"/>
      <c r="BQ91" s="7">
        <v>0</v>
      </c>
      <c r="BR91" s="6">
        <v>0</v>
      </c>
      <c r="BS91" s="9">
        <f t="shared" si="309"/>
        <v>0</v>
      </c>
      <c r="BT91" s="7">
        <v>0</v>
      </c>
      <c r="BU91" s="6">
        <v>0</v>
      </c>
      <c r="BV91" s="9">
        <f t="shared" si="310"/>
        <v>0</v>
      </c>
      <c r="BW91" s="7">
        <v>0</v>
      </c>
      <c r="BX91" s="6">
        <v>0</v>
      </c>
      <c r="BY91" s="9">
        <f t="shared" si="311"/>
        <v>0</v>
      </c>
      <c r="BZ91" s="7">
        <v>0</v>
      </c>
      <c r="CA91" s="6">
        <v>0</v>
      </c>
      <c r="CB91" s="9">
        <f t="shared" si="312"/>
        <v>0</v>
      </c>
      <c r="CC91" s="7">
        <v>0</v>
      </c>
      <c r="CD91" s="6">
        <v>0</v>
      </c>
      <c r="CE91" s="9">
        <f t="shared" si="313"/>
        <v>0</v>
      </c>
      <c r="CF91" s="7">
        <v>0</v>
      </c>
      <c r="CG91" s="6">
        <v>0</v>
      </c>
      <c r="CH91" s="9">
        <f t="shared" si="314"/>
        <v>0</v>
      </c>
      <c r="CI91" s="7">
        <f t="shared" si="316"/>
        <v>101.48764000000001</v>
      </c>
      <c r="CJ91" s="9">
        <f t="shared" si="317"/>
        <v>2564.7429999999999</v>
      </c>
    </row>
    <row r="92" spans="1:88" x14ac:dyDescent="0.3">
      <c r="A92" s="35">
        <v>2023</v>
      </c>
      <c r="B92" s="36" t="s">
        <v>13</v>
      </c>
      <c r="C92" s="7">
        <v>0</v>
      </c>
      <c r="D92" s="6">
        <v>0</v>
      </c>
      <c r="E92" s="9">
        <f t="shared" si="318"/>
        <v>0</v>
      </c>
      <c r="F92" s="54">
        <v>43.521560000000001</v>
      </c>
      <c r="G92" s="6">
        <v>1389.19</v>
      </c>
      <c r="H92" s="9">
        <f t="shared" si="291"/>
        <v>31919.581926750787</v>
      </c>
      <c r="I92" s="7">
        <v>0</v>
      </c>
      <c r="J92" s="6">
        <v>0</v>
      </c>
      <c r="K92" s="9">
        <f t="shared" si="292"/>
        <v>0</v>
      </c>
      <c r="L92" s="7">
        <v>0</v>
      </c>
      <c r="M92" s="6">
        <v>0</v>
      </c>
      <c r="N92" s="9">
        <f t="shared" si="293"/>
        <v>0</v>
      </c>
      <c r="O92" s="54">
        <v>3.1E-2</v>
      </c>
      <c r="P92" s="6">
        <v>3.4980000000000002</v>
      </c>
      <c r="Q92" s="9">
        <f t="shared" si="294"/>
        <v>112838.70967741936</v>
      </c>
      <c r="R92" s="7">
        <v>0</v>
      </c>
      <c r="S92" s="6">
        <v>0</v>
      </c>
      <c r="T92" s="9">
        <f t="shared" si="295"/>
        <v>0</v>
      </c>
      <c r="U92" s="7">
        <v>0</v>
      </c>
      <c r="V92" s="6">
        <v>0</v>
      </c>
      <c r="W92" s="9">
        <f t="shared" si="296"/>
        <v>0</v>
      </c>
      <c r="X92" s="7">
        <v>0</v>
      </c>
      <c r="Y92" s="6">
        <v>0</v>
      </c>
      <c r="Z92" s="9">
        <f t="shared" si="297"/>
        <v>0</v>
      </c>
      <c r="AA92" s="7">
        <v>0</v>
      </c>
      <c r="AB92" s="6">
        <v>0</v>
      </c>
      <c r="AC92" s="9">
        <f t="shared" si="298"/>
        <v>0</v>
      </c>
      <c r="AD92" s="54"/>
      <c r="AE92" s="6"/>
      <c r="AF92" s="9"/>
      <c r="AG92" s="54">
        <v>0.2</v>
      </c>
      <c r="AH92" s="6">
        <v>5</v>
      </c>
      <c r="AI92" s="9">
        <f t="shared" si="299"/>
        <v>25000</v>
      </c>
      <c r="AJ92" s="54">
        <v>0.2</v>
      </c>
      <c r="AK92" s="6">
        <v>5</v>
      </c>
      <c r="AL92" s="9">
        <f t="shared" si="300"/>
        <v>25000</v>
      </c>
      <c r="AM92" s="7">
        <v>0</v>
      </c>
      <c r="AN92" s="6">
        <v>0</v>
      </c>
      <c r="AO92" s="9">
        <f t="shared" si="301"/>
        <v>0</v>
      </c>
      <c r="AP92" s="54">
        <v>132.12</v>
      </c>
      <c r="AQ92" s="6">
        <v>1179.7139999999999</v>
      </c>
      <c r="AR92" s="9">
        <f t="shared" si="302"/>
        <v>8929.1099000908252</v>
      </c>
      <c r="AS92" s="7"/>
      <c r="AT92" s="6"/>
      <c r="AU92" s="9"/>
      <c r="AV92" s="7">
        <v>0</v>
      </c>
      <c r="AW92" s="6">
        <v>0</v>
      </c>
      <c r="AX92" s="9">
        <f t="shared" si="303"/>
        <v>0</v>
      </c>
      <c r="AY92" s="7">
        <v>0</v>
      </c>
      <c r="AZ92" s="6">
        <v>0</v>
      </c>
      <c r="BA92" s="9">
        <f t="shared" si="304"/>
        <v>0</v>
      </c>
      <c r="BB92" s="7">
        <v>0</v>
      </c>
      <c r="BC92" s="6">
        <v>0</v>
      </c>
      <c r="BD92" s="9">
        <f t="shared" si="305"/>
        <v>0</v>
      </c>
      <c r="BE92" s="54">
        <v>49.287759999999999</v>
      </c>
      <c r="BF92" s="6">
        <v>2360.3910000000001</v>
      </c>
      <c r="BG92" s="9">
        <f t="shared" si="306"/>
        <v>47890.00352217265</v>
      </c>
      <c r="BH92" s="7">
        <v>0</v>
      </c>
      <c r="BI92" s="6">
        <v>0</v>
      </c>
      <c r="BJ92" s="9">
        <f t="shared" si="307"/>
        <v>0</v>
      </c>
      <c r="BK92" s="7">
        <v>0</v>
      </c>
      <c r="BL92" s="6">
        <v>0</v>
      </c>
      <c r="BM92" s="9">
        <f t="shared" si="308"/>
        <v>0</v>
      </c>
      <c r="BN92" s="7"/>
      <c r="BO92" s="6"/>
      <c r="BP92" s="9"/>
      <c r="BQ92" s="7">
        <v>0</v>
      </c>
      <c r="BR92" s="6">
        <v>0</v>
      </c>
      <c r="BS92" s="9">
        <f t="shared" si="309"/>
        <v>0</v>
      </c>
      <c r="BT92" s="7">
        <v>0</v>
      </c>
      <c r="BU92" s="6">
        <v>0</v>
      </c>
      <c r="BV92" s="9">
        <f t="shared" si="310"/>
        <v>0</v>
      </c>
      <c r="BW92" s="7">
        <v>0</v>
      </c>
      <c r="BX92" s="6">
        <v>0</v>
      </c>
      <c r="BY92" s="9">
        <f t="shared" si="311"/>
        <v>0</v>
      </c>
      <c r="BZ92" s="7">
        <v>0</v>
      </c>
      <c r="CA92" s="6">
        <v>0</v>
      </c>
      <c r="CB92" s="9">
        <f t="shared" si="312"/>
        <v>0</v>
      </c>
      <c r="CC92" s="7">
        <v>0</v>
      </c>
      <c r="CD92" s="6">
        <v>0</v>
      </c>
      <c r="CE92" s="9">
        <f t="shared" si="313"/>
        <v>0</v>
      </c>
      <c r="CF92" s="54">
        <v>0.2</v>
      </c>
      <c r="CG92" s="6">
        <v>5</v>
      </c>
      <c r="CH92" s="9">
        <f t="shared" si="314"/>
        <v>25000</v>
      </c>
      <c r="CI92" s="7">
        <f t="shared" si="316"/>
        <v>225.56031999999999</v>
      </c>
      <c r="CJ92" s="9">
        <f t="shared" si="317"/>
        <v>4947.7929999999997</v>
      </c>
    </row>
    <row r="93" spans="1:88" x14ac:dyDescent="0.3">
      <c r="A93" s="35">
        <v>2023</v>
      </c>
      <c r="B93" s="36" t="s">
        <v>14</v>
      </c>
      <c r="C93" s="7">
        <v>0</v>
      </c>
      <c r="D93" s="6">
        <v>0</v>
      </c>
      <c r="E93" s="9">
        <f t="shared" si="318"/>
        <v>0</v>
      </c>
      <c r="F93" s="54">
        <v>39.02346</v>
      </c>
      <c r="G93" s="6">
        <v>1704.702</v>
      </c>
      <c r="H93" s="9">
        <f t="shared" si="291"/>
        <v>43684.03006806675</v>
      </c>
      <c r="I93" s="54">
        <v>1.3</v>
      </c>
      <c r="J93" s="6">
        <v>6.9</v>
      </c>
      <c r="K93" s="9">
        <f t="shared" si="292"/>
        <v>5307.6923076923076</v>
      </c>
      <c r="L93" s="7">
        <v>0</v>
      </c>
      <c r="M93" s="6">
        <v>0</v>
      </c>
      <c r="N93" s="9">
        <f t="shared" si="293"/>
        <v>0</v>
      </c>
      <c r="O93" s="54">
        <v>0.17799999999999999</v>
      </c>
      <c r="P93" s="6">
        <v>7.6959999999999997</v>
      </c>
      <c r="Q93" s="9">
        <f t="shared" si="294"/>
        <v>43235.955056179773</v>
      </c>
      <c r="R93" s="7">
        <v>0</v>
      </c>
      <c r="S93" s="6">
        <v>0</v>
      </c>
      <c r="T93" s="9">
        <f t="shared" si="295"/>
        <v>0</v>
      </c>
      <c r="U93" s="7">
        <v>0</v>
      </c>
      <c r="V93" s="6">
        <v>0</v>
      </c>
      <c r="W93" s="9">
        <f t="shared" si="296"/>
        <v>0</v>
      </c>
      <c r="X93" s="7">
        <v>0</v>
      </c>
      <c r="Y93" s="6">
        <v>0</v>
      </c>
      <c r="Z93" s="9">
        <f t="shared" si="297"/>
        <v>0</v>
      </c>
      <c r="AA93" s="7">
        <v>0</v>
      </c>
      <c r="AB93" s="6">
        <v>0</v>
      </c>
      <c r="AC93" s="9">
        <f t="shared" si="298"/>
        <v>0</v>
      </c>
      <c r="AD93" s="7"/>
      <c r="AE93" s="6"/>
      <c r="AF93" s="9"/>
      <c r="AG93" s="7">
        <v>0</v>
      </c>
      <c r="AH93" s="6">
        <v>0</v>
      </c>
      <c r="AI93" s="9">
        <f t="shared" si="299"/>
        <v>0</v>
      </c>
      <c r="AJ93" s="7">
        <v>0</v>
      </c>
      <c r="AK93" s="6">
        <v>0</v>
      </c>
      <c r="AL93" s="9">
        <f t="shared" si="300"/>
        <v>0</v>
      </c>
      <c r="AM93" s="7">
        <v>0</v>
      </c>
      <c r="AN93" s="6">
        <v>0</v>
      </c>
      <c r="AO93" s="9">
        <f t="shared" si="301"/>
        <v>0</v>
      </c>
      <c r="AP93" s="7">
        <v>0</v>
      </c>
      <c r="AQ93" s="6">
        <v>0</v>
      </c>
      <c r="AR93" s="9">
        <f t="shared" si="302"/>
        <v>0</v>
      </c>
      <c r="AS93" s="7"/>
      <c r="AT93" s="6"/>
      <c r="AU93" s="9"/>
      <c r="AV93" s="7">
        <v>0</v>
      </c>
      <c r="AW93" s="6">
        <v>0</v>
      </c>
      <c r="AX93" s="9">
        <f t="shared" si="303"/>
        <v>0</v>
      </c>
      <c r="AY93" s="7">
        <v>0</v>
      </c>
      <c r="AZ93" s="6">
        <v>0</v>
      </c>
      <c r="BA93" s="9">
        <f t="shared" si="304"/>
        <v>0</v>
      </c>
      <c r="BB93" s="54">
        <v>7.7340000000000006E-2</v>
      </c>
      <c r="BC93" s="6">
        <v>2.7349999999999999</v>
      </c>
      <c r="BD93" s="9">
        <f t="shared" si="305"/>
        <v>35363.330747349362</v>
      </c>
      <c r="BE93" s="7">
        <v>0</v>
      </c>
      <c r="BF93" s="6">
        <v>0</v>
      </c>
      <c r="BG93" s="9">
        <f t="shared" si="306"/>
        <v>0</v>
      </c>
      <c r="BH93" s="7">
        <v>0</v>
      </c>
      <c r="BI93" s="6">
        <v>0</v>
      </c>
      <c r="BJ93" s="9">
        <f t="shared" si="307"/>
        <v>0</v>
      </c>
      <c r="BK93" s="7">
        <v>0</v>
      </c>
      <c r="BL93" s="6">
        <v>0</v>
      </c>
      <c r="BM93" s="9">
        <f t="shared" si="308"/>
        <v>0</v>
      </c>
      <c r="BN93" s="7"/>
      <c r="BO93" s="6"/>
      <c r="BP93" s="9"/>
      <c r="BQ93" s="7">
        <v>0</v>
      </c>
      <c r="BR93" s="6">
        <v>0</v>
      </c>
      <c r="BS93" s="9">
        <f t="shared" si="309"/>
        <v>0</v>
      </c>
      <c r="BT93" s="7">
        <v>0</v>
      </c>
      <c r="BU93" s="6">
        <v>0</v>
      </c>
      <c r="BV93" s="9">
        <f t="shared" si="310"/>
        <v>0</v>
      </c>
      <c r="BW93" s="7">
        <v>0</v>
      </c>
      <c r="BX93" s="6">
        <v>0</v>
      </c>
      <c r="BY93" s="9">
        <f t="shared" si="311"/>
        <v>0</v>
      </c>
      <c r="BZ93" s="7">
        <v>0</v>
      </c>
      <c r="CA93" s="6">
        <v>0</v>
      </c>
      <c r="CB93" s="9">
        <f t="shared" si="312"/>
        <v>0</v>
      </c>
      <c r="CC93" s="7">
        <v>0</v>
      </c>
      <c r="CD93" s="6">
        <v>0</v>
      </c>
      <c r="CE93" s="9">
        <f t="shared" si="313"/>
        <v>0</v>
      </c>
      <c r="CF93" s="54">
        <v>67.168000000000006</v>
      </c>
      <c r="CG93" s="6">
        <v>1716.538</v>
      </c>
      <c r="CH93" s="9">
        <f t="shared" si="314"/>
        <v>25555.889709385418</v>
      </c>
      <c r="CI93" s="7">
        <f t="shared" si="316"/>
        <v>107.74680000000001</v>
      </c>
      <c r="CJ93" s="9">
        <f t="shared" si="317"/>
        <v>3438.5709999999999</v>
      </c>
    </row>
    <row r="94" spans="1:88" x14ac:dyDescent="0.3">
      <c r="A94" s="35">
        <v>2023</v>
      </c>
      <c r="B94" s="9" t="s">
        <v>15</v>
      </c>
      <c r="C94" s="7">
        <v>0</v>
      </c>
      <c r="D94" s="6">
        <v>0</v>
      </c>
      <c r="E94" s="9">
        <f t="shared" si="318"/>
        <v>0</v>
      </c>
      <c r="F94" s="54">
        <v>38.334679999999999</v>
      </c>
      <c r="G94" s="6">
        <v>1642.299</v>
      </c>
      <c r="H94" s="9">
        <f t="shared" si="291"/>
        <v>42841.077583013604</v>
      </c>
      <c r="I94" s="7">
        <v>0</v>
      </c>
      <c r="J94" s="6">
        <v>0</v>
      </c>
      <c r="K94" s="9">
        <f t="shared" si="292"/>
        <v>0</v>
      </c>
      <c r="L94" s="7">
        <v>0</v>
      </c>
      <c r="M94" s="6">
        <v>0</v>
      </c>
      <c r="N94" s="9">
        <f t="shared" si="293"/>
        <v>0</v>
      </c>
      <c r="O94" s="54">
        <v>7.9000000000000001E-2</v>
      </c>
      <c r="P94" s="6">
        <v>4.1980000000000004</v>
      </c>
      <c r="Q94" s="9">
        <f t="shared" si="294"/>
        <v>53139.240506329115</v>
      </c>
      <c r="R94" s="7">
        <v>0</v>
      </c>
      <c r="S94" s="6">
        <v>0</v>
      </c>
      <c r="T94" s="9">
        <f t="shared" si="295"/>
        <v>0</v>
      </c>
      <c r="U94" s="7">
        <v>0</v>
      </c>
      <c r="V94" s="6">
        <v>0</v>
      </c>
      <c r="W94" s="9">
        <f t="shared" si="296"/>
        <v>0</v>
      </c>
      <c r="X94" s="7">
        <v>0</v>
      </c>
      <c r="Y94" s="6">
        <v>0</v>
      </c>
      <c r="Z94" s="9">
        <f t="shared" si="297"/>
        <v>0</v>
      </c>
      <c r="AA94" s="7">
        <v>0</v>
      </c>
      <c r="AB94" s="6">
        <v>0</v>
      </c>
      <c r="AC94" s="9">
        <f t="shared" si="298"/>
        <v>0</v>
      </c>
      <c r="AD94" s="7"/>
      <c r="AE94" s="6"/>
      <c r="AF94" s="9"/>
      <c r="AG94" s="7">
        <v>0</v>
      </c>
      <c r="AH94" s="6">
        <v>0</v>
      </c>
      <c r="AI94" s="9">
        <f t="shared" si="299"/>
        <v>0</v>
      </c>
      <c r="AJ94" s="7">
        <v>0</v>
      </c>
      <c r="AK94" s="6">
        <v>0</v>
      </c>
      <c r="AL94" s="9">
        <f t="shared" si="300"/>
        <v>0</v>
      </c>
      <c r="AM94" s="7">
        <v>0</v>
      </c>
      <c r="AN94" s="6">
        <v>0</v>
      </c>
      <c r="AO94" s="9">
        <f t="shared" si="301"/>
        <v>0</v>
      </c>
      <c r="AP94" s="7">
        <v>0</v>
      </c>
      <c r="AQ94" s="6">
        <v>0</v>
      </c>
      <c r="AR94" s="9">
        <f t="shared" si="302"/>
        <v>0</v>
      </c>
      <c r="AS94" s="7"/>
      <c r="AT94" s="6"/>
      <c r="AU94" s="9"/>
      <c r="AV94" s="7">
        <v>0</v>
      </c>
      <c r="AW94" s="6">
        <v>0</v>
      </c>
      <c r="AX94" s="9">
        <f t="shared" si="303"/>
        <v>0</v>
      </c>
      <c r="AY94" s="7">
        <v>0</v>
      </c>
      <c r="AZ94" s="6">
        <v>0</v>
      </c>
      <c r="BA94" s="9">
        <f t="shared" si="304"/>
        <v>0</v>
      </c>
      <c r="BB94" s="54">
        <v>0.2</v>
      </c>
      <c r="BC94" s="6">
        <v>3.004</v>
      </c>
      <c r="BD94" s="9">
        <f t="shared" si="305"/>
        <v>15020</v>
      </c>
      <c r="BE94" s="54">
        <v>11.66193</v>
      </c>
      <c r="BF94" s="6">
        <v>451.233</v>
      </c>
      <c r="BG94" s="9">
        <f t="shared" si="306"/>
        <v>38692.823572084548</v>
      </c>
      <c r="BH94" s="7">
        <v>0</v>
      </c>
      <c r="BI94" s="6">
        <v>0</v>
      </c>
      <c r="BJ94" s="9">
        <f t="shared" si="307"/>
        <v>0</v>
      </c>
      <c r="BK94" s="7">
        <v>0</v>
      </c>
      <c r="BL94" s="6">
        <v>0</v>
      </c>
      <c r="BM94" s="9">
        <f t="shared" si="308"/>
        <v>0</v>
      </c>
      <c r="BN94" s="7"/>
      <c r="BO94" s="6"/>
      <c r="BP94" s="9"/>
      <c r="BQ94" s="7">
        <v>0</v>
      </c>
      <c r="BR94" s="6">
        <v>0</v>
      </c>
      <c r="BS94" s="9">
        <f t="shared" si="309"/>
        <v>0</v>
      </c>
      <c r="BT94" s="7">
        <v>0</v>
      </c>
      <c r="BU94" s="6">
        <v>0</v>
      </c>
      <c r="BV94" s="9">
        <f t="shared" si="310"/>
        <v>0</v>
      </c>
      <c r="BW94" s="7">
        <v>0</v>
      </c>
      <c r="BX94" s="6">
        <v>0</v>
      </c>
      <c r="BY94" s="9">
        <f t="shared" si="311"/>
        <v>0</v>
      </c>
      <c r="BZ94" s="7">
        <v>0</v>
      </c>
      <c r="CA94" s="6">
        <v>0</v>
      </c>
      <c r="CB94" s="9">
        <f t="shared" si="312"/>
        <v>0</v>
      </c>
      <c r="CC94" s="54">
        <v>1.7999999999999999E-2</v>
      </c>
      <c r="CD94" s="6">
        <v>1.399</v>
      </c>
      <c r="CE94" s="9">
        <f t="shared" si="313"/>
        <v>77722.222222222234</v>
      </c>
      <c r="CF94" s="54">
        <v>33.557000000000002</v>
      </c>
      <c r="CG94" s="6">
        <v>820.46199999999999</v>
      </c>
      <c r="CH94" s="9">
        <f t="shared" si="314"/>
        <v>24449.801829722561</v>
      </c>
      <c r="CI94" s="7">
        <f t="shared" si="316"/>
        <v>83.850610000000003</v>
      </c>
      <c r="CJ94" s="9">
        <f t="shared" si="317"/>
        <v>2922.5949999999998</v>
      </c>
    </row>
    <row r="95" spans="1:88" x14ac:dyDescent="0.3">
      <c r="A95" s="35">
        <v>2023</v>
      </c>
      <c r="B95" s="36" t="s">
        <v>16</v>
      </c>
      <c r="C95" s="7">
        <v>0</v>
      </c>
      <c r="D95" s="6">
        <v>0</v>
      </c>
      <c r="E95" s="9">
        <f t="shared" si="318"/>
        <v>0</v>
      </c>
      <c r="F95" s="54">
        <v>43.000860000000003</v>
      </c>
      <c r="G95" s="6">
        <v>1380.441</v>
      </c>
      <c r="H95" s="9">
        <f t="shared" si="291"/>
        <v>32102.6370170271</v>
      </c>
      <c r="I95" s="7">
        <v>0</v>
      </c>
      <c r="J95" s="6">
        <v>0</v>
      </c>
      <c r="K95" s="9">
        <f t="shared" si="292"/>
        <v>0</v>
      </c>
      <c r="L95" s="7">
        <v>0</v>
      </c>
      <c r="M95" s="6">
        <v>0</v>
      </c>
      <c r="N95" s="9">
        <f t="shared" si="293"/>
        <v>0</v>
      </c>
      <c r="O95" s="54">
        <v>5.8999999999999997E-2</v>
      </c>
      <c r="P95" s="6">
        <v>3.4990000000000001</v>
      </c>
      <c r="Q95" s="9">
        <f t="shared" si="294"/>
        <v>59305.084745762717</v>
      </c>
      <c r="R95" s="7">
        <v>0</v>
      </c>
      <c r="S95" s="6">
        <v>0</v>
      </c>
      <c r="T95" s="9">
        <f t="shared" si="295"/>
        <v>0</v>
      </c>
      <c r="U95" s="7">
        <v>0</v>
      </c>
      <c r="V95" s="6">
        <v>0</v>
      </c>
      <c r="W95" s="9">
        <f t="shared" si="296"/>
        <v>0</v>
      </c>
      <c r="X95" s="7">
        <v>0</v>
      </c>
      <c r="Y95" s="6">
        <v>0</v>
      </c>
      <c r="Z95" s="9">
        <f t="shared" si="297"/>
        <v>0</v>
      </c>
      <c r="AA95" s="7">
        <v>0</v>
      </c>
      <c r="AB95" s="6">
        <v>0</v>
      </c>
      <c r="AC95" s="9">
        <f t="shared" si="298"/>
        <v>0</v>
      </c>
      <c r="AD95" s="7"/>
      <c r="AE95" s="6"/>
      <c r="AF95" s="9"/>
      <c r="AG95" s="7">
        <v>0</v>
      </c>
      <c r="AH95" s="6">
        <v>0</v>
      </c>
      <c r="AI95" s="9">
        <f t="shared" si="299"/>
        <v>0</v>
      </c>
      <c r="AJ95" s="7">
        <v>0</v>
      </c>
      <c r="AK95" s="6">
        <v>0</v>
      </c>
      <c r="AL95" s="9">
        <f t="shared" si="300"/>
        <v>0</v>
      </c>
      <c r="AM95" s="7">
        <v>0</v>
      </c>
      <c r="AN95" s="6">
        <v>0</v>
      </c>
      <c r="AO95" s="9">
        <f t="shared" si="301"/>
        <v>0</v>
      </c>
      <c r="AP95" s="7">
        <v>0</v>
      </c>
      <c r="AQ95" s="6">
        <v>0</v>
      </c>
      <c r="AR95" s="9">
        <f t="shared" si="302"/>
        <v>0</v>
      </c>
      <c r="AS95" s="7"/>
      <c r="AT95" s="6"/>
      <c r="AU95" s="9"/>
      <c r="AV95" s="7">
        <v>0</v>
      </c>
      <c r="AW95" s="6">
        <v>0</v>
      </c>
      <c r="AX95" s="9">
        <f t="shared" si="303"/>
        <v>0</v>
      </c>
      <c r="AY95" s="7">
        <v>0</v>
      </c>
      <c r="AZ95" s="6">
        <v>0</v>
      </c>
      <c r="BA95" s="9">
        <f t="shared" si="304"/>
        <v>0</v>
      </c>
      <c r="BB95" s="7">
        <v>0</v>
      </c>
      <c r="BC95" s="6">
        <v>0</v>
      </c>
      <c r="BD95" s="9">
        <f t="shared" si="305"/>
        <v>0</v>
      </c>
      <c r="BE95" s="54">
        <v>3.4796499999999999</v>
      </c>
      <c r="BF95" s="6">
        <v>150.411</v>
      </c>
      <c r="BG95" s="9">
        <f t="shared" si="306"/>
        <v>43225.899156524363</v>
      </c>
      <c r="BH95" s="7">
        <v>0</v>
      </c>
      <c r="BI95" s="6">
        <v>0</v>
      </c>
      <c r="BJ95" s="9">
        <f t="shared" si="307"/>
        <v>0</v>
      </c>
      <c r="BK95" s="7">
        <v>0</v>
      </c>
      <c r="BL95" s="6">
        <v>0</v>
      </c>
      <c r="BM95" s="9">
        <f t="shared" si="308"/>
        <v>0</v>
      </c>
      <c r="BN95" s="7"/>
      <c r="BO95" s="6"/>
      <c r="BP95" s="9"/>
      <c r="BQ95" s="7">
        <v>0</v>
      </c>
      <c r="BR95" s="6">
        <v>0</v>
      </c>
      <c r="BS95" s="9">
        <f t="shared" si="309"/>
        <v>0</v>
      </c>
      <c r="BT95" s="7">
        <v>0</v>
      </c>
      <c r="BU95" s="6">
        <v>0</v>
      </c>
      <c r="BV95" s="9">
        <f t="shared" si="310"/>
        <v>0</v>
      </c>
      <c r="BW95" s="7">
        <v>0</v>
      </c>
      <c r="BX95" s="6">
        <v>0</v>
      </c>
      <c r="BY95" s="9">
        <f t="shared" si="311"/>
        <v>0</v>
      </c>
      <c r="BZ95" s="7">
        <v>0</v>
      </c>
      <c r="CA95" s="6">
        <v>0</v>
      </c>
      <c r="CB95" s="9">
        <f t="shared" si="312"/>
        <v>0</v>
      </c>
      <c r="CC95" s="54">
        <v>7.0000000000000001E-3</v>
      </c>
      <c r="CD95" s="6">
        <v>0.68</v>
      </c>
      <c r="CE95" s="9">
        <f t="shared" si="313"/>
        <v>97142.857142857159</v>
      </c>
      <c r="CF95" s="54">
        <v>34.14</v>
      </c>
      <c r="CG95" s="6">
        <v>811.50800000000004</v>
      </c>
      <c r="CH95" s="9">
        <f t="shared" si="314"/>
        <v>23770.005858230812</v>
      </c>
      <c r="CI95" s="7">
        <f t="shared" si="316"/>
        <v>80.686509999999998</v>
      </c>
      <c r="CJ95" s="9">
        <f t="shared" si="317"/>
        <v>2346.5390000000002</v>
      </c>
    </row>
    <row r="96" spans="1:88" ht="15" thickBot="1" x14ac:dyDescent="0.35">
      <c r="A96" s="37"/>
      <c r="B96" s="45" t="s">
        <v>17</v>
      </c>
      <c r="C96" s="46">
        <f t="shared" ref="C96:D96" si="319">SUM(C84:C95)</f>
        <v>0</v>
      </c>
      <c r="D96" s="47">
        <f t="shared" si="319"/>
        <v>0</v>
      </c>
      <c r="E96" s="27"/>
      <c r="F96" s="46">
        <f t="shared" ref="F96:G96" si="320">SUM(F84:F95)</f>
        <v>437.74221000000006</v>
      </c>
      <c r="G96" s="47">
        <f t="shared" si="320"/>
        <v>14615.207</v>
      </c>
      <c r="H96" s="27"/>
      <c r="I96" s="46">
        <f t="shared" ref="I96:J96" si="321">SUM(I84:I95)</f>
        <v>1.3</v>
      </c>
      <c r="J96" s="47">
        <f t="shared" si="321"/>
        <v>6.9</v>
      </c>
      <c r="K96" s="27"/>
      <c r="L96" s="46">
        <f t="shared" ref="L96:M96" si="322">SUM(L84:L95)</f>
        <v>0</v>
      </c>
      <c r="M96" s="47">
        <f t="shared" si="322"/>
        <v>0</v>
      </c>
      <c r="N96" s="27"/>
      <c r="O96" s="46">
        <f t="shared" ref="O96:P96" si="323">SUM(O84:O95)</f>
        <v>0.432</v>
      </c>
      <c r="P96" s="47">
        <f t="shared" si="323"/>
        <v>25.879000000000001</v>
      </c>
      <c r="Q96" s="27"/>
      <c r="R96" s="46">
        <f t="shared" ref="R96:S96" si="324">SUM(R84:R95)</f>
        <v>0</v>
      </c>
      <c r="S96" s="47">
        <f t="shared" si="324"/>
        <v>0</v>
      </c>
      <c r="T96" s="27"/>
      <c r="U96" s="46">
        <f t="shared" ref="U96:V96" si="325">SUM(U84:U95)</f>
        <v>0</v>
      </c>
      <c r="V96" s="47">
        <f t="shared" si="325"/>
        <v>0</v>
      </c>
      <c r="W96" s="27"/>
      <c r="X96" s="46">
        <f t="shared" ref="X96:Y96" si="326">SUM(X84:X95)</f>
        <v>0</v>
      </c>
      <c r="Y96" s="47">
        <f t="shared" si="326"/>
        <v>0</v>
      </c>
      <c r="Z96" s="27"/>
      <c r="AA96" s="46">
        <f t="shared" ref="AA96:AB96" si="327">SUM(AA84:AA95)</f>
        <v>0</v>
      </c>
      <c r="AB96" s="47">
        <f t="shared" si="327"/>
        <v>0</v>
      </c>
      <c r="AC96" s="27"/>
      <c r="AD96" s="46"/>
      <c r="AE96" s="47"/>
      <c r="AF96" s="27"/>
      <c r="AG96" s="46">
        <f t="shared" ref="AG96:AH96" si="328">SUM(AG84:AG95)</f>
        <v>0.2</v>
      </c>
      <c r="AH96" s="47">
        <f t="shared" si="328"/>
        <v>5</v>
      </c>
      <c r="AI96" s="27"/>
      <c r="AJ96" s="46">
        <f t="shared" ref="AJ96:AK96" si="329">SUM(AJ84:AJ95)</f>
        <v>0.2</v>
      </c>
      <c r="AK96" s="47">
        <f t="shared" si="329"/>
        <v>5</v>
      </c>
      <c r="AL96" s="27"/>
      <c r="AM96" s="46">
        <f t="shared" ref="AM96:AN96" si="330">SUM(AM84:AM95)</f>
        <v>0</v>
      </c>
      <c r="AN96" s="47">
        <f t="shared" si="330"/>
        <v>0</v>
      </c>
      <c r="AO96" s="27"/>
      <c r="AP96" s="46">
        <f t="shared" ref="AP96:AQ96" si="331">SUM(AP84:AP95)</f>
        <v>444.01</v>
      </c>
      <c r="AQ96" s="47">
        <f t="shared" si="331"/>
        <v>4648.1099999999997</v>
      </c>
      <c r="AR96" s="27"/>
      <c r="AS96" s="46"/>
      <c r="AT96" s="47"/>
      <c r="AU96" s="27"/>
      <c r="AV96" s="46">
        <f t="shared" ref="AV96:AW96" si="332">SUM(AV84:AV95)</f>
        <v>0</v>
      </c>
      <c r="AW96" s="47">
        <f t="shared" si="332"/>
        <v>0</v>
      </c>
      <c r="AX96" s="27"/>
      <c r="AY96" s="46">
        <f t="shared" ref="AY96:AZ96" si="333">SUM(AY84:AY95)</f>
        <v>0</v>
      </c>
      <c r="AZ96" s="47">
        <f t="shared" si="333"/>
        <v>0</v>
      </c>
      <c r="BA96" s="27"/>
      <c r="BB96" s="46">
        <f t="shared" ref="BB96:BC96" si="334">SUM(BB84:BB95)</f>
        <v>0.67934000000000005</v>
      </c>
      <c r="BC96" s="47">
        <f t="shared" si="334"/>
        <v>17.904</v>
      </c>
      <c r="BD96" s="27"/>
      <c r="BE96" s="46">
        <f t="shared" ref="BE96:BF96" si="335">SUM(BE84:BE95)</f>
        <v>245.78531000000001</v>
      </c>
      <c r="BF96" s="47">
        <f t="shared" si="335"/>
        <v>7398.9</v>
      </c>
      <c r="BG96" s="27"/>
      <c r="BH96" s="46">
        <f t="shared" ref="BH96:BI96" si="336">SUM(BH84:BH95)</f>
        <v>0</v>
      </c>
      <c r="BI96" s="47">
        <f t="shared" si="336"/>
        <v>0</v>
      </c>
      <c r="BJ96" s="27"/>
      <c r="BK96" s="46">
        <f t="shared" ref="BK96:BL96" si="337">SUM(BK84:BK95)</f>
        <v>0</v>
      </c>
      <c r="BL96" s="47">
        <f t="shared" si="337"/>
        <v>0</v>
      </c>
      <c r="BM96" s="27"/>
      <c r="BN96" s="46"/>
      <c r="BO96" s="47"/>
      <c r="BP96" s="27"/>
      <c r="BQ96" s="46">
        <f t="shared" ref="BQ96:BR96" si="338">SUM(BQ84:BQ95)</f>
        <v>0</v>
      </c>
      <c r="BR96" s="47">
        <f t="shared" si="338"/>
        <v>0</v>
      </c>
      <c r="BS96" s="27"/>
      <c r="BT96" s="46">
        <f t="shared" ref="BT96:BU96" si="339">SUM(BT84:BT95)</f>
        <v>0</v>
      </c>
      <c r="BU96" s="47">
        <f t="shared" si="339"/>
        <v>0</v>
      </c>
      <c r="BV96" s="27"/>
      <c r="BW96" s="46">
        <f t="shared" ref="BW96:BX96" si="340">SUM(BW84:BW95)</f>
        <v>0</v>
      </c>
      <c r="BX96" s="47">
        <f t="shared" si="340"/>
        <v>0</v>
      </c>
      <c r="BY96" s="27"/>
      <c r="BZ96" s="46">
        <f t="shared" ref="BZ96:CA96" si="341">SUM(BZ84:BZ95)</f>
        <v>0</v>
      </c>
      <c r="CA96" s="47">
        <f t="shared" si="341"/>
        <v>0</v>
      </c>
      <c r="CB96" s="27"/>
      <c r="CC96" s="46">
        <f t="shared" ref="CC96:CD96" si="342">SUM(CC84:CC95)</f>
        <v>3.9049999999999998</v>
      </c>
      <c r="CD96" s="47">
        <f t="shared" si="342"/>
        <v>75.65900000000002</v>
      </c>
      <c r="CE96" s="27"/>
      <c r="CF96" s="46">
        <f t="shared" ref="CF96:CG96" si="343">SUM(CF84:CF95)</f>
        <v>156.07092</v>
      </c>
      <c r="CG96" s="47">
        <f t="shared" si="343"/>
        <v>3834.9319999999998</v>
      </c>
      <c r="CH96" s="27"/>
      <c r="CI96" s="29">
        <f t="shared" si="316"/>
        <v>1290.3247799999999</v>
      </c>
      <c r="CJ96" s="30">
        <f t="shared" si="317"/>
        <v>30633.491000000002</v>
      </c>
    </row>
    <row r="97" spans="1:88" x14ac:dyDescent="0.3">
      <c r="A97" s="35">
        <v>2024</v>
      </c>
      <c r="B97" s="36" t="s">
        <v>5</v>
      </c>
      <c r="C97" s="7">
        <v>0</v>
      </c>
      <c r="D97" s="6">
        <v>0</v>
      </c>
      <c r="E97" s="9">
        <f>IF(C97=0,0,D97/C97*1000)</f>
        <v>0</v>
      </c>
      <c r="F97" s="64">
        <v>33.922199999999997</v>
      </c>
      <c r="G97" s="65">
        <v>962.404</v>
      </c>
      <c r="H97" s="9">
        <f t="shared" ref="H97:H108" si="344">IF(F97=0,0,G97/F97*1000)</f>
        <v>28370.91933895797</v>
      </c>
      <c r="I97" s="7">
        <v>0</v>
      </c>
      <c r="J97" s="6">
        <v>0</v>
      </c>
      <c r="K97" s="9">
        <f t="shared" ref="K97:K108" si="345">IF(I97=0,0,J97/I97*1000)</f>
        <v>0</v>
      </c>
      <c r="L97" s="7">
        <v>0</v>
      </c>
      <c r="M97" s="6">
        <v>0</v>
      </c>
      <c r="N97" s="9">
        <f t="shared" ref="N97:N108" si="346">IF(L97=0,0,M97/L97*1000)</f>
        <v>0</v>
      </c>
      <c r="O97" s="64">
        <v>3.9E-2</v>
      </c>
      <c r="P97" s="65">
        <v>2.798</v>
      </c>
      <c r="Q97" s="9">
        <f t="shared" ref="Q97:Q108" si="347">IF(O97=0,0,P97/O97*1000)</f>
        <v>71743.58974358975</v>
      </c>
      <c r="R97" s="7">
        <v>0</v>
      </c>
      <c r="S97" s="6">
        <v>0</v>
      </c>
      <c r="T97" s="9">
        <f t="shared" ref="T97:T108" si="348">IF(R97=0,0,S97/R97*1000)</f>
        <v>0</v>
      </c>
      <c r="U97" s="7">
        <v>0</v>
      </c>
      <c r="V97" s="6">
        <v>0</v>
      </c>
      <c r="W97" s="9">
        <f t="shared" ref="W97:W108" si="349">IF(U97=0,0,V97/U97*1000)</f>
        <v>0</v>
      </c>
      <c r="X97" s="7">
        <v>0</v>
      </c>
      <c r="Y97" s="6">
        <v>0</v>
      </c>
      <c r="Z97" s="9">
        <f t="shared" ref="Z97:Z108" si="350">IF(X97=0,0,Y97/X97*1000)</f>
        <v>0</v>
      </c>
      <c r="AA97" s="7">
        <v>0</v>
      </c>
      <c r="AB97" s="6">
        <v>0</v>
      </c>
      <c r="AC97" s="9">
        <f t="shared" ref="AC97:AC108" si="351">IF(AA97=0,0,AB97/AA97*1000)</f>
        <v>0</v>
      </c>
      <c r="AD97" s="7">
        <v>0</v>
      </c>
      <c r="AE97" s="6">
        <v>0</v>
      </c>
      <c r="AF97" s="9">
        <f t="shared" ref="AF97:AF108" si="352">IF(AD97=0,0,AE97/AD97*1000)</f>
        <v>0</v>
      </c>
      <c r="AG97" s="7">
        <v>0</v>
      </c>
      <c r="AH97" s="6">
        <v>0</v>
      </c>
      <c r="AI97" s="9">
        <f t="shared" ref="AI97:AI108" si="353">IF(AG97=0,0,AH97/AG97*1000)</f>
        <v>0</v>
      </c>
      <c r="AJ97" s="7">
        <v>0</v>
      </c>
      <c r="AK97" s="6">
        <v>0</v>
      </c>
      <c r="AL97" s="9">
        <f t="shared" ref="AL97:AL108" si="354">IF(AJ97=0,0,AK97/AJ97*1000)</f>
        <v>0</v>
      </c>
      <c r="AM97" s="7">
        <v>0</v>
      </c>
      <c r="AN97" s="6">
        <v>0</v>
      </c>
      <c r="AO97" s="9">
        <f t="shared" ref="AO97:AO108" si="355">IF(AM97=0,0,AN97/AM97*1000)</f>
        <v>0</v>
      </c>
      <c r="AP97" s="7">
        <v>0</v>
      </c>
      <c r="AQ97" s="6">
        <v>0</v>
      </c>
      <c r="AR97" s="9">
        <f t="shared" ref="AR97:AR108" si="356">IF(AP97=0,0,AQ97/AP97*1000)</f>
        <v>0</v>
      </c>
      <c r="AS97" s="7">
        <v>0</v>
      </c>
      <c r="AT97" s="6">
        <v>0</v>
      </c>
      <c r="AU97" s="9">
        <f t="shared" ref="AU97:AU108" si="357">IF(AS97=0,0,AT97/AS97*1000)</f>
        <v>0</v>
      </c>
      <c r="AV97" s="7">
        <v>0</v>
      </c>
      <c r="AW97" s="6">
        <v>0</v>
      </c>
      <c r="AX97" s="9">
        <f t="shared" ref="AX97:AX108" si="358">IF(AV97=0,0,AW97/AV97*1000)</f>
        <v>0</v>
      </c>
      <c r="AY97" s="7">
        <v>0</v>
      </c>
      <c r="AZ97" s="6">
        <v>0</v>
      </c>
      <c r="BA97" s="9">
        <f t="shared" ref="BA97:BA108" si="359">IF(AY97=0,0,AZ97/AY97*1000)</f>
        <v>0</v>
      </c>
      <c r="BB97" s="7">
        <v>0</v>
      </c>
      <c r="BC97" s="6">
        <v>0</v>
      </c>
      <c r="BD97" s="9">
        <f t="shared" ref="BD97:BD108" si="360">IF(BB97=0,0,BC97/BB97*1000)</f>
        <v>0</v>
      </c>
      <c r="BE97" s="64">
        <v>0.19753000000000001</v>
      </c>
      <c r="BF97" s="65">
        <v>17.86</v>
      </c>
      <c r="BG97" s="9">
        <f t="shared" ref="BG97:BG108" si="361">IF(BE97=0,0,BF97/BE97*1000)</f>
        <v>90416.645572824375</v>
      </c>
      <c r="BH97" s="7">
        <v>0</v>
      </c>
      <c r="BI97" s="6">
        <v>0</v>
      </c>
      <c r="BJ97" s="9">
        <f t="shared" ref="BJ97:BJ108" si="362">IF(BH97=0,0,BI97/BH97*1000)</f>
        <v>0</v>
      </c>
      <c r="BK97" s="7">
        <v>0</v>
      </c>
      <c r="BL97" s="6">
        <v>0</v>
      </c>
      <c r="BM97" s="9">
        <f t="shared" ref="BM97:BM108" si="363">IF(BK97=0,0,BL97/BK97*1000)</f>
        <v>0</v>
      </c>
      <c r="BN97" s="7">
        <v>0</v>
      </c>
      <c r="BO97" s="6">
        <v>0</v>
      </c>
      <c r="BP97" s="9">
        <f t="shared" ref="BP97:BP108" si="364">IF(BN97=0,0,BO97/BN97*1000)</f>
        <v>0</v>
      </c>
      <c r="BQ97" s="7">
        <v>0</v>
      </c>
      <c r="BR97" s="6">
        <v>0</v>
      </c>
      <c r="BS97" s="9">
        <f t="shared" ref="BS97:BS108" si="365">IF(BQ97=0,0,BR97/BQ97*1000)</f>
        <v>0</v>
      </c>
      <c r="BT97" s="7">
        <v>0</v>
      </c>
      <c r="BU97" s="6">
        <v>0</v>
      </c>
      <c r="BV97" s="9">
        <f t="shared" ref="BV97:BV108" si="366">IF(BT97=0,0,BU97/BT97*1000)</f>
        <v>0</v>
      </c>
      <c r="BW97" s="7">
        <v>0</v>
      </c>
      <c r="BX97" s="6">
        <v>0</v>
      </c>
      <c r="BY97" s="9">
        <f t="shared" ref="BY97:BY108" si="367">IF(BW97=0,0,BX97/BW97*1000)</f>
        <v>0</v>
      </c>
      <c r="BZ97" s="7">
        <v>0</v>
      </c>
      <c r="CA97" s="6">
        <v>0</v>
      </c>
      <c r="CB97" s="9">
        <f t="shared" ref="CB97:CB108" si="368">IF(BZ97=0,0,CA97/BZ97*1000)</f>
        <v>0</v>
      </c>
      <c r="CC97" s="64">
        <v>4.7E-2</v>
      </c>
      <c r="CD97" s="65">
        <v>1.399</v>
      </c>
      <c r="CE97" s="9">
        <f t="shared" ref="CE97:CE108" si="369">IF(CC97=0,0,CD97/CC97*1000)</f>
        <v>29765.957446808512</v>
      </c>
      <c r="CF97" s="64">
        <v>517.04</v>
      </c>
      <c r="CG97" s="65">
        <v>11998.396000000001</v>
      </c>
      <c r="CH97" s="9">
        <f t="shared" ref="CH97:CH108" si="370">IF(CF97=0,0,CG97/CF97*1000)</f>
        <v>23205.933776883805</v>
      </c>
      <c r="CI97" s="7">
        <f>SUMIF($C$5:$CH$5,"Ton",C97:CH97)</f>
        <v>551.24572999999998</v>
      </c>
      <c r="CJ97" s="9">
        <f>SUMIF($C$5:$CH$5,"F*",C97:CH97)</f>
        <v>12982.857</v>
      </c>
    </row>
    <row r="98" spans="1:88" x14ac:dyDescent="0.3">
      <c r="A98" s="35">
        <v>2024</v>
      </c>
      <c r="B98" s="36" t="s">
        <v>6</v>
      </c>
      <c r="C98" s="7">
        <v>0</v>
      </c>
      <c r="D98" s="6">
        <v>0</v>
      </c>
      <c r="E98" s="9">
        <f t="shared" ref="E98:E99" si="371">IF(C98=0,0,D98/C98*1000)</f>
        <v>0</v>
      </c>
      <c r="F98" s="54">
        <v>41.420459999999999</v>
      </c>
      <c r="G98" s="6">
        <v>724.101</v>
      </c>
      <c r="H98" s="9">
        <f t="shared" si="344"/>
        <v>17481.722800760785</v>
      </c>
      <c r="I98" s="7">
        <v>0</v>
      </c>
      <c r="J98" s="6">
        <v>0</v>
      </c>
      <c r="K98" s="9">
        <f t="shared" si="345"/>
        <v>0</v>
      </c>
      <c r="L98" s="7">
        <v>0</v>
      </c>
      <c r="M98" s="6">
        <v>0</v>
      </c>
      <c r="N98" s="9">
        <f t="shared" si="346"/>
        <v>0</v>
      </c>
      <c r="O98" s="54">
        <v>0.125</v>
      </c>
      <c r="P98" s="6">
        <v>8.3970000000000002</v>
      </c>
      <c r="Q98" s="9">
        <f t="shared" si="347"/>
        <v>67176</v>
      </c>
      <c r="R98" s="7">
        <v>0</v>
      </c>
      <c r="S98" s="6">
        <v>0</v>
      </c>
      <c r="T98" s="9">
        <f t="shared" si="348"/>
        <v>0</v>
      </c>
      <c r="U98" s="7">
        <v>0</v>
      </c>
      <c r="V98" s="6">
        <v>0</v>
      </c>
      <c r="W98" s="9">
        <f t="shared" si="349"/>
        <v>0</v>
      </c>
      <c r="X98" s="7">
        <v>0</v>
      </c>
      <c r="Y98" s="6">
        <v>0</v>
      </c>
      <c r="Z98" s="9">
        <f t="shared" si="350"/>
        <v>0</v>
      </c>
      <c r="AA98" s="7">
        <v>0</v>
      </c>
      <c r="AB98" s="6">
        <v>0</v>
      </c>
      <c r="AC98" s="9">
        <f t="shared" si="351"/>
        <v>0</v>
      </c>
      <c r="AD98" s="7">
        <v>0</v>
      </c>
      <c r="AE98" s="6">
        <v>0</v>
      </c>
      <c r="AF98" s="9">
        <f t="shared" si="352"/>
        <v>0</v>
      </c>
      <c r="AG98" s="7">
        <v>0</v>
      </c>
      <c r="AH98" s="6">
        <v>0</v>
      </c>
      <c r="AI98" s="9">
        <f t="shared" si="353"/>
        <v>0</v>
      </c>
      <c r="AJ98" s="7">
        <v>0</v>
      </c>
      <c r="AK98" s="6">
        <v>0</v>
      </c>
      <c r="AL98" s="9">
        <f t="shared" si="354"/>
        <v>0</v>
      </c>
      <c r="AM98" s="7">
        <v>0</v>
      </c>
      <c r="AN98" s="6">
        <v>0</v>
      </c>
      <c r="AO98" s="9">
        <f t="shared" si="355"/>
        <v>0</v>
      </c>
      <c r="AP98" s="54">
        <v>29.52</v>
      </c>
      <c r="AQ98" s="6">
        <v>262.01499999999999</v>
      </c>
      <c r="AR98" s="9">
        <f t="shared" si="356"/>
        <v>8875.8468834688356</v>
      </c>
      <c r="AS98" s="54">
        <v>16.675000000000001</v>
      </c>
      <c r="AT98" s="6">
        <v>457.6</v>
      </c>
      <c r="AU98" s="9">
        <f t="shared" si="357"/>
        <v>27442.278860569713</v>
      </c>
      <c r="AV98" s="7">
        <v>0</v>
      </c>
      <c r="AW98" s="6">
        <v>0</v>
      </c>
      <c r="AX98" s="9">
        <f t="shared" si="358"/>
        <v>0</v>
      </c>
      <c r="AY98" s="7">
        <v>0</v>
      </c>
      <c r="AZ98" s="6">
        <v>0</v>
      </c>
      <c r="BA98" s="9">
        <f t="shared" si="359"/>
        <v>0</v>
      </c>
      <c r="BB98" s="7">
        <v>0</v>
      </c>
      <c r="BC98" s="6">
        <v>0</v>
      </c>
      <c r="BD98" s="9">
        <f t="shared" si="360"/>
        <v>0</v>
      </c>
      <c r="BE98" s="54">
        <v>10.096870000000001</v>
      </c>
      <c r="BF98" s="6">
        <v>338.923</v>
      </c>
      <c r="BG98" s="9">
        <f t="shared" si="361"/>
        <v>33567.135161688719</v>
      </c>
      <c r="BH98" s="7">
        <v>0</v>
      </c>
      <c r="BI98" s="6">
        <v>0</v>
      </c>
      <c r="BJ98" s="9">
        <f t="shared" si="362"/>
        <v>0</v>
      </c>
      <c r="BK98" s="7">
        <v>0</v>
      </c>
      <c r="BL98" s="6">
        <v>0</v>
      </c>
      <c r="BM98" s="9">
        <f t="shared" si="363"/>
        <v>0</v>
      </c>
      <c r="BN98" s="7">
        <v>0</v>
      </c>
      <c r="BO98" s="6">
        <v>0</v>
      </c>
      <c r="BP98" s="9">
        <f t="shared" si="364"/>
        <v>0</v>
      </c>
      <c r="BQ98" s="7">
        <v>0</v>
      </c>
      <c r="BR98" s="6">
        <v>0</v>
      </c>
      <c r="BS98" s="9">
        <f t="shared" si="365"/>
        <v>0</v>
      </c>
      <c r="BT98" s="7">
        <v>0</v>
      </c>
      <c r="BU98" s="6">
        <v>0</v>
      </c>
      <c r="BV98" s="9">
        <f t="shared" si="366"/>
        <v>0</v>
      </c>
      <c r="BW98" s="7">
        <v>0</v>
      </c>
      <c r="BX98" s="6">
        <v>0</v>
      </c>
      <c r="BY98" s="9">
        <f t="shared" si="367"/>
        <v>0</v>
      </c>
      <c r="BZ98" s="7">
        <v>0</v>
      </c>
      <c r="CA98" s="6">
        <v>0</v>
      </c>
      <c r="CB98" s="9">
        <f t="shared" si="368"/>
        <v>0</v>
      </c>
      <c r="CC98" s="54">
        <v>4.3209999999999997</v>
      </c>
      <c r="CD98" s="6">
        <v>187.09800000000001</v>
      </c>
      <c r="CE98" s="9">
        <f t="shared" si="369"/>
        <v>43299.699143716738</v>
      </c>
      <c r="CF98" s="7">
        <v>0</v>
      </c>
      <c r="CG98" s="6">
        <v>0</v>
      </c>
      <c r="CH98" s="9">
        <f t="shared" si="370"/>
        <v>0</v>
      </c>
      <c r="CI98" s="7">
        <f t="shared" ref="CI98:CI109" si="372">SUMIF($C$5:$CH$5,"Ton",C98:CH98)</f>
        <v>102.15832999999999</v>
      </c>
      <c r="CJ98" s="9">
        <f t="shared" ref="CJ98:CJ109" si="373">SUMIF($C$5:$CH$5,"F*",C98:CH98)</f>
        <v>1978.134</v>
      </c>
    </row>
    <row r="99" spans="1:88" x14ac:dyDescent="0.3">
      <c r="A99" s="35">
        <v>2024</v>
      </c>
      <c r="B99" s="36" t="s">
        <v>7</v>
      </c>
      <c r="C99" s="7">
        <v>0</v>
      </c>
      <c r="D99" s="6">
        <v>0</v>
      </c>
      <c r="E99" s="9">
        <f t="shared" si="371"/>
        <v>0</v>
      </c>
      <c r="F99" s="54">
        <v>33.944000000000003</v>
      </c>
      <c r="G99" s="6">
        <v>820.8</v>
      </c>
      <c r="H99" s="9">
        <f t="shared" si="344"/>
        <v>24181.004006599098</v>
      </c>
      <c r="I99" s="7">
        <v>0</v>
      </c>
      <c r="J99" s="6">
        <v>0</v>
      </c>
      <c r="K99" s="9">
        <f t="shared" si="345"/>
        <v>0</v>
      </c>
      <c r="L99" s="7">
        <v>0</v>
      </c>
      <c r="M99" s="6">
        <v>0</v>
      </c>
      <c r="N99" s="9">
        <f t="shared" si="346"/>
        <v>0</v>
      </c>
      <c r="O99" s="7">
        <v>0</v>
      </c>
      <c r="P99" s="6">
        <v>0</v>
      </c>
      <c r="Q99" s="9">
        <f t="shared" si="347"/>
        <v>0</v>
      </c>
      <c r="R99" s="7">
        <v>0</v>
      </c>
      <c r="S99" s="6">
        <v>0</v>
      </c>
      <c r="T99" s="9">
        <f t="shared" si="348"/>
        <v>0</v>
      </c>
      <c r="U99" s="7">
        <v>0</v>
      </c>
      <c r="V99" s="6">
        <v>0</v>
      </c>
      <c r="W99" s="9">
        <f t="shared" si="349"/>
        <v>0</v>
      </c>
      <c r="X99" s="7">
        <v>0</v>
      </c>
      <c r="Y99" s="6">
        <v>0</v>
      </c>
      <c r="Z99" s="9">
        <f t="shared" si="350"/>
        <v>0</v>
      </c>
      <c r="AA99" s="7">
        <v>0</v>
      </c>
      <c r="AB99" s="6">
        <v>0</v>
      </c>
      <c r="AC99" s="9">
        <f t="shared" si="351"/>
        <v>0</v>
      </c>
      <c r="AD99" s="7">
        <v>0</v>
      </c>
      <c r="AE99" s="6">
        <v>0</v>
      </c>
      <c r="AF99" s="9">
        <f t="shared" si="352"/>
        <v>0</v>
      </c>
      <c r="AG99" s="7">
        <v>0</v>
      </c>
      <c r="AH99" s="6">
        <v>0</v>
      </c>
      <c r="AI99" s="9">
        <f t="shared" si="353"/>
        <v>0</v>
      </c>
      <c r="AJ99" s="7">
        <v>0</v>
      </c>
      <c r="AK99" s="6">
        <v>0</v>
      </c>
      <c r="AL99" s="9">
        <f t="shared" si="354"/>
        <v>0</v>
      </c>
      <c r="AM99" s="7">
        <v>0</v>
      </c>
      <c r="AN99" s="6">
        <v>0</v>
      </c>
      <c r="AO99" s="9">
        <f t="shared" si="355"/>
        <v>0</v>
      </c>
      <c r="AP99" s="7">
        <v>0</v>
      </c>
      <c r="AQ99" s="6">
        <v>0</v>
      </c>
      <c r="AR99" s="9">
        <f t="shared" si="356"/>
        <v>0</v>
      </c>
      <c r="AS99" s="7">
        <v>0</v>
      </c>
      <c r="AT99" s="6">
        <v>0</v>
      </c>
      <c r="AU99" s="9">
        <f t="shared" si="357"/>
        <v>0</v>
      </c>
      <c r="AV99" s="7">
        <v>0</v>
      </c>
      <c r="AW99" s="6">
        <v>0</v>
      </c>
      <c r="AX99" s="9">
        <f t="shared" si="358"/>
        <v>0</v>
      </c>
      <c r="AY99" s="7">
        <v>0</v>
      </c>
      <c r="AZ99" s="6">
        <v>0</v>
      </c>
      <c r="BA99" s="9">
        <f t="shared" si="359"/>
        <v>0</v>
      </c>
      <c r="BB99" s="7">
        <v>0</v>
      </c>
      <c r="BC99" s="6">
        <v>0</v>
      </c>
      <c r="BD99" s="9">
        <f t="shared" si="360"/>
        <v>0</v>
      </c>
      <c r="BE99" s="54">
        <v>9.2792499999999993</v>
      </c>
      <c r="BF99" s="6">
        <v>397.291</v>
      </c>
      <c r="BG99" s="9">
        <f t="shared" si="361"/>
        <v>42814.990435649437</v>
      </c>
      <c r="BH99" s="7">
        <v>0</v>
      </c>
      <c r="BI99" s="6">
        <v>0</v>
      </c>
      <c r="BJ99" s="9">
        <f t="shared" si="362"/>
        <v>0</v>
      </c>
      <c r="BK99" s="7">
        <v>0</v>
      </c>
      <c r="BL99" s="6">
        <v>0</v>
      </c>
      <c r="BM99" s="9">
        <f t="shared" si="363"/>
        <v>0</v>
      </c>
      <c r="BN99" s="7">
        <v>0</v>
      </c>
      <c r="BO99" s="6">
        <v>0</v>
      </c>
      <c r="BP99" s="9">
        <f t="shared" si="364"/>
        <v>0</v>
      </c>
      <c r="BQ99" s="7">
        <v>0</v>
      </c>
      <c r="BR99" s="6">
        <v>0</v>
      </c>
      <c r="BS99" s="9">
        <f t="shared" si="365"/>
        <v>0</v>
      </c>
      <c r="BT99" s="7">
        <v>0</v>
      </c>
      <c r="BU99" s="6">
        <v>0</v>
      </c>
      <c r="BV99" s="9">
        <f t="shared" si="366"/>
        <v>0</v>
      </c>
      <c r="BW99" s="7">
        <v>0</v>
      </c>
      <c r="BX99" s="6">
        <v>0</v>
      </c>
      <c r="BY99" s="9">
        <f t="shared" si="367"/>
        <v>0</v>
      </c>
      <c r="BZ99" s="7">
        <v>0</v>
      </c>
      <c r="CA99" s="6">
        <v>0</v>
      </c>
      <c r="CB99" s="9">
        <f t="shared" si="368"/>
        <v>0</v>
      </c>
      <c r="CC99" s="54">
        <v>32.023000000000003</v>
      </c>
      <c r="CD99" s="6">
        <v>849.09900000000005</v>
      </c>
      <c r="CE99" s="9">
        <f t="shared" si="369"/>
        <v>26515.285888267805</v>
      </c>
      <c r="CF99" s="54">
        <v>273.48</v>
      </c>
      <c r="CG99" s="6">
        <v>5886.07</v>
      </c>
      <c r="CH99" s="9">
        <f t="shared" si="370"/>
        <v>21522.853590756178</v>
      </c>
      <c r="CI99" s="7">
        <f t="shared" si="372"/>
        <v>348.72625000000005</v>
      </c>
      <c r="CJ99" s="9">
        <f t="shared" si="373"/>
        <v>7953.26</v>
      </c>
    </row>
    <row r="100" spans="1:88" x14ac:dyDescent="0.3">
      <c r="A100" s="35">
        <v>2024</v>
      </c>
      <c r="B100" s="36" t="s">
        <v>8</v>
      </c>
      <c r="C100" s="7">
        <v>0</v>
      </c>
      <c r="D100" s="6">
        <v>0</v>
      </c>
      <c r="E100" s="9">
        <f>IF(C100=0,0,D100/C100*1000)</f>
        <v>0</v>
      </c>
      <c r="F100" s="54">
        <v>60.220419999999997</v>
      </c>
      <c r="G100" s="6">
        <v>1596.9559999999999</v>
      </c>
      <c r="H100" s="9">
        <f t="shared" si="344"/>
        <v>26518.513155504395</v>
      </c>
      <c r="I100" s="7">
        <v>0</v>
      </c>
      <c r="J100" s="6">
        <v>0</v>
      </c>
      <c r="K100" s="9">
        <f t="shared" si="345"/>
        <v>0</v>
      </c>
      <c r="L100" s="7">
        <v>0</v>
      </c>
      <c r="M100" s="6">
        <v>0</v>
      </c>
      <c r="N100" s="9">
        <f t="shared" si="346"/>
        <v>0</v>
      </c>
      <c r="O100" s="7">
        <v>0</v>
      </c>
      <c r="P100" s="6">
        <v>0</v>
      </c>
      <c r="Q100" s="9">
        <f t="shared" si="347"/>
        <v>0</v>
      </c>
      <c r="R100" s="7">
        <v>0</v>
      </c>
      <c r="S100" s="6">
        <v>0</v>
      </c>
      <c r="T100" s="9">
        <f t="shared" si="348"/>
        <v>0</v>
      </c>
      <c r="U100" s="7">
        <v>0</v>
      </c>
      <c r="V100" s="6">
        <v>0</v>
      </c>
      <c r="W100" s="9">
        <f t="shared" si="349"/>
        <v>0</v>
      </c>
      <c r="X100" s="7">
        <v>0</v>
      </c>
      <c r="Y100" s="6">
        <v>0</v>
      </c>
      <c r="Z100" s="9">
        <f t="shared" si="350"/>
        <v>0</v>
      </c>
      <c r="AA100" s="7">
        <v>0</v>
      </c>
      <c r="AB100" s="6">
        <v>0</v>
      </c>
      <c r="AC100" s="9">
        <f t="shared" si="351"/>
        <v>0</v>
      </c>
      <c r="AD100" s="7">
        <v>0</v>
      </c>
      <c r="AE100" s="6">
        <v>0</v>
      </c>
      <c r="AF100" s="9">
        <f t="shared" si="352"/>
        <v>0</v>
      </c>
      <c r="AG100" s="7">
        <v>0</v>
      </c>
      <c r="AH100" s="6">
        <v>0</v>
      </c>
      <c r="AI100" s="9">
        <f t="shared" si="353"/>
        <v>0</v>
      </c>
      <c r="AJ100" s="7">
        <v>0</v>
      </c>
      <c r="AK100" s="6">
        <v>0</v>
      </c>
      <c r="AL100" s="9">
        <f t="shared" si="354"/>
        <v>0</v>
      </c>
      <c r="AM100" s="7">
        <v>0</v>
      </c>
      <c r="AN100" s="6">
        <v>0</v>
      </c>
      <c r="AO100" s="9">
        <f t="shared" si="355"/>
        <v>0</v>
      </c>
      <c r="AP100" s="7">
        <v>0</v>
      </c>
      <c r="AQ100" s="6">
        <v>0</v>
      </c>
      <c r="AR100" s="9">
        <f t="shared" si="356"/>
        <v>0</v>
      </c>
      <c r="AS100" s="7">
        <v>0</v>
      </c>
      <c r="AT100" s="6">
        <v>0</v>
      </c>
      <c r="AU100" s="9">
        <f t="shared" si="357"/>
        <v>0</v>
      </c>
      <c r="AV100" s="7">
        <v>0</v>
      </c>
      <c r="AW100" s="6">
        <v>0</v>
      </c>
      <c r="AX100" s="9">
        <f t="shared" si="358"/>
        <v>0</v>
      </c>
      <c r="AY100" s="7">
        <v>0</v>
      </c>
      <c r="AZ100" s="6">
        <v>0</v>
      </c>
      <c r="BA100" s="9">
        <f t="shared" si="359"/>
        <v>0</v>
      </c>
      <c r="BB100" s="54">
        <v>122.14</v>
      </c>
      <c r="BC100" s="6">
        <v>2662.652</v>
      </c>
      <c r="BD100" s="9">
        <f t="shared" si="360"/>
        <v>21800</v>
      </c>
      <c r="BE100" s="54">
        <v>32.749279999999999</v>
      </c>
      <c r="BF100" s="6">
        <v>646.89499999999998</v>
      </c>
      <c r="BG100" s="9">
        <f t="shared" si="361"/>
        <v>19752.953347371298</v>
      </c>
      <c r="BH100" s="7">
        <v>0</v>
      </c>
      <c r="BI100" s="6">
        <v>0</v>
      </c>
      <c r="BJ100" s="9">
        <f t="shared" si="362"/>
        <v>0</v>
      </c>
      <c r="BK100" s="7">
        <v>0</v>
      </c>
      <c r="BL100" s="6">
        <v>0</v>
      </c>
      <c r="BM100" s="9">
        <f t="shared" si="363"/>
        <v>0</v>
      </c>
      <c r="BN100" s="7">
        <v>0</v>
      </c>
      <c r="BO100" s="6">
        <v>0</v>
      </c>
      <c r="BP100" s="9">
        <f t="shared" si="364"/>
        <v>0</v>
      </c>
      <c r="BQ100" s="7">
        <v>0</v>
      </c>
      <c r="BR100" s="6">
        <v>0</v>
      </c>
      <c r="BS100" s="9">
        <f t="shared" si="365"/>
        <v>0</v>
      </c>
      <c r="BT100" s="7">
        <v>0</v>
      </c>
      <c r="BU100" s="6">
        <v>0</v>
      </c>
      <c r="BV100" s="9">
        <f t="shared" si="366"/>
        <v>0</v>
      </c>
      <c r="BW100" s="7">
        <v>0</v>
      </c>
      <c r="BX100" s="6">
        <v>0</v>
      </c>
      <c r="BY100" s="9">
        <f t="shared" si="367"/>
        <v>0</v>
      </c>
      <c r="BZ100" s="7">
        <v>0</v>
      </c>
      <c r="CA100" s="6">
        <v>0</v>
      </c>
      <c r="CB100" s="9">
        <f t="shared" si="368"/>
        <v>0</v>
      </c>
      <c r="CC100" s="54">
        <v>1.2390000000000001</v>
      </c>
      <c r="CD100" s="6">
        <v>11.359</v>
      </c>
      <c r="CE100" s="9">
        <f t="shared" si="369"/>
        <v>9167.8773204196932</v>
      </c>
      <c r="CF100" s="54">
        <v>238.10400000000001</v>
      </c>
      <c r="CG100" s="6">
        <v>5333.982</v>
      </c>
      <c r="CH100" s="9">
        <f t="shared" si="370"/>
        <v>22401.900010079629</v>
      </c>
      <c r="CI100" s="7">
        <f t="shared" si="372"/>
        <v>454.45270000000005</v>
      </c>
      <c r="CJ100" s="9">
        <f t="shared" si="373"/>
        <v>10251.844000000001</v>
      </c>
    </row>
    <row r="101" spans="1:88" x14ac:dyDescent="0.3">
      <c r="A101" s="35">
        <v>2024</v>
      </c>
      <c r="B101" s="9" t="s">
        <v>9</v>
      </c>
      <c r="C101" s="7">
        <v>0</v>
      </c>
      <c r="D101" s="6">
        <v>0</v>
      </c>
      <c r="E101" s="9">
        <f t="shared" ref="E101:E108" si="374">IF(C101=0,0,D101/C101*1000)</f>
        <v>0</v>
      </c>
      <c r="F101" s="54">
        <v>134.30779000000001</v>
      </c>
      <c r="G101" s="6">
        <v>3194.9929999999999</v>
      </c>
      <c r="H101" s="9">
        <f t="shared" si="344"/>
        <v>23788.59037141479</v>
      </c>
      <c r="I101" s="7">
        <v>0</v>
      </c>
      <c r="J101" s="6">
        <v>0</v>
      </c>
      <c r="K101" s="9">
        <f t="shared" si="345"/>
        <v>0</v>
      </c>
      <c r="L101" s="7">
        <v>0</v>
      </c>
      <c r="M101" s="6">
        <v>0</v>
      </c>
      <c r="N101" s="9">
        <f t="shared" si="346"/>
        <v>0</v>
      </c>
      <c r="O101" s="7">
        <v>0</v>
      </c>
      <c r="P101" s="6">
        <v>0</v>
      </c>
      <c r="Q101" s="9">
        <f t="shared" si="347"/>
        <v>0</v>
      </c>
      <c r="R101" s="7">
        <v>0</v>
      </c>
      <c r="S101" s="6">
        <v>0</v>
      </c>
      <c r="T101" s="9">
        <f t="shared" si="348"/>
        <v>0</v>
      </c>
      <c r="U101" s="7">
        <v>0</v>
      </c>
      <c r="V101" s="6">
        <v>0</v>
      </c>
      <c r="W101" s="9">
        <f t="shared" si="349"/>
        <v>0</v>
      </c>
      <c r="X101" s="7">
        <v>0</v>
      </c>
      <c r="Y101" s="6">
        <v>0</v>
      </c>
      <c r="Z101" s="9">
        <f t="shared" si="350"/>
        <v>0</v>
      </c>
      <c r="AA101" s="7">
        <v>0</v>
      </c>
      <c r="AB101" s="6">
        <v>0</v>
      </c>
      <c r="AC101" s="9">
        <f t="shared" si="351"/>
        <v>0</v>
      </c>
      <c r="AD101" s="7">
        <v>0</v>
      </c>
      <c r="AE101" s="6">
        <v>0</v>
      </c>
      <c r="AF101" s="9">
        <f t="shared" si="352"/>
        <v>0</v>
      </c>
      <c r="AG101" s="7">
        <v>0</v>
      </c>
      <c r="AH101" s="6">
        <v>0</v>
      </c>
      <c r="AI101" s="9">
        <f t="shared" si="353"/>
        <v>0</v>
      </c>
      <c r="AJ101" s="7">
        <v>0</v>
      </c>
      <c r="AK101" s="6">
        <v>0</v>
      </c>
      <c r="AL101" s="9">
        <f t="shared" si="354"/>
        <v>0</v>
      </c>
      <c r="AM101" s="7">
        <v>0</v>
      </c>
      <c r="AN101" s="6">
        <v>0</v>
      </c>
      <c r="AO101" s="9">
        <f t="shared" si="355"/>
        <v>0</v>
      </c>
      <c r="AP101" s="7">
        <v>0</v>
      </c>
      <c r="AQ101" s="6">
        <v>0</v>
      </c>
      <c r="AR101" s="9">
        <f t="shared" si="356"/>
        <v>0</v>
      </c>
      <c r="AS101" s="7">
        <v>0</v>
      </c>
      <c r="AT101" s="6">
        <v>0</v>
      </c>
      <c r="AU101" s="9">
        <f t="shared" si="357"/>
        <v>0</v>
      </c>
      <c r="AV101" s="7">
        <v>0</v>
      </c>
      <c r="AW101" s="6">
        <v>0</v>
      </c>
      <c r="AX101" s="9">
        <f t="shared" si="358"/>
        <v>0</v>
      </c>
      <c r="AY101" s="7">
        <v>0</v>
      </c>
      <c r="AZ101" s="6">
        <v>0</v>
      </c>
      <c r="BA101" s="9">
        <f t="shared" si="359"/>
        <v>0</v>
      </c>
      <c r="BB101" s="54">
        <v>335.64499999999998</v>
      </c>
      <c r="BC101" s="6">
        <v>7058.4610000000002</v>
      </c>
      <c r="BD101" s="9">
        <f t="shared" si="360"/>
        <v>21029.543118473386</v>
      </c>
      <c r="BE101" s="54">
        <v>10.655530000000001</v>
      </c>
      <c r="BF101" s="6">
        <v>359.09500000000003</v>
      </c>
      <c r="BG101" s="9">
        <f t="shared" si="361"/>
        <v>33700.341512810715</v>
      </c>
      <c r="BH101" s="7">
        <v>0</v>
      </c>
      <c r="BI101" s="6">
        <v>0</v>
      </c>
      <c r="BJ101" s="9">
        <f t="shared" si="362"/>
        <v>0</v>
      </c>
      <c r="BK101" s="7">
        <v>0</v>
      </c>
      <c r="BL101" s="6">
        <v>0</v>
      </c>
      <c r="BM101" s="9">
        <f t="shared" si="363"/>
        <v>0</v>
      </c>
      <c r="BN101" s="7">
        <v>0</v>
      </c>
      <c r="BO101" s="6">
        <v>0</v>
      </c>
      <c r="BP101" s="9">
        <f t="shared" si="364"/>
        <v>0</v>
      </c>
      <c r="BQ101" s="7">
        <v>0</v>
      </c>
      <c r="BR101" s="6">
        <v>0</v>
      </c>
      <c r="BS101" s="9">
        <f t="shared" si="365"/>
        <v>0</v>
      </c>
      <c r="BT101" s="7">
        <v>0</v>
      </c>
      <c r="BU101" s="6">
        <v>0</v>
      </c>
      <c r="BV101" s="9">
        <f t="shared" si="366"/>
        <v>0</v>
      </c>
      <c r="BW101" s="7">
        <v>0</v>
      </c>
      <c r="BX101" s="6">
        <v>0</v>
      </c>
      <c r="BY101" s="9">
        <f t="shared" si="367"/>
        <v>0</v>
      </c>
      <c r="BZ101" s="7">
        <v>0</v>
      </c>
      <c r="CA101" s="6">
        <v>0</v>
      </c>
      <c r="CB101" s="9">
        <f t="shared" si="368"/>
        <v>0</v>
      </c>
      <c r="CC101" s="54">
        <v>2.16</v>
      </c>
      <c r="CD101" s="6">
        <v>22.064</v>
      </c>
      <c r="CE101" s="9">
        <f t="shared" si="369"/>
        <v>10214.814814814814</v>
      </c>
      <c r="CF101" s="54">
        <v>102.66</v>
      </c>
      <c r="CG101" s="6">
        <v>2285.212</v>
      </c>
      <c r="CH101" s="9">
        <f t="shared" si="370"/>
        <v>22260.003896356906</v>
      </c>
      <c r="CI101" s="7">
        <f t="shared" si="372"/>
        <v>585.42831999999999</v>
      </c>
      <c r="CJ101" s="9">
        <f t="shared" si="373"/>
        <v>12919.824999999999</v>
      </c>
    </row>
    <row r="102" spans="1:88" x14ac:dyDescent="0.3">
      <c r="A102" s="35">
        <v>2024</v>
      </c>
      <c r="B102" s="36" t="s">
        <v>10</v>
      </c>
      <c r="C102" s="7">
        <v>0</v>
      </c>
      <c r="D102" s="6">
        <v>0</v>
      </c>
      <c r="E102" s="9">
        <f t="shared" si="374"/>
        <v>0</v>
      </c>
      <c r="F102" s="54">
        <v>142.53306000000001</v>
      </c>
      <c r="G102" s="6">
        <v>3869.623</v>
      </c>
      <c r="H102" s="9">
        <f t="shared" si="344"/>
        <v>27148.950566275642</v>
      </c>
      <c r="I102" s="7">
        <v>0</v>
      </c>
      <c r="J102" s="6">
        <v>0</v>
      </c>
      <c r="K102" s="9">
        <f t="shared" si="345"/>
        <v>0</v>
      </c>
      <c r="L102" s="7">
        <v>0</v>
      </c>
      <c r="M102" s="6">
        <v>0</v>
      </c>
      <c r="N102" s="9">
        <f t="shared" si="346"/>
        <v>0</v>
      </c>
      <c r="O102" s="7">
        <v>0</v>
      </c>
      <c r="P102" s="6">
        <v>0</v>
      </c>
      <c r="Q102" s="9">
        <f t="shared" si="347"/>
        <v>0</v>
      </c>
      <c r="R102" s="7">
        <v>0</v>
      </c>
      <c r="S102" s="6">
        <v>0</v>
      </c>
      <c r="T102" s="9">
        <f t="shared" si="348"/>
        <v>0</v>
      </c>
      <c r="U102" s="7">
        <v>0</v>
      </c>
      <c r="V102" s="6">
        <v>0</v>
      </c>
      <c r="W102" s="9">
        <f t="shared" si="349"/>
        <v>0</v>
      </c>
      <c r="X102" s="7">
        <v>0</v>
      </c>
      <c r="Y102" s="6">
        <v>0</v>
      </c>
      <c r="Z102" s="9">
        <f t="shared" si="350"/>
        <v>0</v>
      </c>
      <c r="AA102" s="7">
        <v>0</v>
      </c>
      <c r="AB102" s="6">
        <v>0</v>
      </c>
      <c r="AC102" s="9">
        <f t="shared" si="351"/>
        <v>0</v>
      </c>
      <c r="AD102" s="7">
        <v>0</v>
      </c>
      <c r="AE102" s="6">
        <v>0</v>
      </c>
      <c r="AF102" s="9">
        <f t="shared" si="352"/>
        <v>0</v>
      </c>
      <c r="AG102" s="7">
        <v>0</v>
      </c>
      <c r="AH102" s="6">
        <v>0</v>
      </c>
      <c r="AI102" s="9">
        <f t="shared" si="353"/>
        <v>0</v>
      </c>
      <c r="AJ102" s="7">
        <v>0</v>
      </c>
      <c r="AK102" s="6">
        <v>0</v>
      </c>
      <c r="AL102" s="9">
        <f t="shared" si="354"/>
        <v>0</v>
      </c>
      <c r="AM102" s="7">
        <v>0</v>
      </c>
      <c r="AN102" s="6">
        <v>0</v>
      </c>
      <c r="AO102" s="9">
        <f t="shared" si="355"/>
        <v>0</v>
      </c>
      <c r="AP102" s="7">
        <v>0</v>
      </c>
      <c r="AQ102" s="6">
        <v>0</v>
      </c>
      <c r="AR102" s="9">
        <f t="shared" si="356"/>
        <v>0</v>
      </c>
      <c r="AS102" s="7">
        <v>0</v>
      </c>
      <c r="AT102" s="6">
        <v>0</v>
      </c>
      <c r="AU102" s="9">
        <f t="shared" si="357"/>
        <v>0</v>
      </c>
      <c r="AV102" s="7">
        <v>0</v>
      </c>
      <c r="AW102" s="6">
        <v>0</v>
      </c>
      <c r="AX102" s="9">
        <f t="shared" si="358"/>
        <v>0</v>
      </c>
      <c r="AY102" s="7">
        <v>0</v>
      </c>
      <c r="AZ102" s="6">
        <v>0</v>
      </c>
      <c r="BA102" s="9">
        <f t="shared" si="359"/>
        <v>0</v>
      </c>
      <c r="BB102" s="54">
        <v>277.27999999999997</v>
      </c>
      <c r="BC102" s="6">
        <v>6034.2380000000003</v>
      </c>
      <c r="BD102" s="9">
        <f t="shared" si="360"/>
        <v>21762.254760530876</v>
      </c>
      <c r="BE102" s="7">
        <v>0</v>
      </c>
      <c r="BF102" s="6">
        <v>0</v>
      </c>
      <c r="BG102" s="9">
        <f t="shared" si="361"/>
        <v>0</v>
      </c>
      <c r="BH102" s="7">
        <v>0</v>
      </c>
      <c r="BI102" s="6">
        <v>0</v>
      </c>
      <c r="BJ102" s="9">
        <f t="shared" si="362"/>
        <v>0</v>
      </c>
      <c r="BK102" s="7">
        <v>0</v>
      </c>
      <c r="BL102" s="6">
        <v>0</v>
      </c>
      <c r="BM102" s="9">
        <f t="shared" si="363"/>
        <v>0</v>
      </c>
      <c r="BN102" s="7">
        <v>0</v>
      </c>
      <c r="BO102" s="6">
        <v>0</v>
      </c>
      <c r="BP102" s="9">
        <f t="shared" si="364"/>
        <v>0</v>
      </c>
      <c r="BQ102" s="7">
        <v>0</v>
      </c>
      <c r="BR102" s="6">
        <v>0</v>
      </c>
      <c r="BS102" s="9">
        <f t="shared" si="365"/>
        <v>0</v>
      </c>
      <c r="BT102" s="54">
        <v>1.2999999999999999E-2</v>
      </c>
      <c r="BU102" s="6">
        <v>1.4</v>
      </c>
      <c r="BV102" s="9">
        <f t="shared" si="366"/>
        <v>107692.30769230769</v>
      </c>
      <c r="BW102" s="7">
        <v>0</v>
      </c>
      <c r="BX102" s="6">
        <v>0</v>
      </c>
      <c r="BY102" s="9">
        <f t="shared" si="367"/>
        <v>0</v>
      </c>
      <c r="BZ102" s="7">
        <v>0</v>
      </c>
      <c r="CA102" s="6">
        <v>0</v>
      </c>
      <c r="CB102" s="9">
        <f t="shared" si="368"/>
        <v>0</v>
      </c>
      <c r="CC102" s="54">
        <v>9.1999999999999998E-2</v>
      </c>
      <c r="CD102" s="6">
        <v>6.2990000000000004</v>
      </c>
      <c r="CE102" s="9">
        <f t="shared" si="369"/>
        <v>68467.391304347824</v>
      </c>
      <c r="CF102" s="7">
        <v>0</v>
      </c>
      <c r="CG102" s="6">
        <v>0</v>
      </c>
      <c r="CH102" s="9">
        <f t="shared" si="370"/>
        <v>0</v>
      </c>
      <c r="CI102" s="7">
        <f t="shared" si="372"/>
        <v>419.91805999999991</v>
      </c>
      <c r="CJ102" s="9">
        <f t="shared" si="373"/>
        <v>9911.5600000000013</v>
      </c>
    </row>
    <row r="103" spans="1:88" x14ac:dyDescent="0.3">
      <c r="A103" s="35">
        <v>2024</v>
      </c>
      <c r="B103" s="36" t="s">
        <v>11</v>
      </c>
      <c r="C103" s="7">
        <v>0</v>
      </c>
      <c r="D103" s="6">
        <v>0</v>
      </c>
      <c r="E103" s="9">
        <f t="shared" si="374"/>
        <v>0</v>
      </c>
      <c r="F103" s="54">
        <v>171.88091</v>
      </c>
      <c r="G103" s="6">
        <v>3950.9630000000002</v>
      </c>
      <c r="H103" s="9">
        <f t="shared" si="344"/>
        <v>22986.630685164513</v>
      </c>
      <c r="I103" s="7">
        <v>0</v>
      </c>
      <c r="J103" s="6">
        <v>0</v>
      </c>
      <c r="K103" s="9">
        <f t="shared" si="345"/>
        <v>0</v>
      </c>
      <c r="L103" s="7">
        <v>0</v>
      </c>
      <c r="M103" s="6">
        <v>0</v>
      </c>
      <c r="N103" s="9">
        <f t="shared" si="346"/>
        <v>0</v>
      </c>
      <c r="O103" s="7">
        <v>0</v>
      </c>
      <c r="P103" s="6">
        <v>0</v>
      </c>
      <c r="Q103" s="9">
        <f t="shared" si="347"/>
        <v>0</v>
      </c>
      <c r="R103" s="7">
        <v>0</v>
      </c>
      <c r="S103" s="6">
        <v>0</v>
      </c>
      <c r="T103" s="9">
        <f t="shared" si="348"/>
        <v>0</v>
      </c>
      <c r="U103" s="7">
        <v>0</v>
      </c>
      <c r="V103" s="6">
        <v>0</v>
      </c>
      <c r="W103" s="9">
        <f t="shared" si="349"/>
        <v>0</v>
      </c>
      <c r="X103" s="7">
        <v>0</v>
      </c>
      <c r="Y103" s="6">
        <v>0</v>
      </c>
      <c r="Z103" s="9">
        <f t="shared" si="350"/>
        <v>0</v>
      </c>
      <c r="AA103" s="7">
        <v>0</v>
      </c>
      <c r="AB103" s="6">
        <v>0</v>
      </c>
      <c r="AC103" s="9">
        <f t="shared" si="351"/>
        <v>0</v>
      </c>
      <c r="AD103" s="7">
        <v>0</v>
      </c>
      <c r="AE103" s="6">
        <v>0</v>
      </c>
      <c r="AF103" s="9">
        <f t="shared" si="352"/>
        <v>0</v>
      </c>
      <c r="AG103" s="7">
        <v>0</v>
      </c>
      <c r="AH103" s="6">
        <v>0</v>
      </c>
      <c r="AI103" s="9">
        <f t="shared" si="353"/>
        <v>0</v>
      </c>
      <c r="AJ103" s="7">
        <v>0</v>
      </c>
      <c r="AK103" s="6">
        <v>0</v>
      </c>
      <c r="AL103" s="9">
        <f t="shared" si="354"/>
        <v>0</v>
      </c>
      <c r="AM103" s="7">
        <v>0</v>
      </c>
      <c r="AN103" s="6">
        <v>0</v>
      </c>
      <c r="AO103" s="9">
        <f t="shared" si="355"/>
        <v>0</v>
      </c>
      <c r="AP103" s="54">
        <v>19.606200000000001</v>
      </c>
      <c r="AQ103" s="6">
        <v>485.58</v>
      </c>
      <c r="AR103" s="9">
        <f t="shared" si="356"/>
        <v>24766.655445726352</v>
      </c>
      <c r="AS103" s="7">
        <v>0</v>
      </c>
      <c r="AT103" s="6">
        <v>0</v>
      </c>
      <c r="AU103" s="9">
        <f t="shared" si="357"/>
        <v>0</v>
      </c>
      <c r="AV103" s="7">
        <v>0</v>
      </c>
      <c r="AW103" s="6">
        <v>0</v>
      </c>
      <c r="AX103" s="9">
        <f t="shared" si="358"/>
        <v>0</v>
      </c>
      <c r="AY103" s="7">
        <v>0</v>
      </c>
      <c r="AZ103" s="6">
        <v>0</v>
      </c>
      <c r="BA103" s="9">
        <f t="shared" si="359"/>
        <v>0</v>
      </c>
      <c r="BB103" s="54">
        <v>280.26</v>
      </c>
      <c r="BC103" s="6">
        <v>6180.6509999999998</v>
      </c>
      <c r="BD103" s="9">
        <f t="shared" si="360"/>
        <v>22053.275529865125</v>
      </c>
      <c r="BE103" s="7">
        <v>0</v>
      </c>
      <c r="BF103" s="6">
        <v>0</v>
      </c>
      <c r="BG103" s="9">
        <f t="shared" si="361"/>
        <v>0</v>
      </c>
      <c r="BH103" s="7">
        <v>0</v>
      </c>
      <c r="BI103" s="6">
        <v>0</v>
      </c>
      <c r="BJ103" s="9">
        <f t="shared" si="362"/>
        <v>0</v>
      </c>
      <c r="BK103" s="7">
        <v>0</v>
      </c>
      <c r="BL103" s="6">
        <v>0</v>
      </c>
      <c r="BM103" s="9">
        <f t="shared" si="363"/>
        <v>0</v>
      </c>
      <c r="BN103" s="54">
        <v>3.8119999999999998</v>
      </c>
      <c r="BO103" s="6">
        <v>240.97</v>
      </c>
      <c r="BP103" s="9">
        <f t="shared" si="364"/>
        <v>63213.536201469047</v>
      </c>
      <c r="BQ103" s="7">
        <v>0</v>
      </c>
      <c r="BR103" s="6">
        <v>0</v>
      </c>
      <c r="BS103" s="9">
        <f t="shared" si="365"/>
        <v>0</v>
      </c>
      <c r="BT103" s="7">
        <v>0</v>
      </c>
      <c r="BU103" s="6">
        <v>0</v>
      </c>
      <c r="BV103" s="9">
        <f t="shared" si="366"/>
        <v>0</v>
      </c>
      <c r="BW103" s="7">
        <v>0</v>
      </c>
      <c r="BX103" s="6">
        <v>0</v>
      </c>
      <c r="BY103" s="9">
        <f t="shared" si="367"/>
        <v>0</v>
      </c>
      <c r="BZ103" s="7">
        <v>0</v>
      </c>
      <c r="CA103" s="6">
        <v>0</v>
      </c>
      <c r="CB103" s="9">
        <f t="shared" si="368"/>
        <v>0</v>
      </c>
      <c r="CC103" s="54">
        <v>133.15600000000001</v>
      </c>
      <c r="CD103" s="6">
        <v>2832.9789999999998</v>
      </c>
      <c r="CE103" s="9">
        <f t="shared" si="369"/>
        <v>21275.639100003002</v>
      </c>
      <c r="CF103" s="54">
        <v>580.82000000000005</v>
      </c>
      <c r="CG103" s="6">
        <v>12952.286</v>
      </c>
      <c r="CH103" s="9">
        <f t="shared" si="370"/>
        <v>22299.999999999996</v>
      </c>
      <c r="CI103" s="7">
        <f t="shared" si="372"/>
        <v>1189.5351100000003</v>
      </c>
      <c r="CJ103" s="9">
        <f t="shared" si="373"/>
        <v>26643.428999999996</v>
      </c>
    </row>
    <row r="104" spans="1:88" x14ac:dyDescent="0.3">
      <c r="A104" s="35">
        <v>2024</v>
      </c>
      <c r="B104" s="36" t="s">
        <v>12</v>
      </c>
      <c r="C104" s="7">
        <v>0</v>
      </c>
      <c r="D104" s="6">
        <v>0</v>
      </c>
      <c r="E104" s="9">
        <f t="shared" si="374"/>
        <v>0</v>
      </c>
      <c r="F104" s="54">
        <v>110.958</v>
      </c>
      <c r="G104" s="6">
        <v>2166.5839999999998</v>
      </c>
      <c r="H104" s="9">
        <f t="shared" si="344"/>
        <v>19526.163052686603</v>
      </c>
      <c r="I104" s="7">
        <v>0</v>
      </c>
      <c r="J104" s="6">
        <v>0</v>
      </c>
      <c r="K104" s="9">
        <f t="shared" si="345"/>
        <v>0</v>
      </c>
      <c r="L104" s="7">
        <v>0</v>
      </c>
      <c r="M104" s="6">
        <v>0</v>
      </c>
      <c r="N104" s="9">
        <f t="shared" si="346"/>
        <v>0</v>
      </c>
      <c r="O104" s="7">
        <v>0</v>
      </c>
      <c r="P104" s="6">
        <v>0</v>
      </c>
      <c r="Q104" s="9">
        <f t="shared" si="347"/>
        <v>0</v>
      </c>
      <c r="R104" s="7">
        <v>0</v>
      </c>
      <c r="S104" s="6">
        <v>0</v>
      </c>
      <c r="T104" s="9">
        <f t="shared" si="348"/>
        <v>0</v>
      </c>
      <c r="U104" s="7">
        <v>0</v>
      </c>
      <c r="V104" s="6">
        <v>0</v>
      </c>
      <c r="W104" s="9">
        <f t="shared" si="349"/>
        <v>0</v>
      </c>
      <c r="X104" s="7">
        <v>0</v>
      </c>
      <c r="Y104" s="6">
        <v>0</v>
      </c>
      <c r="Z104" s="9">
        <f t="shared" si="350"/>
        <v>0</v>
      </c>
      <c r="AA104" s="7">
        <v>0</v>
      </c>
      <c r="AB104" s="6">
        <v>0</v>
      </c>
      <c r="AC104" s="9">
        <f t="shared" si="351"/>
        <v>0</v>
      </c>
      <c r="AD104" s="7">
        <v>0</v>
      </c>
      <c r="AE104" s="6">
        <v>0</v>
      </c>
      <c r="AF104" s="9">
        <f t="shared" si="352"/>
        <v>0</v>
      </c>
      <c r="AG104" s="7">
        <v>0</v>
      </c>
      <c r="AH104" s="6">
        <v>0</v>
      </c>
      <c r="AI104" s="9">
        <f t="shared" si="353"/>
        <v>0</v>
      </c>
      <c r="AJ104" s="7">
        <v>0</v>
      </c>
      <c r="AK104" s="6">
        <v>0</v>
      </c>
      <c r="AL104" s="9">
        <f t="shared" si="354"/>
        <v>0</v>
      </c>
      <c r="AM104" s="7">
        <v>0</v>
      </c>
      <c r="AN104" s="6">
        <v>0</v>
      </c>
      <c r="AO104" s="9">
        <f t="shared" si="355"/>
        <v>0</v>
      </c>
      <c r="AP104" s="54">
        <v>49.105800000000002</v>
      </c>
      <c r="AQ104" s="6">
        <v>1265.93</v>
      </c>
      <c r="AR104" s="9">
        <f t="shared" si="356"/>
        <v>25779.643137877807</v>
      </c>
      <c r="AS104" s="7">
        <v>0</v>
      </c>
      <c r="AT104" s="6">
        <v>0</v>
      </c>
      <c r="AU104" s="9">
        <f t="shared" si="357"/>
        <v>0</v>
      </c>
      <c r="AV104" s="54">
        <v>0.16540000000000002</v>
      </c>
      <c r="AW104" s="6">
        <v>4.1459999999999999</v>
      </c>
      <c r="AX104" s="9">
        <f t="shared" si="358"/>
        <v>25066.505441354289</v>
      </c>
      <c r="AY104" s="7">
        <v>0</v>
      </c>
      <c r="AZ104" s="6">
        <v>0</v>
      </c>
      <c r="BA104" s="9">
        <f t="shared" si="359"/>
        <v>0</v>
      </c>
      <c r="BB104" s="54">
        <v>122.3252</v>
      </c>
      <c r="BC104" s="6">
        <v>2618.8359999999998</v>
      </c>
      <c r="BD104" s="9">
        <f t="shared" si="360"/>
        <v>21408.802111094032</v>
      </c>
      <c r="BE104" s="54">
        <v>18.179869999999998</v>
      </c>
      <c r="BF104" s="6">
        <v>489.01</v>
      </c>
      <c r="BG104" s="9">
        <f t="shared" si="361"/>
        <v>26898.432167006697</v>
      </c>
      <c r="BH104" s="7">
        <v>0</v>
      </c>
      <c r="BI104" s="6">
        <v>0</v>
      </c>
      <c r="BJ104" s="9">
        <f t="shared" si="362"/>
        <v>0</v>
      </c>
      <c r="BK104" s="7">
        <v>0</v>
      </c>
      <c r="BL104" s="6">
        <v>0</v>
      </c>
      <c r="BM104" s="9">
        <f t="shared" si="363"/>
        <v>0</v>
      </c>
      <c r="BN104" s="7">
        <v>0</v>
      </c>
      <c r="BO104" s="6">
        <v>0</v>
      </c>
      <c r="BP104" s="9">
        <f t="shared" si="364"/>
        <v>0</v>
      </c>
      <c r="BQ104" s="7">
        <v>0</v>
      </c>
      <c r="BR104" s="6">
        <v>0</v>
      </c>
      <c r="BS104" s="9">
        <f t="shared" si="365"/>
        <v>0</v>
      </c>
      <c r="BT104" s="7">
        <v>0</v>
      </c>
      <c r="BU104" s="6">
        <v>0</v>
      </c>
      <c r="BV104" s="9">
        <f t="shared" si="366"/>
        <v>0</v>
      </c>
      <c r="BW104" s="7">
        <v>0</v>
      </c>
      <c r="BX104" s="6">
        <v>0</v>
      </c>
      <c r="BY104" s="9">
        <f t="shared" si="367"/>
        <v>0</v>
      </c>
      <c r="BZ104" s="7">
        <v>0</v>
      </c>
      <c r="CA104" s="6">
        <v>0</v>
      </c>
      <c r="CB104" s="9">
        <f t="shared" si="368"/>
        <v>0</v>
      </c>
      <c r="CC104" s="54">
        <v>3.1E-2</v>
      </c>
      <c r="CD104" s="6">
        <v>2.1</v>
      </c>
      <c r="CE104" s="9">
        <f t="shared" si="369"/>
        <v>67741.93548387097</v>
      </c>
      <c r="CF104" s="7">
        <v>0</v>
      </c>
      <c r="CG104" s="6">
        <v>0</v>
      </c>
      <c r="CH104" s="9">
        <f t="shared" si="370"/>
        <v>0</v>
      </c>
      <c r="CI104" s="7">
        <f t="shared" si="372"/>
        <v>300.76526999999999</v>
      </c>
      <c r="CJ104" s="9">
        <f t="shared" si="373"/>
        <v>6546.6060000000007</v>
      </c>
    </row>
    <row r="105" spans="1:88" x14ac:dyDescent="0.3">
      <c r="A105" s="35">
        <v>2024</v>
      </c>
      <c r="B105" s="36" t="s">
        <v>13</v>
      </c>
      <c r="C105" s="7">
        <v>0</v>
      </c>
      <c r="D105" s="6">
        <v>0</v>
      </c>
      <c r="E105" s="9">
        <f t="shared" si="374"/>
        <v>0</v>
      </c>
      <c r="F105" s="54">
        <v>42.18844</v>
      </c>
      <c r="G105" s="6">
        <v>1292.7439999999999</v>
      </c>
      <c r="H105" s="9">
        <f t="shared" si="344"/>
        <v>30642.137988510593</v>
      </c>
      <c r="I105" s="7">
        <v>0</v>
      </c>
      <c r="J105" s="6">
        <v>0</v>
      </c>
      <c r="K105" s="9">
        <f t="shared" si="345"/>
        <v>0</v>
      </c>
      <c r="L105" s="7">
        <v>0</v>
      </c>
      <c r="M105" s="6">
        <v>0</v>
      </c>
      <c r="N105" s="9">
        <f t="shared" si="346"/>
        <v>0</v>
      </c>
      <c r="O105" s="54">
        <v>8.0000000000000002E-3</v>
      </c>
      <c r="P105" s="6">
        <v>0.7</v>
      </c>
      <c r="Q105" s="9">
        <f t="shared" si="347"/>
        <v>87499.999999999985</v>
      </c>
      <c r="R105" s="7">
        <v>0</v>
      </c>
      <c r="S105" s="6">
        <v>0</v>
      </c>
      <c r="T105" s="9">
        <f t="shared" si="348"/>
        <v>0</v>
      </c>
      <c r="U105" s="7">
        <v>0</v>
      </c>
      <c r="V105" s="6">
        <v>0</v>
      </c>
      <c r="W105" s="9">
        <f t="shared" si="349"/>
        <v>0</v>
      </c>
      <c r="X105" s="7">
        <v>0</v>
      </c>
      <c r="Y105" s="6">
        <v>0</v>
      </c>
      <c r="Z105" s="9">
        <f t="shared" si="350"/>
        <v>0</v>
      </c>
      <c r="AA105" s="7">
        <v>0</v>
      </c>
      <c r="AB105" s="6">
        <v>0</v>
      </c>
      <c r="AC105" s="9">
        <f t="shared" si="351"/>
        <v>0</v>
      </c>
      <c r="AD105" s="7">
        <v>0</v>
      </c>
      <c r="AE105" s="6">
        <v>0</v>
      </c>
      <c r="AF105" s="9">
        <f t="shared" si="352"/>
        <v>0</v>
      </c>
      <c r="AG105" s="7">
        <v>0</v>
      </c>
      <c r="AH105" s="6">
        <v>0</v>
      </c>
      <c r="AI105" s="9">
        <f t="shared" si="353"/>
        <v>0</v>
      </c>
      <c r="AJ105" s="7">
        <v>0</v>
      </c>
      <c r="AK105" s="6">
        <v>0</v>
      </c>
      <c r="AL105" s="9">
        <f t="shared" si="354"/>
        <v>0</v>
      </c>
      <c r="AM105" s="7">
        <v>0</v>
      </c>
      <c r="AN105" s="6">
        <v>0</v>
      </c>
      <c r="AO105" s="9">
        <f t="shared" si="355"/>
        <v>0</v>
      </c>
      <c r="AP105" s="54">
        <v>22.922000000000001</v>
      </c>
      <c r="AQ105" s="6">
        <v>574.77</v>
      </c>
      <c r="AR105" s="9">
        <f t="shared" si="356"/>
        <v>25075.037082279032</v>
      </c>
      <c r="AS105" s="7">
        <v>0</v>
      </c>
      <c r="AT105" s="6">
        <v>0</v>
      </c>
      <c r="AU105" s="9">
        <f t="shared" si="357"/>
        <v>0</v>
      </c>
      <c r="AV105" s="7">
        <v>0</v>
      </c>
      <c r="AW105" s="6">
        <v>0</v>
      </c>
      <c r="AX105" s="9">
        <f t="shared" si="358"/>
        <v>0</v>
      </c>
      <c r="AY105" s="7">
        <v>0</v>
      </c>
      <c r="AZ105" s="6">
        <v>0</v>
      </c>
      <c r="BA105" s="9">
        <f t="shared" si="359"/>
        <v>0</v>
      </c>
      <c r="BB105" s="54">
        <v>122.1</v>
      </c>
      <c r="BC105" s="6">
        <v>2527.4699999999998</v>
      </c>
      <c r="BD105" s="9">
        <f t="shared" si="360"/>
        <v>20700</v>
      </c>
      <c r="BE105" s="54">
        <v>2.2380599999999999</v>
      </c>
      <c r="BF105" s="6">
        <v>105.88</v>
      </c>
      <c r="BG105" s="9">
        <f t="shared" si="361"/>
        <v>47308.829968812279</v>
      </c>
      <c r="BH105" s="7">
        <v>0</v>
      </c>
      <c r="BI105" s="6">
        <v>0</v>
      </c>
      <c r="BJ105" s="9">
        <f t="shared" si="362"/>
        <v>0</v>
      </c>
      <c r="BK105" s="7">
        <v>0</v>
      </c>
      <c r="BL105" s="6">
        <v>0</v>
      </c>
      <c r="BM105" s="9">
        <f t="shared" si="363"/>
        <v>0</v>
      </c>
      <c r="BN105" s="7">
        <v>0</v>
      </c>
      <c r="BO105" s="6">
        <v>0</v>
      </c>
      <c r="BP105" s="9">
        <f t="shared" si="364"/>
        <v>0</v>
      </c>
      <c r="BQ105" s="7">
        <v>0</v>
      </c>
      <c r="BR105" s="6">
        <v>0</v>
      </c>
      <c r="BS105" s="9">
        <f t="shared" si="365"/>
        <v>0</v>
      </c>
      <c r="BT105" s="7">
        <v>0</v>
      </c>
      <c r="BU105" s="6">
        <v>0</v>
      </c>
      <c r="BV105" s="9">
        <f t="shared" si="366"/>
        <v>0</v>
      </c>
      <c r="BW105" s="7">
        <v>0</v>
      </c>
      <c r="BX105" s="6">
        <v>0</v>
      </c>
      <c r="BY105" s="9">
        <f t="shared" si="367"/>
        <v>0</v>
      </c>
      <c r="BZ105" s="7">
        <v>0</v>
      </c>
      <c r="CA105" s="6">
        <v>0</v>
      </c>
      <c r="CB105" s="9">
        <f t="shared" si="368"/>
        <v>0</v>
      </c>
      <c r="CC105" s="54">
        <v>101.758</v>
      </c>
      <c r="CD105" s="6">
        <v>2187.3609999999999</v>
      </c>
      <c r="CE105" s="9">
        <f t="shared" si="369"/>
        <v>21495.715324593642</v>
      </c>
      <c r="CF105" s="54">
        <v>58.42</v>
      </c>
      <c r="CG105" s="6">
        <v>1204.54</v>
      </c>
      <c r="CH105" s="9">
        <f t="shared" si="370"/>
        <v>20618.623758986647</v>
      </c>
      <c r="CI105" s="7">
        <f t="shared" si="372"/>
        <v>349.6345</v>
      </c>
      <c r="CJ105" s="9">
        <f t="shared" si="373"/>
        <v>7893.4649999999992</v>
      </c>
    </row>
    <row r="106" spans="1:88" x14ac:dyDescent="0.3">
      <c r="A106" s="35">
        <v>2024</v>
      </c>
      <c r="B106" s="36" t="s">
        <v>14</v>
      </c>
      <c r="C106" s="7">
        <v>0</v>
      </c>
      <c r="D106" s="6">
        <v>0</v>
      </c>
      <c r="E106" s="9">
        <f t="shared" si="374"/>
        <v>0</v>
      </c>
      <c r="F106" s="54">
        <v>0.40094999999999997</v>
      </c>
      <c r="G106" s="6">
        <v>28.404</v>
      </c>
      <c r="H106" s="9">
        <f t="shared" si="344"/>
        <v>70841.750841750851</v>
      </c>
      <c r="I106" s="7">
        <v>0</v>
      </c>
      <c r="J106" s="6">
        <v>0</v>
      </c>
      <c r="K106" s="9">
        <f t="shared" si="345"/>
        <v>0</v>
      </c>
      <c r="L106" s="7">
        <v>0</v>
      </c>
      <c r="M106" s="6">
        <v>0</v>
      </c>
      <c r="N106" s="9">
        <f t="shared" si="346"/>
        <v>0</v>
      </c>
      <c r="O106" s="54">
        <v>7.6999999999999999E-2</v>
      </c>
      <c r="P106" s="6">
        <v>4.2</v>
      </c>
      <c r="Q106" s="9">
        <f t="shared" si="347"/>
        <v>54545.454545454544</v>
      </c>
      <c r="R106" s="7">
        <v>0</v>
      </c>
      <c r="S106" s="6">
        <v>0</v>
      </c>
      <c r="T106" s="9">
        <f t="shared" si="348"/>
        <v>0</v>
      </c>
      <c r="U106" s="7">
        <v>0</v>
      </c>
      <c r="V106" s="6">
        <v>0</v>
      </c>
      <c r="W106" s="9">
        <f t="shared" si="349"/>
        <v>0</v>
      </c>
      <c r="X106" s="7">
        <v>0</v>
      </c>
      <c r="Y106" s="6">
        <v>0</v>
      </c>
      <c r="Z106" s="9">
        <f t="shared" si="350"/>
        <v>0</v>
      </c>
      <c r="AA106" s="7">
        <v>0</v>
      </c>
      <c r="AB106" s="6">
        <v>0</v>
      </c>
      <c r="AC106" s="9">
        <f t="shared" si="351"/>
        <v>0</v>
      </c>
      <c r="AD106" s="7">
        <v>0</v>
      </c>
      <c r="AE106" s="6">
        <v>0</v>
      </c>
      <c r="AF106" s="9">
        <f t="shared" si="352"/>
        <v>0</v>
      </c>
      <c r="AG106" s="7">
        <v>0</v>
      </c>
      <c r="AH106" s="6">
        <v>0</v>
      </c>
      <c r="AI106" s="9">
        <f t="shared" si="353"/>
        <v>0</v>
      </c>
      <c r="AJ106" s="7">
        <v>0</v>
      </c>
      <c r="AK106" s="6">
        <v>0</v>
      </c>
      <c r="AL106" s="9">
        <f t="shared" si="354"/>
        <v>0</v>
      </c>
      <c r="AM106" s="7">
        <v>0</v>
      </c>
      <c r="AN106" s="6">
        <v>0</v>
      </c>
      <c r="AO106" s="9">
        <f t="shared" si="355"/>
        <v>0</v>
      </c>
      <c r="AP106" s="7">
        <v>0</v>
      </c>
      <c r="AQ106" s="6">
        <v>0</v>
      </c>
      <c r="AR106" s="9">
        <f t="shared" si="356"/>
        <v>0</v>
      </c>
      <c r="AS106" s="7">
        <v>0</v>
      </c>
      <c r="AT106" s="6">
        <v>0</v>
      </c>
      <c r="AU106" s="9">
        <f t="shared" si="357"/>
        <v>0</v>
      </c>
      <c r="AV106" s="7">
        <v>0</v>
      </c>
      <c r="AW106" s="6">
        <v>0</v>
      </c>
      <c r="AX106" s="9">
        <f t="shared" si="358"/>
        <v>0</v>
      </c>
      <c r="AY106" s="7">
        <v>0</v>
      </c>
      <c r="AZ106" s="6">
        <v>0</v>
      </c>
      <c r="BA106" s="9">
        <f t="shared" si="359"/>
        <v>0</v>
      </c>
      <c r="BB106" s="54">
        <v>98.1</v>
      </c>
      <c r="BC106" s="6">
        <v>1879.71</v>
      </c>
      <c r="BD106" s="9">
        <f t="shared" si="360"/>
        <v>19161.162079510708</v>
      </c>
      <c r="BE106" s="54">
        <v>29.524039999999999</v>
      </c>
      <c r="BF106" s="6">
        <v>735.82</v>
      </c>
      <c r="BG106" s="9">
        <f t="shared" si="361"/>
        <v>24922.740925699873</v>
      </c>
      <c r="BH106" s="7">
        <v>0</v>
      </c>
      <c r="BI106" s="6">
        <v>0</v>
      </c>
      <c r="BJ106" s="9">
        <f t="shared" si="362"/>
        <v>0</v>
      </c>
      <c r="BK106" s="7">
        <v>0</v>
      </c>
      <c r="BL106" s="6">
        <v>0</v>
      </c>
      <c r="BM106" s="9">
        <f t="shared" si="363"/>
        <v>0</v>
      </c>
      <c r="BN106" s="7">
        <v>0</v>
      </c>
      <c r="BO106" s="6">
        <v>0</v>
      </c>
      <c r="BP106" s="9">
        <f t="shared" si="364"/>
        <v>0</v>
      </c>
      <c r="BQ106" s="7">
        <v>0</v>
      </c>
      <c r="BR106" s="6">
        <v>0</v>
      </c>
      <c r="BS106" s="9">
        <f t="shared" si="365"/>
        <v>0</v>
      </c>
      <c r="BT106" s="7">
        <v>0</v>
      </c>
      <c r="BU106" s="6">
        <v>0</v>
      </c>
      <c r="BV106" s="9">
        <f t="shared" si="366"/>
        <v>0</v>
      </c>
      <c r="BW106" s="7">
        <v>0</v>
      </c>
      <c r="BX106" s="6">
        <v>0</v>
      </c>
      <c r="BY106" s="9">
        <f t="shared" si="367"/>
        <v>0</v>
      </c>
      <c r="BZ106" s="7">
        <v>0</v>
      </c>
      <c r="CA106" s="6">
        <v>0</v>
      </c>
      <c r="CB106" s="9">
        <f t="shared" si="368"/>
        <v>0</v>
      </c>
      <c r="CC106" s="54">
        <v>169.05114</v>
      </c>
      <c r="CD106" s="6">
        <v>3980.252</v>
      </c>
      <c r="CE106" s="9">
        <f t="shared" si="369"/>
        <v>23544.662283850907</v>
      </c>
      <c r="CF106" s="7">
        <v>0</v>
      </c>
      <c r="CG106" s="6">
        <v>0</v>
      </c>
      <c r="CH106" s="9">
        <f t="shared" si="370"/>
        <v>0</v>
      </c>
      <c r="CI106" s="7">
        <f t="shared" si="372"/>
        <v>297.15313000000003</v>
      </c>
      <c r="CJ106" s="9">
        <f t="shared" si="373"/>
        <v>6628.3860000000004</v>
      </c>
    </row>
    <row r="107" spans="1:88" x14ac:dyDescent="0.3">
      <c r="A107" s="35">
        <v>2024</v>
      </c>
      <c r="B107" s="9" t="s">
        <v>15</v>
      </c>
      <c r="C107" s="7">
        <v>0</v>
      </c>
      <c r="D107" s="6">
        <v>0</v>
      </c>
      <c r="E107" s="9">
        <f t="shared" si="374"/>
        <v>0</v>
      </c>
      <c r="F107" s="54">
        <v>57.302879999999995</v>
      </c>
      <c r="G107" s="6">
        <v>1606.32</v>
      </c>
      <c r="H107" s="9">
        <f t="shared" si="344"/>
        <v>28032.098910211844</v>
      </c>
      <c r="I107" s="7">
        <v>0</v>
      </c>
      <c r="J107" s="6">
        <v>0</v>
      </c>
      <c r="K107" s="9">
        <f t="shared" si="345"/>
        <v>0</v>
      </c>
      <c r="L107" s="7">
        <v>0</v>
      </c>
      <c r="M107" s="6">
        <v>0</v>
      </c>
      <c r="N107" s="9">
        <f t="shared" si="346"/>
        <v>0</v>
      </c>
      <c r="O107" s="7">
        <v>0</v>
      </c>
      <c r="P107" s="6">
        <v>0</v>
      </c>
      <c r="Q107" s="9">
        <f t="shared" si="347"/>
        <v>0</v>
      </c>
      <c r="R107" s="7">
        <v>0</v>
      </c>
      <c r="S107" s="6">
        <v>0</v>
      </c>
      <c r="T107" s="9">
        <f t="shared" si="348"/>
        <v>0</v>
      </c>
      <c r="U107" s="7">
        <v>0</v>
      </c>
      <c r="V107" s="6">
        <v>0</v>
      </c>
      <c r="W107" s="9">
        <f t="shared" si="349"/>
        <v>0</v>
      </c>
      <c r="X107" s="7">
        <v>0</v>
      </c>
      <c r="Y107" s="6">
        <v>0</v>
      </c>
      <c r="Z107" s="9">
        <f t="shared" si="350"/>
        <v>0</v>
      </c>
      <c r="AA107" s="7">
        <v>0</v>
      </c>
      <c r="AB107" s="6">
        <v>0</v>
      </c>
      <c r="AC107" s="9">
        <f t="shared" si="351"/>
        <v>0</v>
      </c>
      <c r="AD107" s="54">
        <v>0.2</v>
      </c>
      <c r="AE107" s="6">
        <v>12.593</v>
      </c>
      <c r="AF107" s="9">
        <f t="shared" si="352"/>
        <v>62964.999999999993</v>
      </c>
      <c r="AG107" s="7">
        <v>0</v>
      </c>
      <c r="AH107" s="6">
        <v>0</v>
      </c>
      <c r="AI107" s="9">
        <f t="shared" si="353"/>
        <v>0</v>
      </c>
      <c r="AJ107" s="7">
        <v>0</v>
      </c>
      <c r="AK107" s="6">
        <v>0</v>
      </c>
      <c r="AL107" s="9">
        <f t="shared" si="354"/>
        <v>0</v>
      </c>
      <c r="AM107" s="7">
        <v>0</v>
      </c>
      <c r="AN107" s="6">
        <v>0</v>
      </c>
      <c r="AO107" s="9">
        <f t="shared" si="355"/>
        <v>0</v>
      </c>
      <c r="AP107" s="7">
        <v>0</v>
      </c>
      <c r="AQ107" s="6">
        <v>0</v>
      </c>
      <c r="AR107" s="9">
        <f t="shared" si="356"/>
        <v>0</v>
      </c>
      <c r="AS107" s="7">
        <v>0</v>
      </c>
      <c r="AT107" s="6">
        <v>0</v>
      </c>
      <c r="AU107" s="9">
        <f t="shared" si="357"/>
        <v>0</v>
      </c>
      <c r="AV107" s="7">
        <v>0</v>
      </c>
      <c r="AW107" s="6">
        <v>0</v>
      </c>
      <c r="AX107" s="9">
        <f t="shared" si="358"/>
        <v>0</v>
      </c>
      <c r="AY107" s="7">
        <v>0</v>
      </c>
      <c r="AZ107" s="6">
        <v>0</v>
      </c>
      <c r="BA107" s="9">
        <f t="shared" si="359"/>
        <v>0</v>
      </c>
      <c r="BB107" s="54">
        <v>122.37</v>
      </c>
      <c r="BC107" s="6">
        <v>2596.2429999999999</v>
      </c>
      <c r="BD107" s="9">
        <f t="shared" si="360"/>
        <v>21216.335703195226</v>
      </c>
      <c r="BE107" s="54">
        <v>20</v>
      </c>
      <c r="BF107" s="6">
        <v>905.55</v>
      </c>
      <c r="BG107" s="9">
        <f t="shared" si="361"/>
        <v>45277.499999999993</v>
      </c>
      <c r="BH107" s="54">
        <v>0.43881999999999999</v>
      </c>
      <c r="BI107" s="6">
        <v>30.972000000000001</v>
      </c>
      <c r="BJ107" s="9">
        <f t="shared" si="362"/>
        <v>70580.192333986604</v>
      </c>
      <c r="BK107" s="7">
        <v>0</v>
      </c>
      <c r="BL107" s="6">
        <v>0</v>
      </c>
      <c r="BM107" s="9">
        <f t="shared" si="363"/>
        <v>0</v>
      </c>
      <c r="BN107" s="7">
        <v>0</v>
      </c>
      <c r="BO107" s="6">
        <v>0</v>
      </c>
      <c r="BP107" s="9">
        <f t="shared" si="364"/>
        <v>0</v>
      </c>
      <c r="BQ107" s="7">
        <v>0</v>
      </c>
      <c r="BR107" s="6">
        <v>0</v>
      </c>
      <c r="BS107" s="9">
        <f t="shared" si="365"/>
        <v>0</v>
      </c>
      <c r="BT107" s="7">
        <v>0</v>
      </c>
      <c r="BU107" s="6">
        <v>0</v>
      </c>
      <c r="BV107" s="9">
        <f t="shared" si="366"/>
        <v>0</v>
      </c>
      <c r="BW107" s="7">
        <v>0</v>
      </c>
      <c r="BX107" s="6">
        <v>0</v>
      </c>
      <c r="BY107" s="9">
        <f t="shared" si="367"/>
        <v>0</v>
      </c>
      <c r="BZ107" s="7">
        <v>0</v>
      </c>
      <c r="CA107" s="6">
        <v>0</v>
      </c>
      <c r="CB107" s="9">
        <f t="shared" si="368"/>
        <v>0</v>
      </c>
      <c r="CC107" s="7">
        <v>0</v>
      </c>
      <c r="CD107" s="6">
        <v>0</v>
      </c>
      <c r="CE107" s="9">
        <f t="shared" si="369"/>
        <v>0</v>
      </c>
      <c r="CF107" s="54">
        <v>0.54200000000000004</v>
      </c>
      <c r="CG107" s="6">
        <v>33.344000000000001</v>
      </c>
      <c r="CH107" s="9">
        <f t="shared" si="370"/>
        <v>61520.295202952031</v>
      </c>
      <c r="CI107" s="7">
        <f t="shared" si="372"/>
        <v>200.8537</v>
      </c>
      <c r="CJ107" s="9">
        <f t="shared" si="373"/>
        <v>5185.0219999999999</v>
      </c>
    </row>
    <row r="108" spans="1:88" x14ac:dyDescent="0.3">
      <c r="A108" s="35">
        <v>2024</v>
      </c>
      <c r="B108" s="36" t="s">
        <v>16</v>
      </c>
      <c r="C108" s="7">
        <v>0</v>
      </c>
      <c r="D108" s="6">
        <v>0</v>
      </c>
      <c r="E108" s="9">
        <f t="shared" si="374"/>
        <v>0</v>
      </c>
      <c r="F108" s="54">
        <v>32.630000000000003</v>
      </c>
      <c r="G108" s="6">
        <v>384.60899999999998</v>
      </c>
      <c r="H108" s="9">
        <f t="shared" si="344"/>
        <v>11786.975176218202</v>
      </c>
      <c r="I108" s="7">
        <v>0</v>
      </c>
      <c r="J108" s="6">
        <v>0</v>
      </c>
      <c r="K108" s="9">
        <f t="shared" si="345"/>
        <v>0</v>
      </c>
      <c r="L108" s="7">
        <v>0</v>
      </c>
      <c r="M108" s="6">
        <v>0</v>
      </c>
      <c r="N108" s="9">
        <f t="shared" si="346"/>
        <v>0</v>
      </c>
      <c r="O108" s="54">
        <v>64.08135</v>
      </c>
      <c r="P108" s="6">
        <v>1951.2919999999999</v>
      </c>
      <c r="Q108" s="9">
        <f t="shared" si="347"/>
        <v>30450.232399910426</v>
      </c>
      <c r="R108" s="7">
        <v>0</v>
      </c>
      <c r="S108" s="6">
        <v>0</v>
      </c>
      <c r="T108" s="9">
        <f t="shared" si="348"/>
        <v>0</v>
      </c>
      <c r="U108" s="54">
        <v>0.05</v>
      </c>
      <c r="V108" s="6">
        <v>2.1829999999999998</v>
      </c>
      <c r="W108" s="9">
        <f t="shared" si="349"/>
        <v>43660</v>
      </c>
      <c r="X108" s="7">
        <v>0</v>
      </c>
      <c r="Y108" s="6">
        <v>0</v>
      </c>
      <c r="Z108" s="9">
        <f t="shared" si="350"/>
        <v>0</v>
      </c>
      <c r="AA108" s="7">
        <v>0</v>
      </c>
      <c r="AB108" s="6">
        <v>0</v>
      </c>
      <c r="AC108" s="9">
        <f t="shared" si="351"/>
        <v>0</v>
      </c>
      <c r="AD108" s="7">
        <v>0</v>
      </c>
      <c r="AE108" s="6">
        <v>0</v>
      </c>
      <c r="AF108" s="9">
        <f t="shared" si="352"/>
        <v>0</v>
      </c>
      <c r="AG108" s="7">
        <v>0</v>
      </c>
      <c r="AH108" s="6">
        <v>0</v>
      </c>
      <c r="AI108" s="9">
        <f t="shared" si="353"/>
        <v>0</v>
      </c>
      <c r="AJ108" s="7">
        <v>0</v>
      </c>
      <c r="AK108" s="6">
        <v>0</v>
      </c>
      <c r="AL108" s="9">
        <f t="shared" si="354"/>
        <v>0</v>
      </c>
      <c r="AM108" s="7">
        <v>0</v>
      </c>
      <c r="AN108" s="6">
        <v>0</v>
      </c>
      <c r="AO108" s="9">
        <f t="shared" si="355"/>
        <v>0</v>
      </c>
      <c r="AP108" s="7">
        <v>0</v>
      </c>
      <c r="AQ108" s="6">
        <v>0</v>
      </c>
      <c r="AR108" s="9">
        <f t="shared" si="356"/>
        <v>0</v>
      </c>
      <c r="AS108" s="7">
        <v>0</v>
      </c>
      <c r="AT108" s="6">
        <v>0</v>
      </c>
      <c r="AU108" s="9">
        <f t="shared" si="357"/>
        <v>0</v>
      </c>
      <c r="AV108" s="7">
        <v>0</v>
      </c>
      <c r="AW108" s="6">
        <v>0</v>
      </c>
      <c r="AX108" s="9">
        <f t="shared" si="358"/>
        <v>0</v>
      </c>
      <c r="AY108" s="7">
        <v>0</v>
      </c>
      <c r="AZ108" s="6">
        <v>0</v>
      </c>
      <c r="BA108" s="9">
        <f t="shared" si="359"/>
        <v>0</v>
      </c>
      <c r="BB108" s="54">
        <v>121.905</v>
      </c>
      <c r="BC108" s="6">
        <v>2606.413</v>
      </c>
      <c r="BD108" s="9">
        <f t="shared" si="360"/>
        <v>21380.689881465074</v>
      </c>
      <c r="BE108" s="54">
        <v>2.3179999999999999E-2</v>
      </c>
      <c r="BF108" s="6">
        <v>0.64</v>
      </c>
      <c r="BG108" s="9">
        <f t="shared" si="361"/>
        <v>27610.008628127696</v>
      </c>
      <c r="BH108" s="7">
        <v>0</v>
      </c>
      <c r="BI108" s="6">
        <v>0</v>
      </c>
      <c r="BJ108" s="9">
        <f t="shared" si="362"/>
        <v>0</v>
      </c>
      <c r="BK108" s="7">
        <v>0</v>
      </c>
      <c r="BL108" s="6">
        <v>0</v>
      </c>
      <c r="BM108" s="9">
        <f t="shared" si="363"/>
        <v>0</v>
      </c>
      <c r="BN108" s="7">
        <v>0</v>
      </c>
      <c r="BO108" s="6">
        <v>0</v>
      </c>
      <c r="BP108" s="9">
        <f t="shared" si="364"/>
        <v>0</v>
      </c>
      <c r="BQ108" s="7">
        <v>0</v>
      </c>
      <c r="BR108" s="6">
        <v>0</v>
      </c>
      <c r="BS108" s="9">
        <f t="shared" si="365"/>
        <v>0</v>
      </c>
      <c r="BT108" s="7">
        <v>0</v>
      </c>
      <c r="BU108" s="6">
        <v>0</v>
      </c>
      <c r="BV108" s="9">
        <f t="shared" si="366"/>
        <v>0</v>
      </c>
      <c r="BW108" s="7">
        <v>0</v>
      </c>
      <c r="BX108" s="6">
        <v>0</v>
      </c>
      <c r="BY108" s="9">
        <f t="shared" si="367"/>
        <v>0</v>
      </c>
      <c r="BZ108" s="7">
        <v>0</v>
      </c>
      <c r="CA108" s="6">
        <v>0</v>
      </c>
      <c r="CB108" s="9">
        <f t="shared" si="368"/>
        <v>0</v>
      </c>
      <c r="CC108" s="7">
        <v>0</v>
      </c>
      <c r="CD108" s="6">
        <v>0</v>
      </c>
      <c r="CE108" s="9">
        <f t="shared" si="369"/>
        <v>0</v>
      </c>
      <c r="CF108" s="7">
        <v>0</v>
      </c>
      <c r="CG108" s="6">
        <v>0</v>
      </c>
      <c r="CH108" s="9">
        <f t="shared" si="370"/>
        <v>0</v>
      </c>
      <c r="CI108" s="7">
        <f t="shared" si="372"/>
        <v>218.68953000000002</v>
      </c>
      <c r="CJ108" s="9">
        <f t="shared" si="373"/>
        <v>4945.1369999999997</v>
      </c>
    </row>
    <row r="109" spans="1:88" ht="15" thickBot="1" x14ac:dyDescent="0.35">
      <c r="A109" s="37"/>
      <c r="B109" s="45" t="s">
        <v>17</v>
      </c>
      <c r="C109" s="46">
        <f t="shared" ref="C109:D109" si="375">SUM(C97:C108)</f>
        <v>0</v>
      </c>
      <c r="D109" s="47">
        <f t="shared" si="375"/>
        <v>0</v>
      </c>
      <c r="E109" s="27"/>
      <c r="F109" s="46">
        <f t="shared" ref="F109:G109" si="376">SUM(F97:F108)</f>
        <v>861.7091099999999</v>
      </c>
      <c r="G109" s="47">
        <f t="shared" si="376"/>
        <v>20598.500999999997</v>
      </c>
      <c r="H109" s="27"/>
      <c r="I109" s="46">
        <f t="shared" ref="I109:J109" si="377">SUM(I97:I108)</f>
        <v>0</v>
      </c>
      <c r="J109" s="47">
        <f t="shared" si="377"/>
        <v>0</v>
      </c>
      <c r="K109" s="27"/>
      <c r="L109" s="46">
        <f t="shared" ref="L109:M109" si="378">SUM(L97:L108)</f>
        <v>0</v>
      </c>
      <c r="M109" s="47">
        <f t="shared" si="378"/>
        <v>0</v>
      </c>
      <c r="N109" s="27"/>
      <c r="O109" s="46">
        <f t="shared" ref="O109:P109" si="379">SUM(O97:O108)</f>
        <v>64.330349999999996</v>
      </c>
      <c r="P109" s="47">
        <f t="shared" si="379"/>
        <v>1967.3869999999999</v>
      </c>
      <c r="Q109" s="27"/>
      <c r="R109" s="46">
        <f t="shared" ref="R109:S109" si="380">SUM(R97:R108)</f>
        <v>0</v>
      </c>
      <c r="S109" s="47">
        <f t="shared" si="380"/>
        <v>0</v>
      </c>
      <c r="T109" s="27"/>
      <c r="U109" s="46">
        <f t="shared" ref="U109:V109" si="381">SUM(U97:U108)</f>
        <v>0.05</v>
      </c>
      <c r="V109" s="47">
        <f t="shared" si="381"/>
        <v>2.1829999999999998</v>
      </c>
      <c r="W109" s="27"/>
      <c r="X109" s="46">
        <f t="shared" ref="X109:Y109" si="382">SUM(X97:X108)</f>
        <v>0</v>
      </c>
      <c r="Y109" s="47">
        <f t="shared" si="382"/>
        <v>0</v>
      </c>
      <c r="Z109" s="27"/>
      <c r="AA109" s="46">
        <f t="shared" ref="AA109:AB109" si="383">SUM(AA97:AA108)</f>
        <v>0</v>
      </c>
      <c r="AB109" s="47">
        <f t="shared" si="383"/>
        <v>0</v>
      </c>
      <c r="AC109" s="27"/>
      <c r="AD109" s="46">
        <f t="shared" ref="AD109:AE109" si="384">SUM(AD97:AD108)</f>
        <v>0.2</v>
      </c>
      <c r="AE109" s="47">
        <f t="shared" si="384"/>
        <v>12.593</v>
      </c>
      <c r="AF109" s="27"/>
      <c r="AG109" s="46">
        <f t="shared" ref="AG109:AH109" si="385">SUM(AG97:AG108)</f>
        <v>0</v>
      </c>
      <c r="AH109" s="47">
        <f t="shared" si="385"/>
        <v>0</v>
      </c>
      <c r="AI109" s="27"/>
      <c r="AJ109" s="46">
        <f t="shared" ref="AJ109:AK109" si="386">SUM(AJ97:AJ108)</f>
        <v>0</v>
      </c>
      <c r="AK109" s="47">
        <f t="shared" si="386"/>
        <v>0</v>
      </c>
      <c r="AL109" s="27"/>
      <c r="AM109" s="46">
        <f t="shared" ref="AM109:AN109" si="387">SUM(AM97:AM108)</f>
        <v>0</v>
      </c>
      <c r="AN109" s="47">
        <f t="shared" si="387"/>
        <v>0</v>
      </c>
      <c r="AO109" s="27"/>
      <c r="AP109" s="46">
        <f t="shared" ref="AP109:AQ109" si="388">SUM(AP97:AP108)</f>
        <v>121.154</v>
      </c>
      <c r="AQ109" s="47">
        <f t="shared" si="388"/>
        <v>2588.2950000000001</v>
      </c>
      <c r="AR109" s="27"/>
      <c r="AS109" s="46">
        <f t="shared" ref="AS109:AT109" si="389">SUM(AS97:AS108)</f>
        <v>16.675000000000001</v>
      </c>
      <c r="AT109" s="47">
        <f t="shared" si="389"/>
        <v>457.6</v>
      </c>
      <c r="AU109" s="27"/>
      <c r="AV109" s="46">
        <f t="shared" ref="AV109:AW109" si="390">SUM(AV97:AV108)</f>
        <v>0.16540000000000002</v>
      </c>
      <c r="AW109" s="47">
        <f t="shared" si="390"/>
        <v>4.1459999999999999</v>
      </c>
      <c r="AX109" s="27"/>
      <c r="AY109" s="46">
        <f t="shared" ref="AY109:AZ109" si="391">SUM(AY97:AY108)</f>
        <v>0</v>
      </c>
      <c r="AZ109" s="47">
        <f t="shared" si="391"/>
        <v>0</v>
      </c>
      <c r="BA109" s="27"/>
      <c r="BB109" s="46">
        <f t="shared" ref="BB109:BC109" si="392">SUM(BB97:BB108)</f>
        <v>1602.1251999999997</v>
      </c>
      <c r="BC109" s="47">
        <f t="shared" si="392"/>
        <v>34164.673999999999</v>
      </c>
      <c r="BD109" s="27"/>
      <c r="BE109" s="46">
        <f t="shared" ref="BE109:BF109" si="393">SUM(BE97:BE108)</f>
        <v>132.94361000000001</v>
      </c>
      <c r="BF109" s="47">
        <f t="shared" si="393"/>
        <v>3996.9640000000004</v>
      </c>
      <c r="BG109" s="27"/>
      <c r="BH109" s="46">
        <f t="shared" ref="BH109:BI109" si="394">SUM(BH97:BH108)</f>
        <v>0.43881999999999999</v>
      </c>
      <c r="BI109" s="47">
        <f t="shared" si="394"/>
        <v>30.972000000000001</v>
      </c>
      <c r="BJ109" s="27"/>
      <c r="BK109" s="46">
        <f t="shared" ref="BK109:BL109" si="395">SUM(BK97:BK108)</f>
        <v>0</v>
      </c>
      <c r="BL109" s="47">
        <f t="shared" si="395"/>
        <v>0</v>
      </c>
      <c r="BM109" s="27"/>
      <c r="BN109" s="46">
        <f t="shared" ref="BN109:BO109" si="396">SUM(BN97:BN108)</f>
        <v>3.8119999999999998</v>
      </c>
      <c r="BO109" s="47">
        <f t="shared" si="396"/>
        <v>240.97</v>
      </c>
      <c r="BP109" s="27"/>
      <c r="BQ109" s="46">
        <f t="shared" ref="BQ109:BR109" si="397">SUM(BQ97:BQ108)</f>
        <v>0</v>
      </c>
      <c r="BR109" s="47">
        <f t="shared" si="397"/>
        <v>0</v>
      </c>
      <c r="BS109" s="27"/>
      <c r="BT109" s="46">
        <f t="shared" ref="BT109:BU109" si="398">SUM(BT97:BT108)</f>
        <v>1.2999999999999999E-2</v>
      </c>
      <c r="BU109" s="47">
        <f t="shared" si="398"/>
        <v>1.4</v>
      </c>
      <c r="BV109" s="27"/>
      <c r="BW109" s="46">
        <f t="shared" ref="BW109:BX109" si="399">SUM(BW97:BW108)</f>
        <v>0</v>
      </c>
      <c r="BX109" s="47">
        <f t="shared" si="399"/>
        <v>0</v>
      </c>
      <c r="BY109" s="27"/>
      <c r="BZ109" s="46">
        <f t="shared" ref="BZ109:CA109" si="400">SUM(BZ97:BZ108)</f>
        <v>0</v>
      </c>
      <c r="CA109" s="47">
        <f t="shared" si="400"/>
        <v>0</v>
      </c>
      <c r="CB109" s="27"/>
      <c r="CC109" s="46">
        <f t="shared" ref="CC109:CD109" si="401">SUM(CC97:CC108)</f>
        <v>443.87814000000003</v>
      </c>
      <c r="CD109" s="47">
        <f t="shared" si="401"/>
        <v>10080.01</v>
      </c>
      <c r="CE109" s="27"/>
      <c r="CF109" s="46">
        <f t="shared" ref="CF109:CG109" si="402">SUM(CF97:CF108)</f>
        <v>1771.0660000000003</v>
      </c>
      <c r="CG109" s="47">
        <f t="shared" si="402"/>
        <v>39693.829999999994</v>
      </c>
      <c r="CH109" s="27"/>
      <c r="CI109" s="29">
        <f t="shared" si="372"/>
        <v>5018.5606299999999</v>
      </c>
      <c r="CJ109" s="30">
        <f t="shared" si="373"/>
        <v>113839.52499999999</v>
      </c>
    </row>
    <row r="110" spans="1:88" x14ac:dyDescent="0.3">
      <c r="A110" s="35">
        <v>2025</v>
      </c>
      <c r="B110" s="36" t="s">
        <v>5</v>
      </c>
      <c r="C110" s="7">
        <v>0</v>
      </c>
      <c r="D110" s="6">
        <v>0</v>
      </c>
      <c r="E110" s="9">
        <f>IF(C110=0,0,D110/C110*1000)</f>
        <v>0</v>
      </c>
      <c r="F110" s="54">
        <v>123.77285000000001</v>
      </c>
      <c r="G110" s="6">
        <v>3606.9319999999998</v>
      </c>
      <c r="H110" s="9">
        <f t="shared" ref="H110:H121" si="403">IF(F110=0,0,G110/F110*1000)</f>
        <v>29141.544369383104</v>
      </c>
      <c r="I110" s="7">
        <v>0</v>
      </c>
      <c r="J110" s="6">
        <v>0</v>
      </c>
      <c r="K110" s="9">
        <f t="shared" ref="K110:K121" si="404">IF(I110=0,0,J110/I110*1000)</f>
        <v>0</v>
      </c>
      <c r="L110" s="7">
        <v>0</v>
      </c>
      <c r="M110" s="6">
        <v>0</v>
      </c>
      <c r="N110" s="9">
        <f t="shared" ref="N110:N121" si="405">IF(L110=0,0,M110/L110*1000)</f>
        <v>0</v>
      </c>
      <c r="O110" s="7">
        <v>0</v>
      </c>
      <c r="P110" s="6">
        <v>0</v>
      </c>
      <c r="Q110" s="9">
        <f t="shared" ref="Q110:Q121" si="406">IF(O110=0,0,P110/O110*1000)</f>
        <v>0</v>
      </c>
      <c r="R110" s="7">
        <v>0</v>
      </c>
      <c r="S110" s="6">
        <v>0</v>
      </c>
      <c r="T110" s="9">
        <f t="shared" ref="T110:T121" si="407">IF(R110=0,0,S110/R110*1000)</f>
        <v>0</v>
      </c>
      <c r="U110" s="7">
        <v>0</v>
      </c>
      <c r="V110" s="6">
        <v>0</v>
      </c>
      <c r="W110" s="9">
        <f t="shared" ref="W110:W121" si="408">IF(U110=0,0,V110/U110*1000)</f>
        <v>0</v>
      </c>
      <c r="X110" s="7">
        <v>0</v>
      </c>
      <c r="Y110" s="6">
        <v>0</v>
      </c>
      <c r="Z110" s="9">
        <f t="shared" ref="Z110:Z121" si="409">IF(X110=0,0,Y110/X110*1000)</f>
        <v>0</v>
      </c>
      <c r="AA110" s="7">
        <v>0</v>
      </c>
      <c r="AB110" s="6">
        <v>0</v>
      </c>
      <c r="AC110" s="9">
        <f t="shared" ref="AC110:AC121" si="410">IF(AA110=0,0,AB110/AA110*1000)</f>
        <v>0</v>
      </c>
      <c r="AD110" s="7">
        <v>0</v>
      </c>
      <c r="AE110" s="6">
        <v>0</v>
      </c>
      <c r="AF110" s="9">
        <f t="shared" ref="AF110:AF121" si="411">IF(AD110=0,0,AE110/AD110*1000)</f>
        <v>0</v>
      </c>
      <c r="AG110" s="7">
        <v>0</v>
      </c>
      <c r="AH110" s="6">
        <v>0</v>
      </c>
      <c r="AI110" s="9">
        <f t="shared" ref="AI110:AI121" si="412">IF(AG110=0,0,AH110/AG110*1000)</f>
        <v>0</v>
      </c>
      <c r="AJ110" s="7">
        <v>0</v>
      </c>
      <c r="AK110" s="6">
        <v>0</v>
      </c>
      <c r="AL110" s="9">
        <f t="shared" ref="AL110:AL121" si="413">IF(AJ110=0,0,AK110/AJ110*1000)</f>
        <v>0</v>
      </c>
      <c r="AM110" s="7">
        <v>0</v>
      </c>
      <c r="AN110" s="6">
        <v>0</v>
      </c>
      <c r="AO110" s="9">
        <f t="shared" ref="AO110:AO121" si="414">IF(AM110=0,0,AN110/AM110*1000)</f>
        <v>0</v>
      </c>
      <c r="AP110" s="7">
        <v>0</v>
      </c>
      <c r="AQ110" s="6">
        <v>0</v>
      </c>
      <c r="AR110" s="9">
        <f t="shared" ref="AR110:AR121" si="415">IF(AP110=0,0,AQ110/AP110*1000)</f>
        <v>0</v>
      </c>
      <c r="AS110" s="7">
        <v>0</v>
      </c>
      <c r="AT110" s="6">
        <v>0</v>
      </c>
      <c r="AU110" s="9">
        <f t="shared" ref="AU110:AU121" si="416">IF(AS110=0,0,AT110/AS110*1000)</f>
        <v>0</v>
      </c>
      <c r="AV110" s="7">
        <v>0</v>
      </c>
      <c r="AW110" s="6">
        <v>0</v>
      </c>
      <c r="AX110" s="9">
        <f t="shared" ref="AX110:AX121" si="417">IF(AV110=0,0,AW110/AV110*1000)</f>
        <v>0</v>
      </c>
      <c r="AY110" s="7">
        <v>0</v>
      </c>
      <c r="AZ110" s="6">
        <v>0</v>
      </c>
      <c r="BA110" s="9">
        <f t="shared" ref="BA110:BA121" si="418">IF(AY110=0,0,AZ110/AY110*1000)</f>
        <v>0</v>
      </c>
      <c r="BB110" s="54">
        <v>119.7415</v>
      </c>
      <c r="BC110" s="6">
        <v>2847.3969999999999</v>
      </c>
      <c r="BD110" s="9">
        <f t="shared" ref="BD110:BD121" si="419">IF(BB110=0,0,BC110/BB110*1000)</f>
        <v>23779.533411557393</v>
      </c>
      <c r="BE110" s="54">
        <v>27.718679999999999</v>
      </c>
      <c r="BF110" s="6">
        <v>765.72</v>
      </c>
      <c r="BG110" s="9">
        <f t="shared" ref="BG110:BG121" si="420">IF(BE110=0,0,BF110/BE110*1000)</f>
        <v>27624.692084904476</v>
      </c>
      <c r="BH110" s="7">
        <v>0</v>
      </c>
      <c r="BI110" s="6">
        <v>0</v>
      </c>
      <c r="BJ110" s="9">
        <f t="shared" ref="BJ110:BJ121" si="421">IF(BH110=0,0,BI110/BH110*1000)</f>
        <v>0</v>
      </c>
      <c r="BK110" s="7">
        <v>0</v>
      </c>
      <c r="BL110" s="6">
        <v>0</v>
      </c>
      <c r="BM110" s="9">
        <f t="shared" ref="BM110:BM121" si="422">IF(BK110=0,0,BL110/BK110*1000)</f>
        <v>0</v>
      </c>
      <c r="BN110" s="7">
        <v>0</v>
      </c>
      <c r="BO110" s="6">
        <v>0</v>
      </c>
      <c r="BP110" s="9">
        <f t="shared" ref="BP110:BP121" si="423">IF(BN110=0,0,BO110/BN110*1000)</f>
        <v>0</v>
      </c>
      <c r="BQ110" s="7">
        <v>0</v>
      </c>
      <c r="BR110" s="6">
        <v>0</v>
      </c>
      <c r="BS110" s="9">
        <f t="shared" ref="BS110:BS121" si="424">IF(BQ110=0,0,BR110/BQ110*1000)</f>
        <v>0</v>
      </c>
      <c r="BT110" s="7">
        <v>0</v>
      </c>
      <c r="BU110" s="6">
        <v>0</v>
      </c>
      <c r="BV110" s="9">
        <f t="shared" ref="BV110:BV121" si="425">IF(BT110=0,0,BU110/BT110*1000)</f>
        <v>0</v>
      </c>
      <c r="BW110" s="7">
        <v>0</v>
      </c>
      <c r="BX110" s="6">
        <v>0</v>
      </c>
      <c r="BY110" s="9">
        <f t="shared" ref="BY110:BY121" si="426">IF(BW110=0,0,BX110/BW110*1000)</f>
        <v>0</v>
      </c>
      <c r="BZ110" s="7">
        <v>0</v>
      </c>
      <c r="CA110" s="6">
        <v>0</v>
      </c>
      <c r="CB110" s="9">
        <f t="shared" ref="CB110:CB121" si="427">IF(BZ110=0,0,CA110/BZ110*1000)</f>
        <v>0</v>
      </c>
      <c r="CC110" s="54">
        <v>0.04</v>
      </c>
      <c r="CD110" s="6">
        <v>0.94699999999999995</v>
      </c>
      <c r="CE110" s="9">
        <f t="shared" ref="CE110:CE121" si="428">IF(CC110=0,0,CD110/CC110*1000)</f>
        <v>23674.999999999996</v>
      </c>
      <c r="CF110" s="7">
        <v>0</v>
      </c>
      <c r="CG110" s="6">
        <v>0</v>
      </c>
      <c r="CH110" s="9">
        <f t="shared" ref="CH110:CH121" si="429">IF(CF110=0,0,CG110/CF110*1000)</f>
        <v>0</v>
      </c>
      <c r="CI110" s="7">
        <f>SUMIF($C$5:$CH$5,"Ton",C110:CH110)</f>
        <v>271.27303000000001</v>
      </c>
      <c r="CJ110" s="9">
        <f>SUMIF($C$5:$CH$5,"F*",C110:CH110)</f>
        <v>7220.9960000000001</v>
      </c>
    </row>
    <row r="111" spans="1:88" x14ac:dyDescent="0.3">
      <c r="A111" s="35">
        <v>2025</v>
      </c>
      <c r="B111" s="36" t="s">
        <v>6</v>
      </c>
      <c r="C111" s="7">
        <v>0</v>
      </c>
      <c r="D111" s="6">
        <v>0</v>
      </c>
      <c r="E111" s="9">
        <f t="shared" ref="E111:E112" si="430">IF(C111=0,0,D111/C111*1000)</f>
        <v>0</v>
      </c>
      <c r="F111" s="54">
        <v>30.872</v>
      </c>
      <c r="G111" s="6">
        <v>962.83199999999999</v>
      </c>
      <c r="H111" s="9">
        <f t="shared" si="403"/>
        <v>31187.872505830528</v>
      </c>
      <c r="I111" s="7">
        <v>0</v>
      </c>
      <c r="J111" s="6">
        <v>0</v>
      </c>
      <c r="K111" s="9">
        <f t="shared" si="404"/>
        <v>0</v>
      </c>
      <c r="L111" s="7">
        <v>0</v>
      </c>
      <c r="M111" s="6">
        <v>0</v>
      </c>
      <c r="N111" s="9">
        <f t="shared" si="405"/>
        <v>0</v>
      </c>
      <c r="O111" s="7">
        <v>0</v>
      </c>
      <c r="P111" s="6">
        <v>0</v>
      </c>
      <c r="Q111" s="9">
        <f t="shared" si="406"/>
        <v>0</v>
      </c>
      <c r="R111" s="7">
        <v>0</v>
      </c>
      <c r="S111" s="6">
        <v>0</v>
      </c>
      <c r="T111" s="9">
        <f t="shared" si="407"/>
        <v>0</v>
      </c>
      <c r="U111" s="54">
        <v>142.24</v>
      </c>
      <c r="V111" s="6">
        <v>3058.16</v>
      </c>
      <c r="W111" s="9">
        <f t="shared" si="408"/>
        <v>21499.999999999996</v>
      </c>
      <c r="X111" s="7">
        <v>0</v>
      </c>
      <c r="Y111" s="6">
        <v>0</v>
      </c>
      <c r="Z111" s="9">
        <f t="shared" si="409"/>
        <v>0</v>
      </c>
      <c r="AA111" s="7">
        <v>0</v>
      </c>
      <c r="AB111" s="6">
        <v>0</v>
      </c>
      <c r="AC111" s="9">
        <f t="shared" si="410"/>
        <v>0</v>
      </c>
      <c r="AD111" s="7">
        <v>0</v>
      </c>
      <c r="AE111" s="6">
        <v>0</v>
      </c>
      <c r="AF111" s="9">
        <f t="shared" si="411"/>
        <v>0</v>
      </c>
      <c r="AG111" s="7">
        <v>0</v>
      </c>
      <c r="AH111" s="6">
        <v>0</v>
      </c>
      <c r="AI111" s="9">
        <f t="shared" si="412"/>
        <v>0</v>
      </c>
      <c r="AJ111" s="7">
        <v>0</v>
      </c>
      <c r="AK111" s="6">
        <v>0</v>
      </c>
      <c r="AL111" s="9">
        <f t="shared" si="413"/>
        <v>0</v>
      </c>
      <c r="AM111" s="7">
        <v>0</v>
      </c>
      <c r="AN111" s="6">
        <v>0</v>
      </c>
      <c r="AO111" s="9">
        <f t="shared" si="414"/>
        <v>0</v>
      </c>
      <c r="AP111" s="7">
        <v>0</v>
      </c>
      <c r="AQ111" s="6">
        <v>0</v>
      </c>
      <c r="AR111" s="9">
        <f t="shared" si="415"/>
        <v>0</v>
      </c>
      <c r="AS111" s="7">
        <v>0</v>
      </c>
      <c r="AT111" s="6">
        <v>0</v>
      </c>
      <c r="AU111" s="9">
        <f t="shared" si="416"/>
        <v>0</v>
      </c>
      <c r="AV111" s="7">
        <v>0</v>
      </c>
      <c r="AW111" s="6">
        <v>0</v>
      </c>
      <c r="AX111" s="9">
        <f t="shared" si="417"/>
        <v>0</v>
      </c>
      <c r="AY111" s="7">
        <v>0</v>
      </c>
      <c r="AZ111" s="6">
        <v>0</v>
      </c>
      <c r="BA111" s="9">
        <f t="shared" si="418"/>
        <v>0</v>
      </c>
      <c r="BB111" s="54">
        <v>122.24</v>
      </c>
      <c r="BC111" s="6">
        <v>2654.44</v>
      </c>
      <c r="BD111" s="9">
        <f t="shared" si="419"/>
        <v>21714.986910994769</v>
      </c>
      <c r="BE111" s="54">
        <v>6.4000000000000001E-2</v>
      </c>
      <c r="BF111" s="6">
        <v>5.3949999999999996</v>
      </c>
      <c r="BG111" s="9">
        <f t="shared" si="420"/>
        <v>84296.874999999985</v>
      </c>
      <c r="BH111" s="7">
        <v>0</v>
      </c>
      <c r="BI111" s="6">
        <v>0</v>
      </c>
      <c r="BJ111" s="9">
        <f t="shared" si="421"/>
        <v>0</v>
      </c>
      <c r="BK111" s="7">
        <v>0</v>
      </c>
      <c r="BL111" s="6">
        <v>0</v>
      </c>
      <c r="BM111" s="9">
        <f t="shared" si="422"/>
        <v>0</v>
      </c>
      <c r="BN111" s="7">
        <v>0</v>
      </c>
      <c r="BO111" s="6">
        <v>0</v>
      </c>
      <c r="BP111" s="9">
        <f t="shared" si="423"/>
        <v>0</v>
      </c>
      <c r="BQ111" s="7">
        <v>0</v>
      </c>
      <c r="BR111" s="6">
        <v>0</v>
      </c>
      <c r="BS111" s="9">
        <f t="shared" si="424"/>
        <v>0</v>
      </c>
      <c r="BT111" s="7">
        <v>0</v>
      </c>
      <c r="BU111" s="6">
        <v>0</v>
      </c>
      <c r="BV111" s="9">
        <f t="shared" si="425"/>
        <v>0</v>
      </c>
      <c r="BW111" s="7">
        <v>0</v>
      </c>
      <c r="BX111" s="6">
        <v>0</v>
      </c>
      <c r="BY111" s="9">
        <f t="shared" si="426"/>
        <v>0</v>
      </c>
      <c r="BZ111" s="7">
        <v>0</v>
      </c>
      <c r="CA111" s="6">
        <v>0</v>
      </c>
      <c r="CB111" s="9">
        <f t="shared" si="427"/>
        <v>0</v>
      </c>
      <c r="CC111" s="7">
        <v>0</v>
      </c>
      <c r="CD111" s="6">
        <v>0</v>
      </c>
      <c r="CE111" s="9">
        <f t="shared" si="428"/>
        <v>0</v>
      </c>
      <c r="CF111" s="54">
        <v>303.60000000000002</v>
      </c>
      <c r="CG111" s="6">
        <v>7303.0990000000002</v>
      </c>
      <c r="CH111" s="9">
        <f t="shared" si="429"/>
        <v>24055.00329380764</v>
      </c>
      <c r="CI111" s="7">
        <f t="shared" ref="CI111:CI122" si="431">SUMIF($C$5:$CH$5,"Ton",C111:CH111)</f>
        <v>599.01600000000008</v>
      </c>
      <c r="CJ111" s="9">
        <f t="shared" ref="CJ111:CJ122" si="432">SUMIF($C$5:$CH$5,"F*",C111:CH111)</f>
        <v>13983.925999999999</v>
      </c>
    </row>
    <row r="112" spans="1:88" x14ac:dyDescent="0.3">
      <c r="A112" s="35">
        <v>2025</v>
      </c>
      <c r="B112" s="36" t="s">
        <v>7</v>
      </c>
      <c r="C112" s="7">
        <v>0</v>
      </c>
      <c r="D112" s="6">
        <v>0</v>
      </c>
      <c r="E112" s="9">
        <f t="shared" si="430"/>
        <v>0</v>
      </c>
      <c r="F112" s="54">
        <v>16</v>
      </c>
      <c r="G112" s="6">
        <v>588.19200000000001</v>
      </c>
      <c r="H112" s="9">
        <f t="shared" si="403"/>
        <v>36762</v>
      </c>
      <c r="I112" s="7">
        <v>0</v>
      </c>
      <c r="J112" s="6">
        <v>0</v>
      </c>
      <c r="K112" s="9">
        <f t="shared" si="404"/>
        <v>0</v>
      </c>
      <c r="L112" s="7">
        <v>0</v>
      </c>
      <c r="M112" s="6">
        <v>0</v>
      </c>
      <c r="N112" s="9">
        <f t="shared" si="405"/>
        <v>0</v>
      </c>
      <c r="O112" s="54">
        <v>32.037999999999997</v>
      </c>
      <c r="P112" s="6">
        <v>958.81600000000003</v>
      </c>
      <c r="Q112" s="9">
        <f t="shared" si="406"/>
        <v>29927.461139896375</v>
      </c>
      <c r="R112" s="7">
        <v>0</v>
      </c>
      <c r="S112" s="6">
        <v>0</v>
      </c>
      <c r="T112" s="9">
        <f t="shared" si="407"/>
        <v>0</v>
      </c>
      <c r="U112" s="54">
        <v>0.1</v>
      </c>
      <c r="V112" s="6">
        <v>2.274</v>
      </c>
      <c r="W112" s="9">
        <f t="shared" si="408"/>
        <v>22740</v>
      </c>
      <c r="X112" s="7">
        <v>0</v>
      </c>
      <c r="Y112" s="6">
        <v>0</v>
      </c>
      <c r="Z112" s="9">
        <f t="shared" si="409"/>
        <v>0</v>
      </c>
      <c r="AA112" s="7">
        <v>0</v>
      </c>
      <c r="AB112" s="6">
        <v>0</v>
      </c>
      <c r="AC112" s="9">
        <f t="shared" si="410"/>
        <v>0</v>
      </c>
      <c r="AD112" s="7">
        <v>0</v>
      </c>
      <c r="AE112" s="6">
        <v>0</v>
      </c>
      <c r="AF112" s="9">
        <f t="shared" si="411"/>
        <v>0</v>
      </c>
      <c r="AG112" s="7">
        <v>0</v>
      </c>
      <c r="AH112" s="6">
        <v>0</v>
      </c>
      <c r="AI112" s="9">
        <f t="shared" si="412"/>
        <v>0</v>
      </c>
      <c r="AJ112" s="7">
        <v>0</v>
      </c>
      <c r="AK112" s="6">
        <v>0</v>
      </c>
      <c r="AL112" s="9">
        <f t="shared" si="413"/>
        <v>0</v>
      </c>
      <c r="AM112" s="7">
        <v>0</v>
      </c>
      <c r="AN112" s="6">
        <v>0</v>
      </c>
      <c r="AO112" s="9">
        <f t="shared" si="414"/>
        <v>0</v>
      </c>
      <c r="AP112" s="7">
        <v>0</v>
      </c>
      <c r="AQ112" s="6">
        <v>0</v>
      </c>
      <c r="AR112" s="9">
        <f t="shared" si="415"/>
        <v>0</v>
      </c>
      <c r="AS112" s="7">
        <v>0</v>
      </c>
      <c r="AT112" s="6">
        <v>0</v>
      </c>
      <c r="AU112" s="9">
        <f t="shared" si="416"/>
        <v>0</v>
      </c>
      <c r="AV112" s="7">
        <v>0</v>
      </c>
      <c r="AW112" s="6">
        <v>0</v>
      </c>
      <c r="AX112" s="9">
        <f t="shared" si="417"/>
        <v>0</v>
      </c>
      <c r="AY112" s="7">
        <v>0</v>
      </c>
      <c r="AZ112" s="6">
        <v>0</v>
      </c>
      <c r="BA112" s="9">
        <f t="shared" si="418"/>
        <v>0</v>
      </c>
      <c r="BB112" s="54">
        <v>91.4</v>
      </c>
      <c r="BC112" s="6">
        <v>1983.38</v>
      </c>
      <c r="BD112" s="9">
        <f t="shared" si="419"/>
        <v>21700</v>
      </c>
      <c r="BE112" s="7">
        <v>0</v>
      </c>
      <c r="BF112" s="6">
        <v>0</v>
      </c>
      <c r="BG112" s="9">
        <f t="shared" si="420"/>
        <v>0</v>
      </c>
      <c r="BH112" s="7">
        <v>0</v>
      </c>
      <c r="BI112" s="6">
        <v>0</v>
      </c>
      <c r="BJ112" s="9">
        <f t="shared" si="421"/>
        <v>0</v>
      </c>
      <c r="BK112" s="7">
        <v>0</v>
      </c>
      <c r="BL112" s="6">
        <v>0</v>
      </c>
      <c r="BM112" s="9">
        <f t="shared" si="422"/>
        <v>0</v>
      </c>
      <c r="BN112" s="7">
        <v>0</v>
      </c>
      <c r="BO112" s="6">
        <v>0</v>
      </c>
      <c r="BP112" s="9">
        <f t="shared" si="423"/>
        <v>0</v>
      </c>
      <c r="BQ112" s="7">
        <v>0</v>
      </c>
      <c r="BR112" s="6">
        <v>0</v>
      </c>
      <c r="BS112" s="9">
        <f t="shared" si="424"/>
        <v>0</v>
      </c>
      <c r="BT112" s="7">
        <v>0</v>
      </c>
      <c r="BU112" s="6">
        <v>0</v>
      </c>
      <c r="BV112" s="9">
        <f t="shared" si="425"/>
        <v>0</v>
      </c>
      <c r="BW112" s="7">
        <v>0</v>
      </c>
      <c r="BX112" s="6">
        <v>0</v>
      </c>
      <c r="BY112" s="9">
        <f t="shared" si="426"/>
        <v>0</v>
      </c>
      <c r="BZ112" s="7">
        <v>0</v>
      </c>
      <c r="CA112" s="6">
        <v>0</v>
      </c>
      <c r="CB112" s="9">
        <f t="shared" si="427"/>
        <v>0</v>
      </c>
      <c r="CC112" s="7">
        <v>0</v>
      </c>
      <c r="CD112" s="6">
        <v>0</v>
      </c>
      <c r="CE112" s="9">
        <f t="shared" si="428"/>
        <v>0</v>
      </c>
      <c r="CF112" s="54">
        <v>304.92</v>
      </c>
      <c r="CG112" s="6">
        <v>7562.0159999999996</v>
      </c>
      <c r="CH112" s="9">
        <f t="shared" si="429"/>
        <v>24799.999999999996</v>
      </c>
      <c r="CI112" s="7">
        <f t="shared" si="431"/>
        <v>444.45800000000003</v>
      </c>
      <c r="CJ112" s="9">
        <f t="shared" si="432"/>
        <v>11094.678</v>
      </c>
    </row>
    <row r="113" spans="1:88" x14ac:dyDescent="0.3">
      <c r="A113" s="35">
        <v>2025</v>
      </c>
      <c r="B113" s="36" t="s">
        <v>8</v>
      </c>
      <c r="C113" s="7">
        <v>0</v>
      </c>
      <c r="D113" s="6">
        <v>0</v>
      </c>
      <c r="E113" s="9">
        <f>IF(C113=0,0,D113/C113*1000)</f>
        <v>0</v>
      </c>
      <c r="F113" s="7">
        <v>0</v>
      </c>
      <c r="G113" s="6">
        <v>0</v>
      </c>
      <c r="H113" s="9">
        <f t="shared" si="403"/>
        <v>0</v>
      </c>
      <c r="I113" s="7">
        <v>0</v>
      </c>
      <c r="J113" s="6">
        <v>0</v>
      </c>
      <c r="K113" s="9">
        <f t="shared" si="404"/>
        <v>0</v>
      </c>
      <c r="L113" s="7">
        <v>0</v>
      </c>
      <c r="M113" s="6">
        <v>0</v>
      </c>
      <c r="N113" s="9">
        <f t="shared" si="405"/>
        <v>0</v>
      </c>
      <c r="O113" s="7">
        <v>0</v>
      </c>
      <c r="P113" s="6">
        <v>0</v>
      </c>
      <c r="Q113" s="9">
        <f t="shared" si="406"/>
        <v>0</v>
      </c>
      <c r="R113" s="7">
        <v>0</v>
      </c>
      <c r="S113" s="6">
        <v>0</v>
      </c>
      <c r="T113" s="9">
        <f t="shared" si="407"/>
        <v>0</v>
      </c>
      <c r="U113" s="7">
        <v>0</v>
      </c>
      <c r="V113" s="6">
        <v>0</v>
      </c>
      <c r="W113" s="9">
        <f t="shared" si="408"/>
        <v>0</v>
      </c>
      <c r="X113" s="7">
        <v>0</v>
      </c>
      <c r="Y113" s="6">
        <v>0</v>
      </c>
      <c r="Z113" s="9">
        <f t="shared" si="409"/>
        <v>0</v>
      </c>
      <c r="AA113" s="7">
        <v>0</v>
      </c>
      <c r="AB113" s="6">
        <v>0</v>
      </c>
      <c r="AC113" s="9">
        <f t="shared" si="410"/>
        <v>0</v>
      </c>
      <c r="AD113" s="7">
        <v>0</v>
      </c>
      <c r="AE113" s="6">
        <v>0</v>
      </c>
      <c r="AF113" s="9">
        <f t="shared" si="411"/>
        <v>0</v>
      </c>
      <c r="AG113" s="7">
        <v>0</v>
      </c>
      <c r="AH113" s="6">
        <v>0</v>
      </c>
      <c r="AI113" s="9">
        <f t="shared" si="412"/>
        <v>0</v>
      </c>
      <c r="AJ113" s="7">
        <v>0</v>
      </c>
      <c r="AK113" s="6">
        <v>0</v>
      </c>
      <c r="AL113" s="9">
        <f t="shared" si="413"/>
        <v>0</v>
      </c>
      <c r="AM113" s="7">
        <v>0</v>
      </c>
      <c r="AN113" s="6">
        <v>0</v>
      </c>
      <c r="AO113" s="9">
        <f t="shared" si="414"/>
        <v>0</v>
      </c>
      <c r="AP113" s="7">
        <v>0</v>
      </c>
      <c r="AQ113" s="6">
        <v>0</v>
      </c>
      <c r="AR113" s="9">
        <f t="shared" si="415"/>
        <v>0</v>
      </c>
      <c r="AS113" s="7">
        <v>0</v>
      </c>
      <c r="AT113" s="6">
        <v>0</v>
      </c>
      <c r="AU113" s="9">
        <f t="shared" si="416"/>
        <v>0</v>
      </c>
      <c r="AV113" s="7">
        <v>0</v>
      </c>
      <c r="AW113" s="6">
        <v>0</v>
      </c>
      <c r="AX113" s="9">
        <f t="shared" si="417"/>
        <v>0</v>
      </c>
      <c r="AY113" s="7">
        <v>0</v>
      </c>
      <c r="AZ113" s="6">
        <v>0</v>
      </c>
      <c r="BA113" s="9">
        <f t="shared" si="418"/>
        <v>0</v>
      </c>
      <c r="BB113" s="7">
        <v>0</v>
      </c>
      <c r="BC113" s="6">
        <v>0</v>
      </c>
      <c r="BD113" s="9">
        <f t="shared" si="419"/>
        <v>0</v>
      </c>
      <c r="BE113" s="7">
        <v>0</v>
      </c>
      <c r="BF113" s="6">
        <v>0</v>
      </c>
      <c r="BG113" s="9">
        <f t="shared" si="420"/>
        <v>0</v>
      </c>
      <c r="BH113" s="7">
        <v>0</v>
      </c>
      <c r="BI113" s="6">
        <v>0</v>
      </c>
      <c r="BJ113" s="9">
        <f t="shared" si="421"/>
        <v>0</v>
      </c>
      <c r="BK113" s="7">
        <v>0</v>
      </c>
      <c r="BL113" s="6">
        <v>0</v>
      </c>
      <c r="BM113" s="9">
        <f t="shared" si="422"/>
        <v>0</v>
      </c>
      <c r="BN113" s="7">
        <v>0</v>
      </c>
      <c r="BO113" s="6">
        <v>0</v>
      </c>
      <c r="BP113" s="9">
        <f t="shared" si="423"/>
        <v>0</v>
      </c>
      <c r="BQ113" s="7">
        <v>0</v>
      </c>
      <c r="BR113" s="6">
        <v>0</v>
      </c>
      <c r="BS113" s="9">
        <f t="shared" si="424"/>
        <v>0</v>
      </c>
      <c r="BT113" s="7">
        <v>0</v>
      </c>
      <c r="BU113" s="6">
        <v>0</v>
      </c>
      <c r="BV113" s="9">
        <f t="shared" si="425"/>
        <v>0</v>
      </c>
      <c r="BW113" s="7">
        <v>0</v>
      </c>
      <c r="BX113" s="6">
        <v>0</v>
      </c>
      <c r="BY113" s="9">
        <f t="shared" si="426"/>
        <v>0</v>
      </c>
      <c r="BZ113" s="7">
        <v>0</v>
      </c>
      <c r="CA113" s="6">
        <v>0</v>
      </c>
      <c r="CB113" s="9">
        <f t="shared" si="427"/>
        <v>0</v>
      </c>
      <c r="CC113" s="7">
        <v>0</v>
      </c>
      <c r="CD113" s="6">
        <v>0</v>
      </c>
      <c r="CE113" s="9">
        <f t="shared" si="428"/>
        <v>0</v>
      </c>
      <c r="CF113" s="7">
        <v>0</v>
      </c>
      <c r="CG113" s="6">
        <v>0</v>
      </c>
      <c r="CH113" s="9">
        <f t="shared" si="429"/>
        <v>0</v>
      </c>
      <c r="CI113" s="7">
        <f t="shared" si="431"/>
        <v>0</v>
      </c>
      <c r="CJ113" s="9">
        <f t="shared" si="432"/>
        <v>0</v>
      </c>
    </row>
    <row r="114" spans="1:88" x14ac:dyDescent="0.3">
      <c r="A114" s="35">
        <v>2025</v>
      </c>
      <c r="B114" s="9" t="s">
        <v>9</v>
      </c>
      <c r="C114" s="7">
        <v>0</v>
      </c>
      <c r="D114" s="6">
        <v>0</v>
      </c>
      <c r="E114" s="9">
        <f t="shared" ref="E114:E121" si="433">IF(C114=0,0,D114/C114*1000)</f>
        <v>0</v>
      </c>
      <c r="F114" s="7">
        <v>0</v>
      </c>
      <c r="G114" s="6">
        <v>0</v>
      </c>
      <c r="H114" s="9">
        <f t="shared" si="403"/>
        <v>0</v>
      </c>
      <c r="I114" s="7">
        <v>0</v>
      </c>
      <c r="J114" s="6">
        <v>0</v>
      </c>
      <c r="K114" s="9">
        <f t="shared" si="404"/>
        <v>0</v>
      </c>
      <c r="L114" s="7">
        <v>0</v>
      </c>
      <c r="M114" s="6">
        <v>0</v>
      </c>
      <c r="N114" s="9">
        <f t="shared" si="405"/>
        <v>0</v>
      </c>
      <c r="O114" s="7">
        <v>0</v>
      </c>
      <c r="P114" s="6">
        <v>0</v>
      </c>
      <c r="Q114" s="9">
        <f t="shared" si="406"/>
        <v>0</v>
      </c>
      <c r="R114" s="7">
        <v>0</v>
      </c>
      <c r="S114" s="6">
        <v>0</v>
      </c>
      <c r="T114" s="9">
        <f t="shared" si="407"/>
        <v>0</v>
      </c>
      <c r="U114" s="7">
        <v>0</v>
      </c>
      <c r="V114" s="6">
        <v>0</v>
      </c>
      <c r="W114" s="9">
        <f t="shared" si="408"/>
        <v>0</v>
      </c>
      <c r="X114" s="7">
        <v>0</v>
      </c>
      <c r="Y114" s="6">
        <v>0</v>
      </c>
      <c r="Z114" s="9">
        <f t="shared" si="409"/>
        <v>0</v>
      </c>
      <c r="AA114" s="7">
        <v>0</v>
      </c>
      <c r="AB114" s="6">
        <v>0</v>
      </c>
      <c r="AC114" s="9">
        <f t="shared" si="410"/>
        <v>0</v>
      </c>
      <c r="AD114" s="7">
        <v>0</v>
      </c>
      <c r="AE114" s="6">
        <v>0</v>
      </c>
      <c r="AF114" s="9">
        <f t="shared" si="411"/>
        <v>0</v>
      </c>
      <c r="AG114" s="7">
        <v>0</v>
      </c>
      <c r="AH114" s="6">
        <v>0</v>
      </c>
      <c r="AI114" s="9">
        <f t="shared" si="412"/>
        <v>0</v>
      </c>
      <c r="AJ114" s="7">
        <v>0</v>
      </c>
      <c r="AK114" s="6">
        <v>0</v>
      </c>
      <c r="AL114" s="9">
        <f t="shared" si="413"/>
        <v>0</v>
      </c>
      <c r="AM114" s="7">
        <v>0</v>
      </c>
      <c r="AN114" s="6">
        <v>0</v>
      </c>
      <c r="AO114" s="9">
        <f t="shared" si="414"/>
        <v>0</v>
      </c>
      <c r="AP114" s="7">
        <v>0</v>
      </c>
      <c r="AQ114" s="6">
        <v>0</v>
      </c>
      <c r="AR114" s="9">
        <f t="shared" si="415"/>
        <v>0</v>
      </c>
      <c r="AS114" s="7">
        <v>0</v>
      </c>
      <c r="AT114" s="6">
        <v>0</v>
      </c>
      <c r="AU114" s="9">
        <f t="shared" si="416"/>
        <v>0</v>
      </c>
      <c r="AV114" s="7">
        <v>0</v>
      </c>
      <c r="AW114" s="6">
        <v>0</v>
      </c>
      <c r="AX114" s="9">
        <f t="shared" si="417"/>
        <v>0</v>
      </c>
      <c r="AY114" s="7">
        <v>0</v>
      </c>
      <c r="AZ114" s="6">
        <v>0</v>
      </c>
      <c r="BA114" s="9">
        <f t="shared" si="418"/>
        <v>0</v>
      </c>
      <c r="BB114" s="7">
        <v>0</v>
      </c>
      <c r="BC114" s="6">
        <v>0</v>
      </c>
      <c r="BD114" s="9">
        <f t="shared" si="419"/>
        <v>0</v>
      </c>
      <c r="BE114" s="7">
        <v>0</v>
      </c>
      <c r="BF114" s="6">
        <v>0</v>
      </c>
      <c r="BG114" s="9">
        <f t="shared" si="420"/>
        <v>0</v>
      </c>
      <c r="BH114" s="7">
        <v>0</v>
      </c>
      <c r="BI114" s="6">
        <v>0</v>
      </c>
      <c r="BJ114" s="9">
        <f t="shared" si="421"/>
        <v>0</v>
      </c>
      <c r="BK114" s="7">
        <v>0</v>
      </c>
      <c r="BL114" s="6">
        <v>0</v>
      </c>
      <c r="BM114" s="9">
        <f t="shared" si="422"/>
        <v>0</v>
      </c>
      <c r="BN114" s="7">
        <v>0</v>
      </c>
      <c r="BO114" s="6">
        <v>0</v>
      </c>
      <c r="BP114" s="9">
        <f t="shared" si="423"/>
        <v>0</v>
      </c>
      <c r="BQ114" s="7">
        <v>0</v>
      </c>
      <c r="BR114" s="6">
        <v>0</v>
      </c>
      <c r="BS114" s="9">
        <f t="shared" si="424"/>
        <v>0</v>
      </c>
      <c r="BT114" s="7">
        <v>0</v>
      </c>
      <c r="BU114" s="6">
        <v>0</v>
      </c>
      <c r="BV114" s="9">
        <f t="shared" si="425"/>
        <v>0</v>
      </c>
      <c r="BW114" s="7">
        <v>0</v>
      </c>
      <c r="BX114" s="6">
        <v>0</v>
      </c>
      <c r="BY114" s="9">
        <f t="shared" si="426"/>
        <v>0</v>
      </c>
      <c r="BZ114" s="7">
        <v>0</v>
      </c>
      <c r="CA114" s="6">
        <v>0</v>
      </c>
      <c r="CB114" s="9">
        <f t="shared" si="427"/>
        <v>0</v>
      </c>
      <c r="CC114" s="7">
        <v>0</v>
      </c>
      <c r="CD114" s="6">
        <v>0</v>
      </c>
      <c r="CE114" s="9">
        <f t="shared" si="428"/>
        <v>0</v>
      </c>
      <c r="CF114" s="7">
        <v>0</v>
      </c>
      <c r="CG114" s="6">
        <v>0</v>
      </c>
      <c r="CH114" s="9">
        <f t="shared" si="429"/>
        <v>0</v>
      </c>
      <c r="CI114" s="7">
        <f t="shared" si="431"/>
        <v>0</v>
      </c>
      <c r="CJ114" s="9">
        <f t="shared" si="432"/>
        <v>0</v>
      </c>
    </row>
    <row r="115" spans="1:88" x14ac:dyDescent="0.3">
      <c r="A115" s="35">
        <v>2025</v>
      </c>
      <c r="B115" s="36" t="s">
        <v>10</v>
      </c>
      <c r="C115" s="7">
        <v>0</v>
      </c>
      <c r="D115" s="6">
        <v>0</v>
      </c>
      <c r="E115" s="9">
        <f t="shared" si="433"/>
        <v>0</v>
      </c>
      <c r="F115" s="7">
        <v>0</v>
      </c>
      <c r="G115" s="6">
        <v>0</v>
      </c>
      <c r="H115" s="9">
        <f t="shared" si="403"/>
        <v>0</v>
      </c>
      <c r="I115" s="7">
        <v>0</v>
      </c>
      <c r="J115" s="6">
        <v>0</v>
      </c>
      <c r="K115" s="9">
        <f t="shared" si="404"/>
        <v>0</v>
      </c>
      <c r="L115" s="7">
        <v>0</v>
      </c>
      <c r="M115" s="6">
        <v>0</v>
      </c>
      <c r="N115" s="9">
        <f t="shared" si="405"/>
        <v>0</v>
      </c>
      <c r="O115" s="7">
        <v>0</v>
      </c>
      <c r="P115" s="6">
        <v>0</v>
      </c>
      <c r="Q115" s="9">
        <f t="shared" si="406"/>
        <v>0</v>
      </c>
      <c r="R115" s="7">
        <v>0</v>
      </c>
      <c r="S115" s="6">
        <v>0</v>
      </c>
      <c r="T115" s="9">
        <f t="shared" si="407"/>
        <v>0</v>
      </c>
      <c r="U115" s="7">
        <v>0</v>
      </c>
      <c r="V115" s="6">
        <v>0</v>
      </c>
      <c r="W115" s="9">
        <f t="shared" si="408"/>
        <v>0</v>
      </c>
      <c r="X115" s="7">
        <v>0</v>
      </c>
      <c r="Y115" s="6">
        <v>0</v>
      </c>
      <c r="Z115" s="9">
        <f t="shared" si="409"/>
        <v>0</v>
      </c>
      <c r="AA115" s="7">
        <v>0</v>
      </c>
      <c r="AB115" s="6">
        <v>0</v>
      </c>
      <c r="AC115" s="9">
        <f t="shared" si="410"/>
        <v>0</v>
      </c>
      <c r="AD115" s="7">
        <v>0</v>
      </c>
      <c r="AE115" s="6">
        <v>0</v>
      </c>
      <c r="AF115" s="9">
        <f t="shared" si="411"/>
        <v>0</v>
      </c>
      <c r="AG115" s="7">
        <v>0</v>
      </c>
      <c r="AH115" s="6">
        <v>0</v>
      </c>
      <c r="AI115" s="9">
        <f t="shared" si="412"/>
        <v>0</v>
      </c>
      <c r="AJ115" s="7">
        <v>0</v>
      </c>
      <c r="AK115" s="6">
        <v>0</v>
      </c>
      <c r="AL115" s="9">
        <f t="shared" si="413"/>
        <v>0</v>
      </c>
      <c r="AM115" s="7">
        <v>0</v>
      </c>
      <c r="AN115" s="6">
        <v>0</v>
      </c>
      <c r="AO115" s="9">
        <f t="shared" si="414"/>
        <v>0</v>
      </c>
      <c r="AP115" s="7">
        <v>0</v>
      </c>
      <c r="AQ115" s="6">
        <v>0</v>
      </c>
      <c r="AR115" s="9">
        <f t="shared" si="415"/>
        <v>0</v>
      </c>
      <c r="AS115" s="7">
        <v>0</v>
      </c>
      <c r="AT115" s="6">
        <v>0</v>
      </c>
      <c r="AU115" s="9">
        <f t="shared" si="416"/>
        <v>0</v>
      </c>
      <c r="AV115" s="7">
        <v>0</v>
      </c>
      <c r="AW115" s="6">
        <v>0</v>
      </c>
      <c r="AX115" s="9">
        <f t="shared" si="417"/>
        <v>0</v>
      </c>
      <c r="AY115" s="7">
        <v>0</v>
      </c>
      <c r="AZ115" s="6">
        <v>0</v>
      </c>
      <c r="BA115" s="9">
        <f t="shared" si="418"/>
        <v>0</v>
      </c>
      <c r="BB115" s="7">
        <v>0</v>
      </c>
      <c r="BC115" s="6">
        <v>0</v>
      </c>
      <c r="BD115" s="9">
        <f t="shared" si="419"/>
        <v>0</v>
      </c>
      <c r="BE115" s="7">
        <v>0</v>
      </c>
      <c r="BF115" s="6">
        <v>0</v>
      </c>
      <c r="BG115" s="9">
        <f t="shared" si="420"/>
        <v>0</v>
      </c>
      <c r="BH115" s="7">
        <v>0</v>
      </c>
      <c r="BI115" s="6">
        <v>0</v>
      </c>
      <c r="BJ115" s="9">
        <f t="shared" si="421"/>
        <v>0</v>
      </c>
      <c r="BK115" s="7">
        <v>0</v>
      </c>
      <c r="BL115" s="6">
        <v>0</v>
      </c>
      <c r="BM115" s="9">
        <f t="shared" si="422"/>
        <v>0</v>
      </c>
      <c r="BN115" s="7">
        <v>0</v>
      </c>
      <c r="BO115" s="6">
        <v>0</v>
      </c>
      <c r="BP115" s="9">
        <f t="shared" si="423"/>
        <v>0</v>
      </c>
      <c r="BQ115" s="7">
        <v>0</v>
      </c>
      <c r="BR115" s="6">
        <v>0</v>
      </c>
      <c r="BS115" s="9">
        <f t="shared" si="424"/>
        <v>0</v>
      </c>
      <c r="BT115" s="7">
        <v>0</v>
      </c>
      <c r="BU115" s="6">
        <v>0</v>
      </c>
      <c r="BV115" s="9">
        <f t="shared" si="425"/>
        <v>0</v>
      </c>
      <c r="BW115" s="7">
        <v>0</v>
      </c>
      <c r="BX115" s="6">
        <v>0</v>
      </c>
      <c r="BY115" s="9">
        <f t="shared" si="426"/>
        <v>0</v>
      </c>
      <c r="BZ115" s="7">
        <v>0</v>
      </c>
      <c r="CA115" s="6">
        <v>0</v>
      </c>
      <c r="CB115" s="9">
        <f t="shared" si="427"/>
        <v>0</v>
      </c>
      <c r="CC115" s="7">
        <v>0</v>
      </c>
      <c r="CD115" s="6">
        <v>0</v>
      </c>
      <c r="CE115" s="9">
        <f t="shared" si="428"/>
        <v>0</v>
      </c>
      <c r="CF115" s="7">
        <v>0</v>
      </c>
      <c r="CG115" s="6">
        <v>0</v>
      </c>
      <c r="CH115" s="9">
        <f t="shared" si="429"/>
        <v>0</v>
      </c>
      <c r="CI115" s="7">
        <f t="shared" si="431"/>
        <v>0</v>
      </c>
      <c r="CJ115" s="9">
        <f t="shared" si="432"/>
        <v>0</v>
      </c>
    </row>
    <row r="116" spans="1:88" x14ac:dyDescent="0.3">
      <c r="A116" s="35">
        <v>2025</v>
      </c>
      <c r="B116" s="36" t="s">
        <v>11</v>
      </c>
      <c r="C116" s="7">
        <v>0</v>
      </c>
      <c r="D116" s="6">
        <v>0</v>
      </c>
      <c r="E116" s="9">
        <f t="shared" si="433"/>
        <v>0</v>
      </c>
      <c r="F116" s="7">
        <v>0</v>
      </c>
      <c r="G116" s="6">
        <v>0</v>
      </c>
      <c r="H116" s="9">
        <f t="shared" si="403"/>
        <v>0</v>
      </c>
      <c r="I116" s="7">
        <v>0</v>
      </c>
      <c r="J116" s="6">
        <v>0</v>
      </c>
      <c r="K116" s="9">
        <f t="shared" si="404"/>
        <v>0</v>
      </c>
      <c r="L116" s="7">
        <v>0</v>
      </c>
      <c r="M116" s="6">
        <v>0</v>
      </c>
      <c r="N116" s="9">
        <f t="shared" si="405"/>
        <v>0</v>
      </c>
      <c r="O116" s="7">
        <v>0</v>
      </c>
      <c r="P116" s="6">
        <v>0</v>
      </c>
      <c r="Q116" s="9">
        <f t="shared" si="406"/>
        <v>0</v>
      </c>
      <c r="R116" s="7">
        <v>0</v>
      </c>
      <c r="S116" s="6">
        <v>0</v>
      </c>
      <c r="T116" s="9">
        <f t="shared" si="407"/>
        <v>0</v>
      </c>
      <c r="U116" s="7">
        <v>0</v>
      </c>
      <c r="V116" s="6">
        <v>0</v>
      </c>
      <c r="W116" s="9">
        <f t="shared" si="408"/>
        <v>0</v>
      </c>
      <c r="X116" s="7">
        <v>0</v>
      </c>
      <c r="Y116" s="6">
        <v>0</v>
      </c>
      <c r="Z116" s="9">
        <f t="shared" si="409"/>
        <v>0</v>
      </c>
      <c r="AA116" s="7">
        <v>0</v>
      </c>
      <c r="AB116" s="6">
        <v>0</v>
      </c>
      <c r="AC116" s="9">
        <f t="shared" si="410"/>
        <v>0</v>
      </c>
      <c r="AD116" s="7">
        <v>0</v>
      </c>
      <c r="AE116" s="6">
        <v>0</v>
      </c>
      <c r="AF116" s="9">
        <f t="shared" si="411"/>
        <v>0</v>
      </c>
      <c r="AG116" s="7">
        <v>0</v>
      </c>
      <c r="AH116" s="6">
        <v>0</v>
      </c>
      <c r="AI116" s="9">
        <f t="shared" si="412"/>
        <v>0</v>
      </c>
      <c r="AJ116" s="7">
        <v>0</v>
      </c>
      <c r="AK116" s="6">
        <v>0</v>
      </c>
      <c r="AL116" s="9">
        <f t="shared" si="413"/>
        <v>0</v>
      </c>
      <c r="AM116" s="7">
        <v>0</v>
      </c>
      <c r="AN116" s="6">
        <v>0</v>
      </c>
      <c r="AO116" s="9">
        <f t="shared" si="414"/>
        <v>0</v>
      </c>
      <c r="AP116" s="7">
        <v>0</v>
      </c>
      <c r="AQ116" s="6">
        <v>0</v>
      </c>
      <c r="AR116" s="9">
        <f t="shared" si="415"/>
        <v>0</v>
      </c>
      <c r="AS116" s="7">
        <v>0</v>
      </c>
      <c r="AT116" s="6">
        <v>0</v>
      </c>
      <c r="AU116" s="9">
        <f t="shared" si="416"/>
        <v>0</v>
      </c>
      <c r="AV116" s="7">
        <v>0</v>
      </c>
      <c r="AW116" s="6">
        <v>0</v>
      </c>
      <c r="AX116" s="9">
        <f t="shared" si="417"/>
        <v>0</v>
      </c>
      <c r="AY116" s="7">
        <v>0</v>
      </c>
      <c r="AZ116" s="6">
        <v>0</v>
      </c>
      <c r="BA116" s="9">
        <f t="shared" si="418"/>
        <v>0</v>
      </c>
      <c r="BB116" s="7">
        <v>0</v>
      </c>
      <c r="BC116" s="6">
        <v>0</v>
      </c>
      <c r="BD116" s="9">
        <f t="shared" si="419"/>
        <v>0</v>
      </c>
      <c r="BE116" s="7">
        <v>0</v>
      </c>
      <c r="BF116" s="6">
        <v>0</v>
      </c>
      <c r="BG116" s="9">
        <f t="shared" si="420"/>
        <v>0</v>
      </c>
      <c r="BH116" s="7">
        <v>0</v>
      </c>
      <c r="BI116" s="6">
        <v>0</v>
      </c>
      <c r="BJ116" s="9">
        <f t="shared" si="421"/>
        <v>0</v>
      </c>
      <c r="BK116" s="7">
        <v>0</v>
      </c>
      <c r="BL116" s="6">
        <v>0</v>
      </c>
      <c r="BM116" s="9">
        <f t="shared" si="422"/>
        <v>0</v>
      </c>
      <c r="BN116" s="7">
        <v>0</v>
      </c>
      <c r="BO116" s="6">
        <v>0</v>
      </c>
      <c r="BP116" s="9">
        <f t="shared" si="423"/>
        <v>0</v>
      </c>
      <c r="BQ116" s="7">
        <v>0</v>
      </c>
      <c r="BR116" s="6">
        <v>0</v>
      </c>
      <c r="BS116" s="9">
        <f t="shared" si="424"/>
        <v>0</v>
      </c>
      <c r="BT116" s="7">
        <v>0</v>
      </c>
      <c r="BU116" s="6">
        <v>0</v>
      </c>
      <c r="BV116" s="9">
        <f t="shared" si="425"/>
        <v>0</v>
      </c>
      <c r="BW116" s="7">
        <v>0</v>
      </c>
      <c r="BX116" s="6">
        <v>0</v>
      </c>
      <c r="BY116" s="9">
        <f t="shared" si="426"/>
        <v>0</v>
      </c>
      <c r="BZ116" s="7">
        <v>0</v>
      </c>
      <c r="CA116" s="6">
        <v>0</v>
      </c>
      <c r="CB116" s="9">
        <f t="shared" si="427"/>
        <v>0</v>
      </c>
      <c r="CC116" s="7">
        <v>0</v>
      </c>
      <c r="CD116" s="6">
        <v>0</v>
      </c>
      <c r="CE116" s="9">
        <f t="shared" si="428"/>
        <v>0</v>
      </c>
      <c r="CF116" s="7">
        <v>0</v>
      </c>
      <c r="CG116" s="6">
        <v>0</v>
      </c>
      <c r="CH116" s="9">
        <f t="shared" si="429"/>
        <v>0</v>
      </c>
      <c r="CI116" s="7">
        <f t="shared" si="431"/>
        <v>0</v>
      </c>
      <c r="CJ116" s="9">
        <f t="shared" si="432"/>
        <v>0</v>
      </c>
    </row>
    <row r="117" spans="1:88" x14ac:dyDescent="0.3">
      <c r="A117" s="35">
        <v>2025</v>
      </c>
      <c r="B117" s="36" t="s">
        <v>12</v>
      </c>
      <c r="C117" s="7">
        <v>0</v>
      </c>
      <c r="D117" s="6">
        <v>0</v>
      </c>
      <c r="E117" s="9">
        <f t="shared" si="433"/>
        <v>0</v>
      </c>
      <c r="F117" s="7">
        <v>0</v>
      </c>
      <c r="G117" s="6">
        <v>0</v>
      </c>
      <c r="H117" s="9">
        <f t="shared" si="403"/>
        <v>0</v>
      </c>
      <c r="I117" s="7">
        <v>0</v>
      </c>
      <c r="J117" s="6">
        <v>0</v>
      </c>
      <c r="K117" s="9">
        <f t="shared" si="404"/>
        <v>0</v>
      </c>
      <c r="L117" s="7">
        <v>0</v>
      </c>
      <c r="M117" s="6">
        <v>0</v>
      </c>
      <c r="N117" s="9">
        <f t="shared" si="405"/>
        <v>0</v>
      </c>
      <c r="O117" s="7">
        <v>0</v>
      </c>
      <c r="P117" s="6">
        <v>0</v>
      </c>
      <c r="Q117" s="9">
        <f t="shared" si="406"/>
        <v>0</v>
      </c>
      <c r="R117" s="7">
        <v>0</v>
      </c>
      <c r="S117" s="6">
        <v>0</v>
      </c>
      <c r="T117" s="9">
        <f t="shared" si="407"/>
        <v>0</v>
      </c>
      <c r="U117" s="7">
        <v>0</v>
      </c>
      <c r="V117" s="6">
        <v>0</v>
      </c>
      <c r="W117" s="9">
        <f t="shared" si="408"/>
        <v>0</v>
      </c>
      <c r="X117" s="7">
        <v>0</v>
      </c>
      <c r="Y117" s="6">
        <v>0</v>
      </c>
      <c r="Z117" s="9">
        <f t="shared" si="409"/>
        <v>0</v>
      </c>
      <c r="AA117" s="7">
        <v>0</v>
      </c>
      <c r="AB117" s="6">
        <v>0</v>
      </c>
      <c r="AC117" s="9">
        <f t="shared" si="410"/>
        <v>0</v>
      </c>
      <c r="AD117" s="7">
        <v>0</v>
      </c>
      <c r="AE117" s="6">
        <v>0</v>
      </c>
      <c r="AF117" s="9">
        <f t="shared" si="411"/>
        <v>0</v>
      </c>
      <c r="AG117" s="7">
        <v>0</v>
      </c>
      <c r="AH117" s="6">
        <v>0</v>
      </c>
      <c r="AI117" s="9">
        <f t="shared" si="412"/>
        <v>0</v>
      </c>
      <c r="AJ117" s="7">
        <v>0</v>
      </c>
      <c r="AK117" s="6">
        <v>0</v>
      </c>
      <c r="AL117" s="9">
        <f t="shared" si="413"/>
        <v>0</v>
      </c>
      <c r="AM117" s="7">
        <v>0</v>
      </c>
      <c r="AN117" s="6">
        <v>0</v>
      </c>
      <c r="AO117" s="9">
        <f t="shared" si="414"/>
        <v>0</v>
      </c>
      <c r="AP117" s="7">
        <v>0</v>
      </c>
      <c r="AQ117" s="6">
        <v>0</v>
      </c>
      <c r="AR117" s="9">
        <f t="shared" si="415"/>
        <v>0</v>
      </c>
      <c r="AS117" s="7">
        <v>0</v>
      </c>
      <c r="AT117" s="6">
        <v>0</v>
      </c>
      <c r="AU117" s="9">
        <f t="shared" si="416"/>
        <v>0</v>
      </c>
      <c r="AV117" s="7">
        <v>0</v>
      </c>
      <c r="AW117" s="6">
        <v>0</v>
      </c>
      <c r="AX117" s="9">
        <f t="shared" si="417"/>
        <v>0</v>
      </c>
      <c r="AY117" s="7">
        <v>0</v>
      </c>
      <c r="AZ117" s="6">
        <v>0</v>
      </c>
      <c r="BA117" s="9">
        <f t="shared" si="418"/>
        <v>0</v>
      </c>
      <c r="BB117" s="7">
        <v>0</v>
      </c>
      <c r="BC117" s="6">
        <v>0</v>
      </c>
      <c r="BD117" s="9">
        <f t="shared" si="419"/>
        <v>0</v>
      </c>
      <c r="BE117" s="7">
        <v>0</v>
      </c>
      <c r="BF117" s="6">
        <v>0</v>
      </c>
      <c r="BG117" s="9">
        <f t="shared" si="420"/>
        <v>0</v>
      </c>
      <c r="BH117" s="7">
        <v>0</v>
      </c>
      <c r="BI117" s="6">
        <v>0</v>
      </c>
      <c r="BJ117" s="9">
        <f t="shared" si="421"/>
        <v>0</v>
      </c>
      <c r="BK117" s="7">
        <v>0</v>
      </c>
      <c r="BL117" s="6">
        <v>0</v>
      </c>
      <c r="BM117" s="9">
        <f t="shared" si="422"/>
        <v>0</v>
      </c>
      <c r="BN117" s="7">
        <v>0</v>
      </c>
      <c r="BO117" s="6">
        <v>0</v>
      </c>
      <c r="BP117" s="9">
        <f t="shared" si="423"/>
        <v>0</v>
      </c>
      <c r="BQ117" s="7">
        <v>0</v>
      </c>
      <c r="BR117" s="6">
        <v>0</v>
      </c>
      <c r="BS117" s="9">
        <f t="shared" si="424"/>
        <v>0</v>
      </c>
      <c r="BT117" s="7">
        <v>0</v>
      </c>
      <c r="BU117" s="6">
        <v>0</v>
      </c>
      <c r="BV117" s="9">
        <f t="shared" si="425"/>
        <v>0</v>
      </c>
      <c r="BW117" s="7">
        <v>0</v>
      </c>
      <c r="BX117" s="6">
        <v>0</v>
      </c>
      <c r="BY117" s="9">
        <f t="shared" si="426"/>
        <v>0</v>
      </c>
      <c r="BZ117" s="7">
        <v>0</v>
      </c>
      <c r="CA117" s="6">
        <v>0</v>
      </c>
      <c r="CB117" s="9">
        <f t="shared" si="427"/>
        <v>0</v>
      </c>
      <c r="CC117" s="7">
        <v>0</v>
      </c>
      <c r="CD117" s="6">
        <v>0</v>
      </c>
      <c r="CE117" s="9">
        <f t="shared" si="428"/>
        <v>0</v>
      </c>
      <c r="CF117" s="7">
        <v>0</v>
      </c>
      <c r="CG117" s="6">
        <v>0</v>
      </c>
      <c r="CH117" s="9">
        <f t="shared" si="429"/>
        <v>0</v>
      </c>
      <c r="CI117" s="7">
        <f t="shared" si="431"/>
        <v>0</v>
      </c>
      <c r="CJ117" s="9">
        <f t="shared" si="432"/>
        <v>0</v>
      </c>
    </row>
    <row r="118" spans="1:88" x14ac:dyDescent="0.3">
      <c r="A118" s="35">
        <v>2025</v>
      </c>
      <c r="B118" s="36" t="s">
        <v>13</v>
      </c>
      <c r="C118" s="7">
        <v>0</v>
      </c>
      <c r="D118" s="6">
        <v>0</v>
      </c>
      <c r="E118" s="9">
        <f t="shared" si="433"/>
        <v>0</v>
      </c>
      <c r="F118" s="7">
        <v>0</v>
      </c>
      <c r="G118" s="6">
        <v>0</v>
      </c>
      <c r="H118" s="9">
        <f t="shared" si="403"/>
        <v>0</v>
      </c>
      <c r="I118" s="7">
        <v>0</v>
      </c>
      <c r="J118" s="6">
        <v>0</v>
      </c>
      <c r="K118" s="9">
        <f t="shared" si="404"/>
        <v>0</v>
      </c>
      <c r="L118" s="7">
        <v>0</v>
      </c>
      <c r="M118" s="6">
        <v>0</v>
      </c>
      <c r="N118" s="9">
        <f t="shared" si="405"/>
        <v>0</v>
      </c>
      <c r="O118" s="7">
        <v>0</v>
      </c>
      <c r="P118" s="6">
        <v>0</v>
      </c>
      <c r="Q118" s="9">
        <f t="shared" si="406"/>
        <v>0</v>
      </c>
      <c r="R118" s="7">
        <v>0</v>
      </c>
      <c r="S118" s="6">
        <v>0</v>
      </c>
      <c r="T118" s="9">
        <f t="shared" si="407"/>
        <v>0</v>
      </c>
      <c r="U118" s="7">
        <v>0</v>
      </c>
      <c r="V118" s="6">
        <v>0</v>
      </c>
      <c r="W118" s="9">
        <f t="shared" si="408"/>
        <v>0</v>
      </c>
      <c r="X118" s="7">
        <v>0</v>
      </c>
      <c r="Y118" s="6">
        <v>0</v>
      </c>
      <c r="Z118" s="9">
        <f t="shared" si="409"/>
        <v>0</v>
      </c>
      <c r="AA118" s="7">
        <v>0</v>
      </c>
      <c r="AB118" s="6">
        <v>0</v>
      </c>
      <c r="AC118" s="9">
        <f t="shared" si="410"/>
        <v>0</v>
      </c>
      <c r="AD118" s="7">
        <v>0</v>
      </c>
      <c r="AE118" s="6">
        <v>0</v>
      </c>
      <c r="AF118" s="9">
        <f t="shared" si="411"/>
        <v>0</v>
      </c>
      <c r="AG118" s="7">
        <v>0</v>
      </c>
      <c r="AH118" s="6">
        <v>0</v>
      </c>
      <c r="AI118" s="9">
        <f t="shared" si="412"/>
        <v>0</v>
      </c>
      <c r="AJ118" s="7">
        <v>0</v>
      </c>
      <c r="AK118" s="6">
        <v>0</v>
      </c>
      <c r="AL118" s="9">
        <f t="shared" si="413"/>
        <v>0</v>
      </c>
      <c r="AM118" s="7">
        <v>0</v>
      </c>
      <c r="AN118" s="6">
        <v>0</v>
      </c>
      <c r="AO118" s="9">
        <f t="shared" si="414"/>
        <v>0</v>
      </c>
      <c r="AP118" s="7">
        <v>0</v>
      </c>
      <c r="AQ118" s="6">
        <v>0</v>
      </c>
      <c r="AR118" s="9">
        <f t="shared" si="415"/>
        <v>0</v>
      </c>
      <c r="AS118" s="7">
        <v>0</v>
      </c>
      <c r="AT118" s="6">
        <v>0</v>
      </c>
      <c r="AU118" s="9">
        <f t="shared" si="416"/>
        <v>0</v>
      </c>
      <c r="AV118" s="7">
        <v>0</v>
      </c>
      <c r="AW118" s="6">
        <v>0</v>
      </c>
      <c r="AX118" s="9">
        <f t="shared" si="417"/>
        <v>0</v>
      </c>
      <c r="AY118" s="7">
        <v>0</v>
      </c>
      <c r="AZ118" s="6">
        <v>0</v>
      </c>
      <c r="BA118" s="9">
        <f t="shared" si="418"/>
        <v>0</v>
      </c>
      <c r="BB118" s="7">
        <v>0</v>
      </c>
      <c r="BC118" s="6">
        <v>0</v>
      </c>
      <c r="BD118" s="9">
        <f t="shared" si="419"/>
        <v>0</v>
      </c>
      <c r="BE118" s="7">
        <v>0</v>
      </c>
      <c r="BF118" s="6">
        <v>0</v>
      </c>
      <c r="BG118" s="9">
        <f t="shared" si="420"/>
        <v>0</v>
      </c>
      <c r="BH118" s="7">
        <v>0</v>
      </c>
      <c r="BI118" s="6">
        <v>0</v>
      </c>
      <c r="BJ118" s="9">
        <f t="shared" si="421"/>
        <v>0</v>
      </c>
      <c r="BK118" s="7">
        <v>0</v>
      </c>
      <c r="BL118" s="6">
        <v>0</v>
      </c>
      <c r="BM118" s="9">
        <f t="shared" si="422"/>
        <v>0</v>
      </c>
      <c r="BN118" s="7">
        <v>0</v>
      </c>
      <c r="BO118" s="6">
        <v>0</v>
      </c>
      <c r="BP118" s="9">
        <f t="shared" si="423"/>
        <v>0</v>
      </c>
      <c r="BQ118" s="7">
        <v>0</v>
      </c>
      <c r="BR118" s="6">
        <v>0</v>
      </c>
      <c r="BS118" s="9">
        <f t="shared" si="424"/>
        <v>0</v>
      </c>
      <c r="BT118" s="7">
        <v>0</v>
      </c>
      <c r="BU118" s="6">
        <v>0</v>
      </c>
      <c r="BV118" s="9">
        <f t="shared" si="425"/>
        <v>0</v>
      </c>
      <c r="BW118" s="7">
        <v>0</v>
      </c>
      <c r="BX118" s="6">
        <v>0</v>
      </c>
      <c r="BY118" s="9">
        <f t="shared" si="426"/>
        <v>0</v>
      </c>
      <c r="BZ118" s="7">
        <v>0</v>
      </c>
      <c r="CA118" s="6">
        <v>0</v>
      </c>
      <c r="CB118" s="9">
        <f t="shared" si="427"/>
        <v>0</v>
      </c>
      <c r="CC118" s="7">
        <v>0</v>
      </c>
      <c r="CD118" s="6">
        <v>0</v>
      </c>
      <c r="CE118" s="9">
        <f t="shared" si="428"/>
        <v>0</v>
      </c>
      <c r="CF118" s="7">
        <v>0</v>
      </c>
      <c r="CG118" s="6">
        <v>0</v>
      </c>
      <c r="CH118" s="9">
        <f t="shared" si="429"/>
        <v>0</v>
      </c>
      <c r="CI118" s="7">
        <f t="shared" si="431"/>
        <v>0</v>
      </c>
      <c r="CJ118" s="9">
        <f t="shared" si="432"/>
        <v>0</v>
      </c>
    </row>
    <row r="119" spans="1:88" x14ac:dyDescent="0.3">
      <c r="A119" s="35">
        <v>2025</v>
      </c>
      <c r="B119" s="36" t="s">
        <v>14</v>
      </c>
      <c r="C119" s="7">
        <v>0</v>
      </c>
      <c r="D119" s="6">
        <v>0</v>
      </c>
      <c r="E119" s="9">
        <f t="shared" si="433"/>
        <v>0</v>
      </c>
      <c r="F119" s="7">
        <v>0</v>
      </c>
      <c r="G119" s="6">
        <v>0</v>
      </c>
      <c r="H119" s="9">
        <f t="shared" si="403"/>
        <v>0</v>
      </c>
      <c r="I119" s="7">
        <v>0</v>
      </c>
      <c r="J119" s="6">
        <v>0</v>
      </c>
      <c r="K119" s="9">
        <f t="shared" si="404"/>
        <v>0</v>
      </c>
      <c r="L119" s="7">
        <v>0</v>
      </c>
      <c r="M119" s="6">
        <v>0</v>
      </c>
      <c r="N119" s="9">
        <f t="shared" si="405"/>
        <v>0</v>
      </c>
      <c r="O119" s="7">
        <v>0</v>
      </c>
      <c r="P119" s="6">
        <v>0</v>
      </c>
      <c r="Q119" s="9">
        <f t="shared" si="406"/>
        <v>0</v>
      </c>
      <c r="R119" s="7">
        <v>0</v>
      </c>
      <c r="S119" s="6">
        <v>0</v>
      </c>
      <c r="T119" s="9">
        <f t="shared" si="407"/>
        <v>0</v>
      </c>
      <c r="U119" s="7">
        <v>0</v>
      </c>
      <c r="V119" s="6">
        <v>0</v>
      </c>
      <c r="W119" s="9">
        <f t="shared" si="408"/>
        <v>0</v>
      </c>
      <c r="X119" s="7">
        <v>0</v>
      </c>
      <c r="Y119" s="6">
        <v>0</v>
      </c>
      <c r="Z119" s="9">
        <f t="shared" si="409"/>
        <v>0</v>
      </c>
      <c r="AA119" s="7">
        <v>0</v>
      </c>
      <c r="AB119" s="6">
        <v>0</v>
      </c>
      <c r="AC119" s="9">
        <f t="shared" si="410"/>
        <v>0</v>
      </c>
      <c r="AD119" s="7">
        <v>0</v>
      </c>
      <c r="AE119" s="6">
        <v>0</v>
      </c>
      <c r="AF119" s="9">
        <f t="shared" si="411"/>
        <v>0</v>
      </c>
      <c r="AG119" s="7">
        <v>0</v>
      </c>
      <c r="AH119" s="6">
        <v>0</v>
      </c>
      <c r="AI119" s="9">
        <f t="shared" si="412"/>
        <v>0</v>
      </c>
      <c r="AJ119" s="7">
        <v>0</v>
      </c>
      <c r="AK119" s="6">
        <v>0</v>
      </c>
      <c r="AL119" s="9">
        <f t="shared" si="413"/>
        <v>0</v>
      </c>
      <c r="AM119" s="7">
        <v>0</v>
      </c>
      <c r="AN119" s="6">
        <v>0</v>
      </c>
      <c r="AO119" s="9">
        <f t="shared" si="414"/>
        <v>0</v>
      </c>
      <c r="AP119" s="7">
        <v>0</v>
      </c>
      <c r="AQ119" s="6">
        <v>0</v>
      </c>
      <c r="AR119" s="9">
        <f t="shared" si="415"/>
        <v>0</v>
      </c>
      <c r="AS119" s="7">
        <v>0</v>
      </c>
      <c r="AT119" s="6">
        <v>0</v>
      </c>
      <c r="AU119" s="9">
        <f t="shared" si="416"/>
        <v>0</v>
      </c>
      <c r="AV119" s="7">
        <v>0</v>
      </c>
      <c r="AW119" s="6">
        <v>0</v>
      </c>
      <c r="AX119" s="9">
        <f t="shared" si="417"/>
        <v>0</v>
      </c>
      <c r="AY119" s="7">
        <v>0</v>
      </c>
      <c r="AZ119" s="6">
        <v>0</v>
      </c>
      <c r="BA119" s="9">
        <f t="shared" si="418"/>
        <v>0</v>
      </c>
      <c r="BB119" s="7">
        <v>0</v>
      </c>
      <c r="BC119" s="6">
        <v>0</v>
      </c>
      <c r="BD119" s="9">
        <f t="shared" si="419"/>
        <v>0</v>
      </c>
      <c r="BE119" s="7">
        <v>0</v>
      </c>
      <c r="BF119" s="6">
        <v>0</v>
      </c>
      <c r="BG119" s="9">
        <f t="shared" si="420"/>
        <v>0</v>
      </c>
      <c r="BH119" s="7">
        <v>0</v>
      </c>
      <c r="BI119" s="6">
        <v>0</v>
      </c>
      <c r="BJ119" s="9">
        <f t="shared" si="421"/>
        <v>0</v>
      </c>
      <c r="BK119" s="7">
        <v>0</v>
      </c>
      <c r="BL119" s="6">
        <v>0</v>
      </c>
      <c r="BM119" s="9">
        <f t="shared" si="422"/>
        <v>0</v>
      </c>
      <c r="BN119" s="7">
        <v>0</v>
      </c>
      <c r="BO119" s="6">
        <v>0</v>
      </c>
      <c r="BP119" s="9">
        <f t="shared" si="423"/>
        <v>0</v>
      </c>
      <c r="BQ119" s="7">
        <v>0</v>
      </c>
      <c r="BR119" s="6">
        <v>0</v>
      </c>
      <c r="BS119" s="9">
        <f t="shared" si="424"/>
        <v>0</v>
      </c>
      <c r="BT119" s="7">
        <v>0</v>
      </c>
      <c r="BU119" s="6">
        <v>0</v>
      </c>
      <c r="BV119" s="9">
        <f t="shared" si="425"/>
        <v>0</v>
      </c>
      <c r="BW119" s="7">
        <v>0</v>
      </c>
      <c r="BX119" s="6">
        <v>0</v>
      </c>
      <c r="BY119" s="9">
        <f t="shared" si="426"/>
        <v>0</v>
      </c>
      <c r="BZ119" s="7">
        <v>0</v>
      </c>
      <c r="CA119" s="6">
        <v>0</v>
      </c>
      <c r="CB119" s="9">
        <f t="shared" si="427"/>
        <v>0</v>
      </c>
      <c r="CC119" s="7">
        <v>0</v>
      </c>
      <c r="CD119" s="6">
        <v>0</v>
      </c>
      <c r="CE119" s="9">
        <f t="shared" si="428"/>
        <v>0</v>
      </c>
      <c r="CF119" s="7">
        <v>0</v>
      </c>
      <c r="CG119" s="6">
        <v>0</v>
      </c>
      <c r="CH119" s="9">
        <f t="shared" si="429"/>
        <v>0</v>
      </c>
      <c r="CI119" s="7">
        <f t="shared" si="431"/>
        <v>0</v>
      </c>
      <c r="CJ119" s="9">
        <f t="shared" si="432"/>
        <v>0</v>
      </c>
    </row>
    <row r="120" spans="1:88" x14ac:dyDescent="0.3">
      <c r="A120" s="35">
        <v>2025</v>
      </c>
      <c r="B120" s="9" t="s">
        <v>15</v>
      </c>
      <c r="C120" s="7">
        <v>0</v>
      </c>
      <c r="D120" s="6">
        <v>0</v>
      </c>
      <c r="E120" s="9">
        <f t="shared" si="433"/>
        <v>0</v>
      </c>
      <c r="F120" s="7">
        <v>0</v>
      </c>
      <c r="G120" s="6">
        <v>0</v>
      </c>
      <c r="H120" s="9">
        <f t="shared" si="403"/>
        <v>0</v>
      </c>
      <c r="I120" s="7">
        <v>0</v>
      </c>
      <c r="J120" s="6">
        <v>0</v>
      </c>
      <c r="K120" s="9">
        <f t="shared" si="404"/>
        <v>0</v>
      </c>
      <c r="L120" s="7">
        <v>0</v>
      </c>
      <c r="M120" s="6">
        <v>0</v>
      </c>
      <c r="N120" s="9">
        <f t="shared" si="405"/>
        <v>0</v>
      </c>
      <c r="O120" s="7">
        <v>0</v>
      </c>
      <c r="P120" s="6">
        <v>0</v>
      </c>
      <c r="Q120" s="9">
        <f t="shared" si="406"/>
        <v>0</v>
      </c>
      <c r="R120" s="7">
        <v>0</v>
      </c>
      <c r="S120" s="6">
        <v>0</v>
      </c>
      <c r="T120" s="9">
        <f t="shared" si="407"/>
        <v>0</v>
      </c>
      <c r="U120" s="7">
        <v>0</v>
      </c>
      <c r="V120" s="6">
        <v>0</v>
      </c>
      <c r="W120" s="9">
        <f t="shared" si="408"/>
        <v>0</v>
      </c>
      <c r="X120" s="7">
        <v>0</v>
      </c>
      <c r="Y120" s="6">
        <v>0</v>
      </c>
      <c r="Z120" s="9">
        <f t="shared" si="409"/>
        <v>0</v>
      </c>
      <c r="AA120" s="7">
        <v>0</v>
      </c>
      <c r="AB120" s="6">
        <v>0</v>
      </c>
      <c r="AC120" s="9">
        <f t="shared" si="410"/>
        <v>0</v>
      </c>
      <c r="AD120" s="7">
        <v>0</v>
      </c>
      <c r="AE120" s="6">
        <v>0</v>
      </c>
      <c r="AF120" s="9">
        <f t="shared" si="411"/>
        <v>0</v>
      </c>
      <c r="AG120" s="7">
        <v>0</v>
      </c>
      <c r="AH120" s="6">
        <v>0</v>
      </c>
      <c r="AI120" s="9">
        <f t="shared" si="412"/>
        <v>0</v>
      </c>
      <c r="AJ120" s="7">
        <v>0</v>
      </c>
      <c r="AK120" s="6">
        <v>0</v>
      </c>
      <c r="AL120" s="9">
        <f t="shared" si="413"/>
        <v>0</v>
      </c>
      <c r="AM120" s="7">
        <v>0</v>
      </c>
      <c r="AN120" s="6">
        <v>0</v>
      </c>
      <c r="AO120" s="9">
        <f t="shared" si="414"/>
        <v>0</v>
      </c>
      <c r="AP120" s="7">
        <v>0</v>
      </c>
      <c r="AQ120" s="6">
        <v>0</v>
      </c>
      <c r="AR120" s="9">
        <f t="shared" si="415"/>
        <v>0</v>
      </c>
      <c r="AS120" s="7">
        <v>0</v>
      </c>
      <c r="AT120" s="6">
        <v>0</v>
      </c>
      <c r="AU120" s="9">
        <f t="shared" si="416"/>
        <v>0</v>
      </c>
      <c r="AV120" s="7">
        <v>0</v>
      </c>
      <c r="AW120" s="6">
        <v>0</v>
      </c>
      <c r="AX120" s="9">
        <f t="shared" si="417"/>
        <v>0</v>
      </c>
      <c r="AY120" s="7">
        <v>0</v>
      </c>
      <c r="AZ120" s="6">
        <v>0</v>
      </c>
      <c r="BA120" s="9">
        <f t="shared" si="418"/>
        <v>0</v>
      </c>
      <c r="BB120" s="7">
        <v>0</v>
      </c>
      <c r="BC120" s="6">
        <v>0</v>
      </c>
      <c r="BD120" s="9">
        <f t="shared" si="419"/>
        <v>0</v>
      </c>
      <c r="BE120" s="7">
        <v>0</v>
      </c>
      <c r="BF120" s="6">
        <v>0</v>
      </c>
      <c r="BG120" s="9">
        <f t="shared" si="420"/>
        <v>0</v>
      </c>
      <c r="BH120" s="7">
        <v>0</v>
      </c>
      <c r="BI120" s="6">
        <v>0</v>
      </c>
      <c r="BJ120" s="9">
        <f t="shared" si="421"/>
        <v>0</v>
      </c>
      <c r="BK120" s="7">
        <v>0</v>
      </c>
      <c r="BL120" s="6">
        <v>0</v>
      </c>
      <c r="BM120" s="9">
        <f t="shared" si="422"/>
        <v>0</v>
      </c>
      <c r="BN120" s="7">
        <v>0</v>
      </c>
      <c r="BO120" s="6">
        <v>0</v>
      </c>
      <c r="BP120" s="9">
        <f t="shared" si="423"/>
        <v>0</v>
      </c>
      <c r="BQ120" s="7">
        <v>0</v>
      </c>
      <c r="BR120" s="6">
        <v>0</v>
      </c>
      <c r="BS120" s="9">
        <f t="shared" si="424"/>
        <v>0</v>
      </c>
      <c r="BT120" s="7">
        <v>0</v>
      </c>
      <c r="BU120" s="6">
        <v>0</v>
      </c>
      <c r="BV120" s="9">
        <f t="shared" si="425"/>
        <v>0</v>
      </c>
      <c r="BW120" s="7">
        <v>0</v>
      </c>
      <c r="BX120" s="6">
        <v>0</v>
      </c>
      <c r="BY120" s="9">
        <f t="shared" si="426"/>
        <v>0</v>
      </c>
      <c r="BZ120" s="7">
        <v>0</v>
      </c>
      <c r="CA120" s="6">
        <v>0</v>
      </c>
      <c r="CB120" s="9">
        <f t="shared" si="427"/>
        <v>0</v>
      </c>
      <c r="CC120" s="7">
        <v>0</v>
      </c>
      <c r="CD120" s="6">
        <v>0</v>
      </c>
      <c r="CE120" s="9">
        <f t="shared" si="428"/>
        <v>0</v>
      </c>
      <c r="CF120" s="7">
        <v>0</v>
      </c>
      <c r="CG120" s="6">
        <v>0</v>
      </c>
      <c r="CH120" s="9">
        <f t="shared" si="429"/>
        <v>0</v>
      </c>
      <c r="CI120" s="7">
        <f t="shared" si="431"/>
        <v>0</v>
      </c>
      <c r="CJ120" s="9">
        <f t="shared" si="432"/>
        <v>0</v>
      </c>
    </row>
    <row r="121" spans="1:88" x14ac:dyDescent="0.3">
      <c r="A121" s="35">
        <v>2025</v>
      </c>
      <c r="B121" s="36" t="s">
        <v>16</v>
      </c>
      <c r="C121" s="7">
        <v>0</v>
      </c>
      <c r="D121" s="6">
        <v>0</v>
      </c>
      <c r="E121" s="9">
        <f t="shared" si="433"/>
        <v>0</v>
      </c>
      <c r="F121" s="7">
        <v>0</v>
      </c>
      <c r="G121" s="6">
        <v>0</v>
      </c>
      <c r="H121" s="9">
        <f t="shared" si="403"/>
        <v>0</v>
      </c>
      <c r="I121" s="7">
        <v>0</v>
      </c>
      <c r="J121" s="6">
        <v>0</v>
      </c>
      <c r="K121" s="9">
        <f t="shared" si="404"/>
        <v>0</v>
      </c>
      <c r="L121" s="7">
        <v>0</v>
      </c>
      <c r="M121" s="6">
        <v>0</v>
      </c>
      <c r="N121" s="9">
        <f t="shared" si="405"/>
        <v>0</v>
      </c>
      <c r="O121" s="7">
        <v>0</v>
      </c>
      <c r="P121" s="6">
        <v>0</v>
      </c>
      <c r="Q121" s="9">
        <f t="shared" si="406"/>
        <v>0</v>
      </c>
      <c r="R121" s="7">
        <v>0</v>
      </c>
      <c r="S121" s="6">
        <v>0</v>
      </c>
      <c r="T121" s="9">
        <f t="shared" si="407"/>
        <v>0</v>
      </c>
      <c r="U121" s="7">
        <v>0</v>
      </c>
      <c r="V121" s="6">
        <v>0</v>
      </c>
      <c r="W121" s="9">
        <f t="shared" si="408"/>
        <v>0</v>
      </c>
      <c r="X121" s="7">
        <v>0</v>
      </c>
      <c r="Y121" s="6">
        <v>0</v>
      </c>
      <c r="Z121" s="9">
        <f t="shared" si="409"/>
        <v>0</v>
      </c>
      <c r="AA121" s="7">
        <v>0</v>
      </c>
      <c r="AB121" s="6">
        <v>0</v>
      </c>
      <c r="AC121" s="9">
        <f t="shared" si="410"/>
        <v>0</v>
      </c>
      <c r="AD121" s="7">
        <v>0</v>
      </c>
      <c r="AE121" s="6">
        <v>0</v>
      </c>
      <c r="AF121" s="9">
        <f t="shared" si="411"/>
        <v>0</v>
      </c>
      <c r="AG121" s="7">
        <v>0</v>
      </c>
      <c r="AH121" s="6">
        <v>0</v>
      </c>
      <c r="AI121" s="9">
        <f t="shared" si="412"/>
        <v>0</v>
      </c>
      <c r="AJ121" s="7">
        <v>0</v>
      </c>
      <c r="AK121" s="6">
        <v>0</v>
      </c>
      <c r="AL121" s="9">
        <f t="shared" si="413"/>
        <v>0</v>
      </c>
      <c r="AM121" s="7">
        <v>0</v>
      </c>
      <c r="AN121" s="6">
        <v>0</v>
      </c>
      <c r="AO121" s="9">
        <f t="shared" si="414"/>
        <v>0</v>
      </c>
      <c r="AP121" s="7">
        <v>0</v>
      </c>
      <c r="AQ121" s="6">
        <v>0</v>
      </c>
      <c r="AR121" s="9">
        <f t="shared" si="415"/>
        <v>0</v>
      </c>
      <c r="AS121" s="7">
        <v>0</v>
      </c>
      <c r="AT121" s="6">
        <v>0</v>
      </c>
      <c r="AU121" s="9">
        <f t="shared" si="416"/>
        <v>0</v>
      </c>
      <c r="AV121" s="7">
        <v>0</v>
      </c>
      <c r="AW121" s="6">
        <v>0</v>
      </c>
      <c r="AX121" s="9">
        <f t="shared" si="417"/>
        <v>0</v>
      </c>
      <c r="AY121" s="7">
        <v>0</v>
      </c>
      <c r="AZ121" s="6">
        <v>0</v>
      </c>
      <c r="BA121" s="9">
        <f t="shared" si="418"/>
        <v>0</v>
      </c>
      <c r="BB121" s="7">
        <v>0</v>
      </c>
      <c r="BC121" s="6">
        <v>0</v>
      </c>
      <c r="BD121" s="9">
        <f t="shared" si="419"/>
        <v>0</v>
      </c>
      <c r="BE121" s="7">
        <v>0</v>
      </c>
      <c r="BF121" s="6">
        <v>0</v>
      </c>
      <c r="BG121" s="9">
        <f t="shared" si="420"/>
        <v>0</v>
      </c>
      <c r="BH121" s="7">
        <v>0</v>
      </c>
      <c r="BI121" s="6">
        <v>0</v>
      </c>
      <c r="BJ121" s="9">
        <f t="shared" si="421"/>
        <v>0</v>
      </c>
      <c r="BK121" s="7">
        <v>0</v>
      </c>
      <c r="BL121" s="6">
        <v>0</v>
      </c>
      <c r="BM121" s="9">
        <f t="shared" si="422"/>
        <v>0</v>
      </c>
      <c r="BN121" s="7">
        <v>0</v>
      </c>
      <c r="BO121" s="6">
        <v>0</v>
      </c>
      <c r="BP121" s="9">
        <f t="shared" si="423"/>
        <v>0</v>
      </c>
      <c r="BQ121" s="7">
        <v>0</v>
      </c>
      <c r="BR121" s="6">
        <v>0</v>
      </c>
      <c r="BS121" s="9">
        <f t="shared" si="424"/>
        <v>0</v>
      </c>
      <c r="BT121" s="7">
        <v>0</v>
      </c>
      <c r="BU121" s="6">
        <v>0</v>
      </c>
      <c r="BV121" s="9">
        <f t="shared" si="425"/>
        <v>0</v>
      </c>
      <c r="BW121" s="7">
        <v>0</v>
      </c>
      <c r="BX121" s="6">
        <v>0</v>
      </c>
      <c r="BY121" s="9">
        <f t="shared" si="426"/>
        <v>0</v>
      </c>
      <c r="BZ121" s="7">
        <v>0</v>
      </c>
      <c r="CA121" s="6">
        <v>0</v>
      </c>
      <c r="CB121" s="9">
        <f t="shared" si="427"/>
        <v>0</v>
      </c>
      <c r="CC121" s="7">
        <v>0</v>
      </c>
      <c r="CD121" s="6">
        <v>0</v>
      </c>
      <c r="CE121" s="9">
        <f t="shared" si="428"/>
        <v>0</v>
      </c>
      <c r="CF121" s="7">
        <v>0</v>
      </c>
      <c r="CG121" s="6">
        <v>0</v>
      </c>
      <c r="CH121" s="9">
        <f t="shared" si="429"/>
        <v>0</v>
      </c>
      <c r="CI121" s="7">
        <f t="shared" si="431"/>
        <v>0</v>
      </c>
      <c r="CJ121" s="9">
        <f t="shared" si="432"/>
        <v>0</v>
      </c>
    </row>
    <row r="122" spans="1:88" ht="15" thickBot="1" x14ac:dyDescent="0.35">
      <c r="A122" s="37"/>
      <c r="B122" s="45" t="s">
        <v>17</v>
      </c>
      <c r="C122" s="46">
        <f t="shared" ref="C122:D122" si="434">SUM(C110:C121)</f>
        <v>0</v>
      </c>
      <c r="D122" s="47">
        <f t="shared" si="434"/>
        <v>0</v>
      </c>
      <c r="E122" s="27"/>
      <c r="F122" s="46">
        <f t="shared" ref="F122:G122" si="435">SUM(F110:F121)</f>
        <v>170.64485000000002</v>
      </c>
      <c r="G122" s="47">
        <f t="shared" si="435"/>
        <v>5157.9560000000001</v>
      </c>
      <c r="H122" s="27"/>
      <c r="I122" s="46">
        <f t="shared" ref="I122:J122" si="436">SUM(I110:I121)</f>
        <v>0</v>
      </c>
      <c r="J122" s="47">
        <f t="shared" si="436"/>
        <v>0</v>
      </c>
      <c r="K122" s="27"/>
      <c r="L122" s="46">
        <f t="shared" ref="L122:M122" si="437">SUM(L110:L121)</f>
        <v>0</v>
      </c>
      <c r="M122" s="47">
        <f t="shared" si="437"/>
        <v>0</v>
      </c>
      <c r="N122" s="27"/>
      <c r="O122" s="46">
        <f t="shared" ref="O122:P122" si="438">SUM(O110:O121)</f>
        <v>32.037999999999997</v>
      </c>
      <c r="P122" s="47">
        <f t="shared" si="438"/>
        <v>958.81600000000003</v>
      </c>
      <c r="Q122" s="27"/>
      <c r="R122" s="46">
        <f t="shared" ref="R122:S122" si="439">SUM(R110:R121)</f>
        <v>0</v>
      </c>
      <c r="S122" s="47">
        <f t="shared" si="439"/>
        <v>0</v>
      </c>
      <c r="T122" s="27"/>
      <c r="U122" s="46">
        <f t="shared" ref="U122:V122" si="440">SUM(U110:U121)</f>
        <v>142.34</v>
      </c>
      <c r="V122" s="47">
        <f t="shared" si="440"/>
        <v>3060.4339999999997</v>
      </c>
      <c r="W122" s="27"/>
      <c r="X122" s="46">
        <f t="shared" ref="X122:Y122" si="441">SUM(X110:X121)</f>
        <v>0</v>
      </c>
      <c r="Y122" s="47">
        <f t="shared" si="441"/>
        <v>0</v>
      </c>
      <c r="Z122" s="27"/>
      <c r="AA122" s="46">
        <f t="shared" ref="AA122:AB122" si="442">SUM(AA110:AA121)</f>
        <v>0</v>
      </c>
      <c r="AB122" s="47">
        <f t="shared" si="442"/>
        <v>0</v>
      </c>
      <c r="AC122" s="27"/>
      <c r="AD122" s="46">
        <f t="shared" ref="AD122:AE122" si="443">SUM(AD110:AD121)</f>
        <v>0</v>
      </c>
      <c r="AE122" s="47">
        <f t="shared" si="443"/>
        <v>0</v>
      </c>
      <c r="AF122" s="27"/>
      <c r="AG122" s="46">
        <f t="shared" ref="AG122:AH122" si="444">SUM(AG110:AG121)</f>
        <v>0</v>
      </c>
      <c r="AH122" s="47">
        <f t="shared" si="444"/>
        <v>0</v>
      </c>
      <c r="AI122" s="27"/>
      <c r="AJ122" s="46">
        <f t="shared" ref="AJ122:AK122" si="445">SUM(AJ110:AJ121)</f>
        <v>0</v>
      </c>
      <c r="AK122" s="47">
        <f t="shared" si="445"/>
        <v>0</v>
      </c>
      <c r="AL122" s="27"/>
      <c r="AM122" s="46">
        <f t="shared" ref="AM122:AN122" si="446">SUM(AM110:AM121)</f>
        <v>0</v>
      </c>
      <c r="AN122" s="47">
        <f t="shared" si="446"/>
        <v>0</v>
      </c>
      <c r="AO122" s="27"/>
      <c r="AP122" s="46">
        <f t="shared" ref="AP122:AQ122" si="447">SUM(AP110:AP121)</f>
        <v>0</v>
      </c>
      <c r="AQ122" s="47">
        <f t="shared" si="447"/>
        <v>0</v>
      </c>
      <c r="AR122" s="27"/>
      <c r="AS122" s="46">
        <f t="shared" ref="AS122:AT122" si="448">SUM(AS110:AS121)</f>
        <v>0</v>
      </c>
      <c r="AT122" s="47">
        <f t="shared" si="448"/>
        <v>0</v>
      </c>
      <c r="AU122" s="27"/>
      <c r="AV122" s="46">
        <f t="shared" ref="AV122:AW122" si="449">SUM(AV110:AV121)</f>
        <v>0</v>
      </c>
      <c r="AW122" s="47">
        <f t="shared" si="449"/>
        <v>0</v>
      </c>
      <c r="AX122" s="27"/>
      <c r="AY122" s="46">
        <f t="shared" ref="AY122:AZ122" si="450">SUM(AY110:AY121)</f>
        <v>0</v>
      </c>
      <c r="AZ122" s="47">
        <f t="shared" si="450"/>
        <v>0</v>
      </c>
      <c r="BA122" s="27"/>
      <c r="BB122" s="46">
        <f t="shared" ref="BB122:BC122" si="451">SUM(BB110:BB121)</f>
        <v>333.38149999999996</v>
      </c>
      <c r="BC122" s="47">
        <f t="shared" si="451"/>
        <v>7485.2169999999996</v>
      </c>
      <c r="BD122" s="27"/>
      <c r="BE122" s="46">
        <f t="shared" ref="BE122:BF122" si="452">SUM(BE110:BE121)</f>
        <v>27.782679999999999</v>
      </c>
      <c r="BF122" s="47">
        <f t="shared" si="452"/>
        <v>771.11500000000001</v>
      </c>
      <c r="BG122" s="27"/>
      <c r="BH122" s="46">
        <f t="shared" ref="BH122:BI122" si="453">SUM(BH110:BH121)</f>
        <v>0</v>
      </c>
      <c r="BI122" s="47">
        <f t="shared" si="453"/>
        <v>0</v>
      </c>
      <c r="BJ122" s="27"/>
      <c r="BK122" s="46">
        <f t="shared" ref="BK122:BL122" si="454">SUM(BK110:BK121)</f>
        <v>0</v>
      </c>
      <c r="BL122" s="47">
        <f t="shared" si="454"/>
        <v>0</v>
      </c>
      <c r="BM122" s="27"/>
      <c r="BN122" s="46">
        <f t="shared" ref="BN122:BO122" si="455">SUM(BN110:BN121)</f>
        <v>0</v>
      </c>
      <c r="BO122" s="47">
        <f t="shared" si="455"/>
        <v>0</v>
      </c>
      <c r="BP122" s="27"/>
      <c r="BQ122" s="46">
        <f t="shared" ref="BQ122:BR122" si="456">SUM(BQ110:BQ121)</f>
        <v>0</v>
      </c>
      <c r="BR122" s="47">
        <f t="shared" si="456"/>
        <v>0</v>
      </c>
      <c r="BS122" s="27"/>
      <c r="BT122" s="46">
        <f t="shared" ref="BT122:BU122" si="457">SUM(BT110:BT121)</f>
        <v>0</v>
      </c>
      <c r="BU122" s="47">
        <f t="shared" si="457"/>
        <v>0</v>
      </c>
      <c r="BV122" s="27"/>
      <c r="BW122" s="46">
        <f t="shared" ref="BW122:BX122" si="458">SUM(BW110:BW121)</f>
        <v>0</v>
      </c>
      <c r="BX122" s="47">
        <f t="shared" si="458"/>
        <v>0</v>
      </c>
      <c r="BY122" s="27"/>
      <c r="BZ122" s="46">
        <f t="shared" ref="BZ122:CA122" si="459">SUM(BZ110:BZ121)</f>
        <v>0</v>
      </c>
      <c r="CA122" s="47">
        <f t="shared" si="459"/>
        <v>0</v>
      </c>
      <c r="CB122" s="27"/>
      <c r="CC122" s="46">
        <f t="shared" ref="CC122:CD122" si="460">SUM(CC110:CC121)</f>
        <v>0.04</v>
      </c>
      <c r="CD122" s="47">
        <f t="shared" si="460"/>
        <v>0.94699999999999995</v>
      </c>
      <c r="CE122" s="27"/>
      <c r="CF122" s="46">
        <f t="shared" ref="CF122:CG122" si="461">SUM(CF110:CF121)</f>
        <v>608.52</v>
      </c>
      <c r="CG122" s="47">
        <f t="shared" si="461"/>
        <v>14865.115</v>
      </c>
      <c r="CH122" s="27"/>
      <c r="CI122" s="29">
        <f t="shared" si="431"/>
        <v>1314.74703</v>
      </c>
      <c r="CJ122" s="30">
        <f t="shared" si="432"/>
        <v>32299.599999999999</v>
      </c>
    </row>
  </sheetData>
  <mergeCells count="31">
    <mergeCell ref="A4:B4"/>
    <mergeCell ref="AA4:AC4"/>
    <mergeCell ref="BW4:BY4"/>
    <mergeCell ref="AM4:AO4"/>
    <mergeCell ref="CF4:CH4"/>
    <mergeCell ref="CC4:CE4"/>
    <mergeCell ref="X4:Z4"/>
    <mergeCell ref="AV4:AX4"/>
    <mergeCell ref="AY4:BA4"/>
    <mergeCell ref="BB4:BD4"/>
    <mergeCell ref="BE4:BG4"/>
    <mergeCell ref="BH4:BJ4"/>
    <mergeCell ref="BQ4:BS4"/>
    <mergeCell ref="AP4:AR4"/>
    <mergeCell ref="U4:W4"/>
    <mergeCell ref="BZ4:CB4"/>
    <mergeCell ref="C2:H2"/>
    <mergeCell ref="C3:H3"/>
    <mergeCell ref="O4:Q4"/>
    <mergeCell ref="F4:H4"/>
    <mergeCell ref="BT4:BV4"/>
    <mergeCell ref="C4:E4"/>
    <mergeCell ref="BK4:BM4"/>
    <mergeCell ref="L4:N4"/>
    <mergeCell ref="R4:T4"/>
    <mergeCell ref="AJ4:AL4"/>
    <mergeCell ref="I4:K4"/>
    <mergeCell ref="AS4:AU4"/>
    <mergeCell ref="BN4:BP4"/>
    <mergeCell ref="AG4:AI4"/>
    <mergeCell ref="AD4:A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1507.90.90 Imports</vt:lpstr>
      <vt:lpstr>1507.90.90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2025-05-07T06:39:35Z</dcterms:modified>
</cp:coreProperties>
</file>