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8EDA9262-6F1C-43B5-9ABB-70A5FCEDC4EE}" xr6:coauthVersionLast="47" xr6:coauthVersionMax="47" xr10:uidLastSave="{00000000-0000-0000-0000-000000000000}"/>
  <bookViews>
    <workbookView xWindow="6276" yWindow="12" windowWidth="9372" windowHeight="12240" tabRatio="456" xr2:uid="{00000000-000D-0000-FFFF-FFFF00000000}"/>
  </bookViews>
  <sheets>
    <sheet name="Imports 1502.9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60" i="2" l="1"/>
  <c r="BE160" i="2"/>
  <c r="BF159" i="2"/>
  <c r="BE159" i="2"/>
  <c r="BF158" i="2"/>
  <c r="BE158" i="2"/>
  <c r="BF157" i="2"/>
  <c r="BE157" i="2"/>
  <c r="BF156" i="2"/>
  <c r="BE156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F137" i="2"/>
  <c r="BE137" i="2"/>
  <c r="BF136" i="2"/>
  <c r="BE136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BF148" i="2" s="1"/>
  <c r="C148" i="2"/>
  <c r="BE148" i="2" s="1"/>
  <c r="E147" i="2"/>
  <c r="E146" i="2"/>
  <c r="E145" i="2"/>
  <c r="E144" i="2"/>
  <c r="E143" i="2"/>
  <c r="E142" i="2"/>
  <c r="E141" i="2"/>
  <c r="E140" i="2"/>
  <c r="E139" i="2"/>
  <c r="E138" i="2"/>
  <c r="E137" i="2"/>
  <c r="E136" i="2"/>
  <c r="BF161" i="2" l="1"/>
  <c r="BE161" i="2"/>
  <c r="BF134" i="2"/>
  <c r="BE134" i="2"/>
  <c r="BF133" i="2"/>
  <c r="BE133" i="2"/>
  <c r="BF132" i="2"/>
  <c r="BF131" i="2"/>
  <c r="BE131" i="2"/>
  <c r="BF130" i="2"/>
  <c r="BE130" i="2"/>
  <c r="BF129" i="2"/>
  <c r="BE129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E132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BC135" i="2" l="1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M135" i="2"/>
  <c r="L135" i="2"/>
  <c r="J135" i="2"/>
  <c r="I135" i="2"/>
  <c r="G135" i="2"/>
  <c r="F135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N134" i="2"/>
  <c r="K134" i="2"/>
  <c r="H134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N133" i="2"/>
  <c r="K133" i="2"/>
  <c r="H133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N132" i="2"/>
  <c r="K132" i="2"/>
  <c r="H132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N131" i="2"/>
  <c r="K131" i="2"/>
  <c r="H131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N130" i="2"/>
  <c r="K130" i="2"/>
  <c r="H130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N129" i="2"/>
  <c r="K129" i="2"/>
  <c r="H129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N128" i="2"/>
  <c r="K128" i="2"/>
  <c r="H128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N127" i="2"/>
  <c r="K127" i="2"/>
  <c r="H127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N126" i="2"/>
  <c r="K126" i="2"/>
  <c r="H126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N125" i="2"/>
  <c r="K125" i="2"/>
  <c r="H125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N124" i="2"/>
  <c r="K124" i="2"/>
  <c r="H124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BE135" i="2" l="1"/>
  <c r="BF135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N121" i="2"/>
  <c r="K121" i="2"/>
  <c r="H121" i="2"/>
  <c r="E121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N120" i="2"/>
  <c r="K120" i="2"/>
  <c r="H120" i="2"/>
  <c r="E120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N119" i="2"/>
  <c r="K119" i="2"/>
  <c r="H119" i="2"/>
  <c r="E119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N118" i="2"/>
  <c r="K118" i="2"/>
  <c r="H118" i="2"/>
  <c r="E118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N117" i="2"/>
  <c r="K117" i="2"/>
  <c r="H117" i="2"/>
  <c r="E117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N116" i="2"/>
  <c r="K116" i="2"/>
  <c r="H116" i="2"/>
  <c r="E116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N115" i="2"/>
  <c r="K115" i="2"/>
  <c r="H115" i="2"/>
  <c r="E115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N114" i="2"/>
  <c r="K114" i="2"/>
  <c r="H114" i="2"/>
  <c r="E114" i="2"/>
  <c r="BF121" i="2" l="1"/>
  <c r="BE121" i="2"/>
  <c r="BF120" i="2"/>
  <c r="BE120" i="2"/>
  <c r="BF119" i="2"/>
  <c r="BE119" i="2"/>
  <c r="BF118" i="2"/>
  <c r="BE118" i="2"/>
  <c r="BF117" i="2"/>
  <c r="BE117" i="2"/>
  <c r="BF116" i="2"/>
  <c r="BE116" i="2"/>
  <c r="BF115" i="2"/>
  <c r="BE115" i="2"/>
  <c r="BF114" i="2"/>
  <c r="BE114" i="2"/>
  <c r="BF113" i="2"/>
  <c r="BE113" i="2"/>
  <c r="BF112" i="2"/>
  <c r="BE112" i="2"/>
  <c r="BF111" i="2"/>
  <c r="BE111" i="2"/>
  <c r="BF110" i="2"/>
  <c r="BE110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M122" i="2"/>
  <c r="L122" i="2"/>
  <c r="J122" i="2"/>
  <c r="I122" i="2"/>
  <c r="G122" i="2"/>
  <c r="F122" i="2"/>
  <c r="BD113" i="2"/>
  <c r="BA113" i="2"/>
  <c r="H113" i="2"/>
  <c r="BD112" i="2"/>
  <c r="H112" i="2"/>
  <c r="BD111" i="2"/>
  <c r="H111" i="2"/>
  <c r="BD110" i="2"/>
  <c r="K110" i="2"/>
  <c r="H110" i="2"/>
  <c r="D122" i="2"/>
  <c r="C122" i="2"/>
  <c r="E113" i="2"/>
  <c r="E112" i="2"/>
  <c r="E111" i="2"/>
  <c r="E110" i="2"/>
  <c r="BE122" i="2" l="1"/>
  <c r="BF122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8" i="2"/>
  <c r="BE98" i="2"/>
  <c r="BF97" i="2"/>
  <c r="BE97" i="2"/>
  <c r="BF99" i="2"/>
  <c r="BE99" i="2"/>
  <c r="AH109" i="2"/>
  <c r="AG109" i="2"/>
  <c r="AI9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C109" i="2" l="1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E109" i="2"/>
  <c r="AD109" i="2"/>
  <c r="AB109" i="2"/>
  <c r="AA109" i="2"/>
  <c r="Y109" i="2"/>
  <c r="X109" i="2"/>
  <c r="V109" i="2"/>
  <c r="U109" i="2"/>
  <c r="M109" i="2"/>
  <c r="L109" i="2"/>
  <c r="J109" i="2"/>
  <c r="I109" i="2"/>
  <c r="G109" i="2"/>
  <c r="F109" i="2"/>
  <c r="D109" i="2"/>
  <c r="C109" i="2"/>
  <c r="BD108" i="2"/>
  <c r="W108" i="2"/>
  <c r="H108" i="2"/>
  <c r="E108" i="2"/>
  <c r="BD107" i="2"/>
  <c r="K107" i="2"/>
  <c r="H107" i="2"/>
  <c r="E107" i="2"/>
  <c r="BD106" i="2"/>
  <c r="K106" i="2"/>
  <c r="H106" i="2"/>
  <c r="E106" i="2"/>
  <c r="BD105" i="2"/>
  <c r="H105" i="2"/>
  <c r="E105" i="2"/>
  <c r="BD104" i="2"/>
  <c r="H104" i="2"/>
  <c r="E104" i="2"/>
  <c r="H103" i="2"/>
  <c r="E103" i="2"/>
  <c r="H102" i="2"/>
  <c r="E102" i="2"/>
  <c r="BD101" i="2"/>
  <c r="E101" i="2"/>
  <c r="BD100" i="2"/>
  <c r="BA100" i="2"/>
  <c r="K100" i="2"/>
  <c r="H100" i="2"/>
  <c r="E100" i="2"/>
  <c r="BD99" i="2"/>
  <c r="H99" i="2"/>
  <c r="E99" i="2"/>
  <c r="BD98" i="2"/>
  <c r="BA98" i="2"/>
  <c r="E98" i="2"/>
  <c r="BD97" i="2"/>
  <c r="K97" i="2"/>
  <c r="H97" i="2"/>
  <c r="E97" i="2"/>
  <c r="BF109" i="2" l="1"/>
  <c r="BE109" i="2"/>
  <c r="E89" i="2"/>
  <c r="BF90" i="2" l="1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95" i="2"/>
  <c r="BE95" i="2"/>
  <c r="BF94" i="2"/>
  <c r="BE94" i="2"/>
  <c r="BF93" i="2"/>
  <c r="BE93" i="2"/>
  <c r="BF92" i="2"/>
  <c r="BE92" i="2"/>
  <c r="BF91" i="2"/>
  <c r="BE91" i="2"/>
  <c r="M96" i="2"/>
  <c r="L96" i="2"/>
  <c r="N91" i="2"/>
  <c r="M83" i="2"/>
  <c r="L83" i="2"/>
  <c r="M70" i="2"/>
  <c r="L70" i="2"/>
  <c r="M57" i="2"/>
  <c r="L57" i="2"/>
  <c r="M44" i="2"/>
  <c r="L44" i="2"/>
  <c r="M31" i="2"/>
  <c r="L31" i="2"/>
  <c r="BA94" i="2" l="1"/>
  <c r="AL90" i="2"/>
  <c r="AL88" i="2"/>
  <c r="AC88" i="2"/>
  <c r="K95" i="2"/>
  <c r="K93" i="2"/>
  <c r="K85" i="2"/>
  <c r="H95" i="2"/>
  <c r="H94" i="2"/>
  <c r="H93" i="2"/>
  <c r="H92" i="2"/>
  <c r="H91" i="2"/>
  <c r="H90" i="2"/>
  <c r="H89" i="2"/>
  <c r="H88" i="2"/>
  <c r="H87" i="2"/>
  <c r="H86" i="2"/>
  <c r="H85" i="2"/>
  <c r="H84" i="2"/>
  <c r="BC96" i="2" l="1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E96" i="2"/>
  <c r="AD96" i="2"/>
  <c r="AB96" i="2"/>
  <c r="AA96" i="2"/>
  <c r="Y96" i="2"/>
  <c r="X96" i="2"/>
  <c r="V96" i="2"/>
  <c r="U96" i="2"/>
  <c r="J96" i="2"/>
  <c r="I96" i="2"/>
  <c r="G96" i="2"/>
  <c r="F96" i="2"/>
  <c r="D96" i="2"/>
  <c r="C96" i="2"/>
  <c r="BD95" i="2"/>
  <c r="E95" i="2"/>
  <c r="BD94" i="2"/>
  <c r="E94" i="2"/>
  <c r="BD93" i="2"/>
  <c r="E93" i="2"/>
  <c r="BD92" i="2"/>
  <c r="E92" i="2"/>
  <c r="BD91" i="2"/>
  <c r="E91" i="2"/>
  <c r="BD90" i="2"/>
  <c r="E90" i="2"/>
  <c r="BD89" i="2"/>
  <c r="BD88" i="2"/>
  <c r="E88" i="2"/>
  <c r="BD87" i="2"/>
  <c r="E87" i="2"/>
  <c r="BD86" i="2"/>
  <c r="E86" i="2"/>
  <c r="BD85" i="2"/>
  <c r="E85" i="2"/>
  <c r="BD84" i="2"/>
  <c r="E84" i="2"/>
  <c r="BE96" i="2" l="1"/>
  <c r="BF96" i="2"/>
  <c r="AL76" i="2"/>
  <c r="BD72" i="2" l="1"/>
  <c r="H72" i="2"/>
  <c r="E72" i="2"/>
  <c r="BE72" i="2" l="1"/>
  <c r="BD71" i="2" l="1"/>
  <c r="BE71" i="2"/>
  <c r="BD82" i="2" l="1"/>
  <c r="BD81" i="2"/>
  <c r="BD80" i="2"/>
  <c r="BD79" i="2"/>
  <c r="BD78" i="2"/>
  <c r="BD77" i="2"/>
  <c r="BD76" i="2"/>
  <c r="BD75" i="2"/>
  <c r="BD74" i="2"/>
  <c r="BD73" i="2"/>
  <c r="AO81" i="2"/>
  <c r="K75" i="2"/>
  <c r="K74" i="2"/>
  <c r="H82" i="2"/>
  <c r="H81" i="2"/>
  <c r="H80" i="2"/>
  <c r="H79" i="2"/>
  <c r="H78" i="2"/>
  <c r="H77" i="2"/>
  <c r="H76" i="2"/>
  <c r="H75" i="2"/>
  <c r="H74" i="2"/>
  <c r="H73" i="2"/>
  <c r="E71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E83" i="2"/>
  <c r="AD83" i="2"/>
  <c r="AB83" i="2"/>
  <c r="AA83" i="2"/>
  <c r="Y83" i="2"/>
  <c r="X83" i="2"/>
  <c r="V83" i="2"/>
  <c r="U83" i="2"/>
  <c r="J83" i="2"/>
  <c r="I83" i="2"/>
  <c r="G83" i="2"/>
  <c r="F83" i="2"/>
  <c r="D83" i="2"/>
  <c r="C83" i="2"/>
  <c r="BF82" i="2"/>
  <c r="BE82" i="2"/>
  <c r="E82" i="2"/>
  <c r="BF81" i="2"/>
  <c r="BE81" i="2"/>
  <c r="E81" i="2"/>
  <c r="BF80" i="2"/>
  <c r="BE80" i="2"/>
  <c r="E80" i="2"/>
  <c r="BF79" i="2"/>
  <c r="BE79" i="2"/>
  <c r="E79" i="2"/>
  <c r="BF78" i="2"/>
  <c r="BE78" i="2"/>
  <c r="E78" i="2"/>
  <c r="BF77" i="2"/>
  <c r="BE77" i="2"/>
  <c r="E77" i="2"/>
  <c r="BF76" i="2"/>
  <c r="BE76" i="2"/>
  <c r="E76" i="2"/>
  <c r="BF75" i="2"/>
  <c r="BE75" i="2"/>
  <c r="E75" i="2"/>
  <c r="BF74" i="2"/>
  <c r="BE74" i="2"/>
  <c r="E74" i="2"/>
  <c r="BF73" i="2"/>
  <c r="BE73" i="2"/>
  <c r="E73" i="2"/>
  <c r="BF72" i="2"/>
  <c r="BF71" i="2"/>
  <c r="BE83" i="2" l="1"/>
  <c r="BF83" i="2"/>
  <c r="BE59" i="2"/>
  <c r="BF59" i="2"/>
  <c r="BE60" i="2"/>
  <c r="BF60" i="2"/>
  <c r="BE61" i="2"/>
  <c r="BF61" i="2"/>
  <c r="BE62" i="2"/>
  <c r="BF62" i="2"/>
  <c r="BE63" i="2"/>
  <c r="BF63" i="2"/>
  <c r="BE64" i="2"/>
  <c r="BF64" i="2"/>
  <c r="BE65" i="2"/>
  <c r="BF65" i="2"/>
  <c r="BE66" i="2"/>
  <c r="BF66" i="2"/>
  <c r="BE67" i="2"/>
  <c r="BF67" i="2"/>
  <c r="BE68" i="2"/>
  <c r="BF68" i="2"/>
  <c r="BE69" i="2"/>
  <c r="BF69" i="2"/>
  <c r="BF58" i="2"/>
  <c r="BE58" i="2"/>
  <c r="AT70" i="2"/>
  <c r="AS70" i="2"/>
  <c r="AU68" i="2"/>
  <c r="AT57" i="2"/>
  <c r="AS57" i="2"/>
  <c r="AT44" i="2"/>
  <c r="AS44" i="2"/>
  <c r="AT31" i="2"/>
  <c r="AS31" i="2"/>
  <c r="BA67" i="2" l="1"/>
  <c r="BA63" i="2" l="1"/>
  <c r="J70" i="2" l="1"/>
  <c r="I70" i="2"/>
  <c r="K62" i="2"/>
  <c r="J57" i="2"/>
  <c r="I57" i="2"/>
  <c r="J44" i="2"/>
  <c r="I44" i="2"/>
  <c r="J31" i="2"/>
  <c r="I31" i="2"/>
  <c r="Z61" i="2" l="1"/>
  <c r="Y70" i="2"/>
  <c r="X70" i="2"/>
  <c r="Y57" i="2"/>
  <c r="X57" i="2"/>
  <c r="Y44" i="2"/>
  <c r="X44" i="2"/>
  <c r="Y31" i="2"/>
  <c r="X31" i="2"/>
  <c r="Y18" i="2"/>
  <c r="X18" i="2"/>
  <c r="BD60" i="2" l="1"/>
  <c r="BA60" i="2"/>
  <c r="BD69" i="2" l="1"/>
  <c r="BD68" i="2"/>
  <c r="BD67" i="2"/>
  <c r="BD66" i="2"/>
  <c r="BD65" i="2"/>
  <c r="BD64" i="2"/>
  <c r="BD63" i="2"/>
  <c r="BD62" i="2"/>
  <c r="BD61" i="2"/>
  <c r="BD59" i="2"/>
  <c r="BD58" i="2"/>
  <c r="AO61" i="2"/>
  <c r="AL64" i="2"/>
  <c r="AL63" i="2"/>
  <c r="AC58" i="2"/>
  <c r="H69" i="2"/>
  <c r="H67" i="2"/>
  <c r="H66" i="2"/>
  <c r="H64" i="2"/>
  <c r="H62" i="2"/>
  <c r="H61" i="2"/>
  <c r="H60" i="2"/>
  <c r="H59" i="2"/>
  <c r="H58" i="2"/>
  <c r="E59" i="2"/>
  <c r="E60" i="2"/>
  <c r="E61" i="2"/>
  <c r="E62" i="2"/>
  <c r="E63" i="2"/>
  <c r="E64" i="2"/>
  <c r="E65" i="2"/>
  <c r="E66" i="2"/>
  <c r="E67" i="2"/>
  <c r="E68" i="2"/>
  <c r="E69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AB70" i="2"/>
  <c r="AA70" i="2"/>
  <c r="V70" i="2"/>
  <c r="U70" i="2"/>
  <c r="G70" i="2"/>
  <c r="F70" i="2"/>
  <c r="D70" i="2"/>
  <c r="C70" i="2"/>
  <c r="BE70" i="2" l="1"/>
  <c r="BF70" i="2"/>
  <c r="AL49" i="2"/>
  <c r="BD56" i="2" l="1"/>
  <c r="BD55" i="2"/>
  <c r="BD54" i="2"/>
  <c r="BD53" i="2"/>
  <c r="BD52" i="2"/>
  <c r="BD51" i="2"/>
  <c r="BD50" i="2"/>
  <c r="BD48" i="2"/>
  <c r="BD47" i="2"/>
  <c r="BD46" i="2"/>
  <c r="AO56" i="2"/>
  <c r="AL55" i="2"/>
  <c r="BA51" i="2"/>
  <c r="AL48" i="2"/>
  <c r="AC56" i="2"/>
  <c r="H56" i="2"/>
  <c r="AC55" i="2"/>
  <c r="H55" i="2"/>
  <c r="AC54" i="2"/>
  <c r="H54" i="2"/>
  <c r="H53" i="2"/>
  <c r="H52" i="2"/>
  <c r="H51" i="2"/>
  <c r="H50" i="2"/>
  <c r="H49" i="2"/>
  <c r="H48" i="2"/>
  <c r="H47" i="2"/>
  <c r="H46" i="2"/>
  <c r="BC57" i="2"/>
  <c r="BB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AB57" i="2"/>
  <c r="AA57" i="2"/>
  <c r="V57" i="2"/>
  <c r="U57" i="2"/>
  <c r="G57" i="2"/>
  <c r="F57" i="2"/>
  <c r="D57" i="2"/>
  <c r="C57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57" i="2" l="1"/>
  <c r="BE57" i="2"/>
  <c r="BE42" i="2"/>
  <c r="BF42" i="2"/>
  <c r="BE33" i="2" l="1"/>
  <c r="BF33" i="2"/>
  <c r="BE34" i="2"/>
  <c r="BF34" i="2"/>
  <c r="BE35" i="2"/>
  <c r="BF35" i="2"/>
  <c r="BE36" i="2"/>
  <c r="BF36" i="2"/>
  <c r="BE37" i="2"/>
  <c r="BF37" i="2"/>
  <c r="BE38" i="2"/>
  <c r="BF38" i="2"/>
  <c r="BE39" i="2"/>
  <c r="BF39" i="2"/>
  <c r="BE40" i="2"/>
  <c r="BF40" i="2"/>
  <c r="BE41" i="2"/>
  <c r="BF41" i="2"/>
  <c r="BE43" i="2"/>
  <c r="BF43" i="2"/>
  <c r="BF32" i="2"/>
  <c r="BE32" i="2"/>
  <c r="BA41" i="2"/>
  <c r="AZ44" i="2"/>
  <c r="AY44" i="2"/>
  <c r="AZ31" i="2"/>
  <c r="AY31" i="2"/>
  <c r="AZ18" i="2"/>
  <c r="AY18" i="2"/>
  <c r="AK44" i="2" l="1"/>
  <c r="AJ44" i="2"/>
  <c r="AL41" i="2"/>
  <c r="AL40" i="2"/>
  <c r="AL39" i="2"/>
  <c r="AL38" i="2"/>
  <c r="AK31" i="2"/>
  <c r="AJ31" i="2"/>
  <c r="AK18" i="2"/>
  <c r="AJ18" i="2"/>
  <c r="BC44" i="2" l="1"/>
  <c r="BB44" i="2"/>
  <c r="BD41" i="2"/>
  <c r="BD40" i="2"/>
  <c r="BD39" i="2"/>
  <c r="BD38" i="2"/>
  <c r="BD37" i="2"/>
  <c r="BD36" i="2"/>
  <c r="BD35" i="2"/>
  <c r="BD34" i="2"/>
  <c r="BD33" i="2"/>
  <c r="BD32" i="2"/>
  <c r="AW44" i="2"/>
  <c r="AV44" i="2"/>
  <c r="AQ44" i="2"/>
  <c r="AP44" i="2"/>
  <c r="AN44" i="2"/>
  <c r="AM44" i="2"/>
  <c r="AE44" i="2"/>
  <c r="AD44" i="2"/>
  <c r="AB44" i="2"/>
  <c r="AA44" i="2"/>
  <c r="V44" i="2"/>
  <c r="U44" i="2"/>
  <c r="G44" i="2"/>
  <c r="F44" i="2"/>
  <c r="H43" i="2"/>
  <c r="H42" i="2"/>
  <c r="H41" i="2"/>
  <c r="H40" i="2"/>
  <c r="H39" i="2"/>
  <c r="H38" i="2"/>
  <c r="H37" i="2"/>
  <c r="H36" i="2"/>
  <c r="H35" i="2"/>
  <c r="H32" i="2"/>
  <c r="E36" i="2"/>
  <c r="E38" i="2"/>
  <c r="E41" i="2"/>
  <c r="C44" i="2"/>
  <c r="D44" i="2"/>
  <c r="BE44" i="2" l="1"/>
  <c r="BF44" i="2"/>
  <c r="E29" i="2"/>
  <c r="AO23" i="2" l="1"/>
  <c r="E23" i="2"/>
  <c r="AO22" i="2"/>
  <c r="AX19" i="2"/>
  <c r="E19" i="2"/>
  <c r="H19" i="2"/>
  <c r="AC19" i="2"/>
  <c r="H17" i="2"/>
  <c r="E17" i="2"/>
  <c r="H16" i="2"/>
  <c r="E16" i="2"/>
  <c r="H15" i="2"/>
  <c r="E15" i="2"/>
  <c r="AO14" i="2"/>
  <c r="H14" i="2"/>
  <c r="BD13" i="2"/>
  <c r="H13" i="2"/>
  <c r="AO12" i="2"/>
  <c r="H12" i="2"/>
  <c r="BE11" i="2"/>
  <c r="BD11" i="2"/>
  <c r="AO11" i="2"/>
  <c r="H11" i="2"/>
  <c r="H10" i="2" l="1"/>
  <c r="AO9" i="2"/>
  <c r="H9" i="2"/>
  <c r="H8" i="2"/>
  <c r="H29" i="2" l="1"/>
  <c r="BD29" i="2"/>
  <c r="BD30" i="2"/>
  <c r="F31" i="2"/>
  <c r="G31" i="2"/>
  <c r="U31" i="2"/>
  <c r="V31" i="2"/>
  <c r="AA31" i="2"/>
  <c r="AB31" i="2"/>
  <c r="AD31" i="2"/>
  <c r="AE31" i="2"/>
  <c r="AM31" i="2"/>
  <c r="AN31" i="2"/>
  <c r="AP31" i="2"/>
  <c r="AQ31" i="2"/>
  <c r="AV31" i="2"/>
  <c r="AW31" i="2"/>
  <c r="BB31" i="2"/>
  <c r="BC31" i="2"/>
  <c r="D31" i="2"/>
  <c r="C31" i="2"/>
  <c r="AR10" i="2" l="1"/>
  <c r="BE7" i="2"/>
  <c r="BE20" i="2" l="1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E27" i="2"/>
  <c r="BF27" i="2"/>
  <c r="BE28" i="2"/>
  <c r="BF28" i="2"/>
  <c r="BE29" i="2"/>
  <c r="BF29" i="2"/>
  <c r="BE30" i="2"/>
  <c r="BF30" i="2"/>
  <c r="BF19" i="2"/>
  <c r="BE19" i="2"/>
  <c r="BF7" i="2"/>
  <c r="BE8" i="2"/>
  <c r="BF8" i="2"/>
  <c r="BE9" i="2"/>
  <c r="BF9" i="2"/>
  <c r="BE10" i="2"/>
  <c r="BF10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BE31" i="2" l="1"/>
  <c r="BD24" i="2"/>
  <c r="H24" i="2"/>
  <c r="BD23" i="2"/>
  <c r="H23" i="2"/>
  <c r="BD22" i="2"/>
  <c r="H22" i="2"/>
  <c r="BD21" i="2"/>
  <c r="AO21" i="2"/>
  <c r="H21" i="2"/>
  <c r="BD20" i="2"/>
  <c r="AX20" i="2"/>
  <c r="H20" i="2"/>
  <c r="E20" i="2"/>
  <c r="BC18" i="2"/>
  <c r="BB18" i="2"/>
  <c r="AQ18" i="2"/>
  <c r="AP18" i="2"/>
  <c r="AN18" i="2"/>
  <c r="AM18" i="2"/>
  <c r="AE18" i="2"/>
  <c r="AD18" i="2"/>
  <c r="AB18" i="2"/>
  <c r="AA18" i="2"/>
  <c r="G18" i="2"/>
  <c r="F18" i="2"/>
  <c r="D18" i="2"/>
  <c r="C18" i="2"/>
  <c r="BD17" i="2"/>
  <c r="AO17" i="2"/>
  <c r="AC17" i="2"/>
  <c r="BD16" i="2"/>
  <c r="BD15" i="2"/>
  <c r="BD14" i="2"/>
  <c r="AF13" i="2"/>
  <c r="BD12" i="2"/>
  <c r="BD10" i="2"/>
  <c r="BD9" i="2"/>
  <c r="BD8" i="2"/>
  <c r="BD7" i="2"/>
  <c r="AO7" i="2"/>
  <c r="H7" i="2"/>
  <c r="BF18" i="2" l="1"/>
  <c r="BE18" i="2"/>
  <c r="BF31" i="2"/>
</calcChain>
</file>

<file path=xl/sharedStrings.xml><?xml version="1.0" encoding="utf-8"?>
<sst xmlns="http://schemas.openxmlformats.org/spreadsheetml/2006/main" count="237" uniqueCount="42">
  <si>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</si>
  <si>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</si>
  <si>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</si>
  <si>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</si>
  <si>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</si>
  <si>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</si>
  <si>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</si>
  <si>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</si>
  <si>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</si>
  <si>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</si>
  <si>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</si>
  <si>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</si>
  <si>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</si>
  <si>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</si>
  <si>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</si>
  <si>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</si>
  <si>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Germany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</si>
  <si>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</si>
  <si>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</si>
  <si>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</si>
  <si>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</si>
  <si>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</si>
  <si>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</si>
  <si>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</si>
  <si>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</si>
  <si>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</si>
  <si>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Kenya</t>
  </si>
  <si>
    <t>Uganda</t>
  </si>
  <si>
    <t>Singapore</t>
  </si>
  <si>
    <t>Uruguay</t>
  </si>
  <si>
    <t>Ireland</t>
  </si>
  <si>
    <t>Tariff line 1502.90 Fats of bovine animals - Other</t>
  </si>
  <si>
    <t>Namibia</t>
  </si>
  <si>
    <t>United Kingdom</t>
  </si>
  <si>
    <t>Hungary</t>
  </si>
  <si>
    <t>Brazil</t>
  </si>
  <si>
    <t>Sweden</t>
  </si>
  <si>
    <t>China</t>
  </si>
  <si>
    <t>Lesotho</t>
  </si>
  <si>
    <t>New Zealand</t>
  </si>
  <si>
    <t>France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</si>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</sst>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8" xfId="0" applyNumberFormat="1" applyBorder="1"/>
    <xf numFmtId="16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4" fontId="7" fillId="3" borderId="6" xfId="0" applyNumberFormat="1" applyFont="1" applyFill="1" applyBorder="1"/>
    <xf numFmtId="4" fontId="7" fillId="3" borderId="7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2" xfId="0" applyFont="1" applyFill="1" applyBorder="1"/>
    <xf numFmtId="0" fontId="7" fillId="3" borderId="7" xfId="0" applyFont="1" applyFill="1" applyBorder="1" applyAlignment="1">
      <alignment horizontal="left"/>
    </xf>
    <xf numFmtId="4" fontId="8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7" xfId="0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7" fillId="3" borderId="16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22" xfId="0" applyNumberFormat="1" applyBorder="1"/>
    <xf numFmtId="164" fontId="7" fillId="3" borderId="12" xfId="0" applyNumberFormat="1" applyFont="1" applyFill="1" applyBorder="1"/>
    <xf numFmtId="164" fontId="0" fillId="0" borderId="2" xfId="0" applyNumberForma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7" sqref="A157"/>
    </sheetView>
  </sheetViews>
  <sheetFormatPr defaultColWidth="13.5546875" defaultRowHeight="14.4" x14ac:dyDescent="0.3"/>
  <cols>
    <col min="1" max="1" width="9.88671875" customWidth="1"/>
    <col min="2" max="2" width="10.109375" style="1" customWidth="1"/>
    <col min="3" max="3" width="10.33203125" style="7" customWidth="1"/>
    <col min="4" max="4" width="11" style="3" customWidth="1"/>
    <col min="5" max="5" width="10.88671875" style="3" customWidth="1"/>
    <col min="6" max="6" width="10.5546875" style="7" bestFit="1" customWidth="1"/>
    <col min="7" max="7" width="11" style="3" customWidth="1"/>
    <col min="8" max="8" width="10.5546875" style="3" customWidth="1"/>
    <col min="9" max="9" width="9.33203125" style="7" customWidth="1"/>
    <col min="10" max="10" width="10.33203125" style="3" bestFit="1" customWidth="1"/>
    <col min="11" max="11" width="9.44140625" style="3" bestFit="1" customWidth="1"/>
    <col min="12" max="12" width="9.33203125" style="7" customWidth="1"/>
    <col min="13" max="13" width="10.33203125" style="3" bestFit="1" customWidth="1"/>
    <col min="14" max="14" width="9.44140625" style="3" bestFit="1" customWidth="1"/>
    <col min="15" max="15" width="9.33203125" style="7" customWidth="1"/>
    <col min="16" max="16" width="10.33203125" style="3" bestFit="1" customWidth="1"/>
    <col min="17" max="17" width="9.44140625" style="3" bestFit="1" customWidth="1"/>
    <col min="18" max="18" width="9.33203125" style="7" customWidth="1"/>
    <col min="19" max="19" width="10.33203125" style="3" bestFit="1" customWidth="1"/>
    <col min="20" max="20" width="9.44140625" style="3" bestFit="1" customWidth="1"/>
    <col min="21" max="21" width="9.33203125" style="7" customWidth="1"/>
    <col min="22" max="22" width="10.33203125" style="3" bestFit="1" customWidth="1"/>
    <col min="23" max="23" width="9.44140625" style="3" bestFit="1" customWidth="1"/>
    <col min="24" max="24" width="9.33203125" style="7" customWidth="1"/>
    <col min="25" max="25" width="10.33203125" style="3" bestFit="1" customWidth="1"/>
    <col min="26" max="26" width="9.88671875" style="3" bestFit="1" customWidth="1"/>
    <col min="27" max="27" width="9.88671875" style="7" customWidth="1"/>
    <col min="28" max="28" width="10.33203125" style="3" customWidth="1"/>
    <col min="29" max="29" width="9.44140625" style="3" bestFit="1" customWidth="1"/>
    <col min="30" max="30" width="9.33203125" style="7" customWidth="1"/>
    <col min="31" max="31" width="10.33203125" style="3" bestFit="1" customWidth="1"/>
    <col min="32" max="32" width="9.88671875" style="3" bestFit="1" customWidth="1"/>
    <col min="33" max="33" width="10.5546875" style="7" bestFit="1" customWidth="1"/>
    <col min="34" max="34" width="10.5546875" style="3" bestFit="1" customWidth="1"/>
    <col min="35" max="35" width="9.44140625" style="3" bestFit="1" customWidth="1"/>
    <col min="36" max="36" width="10.5546875" style="7" bestFit="1" customWidth="1"/>
    <col min="37" max="37" width="10.5546875" style="3" bestFit="1" customWidth="1"/>
    <col min="38" max="38" width="9.44140625" style="3" bestFit="1" customWidth="1"/>
    <col min="39" max="39" width="10.5546875" style="7" bestFit="1" customWidth="1"/>
    <col min="40" max="40" width="10.5546875" style="3" bestFit="1" customWidth="1"/>
    <col min="41" max="41" width="9.44140625" style="3" bestFit="1" customWidth="1"/>
    <col min="42" max="42" width="8.88671875" style="7" customWidth="1"/>
    <col min="43" max="43" width="10.33203125" style="3" bestFit="1" customWidth="1"/>
    <col min="44" max="44" width="9.44140625" style="3" bestFit="1" customWidth="1"/>
    <col min="45" max="45" width="9.33203125" style="7" customWidth="1"/>
    <col min="46" max="46" width="10.33203125" style="3" bestFit="1" customWidth="1"/>
    <col min="47" max="47" width="9.44140625" style="3" bestFit="1" customWidth="1"/>
    <col min="48" max="48" width="9.33203125" style="7" customWidth="1"/>
    <col min="49" max="49" width="10.33203125" style="3" bestFit="1" customWidth="1"/>
    <col min="50" max="50" width="9.44140625" style="3" bestFit="1" customWidth="1"/>
    <col min="51" max="51" width="10.88671875" style="7" bestFit="1" customWidth="1"/>
    <col min="52" max="52" width="10.88671875" style="3" bestFit="1" customWidth="1"/>
    <col min="53" max="53" width="10.5546875" style="3" customWidth="1"/>
    <col min="54" max="54" width="10.88671875" style="7" bestFit="1" customWidth="1"/>
    <col min="55" max="55" width="10.88671875" style="3" bestFit="1" customWidth="1"/>
    <col min="56" max="56" width="10.5546875" style="3" customWidth="1"/>
    <col min="57" max="57" width="13.5546875" style="7" bestFit="1" customWidth="1"/>
    <col min="58" max="58" width="13" style="3" bestFit="1" customWidth="1"/>
    <col min="59" max="59" width="13.5546875" style="3"/>
  </cols>
  <sheetData>
    <row r="1" spans="1:59" s="14" customFormat="1" ht="11.25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</row>
    <row r="2" spans="1:59" s="18" customFormat="1" ht="19.5" customHeight="1" x14ac:dyDescent="0.4">
      <c r="B2" s="15" t="s">
        <v>23</v>
      </c>
      <c r="C2" s="66" t="s">
        <v>31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6"/>
      <c r="W2" s="16"/>
      <c r="X2" s="17"/>
      <c r="Y2" s="16"/>
      <c r="Z2" s="16"/>
      <c r="AA2" s="17"/>
      <c r="AB2" s="16"/>
      <c r="AC2" s="16"/>
      <c r="AD2" s="17"/>
      <c r="AE2" s="16"/>
      <c r="AF2" s="16"/>
      <c r="AG2" s="17"/>
      <c r="AH2" s="16"/>
      <c r="AI2" s="16"/>
      <c r="AJ2" s="17"/>
      <c r="AK2" s="16"/>
      <c r="AL2" s="16"/>
      <c r="AM2" s="17"/>
      <c r="AN2" s="16"/>
      <c r="AO2" s="16"/>
      <c r="AP2" s="17"/>
      <c r="AQ2" s="16"/>
      <c r="AR2" s="16"/>
      <c r="AS2" s="17"/>
      <c r="AT2" s="16"/>
      <c r="AU2" s="16"/>
      <c r="AV2" s="17"/>
      <c r="AW2" s="16"/>
      <c r="AX2" s="16"/>
      <c r="AY2" s="17"/>
      <c r="AZ2" s="16"/>
      <c r="BA2" s="16"/>
      <c r="BB2" s="17"/>
      <c r="BC2" s="16"/>
      <c r="BD2" s="16"/>
      <c r="BE2" s="17"/>
      <c r="BF2" s="16"/>
      <c r="BG2" s="16"/>
    </row>
    <row r="3" spans="1:59" s="23" customFormat="1" ht="7.5" customHeight="1" thickBot="1" x14ac:dyDescent="0.35">
      <c r="B3" s="19"/>
      <c r="C3" s="20"/>
      <c r="D3" s="21"/>
      <c r="E3" s="21"/>
      <c r="F3" s="20"/>
      <c r="G3" s="22"/>
      <c r="H3" s="22"/>
      <c r="I3" s="20"/>
      <c r="J3" s="22"/>
      <c r="K3" s="22"/>
      <c r="L3" s="20"/>
      <c r="M3" s="22"/>
      <c r="N3" s="22"/>
      <c r="O3" s="20"/>
      <c r="P3" s="22"/>
      <c r="Q3" s="22"/>
      <c r="R3" s="20"/>
      <c r="S3" s="22"/>
      <c r="T3" s="22"/>
      <c r="U3" s="20"/>
      <c r="V3" s="22"/>
      <c r="W3" s="22"/>
      <c r="X3" s="20"/>
      <c r="Y3" s="22"/>
      <c r="Z3" s="22"/>
      <c r="AA3" s="20"/>
      <c r="AB3" s="22"/>
      <c r="AC3" s="22"/>
      <c r="AD3" s="20"/>
      <c r="AE3" s="22"/>
      <c r="AF3" s="22"/>
      <c r="AG3" s="20"/>
      <c r="AH3" s="22"/>
      <c r="AI3" s="22"/>
      <c r="AJ3" s="20"/>
      <c r="AK3" s="22"/>
      <c r="AL3" s="22"/>
      <c r="AM3" s="20"/>
      <c r="AN3" s="22"/>
      <c r="AO3" s="22"/>
      <c r="AP3" s="20"/>
      <c r="AQ3" s="22"/>
      <c r="AR3" s="22"/>
      <c r="AS3" s="20"/>
      <c r="AT3" s="22"/>
      <c r="AU3" s="22"/>
      <c r="AV3" s="20"/>
      <c r="AW3" s="22"/>
      <c r="AX3" s="22"/>
      <c r="AY3" s="20"/>
      <c r="AZ3" s="22"/>
      <c r="BA3" s="22"/>
      <c r="BB3" s="20"/>
      <c r="BC3" s="22"/>
      <c r="BD3" s="22"/>
      <c r="BE3" s="20"/>
      <c r="BF3" s="22"/>
      <c r="BG3" s="22"/>
    </row>
    <row r="4" spans="1:59" s="2" customFormat="1" ht="45" customHeight="1" x14ac:dyDescent="0.3">
      <c r="A4" s="64" t="s">
        <v>19</v>
      </c>
      <c r="B4" s="65"/>
      <c r="C4" s="61" t="s">
        <v>15</v>
      </c>
      <c r="D4" s="62"/>
      <c r="E4" s="63"/>
      <c r="F4" s="61" t="s">
        <v>22</v>
      </c>
      <c r="G4" s="62"/>
      <c r="H4" s="63"/>
      <c r="I4" s="61" t="s">
        <v>35</v>
      </c>
      <c r="J4" s="62"/>
      <c r="K4" s="63"/>
      <c r="L4" s="61" t="s">
        <v>37</v>
      </c>
      <c r="M4" s="62"/>
      <c r="N4" s="63"/>
      <c r="O4" s="61" t="s">
        <v>40</v>
      </c>
      <c r="P4" s="62"/>
      <c r="Q4" s="63"/>
      <c r="R4" s="61" t="s">
        <v>41</v>
      </c>
      <c r="S4" s="62"/>
      <c r="T4" s="63"/>
      <c r="U4" s="61" t="s">
        <v>16</v>
      </c>
      <c r="V4" s="62"/>
      <c r="W4" s="63"/>
      <c r="X4" s="58" t="s">
        <v>34</v>
      </c>
      <c r="Y4" s="59"/>
      <c r="Z4" s="60"/>
      <c r="AA4" s="58" t="s">
        <v>30</v>
      </c>
      <c r="AB4" s="59"/>
      <c r="AC4" s="60"/>
      <c r="AD4" s="58" t="s">
        <v>26</v>
      </c>
      <c r="AE4" s="59"/>
      <c r="AF4" s="60"/>
      <c r="AG4" s="58" t="s">
        <v>38</v>
      </c>
      <c r="AH4" s="59"/>
      <c r="AI4" s="60"/>
      <c r="AJ4" s="58" t="s">
        <v>32</v>
      </c>
      <c r="AK4" s="59"/>
      <c r="AL4" s="60"/>
      <c r="AM4" s="58" t="s">
        <v>39</v>
      </c>
      <c r="AN4" s="59"/>
      <c r="AO4" s="60"/>
      <c r="AP4" s="58" t="s">
        <v>28</v>
      </c>
      <c r="AQ4" s="59"/>
      <c r="AR4" s="60"/>
      <c r="AS4" s="58" t="s">
        <v>36</v>
      </c>
      <c r="AT4" s="59"/>
      <c r="AU4" s="60"/>
      <c r="AV4" s="58" t="s">
        <v>27</v>
      </c>
      <c r="AW4" s="59"/>
      <c r="AX4" s="60"/>
      <c r="AY4" s="58" t="s">
        <v>33</v>
      </c>
      <c r="AZ4" s="59"/>
      <c r="BA4" s="60"/>
      <c r="BB4" s="58" t="s">
        <v>29</v>
      </c>
      <c r="BC4" s="59"/>
      <c r="BD4" s="60"/>
      <c r="BE4" s="52" t="s">
        <v>18</v>
      </c>
      <c r="BF4" s="51" t="s">
        <v>18</v>
      </c>
      <c r="BG4" s="4"/>
    </row>
    <row r="5" spans="1:59" ht="45" customHeight="1" thickBot="1" x14ac:dyDescent="0.35">
      <c r="A5" s="31" t="s">
        <v>0</v>
      </c>
      <c r="B5" s="32" t="s">
        <v>0</v>
      </c>
      <c r="C5" s="25" t="s">
        <v>21</v>
      </c>
      <c r="D5" s="26" t="s">
        <v>24</v>
      </c>
      <c r="E5" s="27" t="s">
        <v>1</v>
      </c>
      <c r="F5" s="25" t="s">
        <v>21</v>
      </c>
      <c r="G5" s="26" t="s">
        <v>24</v>
      </c>
      <c r="H5" s="27" t="s">
        <v>1</v>
      </c>
      <c r="I5" s="25" t="s">
        <v>21</v>
      </c>
      <c r="J5" s="26" t="s">
        <v>25</v>
      </c>
      <c r="K5" s="27" t="s">
        <v>1</v>
      </c>
      <c r="L5" s="25" t="s">
        <v>21</v>
      </c>
      <c r="M5" s="26" t="s">
        <v>25</v>
      </c>
      <c r="N5" s="27" t="s">
        <v>1</v>
      </c>
      <c r="O5" s="25" t="s">
        <v>21</v>
      </c>
      <c r="P5" s="26" t="s">
        <v>25</v>
      </c>
      <c r="Q5" s="27" t="s">
        <v>1</v>
      </c>
      <c r="R5" s="25" t="s">
        <v>21</v>
      </c>
      <c r="S5" s="26" t="s">
        <v>25</v>
      </c>
      <c r="T5" s="27" t="s">
        <v>1</v>
      </c>
      <c r="U5" s="25" t="s">
        <v>21</v>
      </c>
      <c r="V5" s="26" t="s">
        <v>25</v>
      </c>
      <c r="W5" s="27" t="s">
        <v>1</v>
      </c>
      <c r="X5" s="25" t="s">
        <v>21</v>
      </c>
      <c r="Y5" s="26" t="s">
        <v>25</v>
      </c>
      <c r="Z5" s="27" t="s">
        <v>1</v>
      </c>
      <c r="AA5" s="25" t="s">
        <v>21</v>
      </c>
      <c r="AB5" s="26" t="s">
        <v>25</v>
      </c>
      <c r="AC5" s="27" t="s">
        <v>1</v>
      </c>
      <c r="AD5" s="25" t="s">
        <v>21</v>
      </c>
      <c r="AE5" s="26" t="s">
        <v>25</v>
      </c>
      <c r="AF5" s="27" t="s">
        <v>1</v>
      </c>
      <c r="AG5" s="25" t="s">
        <v>21</v>
      </c>
      <c r="AH5" s="26" t="s">
        <v>25</v>
      </c>
      <c r="AI5" s="27" t="s">
        <v>1</v>
      </c>
      <c r="AJ5" s="25" t="s">
        <v>21</v>
      </c>
      <c r="AK5" s="26" t="s">
        <v>25</v>
      </c>
      <c r="AL5" s="27" t="s">
        <v>1</v>
      </c>
      <c r="AM5" s="25" t="s">
        <v>21</v>
      </c>
      <c r="AN5" s="26" t="s">
        <v>25</v>
      </c>
      <c r="AO5" s="27" t="s">
        <v>1</v>
      </c>
      <c r="AP5" s="25" t="s">
        <v>21</v>
      </c>
      <c r="AQ5" s="26" t="s">
        <v>25</v>
      </c>
      <c r="AR5" s="27" t="s">
        <v>1</v>
      </c>
      <c r="AS5" s="25" t="s">
        <v>21</v>
      </c>
      <c r="AT5" s="26" t="s">
        <v>25</v>
      </c>
      <c r="AU5" s="27" t="s">
        <v>1</v>
      </c>
      <c r="AV5" s="25" t="s">
        <v>21</v>
      </c>
      <c r="AW5" s="26" t="s">
        <v>25</v>
      </c>
      <c r="AX5" s="27" t="s">
        <v>1</v>
      </c>
      <c r="AY5" s="25" t="s">
        <v>21</v>
      </c>
      <c r="AZ5" s="26" t="s">
        <v>25</v>
      </c>
      <c r="BA5" s="27" t="s">
        <v>1</v>
      </c>
      <c r="BB5" s="25" t="s">
        <v>21</v>
      </c>
      <c r="BC5" s="26" t="s">
        <v>25</v>
      </c>
      <c r="BD5" s="27" t="s">
        <v>1</v>
      </c>
      <c r="BE5" s="53" t="s">
        <v>17</v>
      </c>
      <c r="BF5" s="27" t="s">
        <v>20</v>
      </c>
    </row>
    <row r="6" spans="1:59" x14ac:dyDescent="0.3">
      <c r="A6" s="33">
        <v>2012</v>
      </c>
      <c r="B6" s="34" t="s">
        <v>2</v>
      </c>
      <c r="C6" s="9">
        <v>0</v>
      </c>
      <c r="D6" s="24">
        <v>0</v>
      </c>
      <c r="E6" s="10">
        <v>0</v>
      </c>
      <c r="F6" s="9">
        <v>0</v>
      </c>
      <c r="G6" s="24">
        <v>0</v>
      </c>
      <c r="H6" s="10">
        <v>0</v>
      </c>
      <c r="I6" s="9">
        <v>0</v>
      </c>
      <c r="J6" s="24">
        <v>0</v>
      </c>
      <c r="K6" s="10">
        <v>0</v>
      </c>
      <c r="L6" s="9">
        <v>0</v>
      </c>
      <c r="M6" s="24">
        <v>0</v>
      </c>
      <c r="N6" s="10">
        <v>0</v>
      </c>
      <c r="O6" s="9">
        <v>0</v>
      </c>
      <c r="P6" s="24">
        <v>0</v>
      </c>
      <c r="Q6" s="10">
        <f t="shared" ref="Q6:Q17" si="0">IF(O6=0,0,P6/O6*1000)</f>
        <v>0</v>
      </c>
      <c r="R6" s="9">
        <v>0</v>
      </c>
      <c r="S6" s="24">
        <v>0</v>
      </c>
      <c r="T6" s="10">
        <f t="shared" ref="T6:T17" si="1">IF(R6=0,0,S6/R6*1000)</f>
        <v>0</v>
      </c>
      <c r="U6" s="9">
        <v>0</v>
      </c>
      <c r="V6" s="24">
        <v>0</v>
      </c>
      <c r="W6" s="10">
        <v>0</v>
      </c>
      <c r="X6" s="9">
        <v>0</v>
      </c>
      <c r="Y6" s="24">
        <v>0</v>
      </c>
      <c r="Z6" s="10">
        <v>0</v>
      </c>
      <c r="AA6" s="9">
        <v>0</v>
      </c>
      <c r="AB6" s="24">
        <v>0</v>
      </c>
      <c r="AC6" s="10">
        <v>0</v>
      </c>
      <c r="AD6" s="9">
        <v>0</v>
      </c>
      <c r="AE6" s="24">
        <v>0</v>
      </c>
      <c r="AF6" s="10">
        <v>0</v>
      </c>
      <c r="AG6" s="9">
        <v>0</v>
      </c>
      <c r="AH6" s="24">
        <v>0</v>
      </c>
      <c r="AI6" s="10">
        <v>0</v>
      </c>
      <c r="AJ6" s="9">
        <v>0</v>
      </c>
      <c r="AK6" s="24">
        <v>0</v>
      </c>
      <c r="AL6" s="10">
        <v>0</v>
      </c>
      <c r="AM6" s="9">
        <v>0</v>
      </c>
      <c r="AN6" s="24">
        <v>0</v>
      </c>
      <c r="AO6" s="10">
        <v>0</v>
      </c>
      <c r="AP6" s="9">
        <v>0</v>
      </c>
      <c r="AQ6" s="24">
        <v>0</v>
      </c>
      <c r="AR6" s="10">
        <v>0</v>
      </c>
      <c r="AS6" s="9">
        <v>0</v>
      </c>
      <c r="AT6" s="24">
        <v>0</v>
      </c>
      <c r="AU6" s="10">
        <v>0</v>
      </c>
      <c r="AV6" s="9">
        <v>0</v>
      </c>
      <c r="AW6" s="24">
        <v>0</v>
      </c>
      <c r="AX6" s="10">
        <v>0</v>
      </c>
      <c r="AY6" s="9">
        <v>0</v>
      </c>
      <c r="AZ6" s="24">
        <v>0</v>
      </c>
      <c r="BA6" s="10">
        <v>0</v>
      </c>
      <c r="BB6" s="9">
        <v>0</v>
      </c>
      <c r="BC6" s="24">
        <v>0</v>
      </c>
      <c r="BD6" s="10">
        <v>0</v>
      </c>
      <c r="BE6" s="54">
        <f t="shared" ref="BE6:BE31" si="2">C6+F6+U6+AA6+AD6+AM6+AP6+AV6+BB6</f>
        <v>0</v>
      </c>
      <c r="BF6" s="10">
        <f t="shared" ref="BF6:BF31" si="3">D6+G6+V6+AB6+AE6+AN6+AQ6+AW6+BC6</f>
        <v>0</v>
      </c>
    </row>
    <row r="7" spans="1:59" x14ac:dyDescent="0.3">
      <c r="A7" s="35">
        <v>2012</v>
      </c>
      <c r="B7" s="36" t="s">
        <v>3</v>
      </c>
      <c r="C7" s="6">
        <v>0</v>
      </c>
      <c r="D7" s="5">
        <v>0</v>
      </c>
      <c r="E7" s="8">
        <v>0</v>
      </c>
      <c r="F7" s="6">
        <v>44</v>
      </c>
      <c r="G7" s="5">
        <v>198</v>
      </c>
      <c r="H7" s="8">
        <f t="shared" ref="H7:H17" si="4">G7/F7*1000</f>
        <v>4500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0"/>
        <v>0</v>
      </c>
      <c r="R7" s="6">
        <v>0</v>
      </c>
      <c r="S7" s="5">
        <v>0</v>
      </c>
      <c r="T7" s="8">
        <f t="shared" si="1"/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6</v>
      </c>
      <c r="AN7" s="5">
        <v>43</v>
      </c>
      <c r="AO7" s="8">
        <f t="shared" ref="AO7:AO17" si="5">AN7/AM7*1000</f>
        <v>7166.666666666667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365</v>
      </c>
      <c r="BC7" s="5">
        <v>2387</v>
      </c>
      <c r="BD7" s="8">
        <f t="shared" ref="BD7:BD17" si="6">BC7/BB7*1000</f>
        <v>6539.7260273972606</v>
      </c>
      <c r="BE7" s="55">
        <f t="shared" si="2"/>
        <v>415</v>
      </c>
      <c r="BF7" s="8">
        <f t="shared" si="3"/>
        <v>2628</v>
      </c>
    </row>
    <row r="8" spans="1:59" x14ac:dyDescent="0.3">
      <c r="A8" s="35">
        <v>2012</v>
      </c>
      <c r="B8" s="36" t="s">
        <v>4</v>
      </c>
      <c r="C8" s="6">
        <v>0</v>
      </c>
      <c r="D8" s="5">
        <v>0</v>
      </c>
      <c r="E8" s="8">
        <v>0</v>
      </c>
      <c r="F8" s="6">
        <v>26</v>
      </c>
      <c r="G8" s="5">
        <v>150</v>
      </c>
      <c r="H8" s="8">
        <f t="shared" si="4"/>
        <v>5769.2307692307695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0"/>
        <v>0</v>
      </c>
      <c r="R8" s="6">
        <v>0</v>
      </c>
      <c r="S8" s="5">
        <v>0</v>
      </c>
      <c r="T8" s="8">
        <f t="shared" si="1"/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299</v>
      </c>
      <c r="BC8" s="5">
        <v>1736</v>
      </c>
      <c r="BD8" s="8">
        <f t="shared" si="6"/>
        <v>5806.0200668896314</v>
      </c>
      <c r="BE8" s="55">
        <f t="shared" si="2"/>
        <v>325</v>
      </c>
      <c r="BF8" s="8">
        <f t="shared" si="3"/>
        <v>1886</v>
      </c>
    </row>
    <row r="9" spans="1:59" x14ac:dyDescent="0.3">
      <c r="A9" s="35">
        <v>2012</v>
      </c>
      <c r="B9" s="36" t="s">
        <v>5</v>
      </c>
      <c r="C9" s="6">
        <v>0</v>
      </c>
      <c r="D9" s="5">
        <v>0</v>
      </c>
      <c r="E9" s="8">
        <v>0</v>
      </c>
      <c r="F9" s="6">
        <v>52</v>
      </c>
      <c r="G9" s="5">
        <v>298</v>
      </c>
      <c r="H9" s="8">
        <f t="shared" si="4"/>
        <v>5730.7692307692305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f t="shared" si="0"/>
        <v>0</v>
      </c>
      <c r="R9" s="6">
        <v>0</v>
      </c>
      <c r="S9" s="5">
        <v>0</v>
      </c>
      <c r="T9" s="8">
        <f t="shared" si="1"/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18</v>
      </c>
      <c r="AN9" s="5">
        <v>102</v>
      </c>
      <c r="AO9" s="8">
        <f t="shared" si="5"/>
        <v>5666.666666666667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162</v>
      </c>
      <c r="BC9" s="5">
        <v>982</v>
      </c>
      <c r="BD9" s="8">
        <f t="shared" si="6"/>
        <v>6061.7283950617284</v>
      </c>
      <c r="BE9" s="55">
        <f t="shared" si="2"/>
        <v>232</v>
      </c>
      <c r="BF9" s="8">
        <f t="shared" si="3"/>
        <v>1382</v>
      </c>
    </row>
    <row r="10" spans="1:59" x14ac:dyDescent="0.3">
      <c r="A10" s="35">
        <v>2012</v>
      </c>
      <c r="B10" s="36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18</v>
      </c>
      <c r="H10" s="8">
        <f t="shared" si="4"/>
        <v>6000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f t="shared" si="0"/>
        <v>0</v>
      </c>
      <c r="R10" s="6">
        <v>0</v>
      </c>
      <c r="S10" s="5">
        <v>0</v>
      </c>
      <c r="T10" s="8">
        <f t="shared" si="1"/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50</v>
      </c>
      <c r="AQ10" s="5">
        <v>289</v>
      </c>
      <c r="AR10" s="8">
        <f t="shared" ref="AR10" si="7">AQ10/AP10*1000</f>
        <v>5780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217</v>
      </c>
      <c r="BC10" s="5">
        <v>1246</v>
      </c>
      <c r="BD10" s="8">
        <f t="shared" si="6"/>
        <v>5741.9354838709678</v>
      </c>
      <c r="BE10" s="55">
        <f t="shared" si="2"/>
        <v>270</v>
      </c>
      <c r="BF10" s="8">
        <f t="shared" si="3"/>
        <v>1553</v>
      </c>
    </row>
    <row r="11" spans="1:59" x14ac:dyDescent="0.3">
      <c r="A11" s="35">
        <v>2012</v>
      </c>
      <c r="B11" s="36" t="s">
        <v>7</v>
      </c>
      <c r="C11" s="6">
        <v>0</v>
      </c>
      <c r="D11" s="5">
        <v>0</v>
      </c>
      <c r="E11" s="8">
        <v>0</v>
      </c>
      <c r="F11" s="6">
        <v>10</v>
      </c>
      <c r="G11" s="5">
        <v>45</v>
      </c>
      <c r="H11" s="8">
        <f t="shared" si="4"/>
        <v>4500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0"/>
        <v>0</v>
      </c>
      <c r="R11" s="6">
        <v>0</v>
      </c>
      <c r="S11" s="5">
        <v>0</v>
      </c>
      <c r="T11" s="8">
        <f t="shared" si="1"/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26</v>
      </c>
      <c r="AN11" s="5">
        <v>156</v>
      </c>
      <c r="AO11" s="8">
        <f>AN11/AM11*1000</f>
        <v>6000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109</v>
      </c>
      <c r="BC11" s="5">
        <v>654</v>
      </c>
      <c r="BD11" s="8">
        <f t="shared" si="6"/>
        <v>6000</v>
      </c>
      <c r="BE11" s="55">
        <f t="shared" si="2"/>
        <v>145</v>
      </c>
      <c r="BF11" s="8">
        <f t="shared" si="3"/>
        <v>855</v>
      </c>
    </row>
    <row r="12" spans="1:59" x14ac:dyDescent="0.3">
      <c r="A12" s="35">
        <v>2012</v>
      </c>
      <c r="B12" s="36" t="s">
        <v>8</v>
      </c>
      <c r="C12" s="6">
        <v>0</v>
      </c>
      <c r="D12" s="5">
        <v>0</v>
      </c>
      <c r="E12" s="8">
        <v>0</v>
      </c>
      <c r="F12" s="6">
        <v>11</v>
      </c>
      <c r="G12" s="5">
        <v>51</v>
      </c>
      <c r="H12" s="8">
        <f t="shared" si="4"/>
        <v>4636.3636363636369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0"/>
        <v>0</v>
      </c>
      <c r="R12" s="6">
        <v>0</v>
      </c>
      <c r="S12" s="5">
        <v>0</v>
      </c>
      <c r="T12" s="8">
        <f t="shared" si="1"/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18</v>
      </c>
      <c r="AN12" s="5">
        <v>99</v>
      </c>
      <c r="AO12" s="8">
        <f>AN12/AM12*1000</f>
        <v>5500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135</v>
      </c>
      <c r="BC12" s="5">
        <v>691</v>
      </c>
      <c r="BD12" s="8">
        <f t="shared" si="6"/>
        <v>5118.5185185185182</v>
      </c>
      <c r="BE12" s="55">
        <f t="shared" si="2"/>
        <v>164</v>
      </c>
      <c r="BF12" s="8">
        <f t="shared" si="3"/>
        <v>841</v>
      </c>
    </row>
    <row r="13" spans="1:59" x14ac:dyDescent="0.3">
      <c r="A13" s="35">
        <v>2012</v>
      </c>
      <c r="B13" s="36" t="s">
        <v>9</v>
      </c>
      <c r="C13" s="6">
        <v>0</v>
      </c>
      <c r="D13" s="5">
        <v>0</v>
      </c>
      <c r="E13" s="8">
        <v>0</v>
      </c>
      <c r="F13" s="6">
        <v>22</v>
      </c>
      <c r="G13" s="5">
        <v>116</v>
      </c>
      <c r="H13" s="8">
        <f t="shared" si="4"/>
        <v>5272.7272727272721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0"/>
        <v>0</v>
      </c>
      <c r="R13" s="6">
        <v>0</v>
      </c>
      <c r="S13" s="5">
        <v>0</v>
      </c>
      <c r="T13" s="8">
        <f t="shared" si="1"/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36</v>
      </c>
      <c r="AE13" s="5">
        <v>1295</v>
      </c>
      <c r="AF13" s="8">
        <f t="shared" ref="AF13" si="8">AE13/AD13*1000</f>
        <v>35972.222222222219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53</v>
      </c>
      <c r="BC13" s="5">
        <v>279</v>
      </c>
      <c r="BD13" s="8">
        <f t="shared" si="6"/>
        <v>5264.1509433962265</v>
      </c>
      <c r="BE13" s="55">
        <f t="shared" si="2"/>
        <v>111</v>
      </c>
      <c r="BF13" s="8">
        <f t="shared" si="3"/>
        <v>1690</v>
      </c>
    </row>
    <row r="14" spans="1:59" x14ac:dyDescent="0.3">
      <c r="A14" s="35">
        <v>2012</v>
      </c>
      <c r="B14" s="36" t="s">
        <v>10</v>
      </c>
      <c r="C14" s="6">
        <v>0</v>
      </c>
      <c r="D14" s="5">
        <v>0</v>
      </c>
      <c r="E14" s="8">
        <v>0</v>
      </c>
      <c r="F14" s="6">
        <v>265</v>
      </c>
      <c r="G14" s="5">
        <v>1298</v>
      </c>
      <c r="H14" s="8">
        <f t="shared" si="4"/>
        <v>4898.1132075471696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f t="shared" si="0"/>
        <v>0</v>
      </c>
      <c r="R14" s="6">
        <v>0</v>
      </c>
      <c r="S14" s="5">
        <v>0</v>
      </c>
      <c r="T14" s="8">
        <f t="shared" si="1"/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12</v>
      </c>
      <c r="AN14" s="5">
        <v>54</v>
      </c>
      <c r="AO14" s="8">
        <f>AN14/AM14*1000</f>
        <v>4500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193</v>
      </c>
      <c r="BC14" s="5">
        <v>1104</v>
      </c>
      <c r="BD14" s="8">
        <f t="shared" si="6"/>
        <v>5720.2072538860102</v>
      </c>
      <c r="BE14" s="55">
        <f t="shared" si="2"/>
        <v>470</v>
      </c>
      <c r="BF14" s="8">
        <f t="shared" si="3"/>
        <v>2456</v>
      </c>
    </row>
    <row r="15" spans="1:59" x14ac:dyDescent="0.3">
      <c r="A15" s="35">
        <v>2012</v>
      </c>
      <c r="B15" s="36" t="s">
        <v>11</v>
      </c>
      <c r="C15" s="6">
        <v>28</v>
      </c>
      <c r="D15" s="5">
        <v>225</v>
      </c>
      <c r="E15" s="8">
        <f t="shared" ref="E15" si="9">D15/C15*1000</f>
        <v>8035.7142857142862</v>
      </c>
      <c r="F15" s="6">
        <v>64</v>
      </c>
      <c r="G15" s="5">
        <v>355</v>
      </c>
      <c r="H15" s="8">
        <f t="shared" si="4"/>
        <v>5546.875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0"/>
        <v>0</v>
      </c>
      <c r="R15" s="6">
        <v>0</v>
      </c>
      <c r="S15" s="5">
        <v>0</v>
      </c>
      <c r="T15" s="8">
        <f t="shared" si="1"/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109</v>
      </c>
      <c r="BC15" s="5">
        <v>732</v>
      </c>
      <c r="BD15" s="8">
        <f t="shared" si="6"/>
        <v>6715.5963302752289</v>
      </c>
      <c r="BE15" s="55">
        <f t="shared" si="2"/>
        <v>201</v>
      </c>
      <c r="BF15" s="8">
        <f t="shared" si="3"/>
        <v>1312</v>
      </c>
    </row>
    <row r="16" spans="1:59" x14ac:dyDescent="0.3">
      <c r="A16" s="35">
        <v>2012</v>
      </c>
      <c r="B16" s="36" t="s">
        <v>12</v>
      </c>
      <c r="C16" s="6">
        <v>28</v>
      </c>
      <c r="D16" s="5">
        <v>236</v>
      </c>
      <c r="E16" s="8">
        <f>D16/C16*1000</f>
        <v>8428.5714285714294</v>
      </c>
      <c r="F16" s="6">
        <v>284</v>
      </c>
      <c r="G16" s="5">
        <v>2139</v>
      </c>
      <c r="H16" s="8">
        <f t="shared" si="4"/>
        <v>7531.6901408450703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f t="shared" si="0"/>
        <v>0</v>
      </c>
      <c r="R16" s="6">
        <v>0</v>
      </c>
      <c r="S16" s="5">
        <v>0</v>
      </c>
      <c r="T16" s="8">
        <f t="shared" si="1"/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28</v>
      </c>
      <c r="BC16" s="5">
        <v>236</v>
      </c>
      <c r="BD16" s="8">
        <f t="shared" si="6"/>
        <v>8428.5714285714294</v>
      </c>
      <c r="BE16" s="55">
        <f t="shared" si="2"/>
        <v>340</v>
      </c>
      <c r="BF16" s="8">
        <f t="shared" si="3"/>
        <v>2611</v>
      </c>
    </row>
    <row r="17" spans="1:58" x14ac:dyDescent="0.3">
      <c r="A17" s="35">
        <v>2012</v>
      </c>
      <c r="B17" s="36" t="s">
        <v>13</v>
      </c>
      <c r="C17" s="6">
        <v>165</v>
      </c>
      <c r="D17" s="5">
        <v>1328</v>
      </c>
      <c r="E17" s="8">
        <f>D17/C17*1000</f>
        <v>8048.484848484849</v>
      </c>
      <c r="F17" s="6">
        <v>149</v>
      </c>
      <c r="G17" s="5">
        <v>1122</v>
      </c>
      <c r="H17" s="8">
        <f t="shared" si="4"/>
        <v>7530.2013422818791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f t="shared" si="0"/>
        <v>0</v>
      </c>
      <c r="R17" s="6">
        <v>0</v>
      </c>
      <c r="S17" s="5">
        <v>0</v>
      </c>
      <c r="T17" s="8">
        <f t="shared" si="1"/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26</v>
      </c>
      <c r="AB17" s="5">
        <v>149</v>
      </c>
      <c r="AC17" s="8">
        <f t="shared" ref="AC17" si="10">AB17/AA17*1000</f>
        <v>5730.7692307692305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13</v>
      </c>
      <c r="AN17" s="5">
        <v>76</v>
      </c>
      <c r="AO17" s="8">
        <f t="shared" si="5"/>
        <v>5846.1538461538457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214</v>
      </c>
      <c r="BC17" s="5">
        <v>1795</v>
      </c>
      <c r="BD17" s="8">
        <f t="shared" si="6"/>
        <v>8387.8504672897197</v>
      </c>
      <c r="BE17" s="55">
        <f t="shared" si="2"/>
        <v>567</v>
      </c>
      <c r="BF17" s="8">
        <f t="shared" si="3"/>
        <v>4470</v>
      </c>
    </row>
    <row r="18" spans="1:58" ht="15" thickBot="1" x14ac:dyDescent="0.35">
      <c r="A18" s="37"/>
      <c r="B18" s="38" t="s">
        <v>14</v>
      </c>
      <c r="C18" s="29">
        <f>SUM(C6:C17)</f>
        <v>221</v>
      </c>
      <c r="D18" s="28">
        <f>SUM(D6:D17)</f>
        <v>1789</v>
      </c>
      <c r="E18" s="30"/>
      <c r="F18" s="29">
        <f>SUM(F6:F17)</f>
        <v>930</v>
      </c>
      <c r="G18" s="28">
        <f>SUM(G6:G17)</f>
        <v>5790</v>
      </c>
      <c r="H18" s="30"/>
      <c r="I18" s="29">
        <v>0</v>
      </c>
      <c r="J18" s="28">
        <v>0</v>
      </c>
      <c r="K18" s="30"/>
      <c r="L18" s="29">
        <v>0</v>
      </c>
      <c r="M18" s="28">
        <v>0</v>
      </c>
      <c r="N18" s="30"/>
      <c r="O18" s="29">
        <f t="shared" ref="O18:P18" si="11">SUM(O6:O17)</f>
        <v>0</v>
      </c>
      <c r="P18" s="28">
        <f t="shared" si="11"/>
        <v>0</v>
      </c>
      <c r="Q18" s="30"/>
      <c r="R18" s="29">
        <f t="shared" ref="R18:S18" si="12">SUM(R6:R17)</f>
        <v>0</v>
      </c>
      <c r="S18" s="28">
        <f t="shared" si="12"/>
        <v>0</v>
      </c>
      <c r="T18" s="30"/>
      <c r="U18" s="29">
        <v>0</v>
      </c>
      <c r="V18" s="28">
        <v>0</v>
      </c>
      <c r="W18" s="30"/>
      <c r="X18" s="29">
        <f>SUM(X6:X17)</f>
        <v>0</v>
      </c>
      <c r="Y18" s="28">
        <f>SUM(Y6:Y17)</f>
        <v>0</v>
      </c>
      <c r="Z18" s="30"/>
      <c r="AA18" s="29">
        <f>SUM(AA6:AA17)</f>
        <v>26</v>
      </c>
      <c r="AB18" s="28">
        <f>SUM(AB6:AB17)</f>
        <v>149</v>
      </c>
      <c r="AC18" s="30"/>
      <c r="AD18" s="29">
        <f>SUM(AD6:AD17)</f>
        <v>36</v>
      </c>
      <c r="AE18" s="28">
        <f>SUM(AE6:AE17)</f>
        <v>1295</v>
      </c>
      <c r="AF18" s="30"/>
      <c r="AG18" s="29">
        <f t="shared" ref="AG18:AH18" si="13">SUM(AG6:AG17)</f>
        <v>0</v>
      </c>
      <c r="AH18" s="28">
        <f t="shared" si="13"/>
        <v>0</v>
      </c>
      <c r="AI18" s="30"/>
      <c r="AJ18" s="29">
        <f t="shared" ref="AJ18:AK18" si="14">SUM(AJ6:AJ17)</f>
        <v>0</v>
      </c>
      <c r="AK18" s="28">
        <f t="shared" si="14"/>
        <v>0</v>
      </c>
      <c r="AL18" s="30"/>
      <c r="AM18" s="29">
        <f t="shared" ref="AM18:AN18" si="15">SUM(AM6:AM17)</f>
        <v>93</v>
      </c>
      <c r="AN18" s="28">
        <f t="shared" si="15"/>
        <v>530</v>
      </c>
      <c r="AO18" s="30"/>
      <c r="AP18" s="29">
        <f t="shared" ref="AP18:AQ18" si="16">SUM(AP6:AP17)</f>
        <v>50</v>
      </c>
      <c r="AQ18" s="28">
        <f t="shared" si="16"/>
        <v>289</v>
      </c>
      <c r="AR18" s="30"/>
      <c r="AS18" s="29">
        <v>0</v>
      </c>
      <c r="AT18" s="28">
        <v>0</v>
      </c>
      <c r="AU18" s="30"/>
      <c r="AV18" s="29">
        <v>0</v>
      </c>
      <c r="AW18" s="28">
        <v>0</v>
      </c>
      <c r="AX18" s="30"/>
      <c r="AY18" s="29">
        <f t="shared" ref="AY18:AZ18" si="17">SUM(AY6:AY17)</f>
        <v>0</v>
      </c>
      <c r="AZ18" s="28">
        <f t="shared" si="17"/>
        <v>0</v>
      </c>
      <c r="BA18" s="30"/>
      <c r="BB18" s="29">
        <f t="shared" ref="BB18:BC18" si="18">SUM(BB6:BB17)</f>
        <v>1884</v>
      </c>
      <c r="BC18" s="28">
        <f t="shared" si="18"/>
        <v>11842</v>
      </c>
      <c r="BD18" s="30"/>
      <c r="BE18" s="56">
        <f t="shared" si="2"/>
        <v>3240</v>
      </c>
      <c r="BF18" s="30">
        <f t="shared" si="3"/>
        <v>21684</v>
      </c>
    </row>
    <row r="19" spans="1:58" x14ac:dyDescent="0.3">
      <c r="A19" s="33">
        <v>2013</v>
      </c>
      <c r="B19" s="34" t="s">
        <v>2</v>
      </c>
      <c r="C19" s="9">
        <v>25</v>
      </c>
      <c r="D19" s="24">
        <v>194</v>
      </c>
      <c r="E19" s="10">
        <f>D19/C19*1000</f>
        <v>7760</v>
      </c>
      <c r="F19" s="9">
        <v>75</v>
      </c>
      <c r="G19" s="24">
        <v>526</v>
      </c>
      <c r="H19" s="10">
        <f>G19/F19*1000</f>
        <v>7013.3333333333339</v>
      </c>
      <c r="I19" s="9">
        <v>0</v>
      </c>
      <c r="J19" s="24">
        <v>0</v>
      </c>
      <c r="K19" s="10">
        <v>0</v>
      </c>
      <c r="L19" s="9">
        <v>0</v>
      </c>
      <c r="M19" s="24">
        <v>0</v>
      </c>
      <c r="N19" s="10">
        <v>0</v>
      </c>
      <c r="O19" s="9">
        <v>0</v>
      </c>
      <c r="P19" s="24">
        <v>0</v>
      </c>
      <c r="Q19" s="10">
        <f t="shared" ref="Q19:Q30" si="19">IF(O19=0,0,P19/O19*1000)</f>
        <v>0</v>
      </c>
      <c r="R19" s="9">
        <v>0</v>
      </c>
      <c r="S19" s="24">
        <v>0</v>
      </c>
      <c r="T19" s="10">
        <f t="shared" ref="T19:T30" si="20">IF(R19=0,0,S19/R19*1000)</f>
        <v>0</v>
      </c>
      <c r="U19" s="9">
        <v>0</v>
      </c>
      <c r="V19" s="24">
        <v>0</v>
      </c>
      <c r="W19" s="10">
        <v>0</v>
      </c>
      <c r="X19" s="9">
        <v>0</v>
      </c>
      <c r="Y19" s="24">
        <v>0</v>
      </c>
      <c r="Z19" s="10">
        <v>0</v>
      </c>
      <c r="AA19" s="9">
        <v>13</v>
      </c>
      <c r="AB19" s="24">
        <v>80</v>
      </c>
      <c r="AC19" s="10">
        <f>AB19/AA19*1000</f>
        <v>6153.8461538461543</v>
      </c>
      <c r="AD19" s="9">
        <v>0</v>
      </c>
      <c r="AE19" s="24">
        <v>0</v>
      </c>
      <c r="AF19" s="10">
        <v>0</v>
      </c>
      <c r="AG19" s="9">
        <v>0</v>
      </c>
      <c r="AH19" s="24">
        <v>0</v>
      </c>
      <c r="AI19" s="10">
        <v>0</v>
      </c>
      <c r="AJ19" s="9">
        <v>0</v>
      </c>
      <c r="AK19" s="24">
        <v>0</v>
      </c>
      <c r="AL19" s="10">
        <v>0</v>
      </c>
      <c r="AM19" s="9">
        <v>0</v>
      </c>
      <c r="AN19" s="24">
        <v>0</v>
      </c>
      <c r="AO19" s="10">
        <v>0</v>
      </c>
      <c r="AP19" s="9">
        <v>0</v>
      </c>
      <c r="AQ19" s="24">
        <v>0</v>
      </c>
      <c r="AR19" s="10">
        <v>0</v>
      </c>
      <c r="AS19" s="9">
        <v>0</v>
      </c>
      <c r="AT19" s="24">
        <v>0</v>
      </c>
      <c r="AU19" s="10">
        <v>0</v>
      </c>
      <c r="AV19" s="9">
        <v>54</v>
      </c>
      <c r="AW19" s="24">
        <v>399</v>
      </c>
      <c r="AX19" s="10">
        <f t="shared" ref="AX19:AX20" si="21">AW19/AV19*1000</f>
        <v>7388.8888888888896</v>
      </c>
      <c r="AY19" s="9">
        <v>0</v>
      </c>
      <c r="AZ19" s="24">
        <v>0</v>
      </c>
      <c r="BA19" s="10">
        <v>0</v>
      </c>
      <c r="BB19" s="9">
        <v>0</v>
      </c>
      <c r="BC19" s="24">
        <v>0</v>
      </c>
      <c r="BD19" s="10">
        <v>0</v>
      </c>
      <c r="BE19" s="54">
        <f t="shared" si="2"/>
        <v>167</v>
      </c>
      <c r="BF19" s="10">
        <f t="shared" si="3"/>
        <v>1199</v>
      </c>
    </row>
    <row r="20" spans="1:58" x14ac:dyDescent="0.3">
      <c r="A20" s="35">
        <v>2013</v>
      </c>
      <c r="B20" s="36" t="s">
        <v>3</v>
      </c>
      <c r="C20" s="6">
        <v>82</v>
      </c>
      <c r="D20" s="5">
        <v>624</v>
      </c>
      <c r="E20" s="8">
        <f t="shared" ref="E20" si="22">D20/C20*1000</f>
        <v>7609.7560975609749</v>
      </c>
      <c r="F20" s="6">
        <v>148</v>
      </c>
      <c r="G20" s="5">
        <v>1048</v>
      </c>
      <c r="H20" s="8">
        <f t="shared" ref="H20:H29" si="23">G20/F20*1000</f>
        <v>7081.0810810810808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19"/>
        <v>0</v>
      </c>
      <c r="R20" s="6">
        <v>0</v>
      </c>
      <c r="S20" s="5">
        <v>0</v>
      </c>
      <c r="T20" s="8">
        <f t="shared" si="20"/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27</v>
      </c>
      <c r="AW20" s="5">
        <v>219</v>
      </c>
      <c r="AX20" s="8">
        <f t="shared" si="21"/>
        <v>8111.1111111111104</v>
      </c>
      <c r="AY20" s="6">
        <v>0</v>
      </c>
      <c r="AZ20" s="5">
        <v>0</v>
      </c>
      <c r="BA20" s="8">
        <v>0</v>
      </c>
      <c r="BB20" s="6">
        <v>104</v>
      </c>
      <c r="BC20" s="5">
        <v>827</v>
      </c>
      <c r="BD20" s="8">
        <f t="shared" ref="BD20:BD30" si="24">BC20/BB20*1000</f>
        <v>7951.9230769230762</v>
      </c>
      <c r="BE20" s="55">
        <f t="shared" si="2"/>
        <v>361</v>
      </c>
      <c r="BF20" s="8">
        <f t="shared" si="3"/>
        <v>2718</v>
      </c>
    </row>
    <row r="21" spans="1:58" x14ac:dyDescent="0.3">
      <c r="A21" s="35">
        <v>2013</v>
      </c>
      <c r="B21" s="36" t="s">
        <v>4</v>
      </c>
      <c r="C21" s="6">
        <v>0</v>
      </c>
      <c r="D21" s="5">
        <v>0</v>
      </c>
      <c r="E21" s="8">
        <v>0</v>
      </c>
      <c r="F21" s="6">
        <v>166</v>
      </c>
      <c r="G21" s="5">
        <v>1184</v>
      </c>
      <c r="H21" s="8">
        <f t="shared" si="23"/>
        <v>7132.530120481928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f t="shared" si="19"/>
        <v>0</v>
      </c>
      <c r="R21" s="6">
        <v>0</v>
      </c>
      <c r="S21" s="5">
        <v>0</v>
      </c>
      <c r="T21" s="8">
        <f t="shared" si="20"/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12</v>
      </c>
      <c r="AN21" s="5">
        <v>72</v>
      </c>
      <c r="AO21" s="8">
        <f t="shared" ref="AO21" si="25">AN21/AM21*1000</f>
        <v>6000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199</v>
      </c>
      <c r="BC21" s="5">
        <v>1669</v>
      </c>
      <c r="BD21" s="8">
        <f t="shared" si="24"/>
        <v>8386.9346733668335</v>
      </c>
      <c r="BE21" s="55">
        <f t="shared" si="2"/>
        <v>377</v>
      </c>
      <c r="BF21" s="8">
        <f t="shared" si="3"/>
        <v>2925</v>
      </c>
    </row>
    <row r="22" spans="1:58" x14ac:dyDescent="0.3">
      <c r="A22" s="35">
        <v>2013</v>
      </c>
      <c r="B22" s="36" t="s">
        <v>5</v>
      </c>
      <c r="C22" s="6">
        <v>0</v>
      </c>
      <c r="D22" s="5">
        <v>0</v>
      </c>
      <c r="E22" s="8">
        <v>0</v>
      </c>
      <c r="F22" s="6">
        <v>152</v>
      </c>
      <c r="G22" s="5">
        <v>1086</v>
      </c>
      <c r="H22" s="8">
        <f t="shared" si="23"/>
        <v>7144.7368421052624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f t="shared" si="19"/>
        <v>0</v>
      </c>
      <c r="R22" s="6">
        <v>0</v>
      </c>
      <c r="S22" s="5">
        <v>0</v>
      </c>
      <c r="T22" s="8">
        <f t="shared" si="20"/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19</v>
      </c>
      <c r="AN22" s="5">
        <v>121</v>
      </c>
      <c r="AO22" s="8">
        <f>AN22/AM22*1000</f>
        <v>6368.4210526315792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262</v>
      </c>
      <c r="BC22" s="5">
        <v>2064</v>
      </c>
      <c r="BD22" s="8">
        <f t="shared" si="24"/>
        <v>7877.8625954198469</v>
      </c>
      <c r="BE22" s="55">
        <f t="shared" si="2"/>
        <v>433</v>
      </c>
      <c r="BF22" s="8">
        <f t="shared" si="3"/>
        <v>3271</v>
      </c>
    </row>
    <row r="23" spans="1:58" x14ac:dyDescent="0.3">
      <c r="A23" s="35">
        <v>2013</v>
      </c>
      <c r="B23" s="36" t="s">
        <v>6</v>
      </c>
      <c r="C23" s="6">
        <v>82</v>
      </c>
      <c r="D23" s="5">
        <v>607</v>
      </c>
      <c r="E23" s="8">
        <f>D23/C23*1000</f>
        <v>7402.4390243902435</v>
      </c>
      <c r="F23" s="6">
        <v>85</v>
      </c>
      <c r="G23" s="5">
        <v>583</v>
      </c>
      <c r="H23" s="8">
        <f t="shared" si="23"/>
        <v>6858.823529411764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f t="shared" si="19"/>
        <v>0</v>
      </c>
      <c r="R23" s="6">
        <v>0</v>
      </c>
      <c r="S23" s="5">
        <v>0</v>
      </c>
      <c r="T23" s="8">
        <f t="shared" si="20"/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65</v>
      </c>
      <c r="AN23" s="5">
        <v>428</v>
      </c>
      <c r="AO23" s="8">
        <f>AN23/AM23*1000</f>
        <v>6584.6153846153848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288</v>
      </c>
      <c r="BC23" s="5">
        <v>2163</v>
      </c>
      <c r="BD23" s="8">
        <f t="shared" si="24"/>
        <v>7510.416666666667</v>
      </c>
      <c r="BE23" s="55">
        <f t="shared" si="2"/>
        <v>520</v>
      </c>
      <c r="BF23" s="8">
        <f t="shared" si="3"/>
        <v>3781</v>
      </c>
    </row>
    <row r="24" spans="1:58" x14ac:dyDescent="0.3">
      <c r="A24" s="35">
        <v>2013</v>
      </c>
      <c r="B24" s="36" t="s">
        <v>7</v>
      </c>
      <c r="C24" s="6">
        <v>0</v>
      </c>
      <c r="D24" s="5">
        <v>0</v>
      </c>
      <c r="E24" s="8">
        <v>0</v>
      </c>
      <c r="F24" s="6">
        <v>49</v>
      </c>
      <c r="G24" s="5">
        <v>342</v>
      </c>
      <c r="H24" s="8">
        <f t="shared" si="23"/>
        <v>6979.591836734694</v>
      </c>
      <c r="I24" s="6">
        <v>0</v>
      </c>
      <c r="J24" s="5">
        <v>0</v>
      </c>
      <c r="K24" s="8">
        <v>0</v>
      </c>
      <c r="L24" s="6">
        <v>0</v>
      </c>
      <c r="M24" s="5">
        <v>1</v>
      </c>
      <c r="N24" s="8">
        <v>0</v>
      </c>
      <c r="O24" s="6">
        <v>0</v>
      </c>
      <c r="P24" s="5">
        <v>0</v>
      </c>
      <c r="Q24" s="8">
        <f t="shared" si="19"/>
        <v>0</v>
      </c>
      <c r="R24" s="6">
        <v>0</v>
      </c>
      <c r="S24" s="5">
        <v>0</v>
      </c>
      <c r="T24" s="8">
        <f t="shared" si="20"/>
        <v>0</v>
      </c>
      <c r="U24" s="6">
        <v>0</v>
      </c>
      <c r="V24" s="5">
        <v>1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296</v>
      </c>
      <c r="BC24" s="5">
        <v>2291</v>
      </c>
      <c r="BD24" s="8">
        <f t="shared" si="24"/>
        <v>7739.864864864865</v>
      </c>
      <c r="BE24" s="55">
        <f t="shared" si="2"/>
        <v>345</v>
      </c>
      <c r="BF24" s="8">
        <f t="shared" si="3"/>
        <v>2634</v>
      </c>
    </row>
    <row r="25" spans="1:58" x14ac:dyDescent="0.3">
      <c r="A25" s="35">
        <v>2013</v>
      </c>
      <c r="B25" s="3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f t="shared" si="19"/>
        <v>0</v>
      </c>
      <c r="R25" s="6">
        <v>0</v>
      </c>
      <c r="S25" s="5">
        <v>0</v>
      </c>
      <c r="T25" s="8">
        <f t="shared" si="20"/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55">
        <f t="shared" si="2"/>
        <v>0</v>
      </c>
      <c r="BF25" s="8">
        <f t="shared" si="3"/>
        <v>0</v>
      </c>
    </row>
    <row r="26" spans="1:58" x14ac:dyDescent="0.3">
      <c r="A26" s="35">
        <v>2013</v>
      </c>
      <c r="B26" s="3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f t="shared" si="19"/>
        <v>0</v>
      </c>
      <c r="R26" s="6">
        <v>0</v>
      </c>
      <c r="S26" s="5">
        <v>0</v>
      </c>
      <c r="T26" s="8">
        <f t="shared" si="20"/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55">
        <f t="shared" si="2"/>
        <v>0</v>
      </c>
      <c r="BF26" s="8">
        <f t="shared" si="3"/>
        <v>0</v>
      </c>
    </row>
    <row r="27" spans="1:58" x14ac:dyDescent="0.3">
      <c r="A27" s="35">
        <v>2013</v>
      </c>
      <c r="B27" s="3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f t="shared" si="19"/>
        <v>0</v>
      </c>
      <c r="R27" s="6">
        <v>0</v>
      </c>
      <c r="S27" s="5">
        <v>0</v>
      </c>
      <c r="T27" s="8">
        <f t="shared" si="20"/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55">
        <f t="shared" si="2"/>
        <v>0</v>
      </c>
      <c r="BF27" s="8">
        <f t="shared" si="3"/>
        <v>0</v>
      </c>
    </row>
    <row r="28" spans="1:58" x14ac:dyDescent="0.3">
      <c r="A28" s="35">
        <v>2013</v>
      </c>
      <c r="B28" s="3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19"/>
        <v>0</v>
      </c>
      <c r="R28" s="6">
        <v>0</v>
      </c>
      <c r="S28" s="5">
        <v>0</v>
      </c>
      <c r="T28" s="8">
        <f t="shared" si="20"/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55">
        <f t="shared" si="2"/>
        <v>0</v>
      </c>
      <c r="BF28" s="8">
        <f t="shared" si="3"/>
        <v>0</v>
      </c>
    </row>
    <row r="29" spans="1:58" x14ac:dyDescent="0.3">
      <c r="A29" s="35">
        <v>2013</v>
      </c>
      <c r="B29" s="36" t="s">
        <v>12</v>
      </c>
      <c r="C29" s="6">
        <v>26.402000000000001</v>
      </c>
      <c r="D29" s="5">
        <v>230.11</v>
      </c>
      <c r="E29" s="8">
        <f t="shared" ref="E29" si="26">D29/C29*1000</f>
        <v>8715.6276039693967</v>
      </c>
      <c r="F29" s="6">
        <v>5.2370000000000001</v>
      </c>
      <c r="G29" s="5">
        <v>36.35</v>
      </c>
      <c r="H29" s="8">
        <f t="shared" si="23"/>
        <v>6940.9967538667179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f t="shared" si="19"/>
        <v>0</v>
      </c>
      <c r="R29" s="6">
        <v>0</v>
      </c>
      <c r="S29" s="5">
        <v>0</v>
      </c>
      <c r="T29" s="8">
        <f t="shared" si="20"/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135.999</v>
      </c>
      <c r="BC29" s="5">
        <v>1143.69</v>
      </c>
      <c r="BD29" s="8">
        <f t="shared" si="24"/>
        <v>8409.5471290230089</v>
      </c>
      <c r="BE29" s="55">
        <f t="shared" si="2"/>
        <v>167.63800000000001</v>
      </c>
      <c r="BF29" s="8">
        <f t="shared" si="3"/>
        <v>1410.15</v>
      </c>
    </row>
    <row r="30" spans="1:58" x14ac:dyDescent="0.3">
      <c r="A30" s="35">
        <v>2013</v>
      </c>
      <c r="B30" s="3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19"/>
        <v>0</v>
      </c>
      <c r="R30" s="6">
        <v>0</v>
      </c>
      <c r="S30" s="5">
        <v>0</v>
      </c>
      <c r="T30" s="8">
        <f t="shared" si="20"/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164.68799999999999</v>
      </c>
      <c r="BC30" s="5">
        <v>1456.76</v>
      </c>
      <c r="BD30" s="8">
        <f t="shared" si="24"/>
        <v>8845.5746623919185</v>
      </c>
      <c r="BE30" s="55">
        <f t="shared" si="2"/>
        <v>164.68799999999999</v>
      </c>
      <c r="BF30" s="8">
        <f t="shared" si="3"/>
        <v>1456.76</v>
      </c>
    </row>
    <row r="31" spans="1:58" ht="15" thickBot="1" x14ac:dyDescent="0.35">
      <c r="A31" s="37"/>
      <c r="B31" s="38" t="s">
        <v>14</v>
      </c>
      <c r="C31" s="29">
        <f t="shared" ref="C31:D31" si="27">SUM(C19:C30)</f>
        <v>215.40199999999999</v>
      </c>
      <c r="D31" s="28">
        <f t="shared" si="27"/>
        <v>1655.1100000000001</v>
      </c>
      <c r="E31" s="30"/>
      <c r="F31" s="29">
        <f t="shared" ref="F31:G31" si="28">SUM(F19:F30)</f>
        <v>680.23699999999997</v>
      </c>
      <c r="G31" s="28">
        <f t="shared" si="28"/>
        <v>4805.3500000000004</v>
      </c>
      <c r="H31" s="30"/>
      <c r="I31" s="29">
        <f t="shared" ref="I31:J31" si="29">SUM(I19:I30)</f>
        <v>0</v>
      </c>
      <c r="J31" s="28">
        <f t="shared" si="29"/>
        <v>0</v>
      </c>
      <c r="K31" s="30"/>
      <c r="L31" s="29">
        <f t="shared" ref="L31:M31" si="30">SUM(L19:L30)</f>
        <v>0</v>
      </c>
      <c r="M31" s="28">
        <f t="shared" si="30"/>
        <v>1</v>
      </c>
      <c r="N31" s="30"/>
      <c r="O31" s="29">
        <f t="shared" ref="O31:P31" si="31">SUM(O19:O30)</f>
        <v>0</v>
      </c>
      <c r="P31" s="28">
        <f t="shared" si="31"/>
        <v>0</v>
      </c>
      <c r="Q31" s="30"/>
      <c r="R31" s="29">
        <f t="shared" ref="R31:S31" si="32">SUM(R19:R30)</f>
        <v>0</v>
      </c>
      <c r="S31" s="28">
        <f t="shared" si="32"/>
        <v>0</v>
      </c>
      <c r="T31" s="30"/>
      <c r="U31" s="29">
        <f t="shared" ref="U31:V31" si="33">SUM(U19:U30)</f>
        <v>0</v>
      </c>
      <c r="V31" s="28">
        <f t="shared" si="33"/>
        <v>1</v>
      </c>
      <c r="W31" s="30"/>
      <c r="X31" s="29">
        <f t="shared" ref="X31:Y31" si="34">SUM(X19:X30)</f>
        <v>0</v>
      </c>
      <c r="Y31" s="28">
        <f t="shared" si="34"/>
        <v>0</v>
      </c>
      <c r="Z31" s="30"/>
      <c r="AA31" s="29">
        <f t="shared" ref="AA31:AB31" si="35">SUM(AA19:AA30)</f>
        <v>13</v>
      </c>
      <c r="AB31" s="28">
        <f t="shared" si="35"/>
        <v>80</v>
      </c>
      <c r="AC31" s="30"/>
      <c r="AD31" s="29">
        <f t="shared" ref="AD31:AE31" si="36">SUM(AD19:AD30)</f>
        <v>0</v>
      </c>
      <c r="AE31" s="28">
        <f t="shared" si="36"/>
        <v>0</v>
      </c>
      <c r="AF31" s="30"/>
      <c r="AG31" s="29">
        <f t="shared" ref="AG31:AH31" si="37">SUM(AG19:AG30)</f>
        <v>0</v>
      </c>
      <c r="AH31" s="28">
        <f t="shared" si="37"/>
        <v>0</v>
      </c>
      <c r="AI31" s="30"/>
      <c r="AJ31" s="29">
        <f t="shared" ref="AJ31:AK31" si="38">SUM(AJ19:AJ30)</f>
        <v>0</v>
      </c>
      <c r="AK31" s="28">
        <f t="shared" si="38"/>
        <v>0</v>
      </c>
      <c r="AL31" s="30"/>
      <c r="AM31" s="29">
        <f t="shared" ref="AM31:AN31" si="39">SUM(AM19:AM30)</f>
        <v>96</v>
      </c>
      <c r="AN31" s="28">
        <f t="shared" si="39"/>
        <v>621</v>
      </c>
      <c r="AO31" s="30"/>
      <c r="AP31" s="29">
        <f t="shared" ref="AP31:AQ31" si="40">SUM(AP19:AP30)</f>
        <v>0</v>
      </c>
      <c r="AQ31" s="28">
        <f t="shared" si="40"/>
        <v>0</v>
      </c>
      <c r="AR31" s="30"/>
      <c r="AS31" s="29">
        <f t="shared" ref="AS31:AT31" si="41">SUM(AS19:AS30)</f>
        <v>0</v>
      </c>
      <c r="AT31" s="28">
        <f t="shared" si="41"/>
        <v>0</v>
      </c>
      <c r="AU31" s="30"/>
      <c r="AV31" s="29">
        <f t="shared" ref="AV31:AW31" si="42">SUM(AV19:AV30)</f>
        <v>81</v>
      </c>
      <c r="AW31" s="28">
        <f t="shared" si="42"/>
        <v>618</v>
      </c>
      <c r="AX31" s="30"/>
      <c r="AY31" s="29">
        <f t="shared" ref="AY31:AZ31" si="43">SUM(AY19:AY30)</f>
        <v>0</v>
      </c>
      <c r="AZ31" s="28">
        <f t="shared" si="43"/>
        <v>0</v>
      </c>
      <c r="BA31" s="30"/>
      <c r="BB31" s="29">
        <f t="shared" ref="BB31:BC31" si="44">SUM(BB19:BB30)</f>
        <v>1449.6869999999999</v>
      </c>
      <c r="BC31" s="28">
        <f t="shared" si="44"/>
        <v>11614.45</v>
      </c>
      <c r="BD31" s="30"/>
      <c r="BE31" s="56">
        <f t="shared" si="2"/>
        <v>2535.326</v>
      </c>
      <c r="BF31" s="30">
        <f t="shared" si="3"/>
        <v>19394.910000000003</v>
      </c>
    </row>
    <row r="32" spans="1:58" x14ac:dyDescent="0.3">
      <c r="A32" s="35">
        <v>2014</v>
      </c>
      <c r="B32" s="36" t="s">
        <v>2</v>
      </c>
      <c r="C32" s="6">
        <v>0</v>
      </c>
      <c r="D32" s="5">
        <v>0</v>
      </c>
      <c r="E32" s="8">
        <v>0</v>
      </c>
      <c r="F32" s="6">
        <v>65.834999999999994</v>
      </c>
      <c r="G32" s="5">
        <v>504.39</v>
      </c>
      <c r="H32" s="8">
        <f t="shared" ref="H32:H43" si="45">G32/F32*1000</f>
        <v>7661.426293005241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f t="shared" ref="Q32:Q43" si="46">IF(O32=0,0,P32/O32*1000)</f>
        <v>0</v>
      </c>
      <c r="R32" s="6">
        <v>0</v>
      </c>
      <c r="S32" s="5">
        <v>0</v>
      </c>
      <c r="T32" s="8">
        <f t="shared" ref="T32:T43" si="47">IF(R32=0,0,S32/R32*1000)</f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243.565</v>
      </c>
      <c r="BC32" s="5">
        <v>2293.38</v>
      </c>
      <c r="BD32" s="8">
        <f t="shared" ref="BD32:BD41" si="48">BC32/BB32*1000</f>
        <v>9415.8848767269519</v>
      </c>
      <c r="BE32" s="55">
        <f t="shared" ref="BE32:BE57" si="49">C32+F32+U32+AA32+AD32+AM32+AP32+AV32+BB32+AJ32+AY32</f>
        <v>309.39999999999998</v>
      </c>
      <c r="BF32" s="8">
        <f t="shared" ref="BF32:BF57" si="50">D32+G32+V32+AB32+AE32+AN32+AQ32+AW32+BC32+AK32+AZ32</f>
        <v>2797.77</v>
      </c>
    </row>
    <row r="33" spans="1:58" x14ac:dyDescent="0.3">
      <c r="A33" s="35">
        <v>2014</v>
      </c>
      <c r="B33" s="3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f t="shared" si="46"/>
        <v>0</v>
      </c>
      <c r="R33" s="6">
        <v>0</v>
      </c>
      <c r="S33" s="5">
        <v>0</v>
      </c>
      <c r="T33" s="8">
        <f t="shared" si="47"/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51.899000000000001</v>
      </c>
      <c r="BC33" s="5">
        <v>445.3</v>
      </c>
      <c r="BD33" s="8">
        <f t="shared" si="48"/>
        <v>8580.1267847164672</v>
      </c>
      <c r="BE33" s="55">
        <f t="shared" si="49"/>
        <v>51.899000000000001</v>
      </c>
      <c r="BF33" s="8">
        <f t="shared" si="50"/>
        <v>445.3</v>
      </c>
    </row>
    <row r="34" spans="1:58" x14ac:dyDescent="0.3">
      <c r="A34" s="35">
        <v>2014</v>
      </c>
      <c r="B34" s="3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f t="shared" si="46"/>
        <v>0</v>
      </c>
      <c r="R34" s="6">
        <v>0</v>
      </c>
      <c r="S34" s="5">
        <v>0</v>
      </c>
      <c r="T34" s="8">
        <f t="shared" si="47"/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27.096</v>
      </c>
      <c r="BC34" s="5">
        <v>226.44</v>
      </c>
      <c r="BD34" s="8">
        <f t="shared" si="48"/>
        <v>8356.953055801594</v>
      </c>
      <c r="BE34" s="55">
        <f t="shared" si="49"/>
        <v>27.096</v>
      </c>
      <c r="BF34" s="8">
        <f t="shared" si="50"/>
        <v>226.44</v>
      </c>
    </row>
    <row r="35" spans="1:58" x14ac:dyDescent="0.3">
      <c r="A35" s="35">
        <v>2014</v>
      </c>
      <c r="B35" s="36" t="s">
        <v>5</v>
      </c>
      <c r="C35" s="6">
        <v>0</v>
      </c>
      <c r="D35" s="5">
        <v>0</v>
      </c>
      <c r="E35" s="8">
        <v>0</v>
      </c>
      <c r="F35" s="6">
        <v>50.988999999999997</v>
      </c>
      <c r="G35" s="5">
        <v>466.23</v>
      </c>
      <c r="H35" s="8">
        <f t="shared" si="45"/>
        <v>9143.7368844260527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f t="shared" si="46"/>
        <v>0</v>
      </c>
      <c r="R35" s="6">
        <v>0</v>
      </c>
      <c r="S35" s="5">
        <v>0</v>
      </c>
      <c r="T35" s="8">
        <f t="shared" si="47"/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268.68299999999999</v>
      </c>
      <c r="BC35" s="5">
        <v>2795.23</v>
      </c>
      <c r="BD35" s="8">
        <f t="shared" si="48"/>
        <v>10403.449418087486</v>
      </c>
      <c r="BE35" s="55">
        <f t="shared" si="49"/>
        <v>319.67199999999997</v>
      </c>
      <c r="BF35" s="8">
        <f t="shared" si="50"/>
        <v>3261.46</v>
      </c>
    </row>
    <row r="36" spans="1:58" x14ac:dyDescent="0.3">
      <c r="A36" s="35">
        <v>2014</v>
      </c>
      <c r="B36" s="36" t="s">
        <v>6</v>
      </c>
      <c r="C36" s="6">
        <v>27</v>
      </c>
      <c r="D36" s="5">
        <v>317.92</v>
      </c>
      <c r="E36" s="8">
        <f t="shared" ref="E36:E41" si="51">D36/C36*1000</f>
        <v>11774.814814814816</v>
      </c>
      <c r="F36" s="6">
        <v>197.52199999999999</v>
      </c>
      <c r="G36" s="5">
        <v>1743.62</v>
      </c>
      <c r="H36" s="8">
        <f t="shared" si="45"/>
        <v>8827.4723828231799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f t="shared" si="46"/>
        <v>0</v>
      </c>
      <c r="R36" s="6">
        <v>0</v>
      </c>
      <c r="S36" s="5">
        <v>0</v>
      </c>
      <c r="T36" s="8">
        <f t="shared" si="47"/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239.42</v>
      </c>
      <c r="BC36" s="5">
        <v>2522.8200000000002</v>
      </c>
      <c r="BD36" s="8">
        <f t="shared" si="48"/>
        <v>10537.214936095566</v>
      </c>
      <c r="BE36" s="55">
        <f t="shared" si="49"/>
        <v>463.94200000000001</v>
      </c>
      <c r="BF36" s="8">
        <f t="shared" si="50"/>
        <v>4584.3600000000006</v>
      </c>
    </row>
    <row r="37" spans="1:58" x14ac:dyDescent="0.3">
      <c r="A37" s="35">
        <v>2014</v>
      </c>
      <c r="B37" s="36" t="s">
        <v>7</v>
      </c>
      <c r="C37" s="6">
        <v>0</v>
      </c>
      <c r="D37" s="5">
        <v>0</v>
      </c>
      <c r="E37" s="8">
        <v>0</v>
      </c>
      <c r="F37" s="6">
        <v>78.301000000000002</v>
      </c>
      <c r="G37" s="5">
        <v>735.14</v>
      </c>
      <c r="H37" s="8">
        <f t="shared" si="45"/>
        <v>9388.64126894931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f t="shared" si="46"/>
        <v>0</v>
      </c>
      <c r="R37" s="6">
        <v>0</v>
      </c>
      <c r="S37" s="5">
        <v>0</v>
      </c>
      <c r="T37" s="8">
        <f t="shared" si="47"/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319.65600000000001</v>
      </c>
      <c r="BC37" s="5">
        <v>3423.06</v>
      </c>
      <c r="BD37" s="8">
        <f t="shared" si="48"/>
        <v>10708.57421728358</v>
      </c>
      <c r="BE37" s="55">
        <f t="shared" si="49"/>
        <v>397.95699999999999</v>
      </c>
      <c r="BF37" s="8">
        <f t="shared" si="50"/>
        <v>4158.2</v>
      </c>
    </row>
    <row r="38" spans="1:58" x14ac:dyDescent="0.3">
      <c r="A38" s="35">
        <v>2014</v>
      </c>
      <c r="B38" s="36" t="s">
        <v>8</v>
      </c>
      <c r="C38" s="6">
        <v>131.57900000000001</v>
      </c>
      <c r="D38" s="5">
        <v>1605.25</v>
      </c>
      <c r="E38" s="8">
        <f t="shared" si="51"/>
        <v>12199.895120041951</v>
      </c>
      <c r="F38" s="6">
        <v>53.698999999999998</v>
      </c>
      <c r="G38" s="5">
        <v>582.51</v>
      </c>
      <c r="H38" s="8">
        <f t="shared" si="45"/>
        <v>10847.688038883407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f t="shared" si="46"/>
        <v>0</v>
      </c>
      <c r="R38" s="6">
        <v>0</v>
      </c>
      <c r="S38" s="5">
        <v>0</v>
      </c>
      <c r="T38" s="8">
        <f t="shared" si="47"/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21.826000000000001</v>
      </c>
      <c r="AK38" s="5">
        <v>231.8</v>
      </c>
      <c r="AL38" s="8">
        <f t="shared" ref="AL38:AL41" si="52">AK38/AJ38*1000</f>
        <v>10620.36103729497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295.83100000000002</v>
      </c>
      <c r="BC38" s="5">
        <v>3352</v>
      </c>
      <c r="BD38" s="8">
        <f t="shared" si="48"/>
        <v>11330.793594991734</v>
      </c>
      <c r="BE38" s="55">
        <f t="shared" si="49"/>
        <v>502.93500000000006</v>
      </c>
      <c r="BF38" s="8">
        <f t="shared" si="50"/>
        <v>5771.56</v>
      </c>
    </row>
    <row r="39" spans="1:58" x14ac:dyDescent="0.3">
      <c r="A39" s="35">
        <v>2014</v>
      </c>
      <c r="B39" s="36" t="s">
        <v>9</v>
      </c>
      <c r="C39" s="6">
        <v>0</v>
      </c>
      <c r="D39" s="5">
        <v>0</v>
      </c>
      <c r="E39" s="8">
        <v>0</v>
      </c>
      <c r="F39" s="6">
        <v>311.68700000000001</v>
      </c>
      <c r="G39" s="5">
        <v>3199.18</v>
      </c>
      <c r="H39" s="8">
        <f t="shared" si="45"/>
        <v>10264.079027999243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f t="shared" si="46"/>
        <v>0</v>
      </c>
      <c r="R39" s="6">
        <v>0</v>
      </c>
      <c r="S39" s="5">
        <v>0</v>
      </c>
      <c r="T39" s="8">
        <f t="shared" si="47"/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2.1999999999999999E-2</v>
      </c>
      <c r="AK39" s="5">
        <v>0.14000000000000001</v>
      </c>
      <c r="AL39" s="8">
        <f t="shared" si="52"/>
        <v>6363.636363636364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162.536</v>
      </c>
      <c r="BC39" s="5">
        <v>1932.74</v>
      </c>
      <c r="BD39" s="8">
        <f t="shared" si="48"/>
        <v>11891.150268248264</v>
      </c>
      <c r="BE39" s="55">
        <f t="shared" si="49"/>
        <v>474.245</v>
      </c>
      <c r="BF39" s="8">
        <f t="shared" si="50"/>
        <v>5132.0600000000004</v>
      </c>
    </row>
    <row r="40" spans="1:58" x14ac:dyDescent="0.3">
      <c r="A40" s="35">
        <v>2014</v>
      </c>
      <c r="B40" s="36" t="s">
        <v>10</v>
      </c>
      <c r="C40" s="6">
        <v>0</v>
      </c>
      <c r="D40" s="5">
        <v>0</v>
      </c>
      <c r="E40" s="8">
        <v>0</v>
      </c>
      <c r="F40" s="6">
        <v>395.01600000000002</v>
      </c>
      <c r="G40" s="5">
        <v>4056.63</v>
      </c>
      <c r="H40" s="8">
        <f t="shared" si="45"/>
        <v>10269.533385989427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46"/>
        <v>0</v>
      </c>
      <c r="R40" s="6">
        <v>0</v>
      </c>
      <c r="S40" s="5">
        <v>0</v>
      </c>
      <c r="T40" s="8">
        <f t="shared" si="47"/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0.42799999999999999</v>
      </c>
      <c r="AK40" s="5">
        <v>7.32</v>
      </c>
      <c r="AL40" s="8">
        <f t="shared" si="52"/>
        <v>17102.803738317758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81.894000000000005</v>
      </c>
      <c r="BC40" s="5">
        <v>969.69</v>
      </c>
      <c r="BD40" s="8">
        <f t="shared" si="48"/>
        <v>11840.794197377098</v>
      </c>
      <c r="BE40" s="55">
        <f t="shared" si="49"/>
        <v>477.33800000000002</v>
      </c>
      <c r="BF40" s="8">
        <f t="shared" si="50"/>
        <v>5033.6399999999994</v>
      </c>
    </row>
    <row r="41" spans="1:58" x14ac:dyDescent="0.3">
      <c r="A41" s="35">
        <v>2014</v>
      </c>
      <c r="B41" s="36" t="s">
        <v>11</v>
      </c>
      <c r="C41" s="6">
        <v>27.004999999999999</v>
      </c>
      <c r="D41" s="5">
        <v>364.55</v>
      </c>
      <c r="E41" s="8">
        <f t="shared" si="51"/>
        <v>13499.351971857064</v>
      </c>
      <c r="F41" s="6">
        <v>621.91399999999999</v>
      </c>
      <c r="G41" s="5">
        <v>6688.36</v>
      </c>
      <c r="H41" s="8">
        <f t="shared" si="45"/>
        <v>10754.477307151792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f t="shared" si="46"/>
        <v>0</v>
      </c>
      <c r="R41" s="6">
        <v>0</v>
      </c>
      <c r="S41" s="5">
        <v>0</v>
      </c>
      <c r="T41" s="8">
        <f t="shared" si="47"/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24.277000000000001</v>
      </c>
      <c r="AK41" s="5">
        <v>226.64</v>
      </c>
      <c r="AL41" s="8">
        <f t="shared" si="52"/>
        <v>9335.5851217201453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0.40300000000000002</v>
      </c>
      <c r="AZ41" s="5">
        <v>36.24</v>
      </c>
      <c r="BA41" s="8">
        <f t="shared" ref="BA41" si="53">AZ41/AY41*1000</f>
        <v>89925.558312655077</v>
      </c>
      <c r="BB41" s="6">
        <v>27.888000000000002</v>
      </c>
      <c r="BC41" s="5">
        <v>345.1</v>
      </c>
      <c r="BD41" s="8">
        <f t="shared" si="48"/>
        <v>12374.497991967872</v>
      </c>
      <c r="BE41" s="55">
        <f t="shared" si="49"/>
        <v>701.48700000000008</v>
      </c>
      <c r="BF41" s="8">
        <f t="shared" si="50"/>
        <v>7660.89</v>
      </c>
    </row>
    <row r="42" spans="1:58" x14ac:dyDescent="0.3">
      <c r="A42" s="35">
        <v>2014</v>
      </c>
      <c r="B42" s="36" t="s">
        <v>12</v>
      </c>
      <c r="C42" s="6">
        <v>0</v>
      </c>
      <c r="D42" s="5">
        <v>0</v>
      </c>
      <c r="E42" s="8">
        <v>0</v>
      </c>
      <c r="F42" s="6">
        <v>280.90100000000001</v>
      </c>
      <c r="G42" s="5">
        <v>2950.39</v>
      </c>
      <c r="H42" s="8">
        <f t="shared" si="45"/>
        <v>10503.308994983998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f t="shared" si="46"/>
        <v>0</v>
      </c>
      <c r="R42" s="6">
        <v>0</v>
      </c>
      <c r="S42" s="5">
        <v>0</v>
      </c>
      <c r="T42" s="8">
        <f t="shared" si="47"/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55">
        <f t="shared" si="49"/>
        <v>280.90100000000001</v>
      </c>
      <c r="BF42" s="8">
        <f t="shared" si="50"/>
        <v>2950.39</v>
      </c>
    </row>
    <row r="43" spans="1:58" x14ac:dyDescent="0.3">
      <c r="A43" s="35">
        <v>2014</v>
      </c>
      <c r="B43" s="36" t="s">
        <v>13</v>
      </c>
      <c r="C43" s="6">
        <v>0</v>
      </c>
      <c r="D43" s="5">
        <v>0</v>
      </c>
      <c r="E43" s="8">
        <v>0</v>
      </c>
      <c r="F43" s="6">
        <v>92.447999999999993</v>
      </c>
      <c r="G43" s="5">
        <v>715.65</v>
      </c>
      <c r="H43" s="8">
        <f t="shared" si="45"/>
        <v>7741.1085150571143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f t="shared" si="46"/>
        <v>0</v>
      </c>
      <c r="R43" s="6">
        <v>0</v>
      </c>
      <c r="S43" s="5">
        <v>0</v>
      </c>
      <c r="T43" s="8">
        <f t="shared" si="47"/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55">
        <f t="shared" si="49"/>
        <v>92.447999999999993</v>
      </c>
      <c r="BF43" s="8">
        <f t="shared" si="50"/>
        <v>715.65</v>
      </c>
    </row>
    <row r="44" spans="1:58" ht="15" thickBot="1" x14ac:dyDescent="0.35">
      <c r="A44" s="37"/>
      <c r="B44" s="38" t="s">
        <v>14</v>
      </c>
      <c r="C44" s="29">
        <f t="shared" ref="C44:D44" si="54">SUM(C32:C43)</f>
        <v>185.584</v>
      </c>
      <c r="D44" s="28">
        <f t="shared" si="54"/>
        <v>2287.7200000000003</v>
      </c>
      <c r="E44" s="30"/>
      <c r="F44" s="29">
        <f t="shared" ref="F44:G44" si="55">SUM(F32:F43)</f>
        <v>2148.3119999999999</v>
      </c>
      <c r="G44" s="28">
        <f t="shared" si="55"/>
        <v>21642.100000000002</v>
      </c>
      <c r="H44" s="30"/>
      <c r="I44" s="29">
        <f t="shared" ref="I44:J44" si="56">SUM(I32:I43)</f>
        <v>0</v>
      </c>
      <c r="J44" s="28">
        <f t="shared" si="56"/>
        <v>0</v>
      </c>
      <c r="K44" s="30"/>
      <c r="L44" s="29">
        <f t="shared" ref="L44:M44" si="57">SUM(L32:L43)</f>
        <v>0</v>
      </c>
      <c r="M44" s="28">
        <f t="shared" si="57"/>
        <v>0</v>
      </c>
      <c r="N44" s="30"/>
      <c r="O44" s="29">
        <f t="shared" ref="O44:P44" si="58">SUM(O32:O43)</f>
        <v>0</v>
      </c>
      <c r="P44" s="28">
        <f t="shared" si="58"/>
        <v>0</v>
      </c>
      <c r="Q44" s="30"/>
      <c r="R44" s="29">
        <f t="shared" ref="R44:S44" si="59">SUM(R32:R43)</f>
        <v>0</v>
      </c>
      <c r="S44" s="28">
        <f t="shared" si="59"/>
        <v>0</v>
      </c>
      <c r="T44" s="30"/>
      <c r="U44" s="29">
        <f t="shared" ref="U44:V44" si="60">SUM(U32:U43)</f>
        <v>0</v>
      </c>
      <c r="V44" s="28">
        <f t="shared" si="60"/>
        <v>0</v>
      </c>
      <c r="W44" s="30"/>
      <c r="X44" s="29">
        <f t="shared" ref="X44:Y44" si="61">SUM(X32:X43)</f>
        <v>0</v>
      </c>
      <c r="Y44" s="28">
        <f t="shared" si="61"/>
        <v>0</v>
      </c>
      <c r="Z44" s="30"/>
      <c r="AA44" s="29">
        <f t="shared" ref="AA44:AB44" si="62">SUM(AA32:AA43)</f>
        <v>0</v>
      </c>
      <c r="AB44" s="28">
        <f t="shared" si="62"/>
        <v>0</v>
      </c>
      <c r="AC44" s="30"/>
      <c r="AD44" s="29">
        <f t="shared" ref="AD44:AE44" si="63">SUM(AD32:AD43)</f>
        <v>0</v>
      </c>
      <c r="AE44" s="28">
        <f t="shared" si="63"/>
        <v>0</v>
      </c>
      <c r="AF44" s="30"/>
      <c r="AG44" s="29">
        <f t="shared" ref="AG44:AH44" si="64">SUM(AG32:AG43)</f>
        <v>0</v>
      </c>
      <c r="AH44" s="28">
        <f t="shared" si="64"/>
        <v>0</v>
      </c>
      <c r="AI44" s="30"/>
      <c r="AJ44" s="29">
        <f t="shared" ref="AJ44:AK44" si="65">SUM(AJ32:AJ43)</f>
        <v>46.552999999999997</v>
      </c>
      <c r="AK44" s="28">
        <f t="shared" si="65"/>
        <v>465.9</v>
      </c>
      <c r="AL44" s="30"/>
      <c r="AM44" s="29">
        <f t="shared" ref="AM44:AN44" si="66">SUM(AM32:AM43)</f>
        <v>0</v>
      </c>
      <c r="AN44" s="28">
        <f t="shared" si="66"/>
        <v>0</v>
      </c>
      <c r="AO44" s="30"/>
      <c r="AP44" s="29">
        <f t="shared" ref="AP44:AQ44" si="67">SUM(AP32:AP43)</f>
        <v>0</v>
      </c>
      <c r="AQ44" s="28">
        <f t="shared" si="67"/>
        <v>0</v>
      </c>
      <c r="AR44" s="30"/>
      <c r="AS44" s="29">
        <f t="shared" ref="AS44:AT44" si="68">SUM(AS32:AS43)</f>
        <v>0</v>
      </c>
      <c r="AT44" s="28">
        <f t="shared" si="68"/>
        <v>0</v>
      </c>
      <c r="AU44" s="30"/>
      <c r="AV44" s="29">
        <f t="shared" ref="AV44:AW44" si="69">SUM(AV32:AV43)</f>
        <v>0</v>
      </c>
      <c r="AW44" s="28">
        <f t="shared" si="69"/>
        <v>0</v>
      </c>
      <c r="AX44" s="30"/>
      <c r="AY44" s="29">
        <f t="shared" ref="AY44:AZ44" si="70">SUM(AY32:AY43)</f>
        <v>0.40300000000000002</v>
      </c>
      <c r="AZ44" s="28">
        <f t="shared" si="70"/>
        <v>36.24</v>
      </c>
      <c r="BA44" s="30"/>
      <c r="BB44" s="29">
        <f t="shared" ref="BB44:BC44" si="71">SUM(BB32:BB43)</f>
        <v>1718.4680000000001</v>
      </c>
      <c r="BC44" s="28">
        <f t="shared" si="71"/>
        <v>18305.759999999998</v>
      </c>
      <c r="BD44" s="30"/>
      <c r="BE44" s="56">
        <f t="shared" si="49"/>
        <v>4099.32</v>
      </c>
      <c r="BF44" s="30">
        <f t="shared" si="50"/>
        <v>42737.72</v>
      </c>
    </row>
    <row r="45" spans="1:58" x14ac:dyDescent="0.3">
      <c r="A45" s="35">
        <v>2015</v>
      </c>
      <c r="B45" s="3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f t="shared" ref="Q45:Q56" si="72">IF(O45=0,0,P45/O45*1000)</f>
        <v>0</v>
      </c>
      <c r="R45" s="6">
        <v>0</v>
      </c>
      <c r="S45" s="5">
        <v>0</v>
      </c>
      <c r="T45" s="8">
        <f t="shared" ref="T45:T56" si="73">IF(R45=0,0,S45/R45*1000)</f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55">
        <f t="shared" si="49"/>
        <v>0</v>
      </c>
      <c r="BF45" s="8">
        <f t="shared" si="50"/>
        <v>0</v>
      </c>
    </row>
    <row r="46" spans="1:58" x14ac:dyDescent="0.3">
      <c r="A46" s="35">
        <v>2015</v>
      </c>
      <c r="B46" s="36" t="s">
        <v>3</v>
      </c>
      <c r="C46" s="6">
        <v>0</v>
      </c>
      <c r="D46" s="5">
        <v>0</v>
      </c>
      <c r="E46" s="8">
        <v>0</v>
      </c>
      <c r="F46" s="6">
        <v>75.992000000000004</v>
      </c>
      <c r="G46" s="5">
        <v>403.67</v>
      </c>
      <c r="H46" s="8">
        <f t="shared" ref="H46:H56" si="74">G46/F46*1000</f>
        <v>5312.0065270028426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f t="shared" si="72"/>
        <v>0</v>
      </c>
      <c r="R46" s="6">
        <v>0</v>
      </c>
      <c r="S46" s="5">
        <v>0</v>
      </c>
      <c r="T46" s="8">
        <f t="shared" si="73"/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53.435000000000002</v>
      </c>
      <c r="BC46" s="5">
        <v>614.44000000000005</v>
      </c>
      <c r="BD46" s="8">
        <f t="shared" ref="BD46:BD56" si="75">BC46/BB46*1000</f>
        <v>11498.830354636475</v>
      </c>
      <c r="BE46" s="55">
        <f t="shared" si="49"/>
        <v>129.42700000000002</v>
      </c>
      <c r="BF46" s="8">
        <f t="shared" si="50"/>
        <v>1018.1100000000001</v>
      </c>
    </row>
    <row r="47" spans="1:58" x14ac:dyDescent="0.3">
      <c r="A47" s="35">
        <v>2015</v>
      </c>
      <c r="B47" s="36" t="s">
        <v>4</v>
      </c>
      <c r="C47" s="6">
        <v>0</v>
      </c>
      <c r="D47" s="5">
        <v>0</v>
      </c>
      <c r="E47" s="8">
        <v>0</v>
      </c>
      <c r="F47" s="6">
        <v>146.11799999999999</v>
      </c>
      <c r="G47" s="5">
        <v>929.76</v>
      </c>
      <c r="H47" s="8">
        <f t="shared" si="74"/>
        <v>6363.0764176898128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f t="shared" si="72"/>
        <v>0</v>
      </c>
      <c r="R47" s="6">
        <v>0</v>
      </c>
      <c r="S47" s="5">
        <v>0</v>
      </c>
      <c r="T47" s="8">
        <f t="shared" si="73"/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27.988</v>
      </c>
      <c r="BC47" s="5">
        <v>396.92</v>
      </c>
      <c r="BD47" s="8">
        <f t="shared" si="75"/>
        <v>14181.79219665571</v>
      </c>
      <c r="BE47" s="55">
        <f t="shared" si="49"/>
        <v>174.10599999999999</v>
      </c>
      <c r="BF47" s="8">
        <f t="shared" si="50"/>
        <v>1326.68</v>
      </c>
    </row>
    <row r="48" spans="1:58" x14ac:dyDescent="0.3">
      <c r="A48" s="35">
        <v>2015</v>
      </c>
      <c r="B48" s="36" t="s">
        <v>5</v>
      </c>
      <c r="C48" s="6">
        <v>0</v>
      </c>
      <c r="D48" s="5">
        <v>0</v>
      </c>
      <c r="E48" s="8">
        <v>0</v>
      </c>
      <c r="F48" s="6">
        <v>186.31</v>
      </c>
      <c r="G48" s="5">
        <v>1179.6500000000001</v>
      </c>
      <c r="H48" s="8">
        <f t="shared" si="74"/>
        <v>6331.6515484944457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72"/>
        <v>0</v>
      </c>
      <c r="R48" s="6">
        <v>0</v>
      </c>
      <c r="S48" s="5">
        <v>0</v>
      </c>
      <c r="T48" s="8">
        <f t="shared" si="73"/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2.3679999999999999</v>
      </c>
      <c r="AK48" s="5">
        <v>13.52</v>
      </c>
      <c r="AL48" s="8">
        <f t="shared" ref="AL48:AL55" si="76">AK48/AJ48*1000</f>
        <v>5709.45945945946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19.975000000000001</v>
      </c>
      <c r="BC48" s="5">
        <v>286.45</v>
      </c>
      <c r="BD48" s="8">
        <f t="shared" si="75"/>
        <v>14340.425531914892</v>
      </c>
      <c r="BE48" s="55">
        <f t="shared" si="49"/>
        <v>208.65299999999999</v>
      </c>
      <c r="BF48" s="8">
        <f t="shared" si="50"/>
        <v>1479.6200000000001</v>
      </c>
    </row>
    <row r="49" spans="1:58" x14ac:dyDescent="0.3">
      <c r="A49" s="35">
        <v>2015</v>
      </c>
      <c r="B49" s="36" t="s">
        <v>6</v>
      </c>
      <c r="C49" s="6">
        <v>0</v>
      </c>
      <c r="D49" s="5">
        <v>0</v>
      </c>
      <c r="E49" s="8">
        <v>0</v>
      </c>
      <c r="F49" s="6">
        <v>153.821</v>
      </c>
      <c r="G49" s="5">
        <v>1031.03</v>
      </c>
      <c r="H49" s="8">
        <f t="shared" si="74"/>
        <v>6702.7909063131819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f t="shared" si="72"/>
        <v>0</v>
      </c>
      <c r="R49" s="6">
        <v>0</v>
      </c>
      <c r="S49" s="5">
        <v>0</v>
      </c>
      <c r="T49" s="8">
        <f t="shared" si="73"/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1.87</v>
      </c>
      <c r="AK49" s="5">
        <v>8.9600000000000009</v>
      </c>
      <c r="AL49" s="8">
        <f t="shared" si="76"/>
        <v>4791.4438502673802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55">
        <f t="shared" si="49"/>
        <v>155.691</v>
      </c>
      <c r="BF49" s="8">
        <f t="shared" si="50"/>
        <v>1039.99</v>
      </c>
    </row>
    <row r="50" spans="1:58" x14ac:dyDescent="0.3">
      <c r="A50" s="35">
        <v>2015</v>
      </c>
      <c r="B50" s="36" t="s">
        <v>7</v>
      </c>
      <c r="C50" s="6">
        <v>0</v>
      </c>
      <c r="D50" s="5">
        <v>0</v>
      </c>
      <c r="E50" s="8">
        <v>0</v>
      </c>
      <c r="F50" s="6">
        <v>324.81900000000002</v>
      </c>
      <c r="G50" s="5">
        <v>2791.22</v>
      </c>
      <c r="H50" s="8">
        <f t="shared" si="74"/>
        <v>8593.1549570683965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f t="shared" si="72"/>
        <v>0</v>
      </c>
      <c r="R50" s="6">
        <v>0</v>
      </c>
      <c r="S50" s="5">
        <v>0</v>
      </c>
      <c r="T50" s="8">
        <f t="shared" si="73"/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81.100999999999999</v>
      </c>
      <c r="BC50" s="5">
        <v>1008.31</v>
      </c>
      <c r="BD50" s="8">
        <f t="shared" si="75"/>
        <v>12432.769016411636</v>
      </c>
      <c r="BE50" s="55">
        <f t="shared" si="49"/>
        <v>405.92</v>
      </c>
      <c r="BF50" s="8">
        <f t="shared" si="50"/>
        <v>3799.5299999999997</v>
      </c>
    </row>
    <row r="51" spans="1:58" x14ac:dyDescent="0.3">
      <c r="A51" s="35">
        <v>2015</v>
      </c>
      <c r="B51" s="36" t="s">
        <v>8</v>
      </c>
      <c r="C51" s="6">
        <v>0</v>
      </c>
      <c r="D51" s="5">
        <v>0</v>
      </c>
      <c r="E51" s="8">
        <v>0</v>
      </c>
      <c r="F51" s="6">
        <v>298.10300000000001</v>
      </c>
      <c r="G51" s="5">
        <v>2204.0100000000002</v>
      </c>
      <c r="H51" s="8">
        <f t="shared" si="74"/>
        <v>7393.4512567803758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f t="shared" si="72"/>
        <v>0</v>
      </c>
      <c r="R51" s="6">
        <v>0</v>
      </c>
      <c r="S51" s="5">
        <v>0</v>
      </c>
      <c r="T51" s="8">
        <f t="shared" si="73"/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0.40100000000000002</v>
      </c>
      <c r="AZ51" s="5">
        <v>39.15</v>
      </c>
      <c r="BA51" s="8">
        <f t="shared" ref="BA51" si="77">AZ51/AY51*1000</f>
        <v>97630.922693266824</v>
      </c>
      <c r="BB51" s="6">
        <v>130.22800000000001</v>
      </c>
      <c r="BC51" s="5">
        <v>1366.82</v>
      </c>
      <c r="BD51" s="8">
        <f t="shared" si="75"/>
        <v>10495.592345732099</v>
      </c>
      <c r="BE51" s="55">
        <f t="shared" si="49"/>
        <v>428.73200000000003</v>
      </c>
      <c r="BF51" s="8">
        <f t="shared" si="50"/>
        <v>3609.98</v>
      </c>
    </row>
    <row r="52" spans="1:58" x14ac:dyDescent="0.3">
      <c r="A52" s="35">
        <v>2015</v>
      </c>
      <c r="B52" s="36" t="s">
        <v>9</v>
      </c>
      <c r="C52" s="6">
        <v>0</v>
      </c>
      <c r="D52" s="5">
        <v>0</v>
      </c>
      <c r="E52" s="8">
        <v>0</v>
      </c>
      <c r="F52" s="6">
        <v>49.3</v>
      </c>
      <c r="G52" s="5">
        <v>393.72</v>
      </c>
      <c r="H52" s="8">
        <f t="shared" si="74"/>
        <v>7986.2068965517255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f t="shared" si="72"/>
        <v>0</v>
      </c>
      <c r="R52" s="6">
        <v>0</v>
      </c>
      <c r="S52" s="5">
        <v>0</v>
      </c>
      <c r="T52" s="8">
        <f t="shared" si="73"/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102.94199999999999</v>
      </c>
      <c r="BC52" s="5">
        <v>1172.08</v>
      </c>
      <c r="BD52" s="8">
        <f t="shared" si="75"/>
        <v>11385.828913368692</v>
      </c>
      <c r="BE52" s="55">
        <f t="shared" si="49"/>
        <v>152.24199999999999</v>
      </c>
      <c r="BF52" s="8">
        <f t="shared" si="50"/>
        <v>1565.8</v>
      </c>
    </row>
    <row r="53" spans="1:58" x14ac:dyDescent="0.3">
      <c r="A53" s="35">
        <v>2015</v>
      </c>
      <c r="B53" s="36" t="s">
        <v>10</v>
      </c>
      <c r="C53" s="6">
        <v>0</v>
      </c>
      <c r="D53" s="5">
        <v>0</v>
      </c>
      <c r="E53" s="8">
        <v>0</v>
      </c>
      <c r="F53" s="6">
        <v>48</v>
      </c>
      <c r="G53" s="5">
        <v>388.82</v>
      </c>
      <c r="H53" s="8">
        <f t="shared" si="74"/>
        <v>8100.4166666666661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f t="shared" si="72"/>
        <v>0</v>
      </c>
      <c r="R53" s="6">
        <v>0</v>
      </c>
      <c r="S53" s="5">
        <v>0</v>
      </c>
      <c r="T53" s="8">
        <f t="shared" si="73"/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103.985</v>
      </c>
      <c r="BC53" s="5">
        <v>1244.74</v>
      </c>
      <c r="BD53" s="8">
        <f t="shared" si="75"/>
        <v>11970.380343318748</v>
      </c>
      <c r="BE53" s="55">
        <f t="shared" si="49"/>
        <v>151.98500000000001</v>
      </c>
      <c r="BF53" s="8">
        <f t="shared" si="50"/>
        <v>1633.56</v>
      </c>
    </row>
    <row r="54" spans="1:58" x14ac:dyDescent="0.3">
      <c r="A54" s="35">
        <v>2015</v>
      </c>
      <c r="B54" s="36" t="s">
        <v>11</v>
      </c>
      <c r="C54" s="6">
        <v>0</v>
      </c>
      <c r="D54" s="5">
        <v>0</v>
      </c>
      <c r="E54" s="8">
        <v>0</v>
      </c>
      <c r="F54" s="6">
        <v>92.06</v>
      </c>
      <c r="G54" s="5">
        <v>739.46</v>
      </c>
      <c r="H54" s="8">
        <f t="shared" si="74"/>
        <v>8032.3701933521616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f t="shared" si="72"/>
        <v>0</v>
      </c>
      <c r="R54" s="6">
        <v>0</v>
      </c>
      <c r="S54" s="5">
        <v>0</v>
      </c>
      <c r="T54" s="8">
        <f t="shared" si="73"/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77</v>
      </c>
      <c r="AB54" s="5">
        <v>477.47</v>
      </c>
      <c r="AC54" s="8">
        <f t="shared" ref="AC54:AC56" si="78">AB54/AA54*1000</f>
        <v>6200.909090909091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108.017</v>
      </c>
      <c r="BC54" s="5">
        <v>1364.12</v>
      </c>
      <c r="BD54" s="8">
        <f t="shared" si="75"/>
        <v>12628.752881490875</v>
      </c>
      <c r="BE54" s="55">
        <f t="shared" si="49"/>
        <v>277.077</v>
      </c>
      <c r="BF54" s="8">
        <f t="shared" si="50"/>
        <v>2581.0500000000002</v>
      </c>
    </row>
    <row r="55" spans="1:58" x14ac:dyDescent="0.3">
      <c r="A55" s="35">
        <v>2015</v>
      </c>
      <c r="B55" s="36" t="s">
        <v>12</v>
      </c>
      <c r="C55" s="6">
        <v>0</v>
      </c>
      <c r="D55" s="5">
        <v>0</v>
      </c>
      <c r="E55" s="8">
        <v>0</v>
      </c>
      <c r="F55" s="6">
        <v>52.109000000000002</v>
      </c>
      <c r="G55" s="5">
        <v>445.79</v>
      </c>
      <c r="H55" s="8">
        <f t="shared" si="74"/>
        <v>8554.952119595464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f t="shared" si="72"/>
        <v>0</v>
      </c>
      <c r="R55" s="6">
        <v>0</v>
      </c>
      <c r="S55" s="5">
        <v>0</v>
      </c>
      <c r="T55" s="8">
        <f t="shared" si="73"/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77</v>
      </c>
      <c r="AB55" s="5">
        <v>475.75</v>
      </c>
      <c r="AC55" s="8">
        <f t="shared" si="78"/>
        <v>6178.5714285714284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3.2000000000000001E-2</v>
      </c>
      <c r="AK55" s="5">
        <v>1.26</v>
      </c>
      <c r="AL55" s="8">
        <f t="shared" si="76"/>
        <v>39375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26.928000000000001</v>
      </c>
      <c r="BC55" s="5">
        <v>365.32</v>
      </c>
      <c r="BD55" s="8">
        <f t="shared" si="75"/>
        <v>13566.547831253713</v>
      </c>
      <c r="BE55" s="55">
        <f t="shared" si="49"/>
        <v>156.06900000000002</v>
      </c>
      <c r="BF55" s="8">
        <f t="shared" si="50"/>
        <v>1288.1199999999999</v>
      </c>
    </row>
    <row r="56" spans="1:58" x14ac:dyDescent="0.3">
      <c r="A56" s="35">
        <v>2015</v>
      </c>
      <c r="B56" s="36" t="s">
        <v>13</v>
      </c>
      <c r="C56" s="6">
        <v>0</v>
      </c>
      <c r="D56" s="5">
        <v>0</v>
      </c>
      <c r="E56" s="8">
        <v>0</v>
      </c>
      <c r="F56" s="6">
        <v>65.403000000000006</v>
      </c>
      <c r="G56" s="5">
        <v>555.12</v>
      </c>
      <c r="H56" s="8">
        <f t="shared" si="74"/>
        <v>8487.6840511903119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f t="shared" si="72"/>
        <v>0</v>
      </c>
      <c r="R56" s="6">
        <v>0</v>
      </c>
      <c r="S56" s="5">
        <v>0</v>
      </c>
      <c r="T56" s="8">
        <f t="shared" si="73"/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25</v>
      </c>
      <c r="AB56" s="5">
        <v>151.25</v>
      </c>
      <c r="AC56" s="8">
        <f t="shared" si="78"/>
        <v>6050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11.66</v>
      </c>
      <c r="AN56" s="5">
        <v>58.95</v>
      </c>
      <c r="AO56" s="8">
        <f t="shared" ref="AO56" si="79">AN56/AM56*1000</f>
        <v>5055.7461406518014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159.93299999999999</v>
      </c>
      <c r="BC56" s="5">
        <v>2280.34</v>
      </c>
      <c r="BD56" s="8">
        <f t="shared" si="75"/>
        <v>14258.09557752309</v>
      </c>
      <c r="BE56" s="55">
        <f t="shared" si="49"/>
        <v>261.99599999999998</v>
      </c>
      <c r="BF56" s="8">
        <f t="shared" si="50"/>
        <v>3045.6600000000003</v>
      </c>
    </row>
    <row r="57" spans="1:58" ht="15" thickBot="1" x14ac:dyDescent="0.35">
      <c r="A57" s="37"/>
      <c r="B57" s="38" t="s">
        <v>14</v>
      </c>
      <c r="C57" s="29">
        <f t="shared" ref="C57:D57" si="80">SUM(C45:C56)</f>
        <v>0</v>
      </c>
      <c r="D57" s="28">
        <f t="shared" si="80"/>
        <v>0</v>
      </c>
      <c r="E57" s="30"/>
      <c r="F57" s="29">
        <f t="shared" ref="F57:G57" si="81">SUM(F45:F56)</f>
        <v>1492.0349999999999</v>
      </c>
      <c r="G57" s="28">
        <f t="shared" si="81"/>
        <v>11062.250000000002</v>
      </c>
      <c r="H57" s="30"/>
      <c r="I57" s="29">
        <f t="shared" ref="I57:J57" si="82">SUM(I45:I56)</f>
        <v>0</v>
      </c>
      <c r="J57" s="28">
        <f t="shared" si="82"/>
        <v>0</v>
      </c>
      <c r="K57" s="30"/>
      <c r="L57" s="29">
        <f t="shared" ref="L57:M57" si="83">SUM(L45:L56)</f>
        <v>0</v>
      </c>
      <c r="M57" s="28">
        <f t="shared" si="83"/>
        <v>0</v>
      </c>
      <c r="N57" s="30"/>
      <c r="O57" s="29">
        <f t="shared" ref="O57:P57" si="84">SUM(O45:O56)</f>
        <v>0</v>
      </c>
      <c r="P57" s="28">
        <f t="shared" si="84"/>
        <v>0</v>
      </c>
      <c r="Q57" s="30"/>
      <c r="R57" s="29">
        <f t="shared" ref="R57:S57" si="85">SUM(R45:R56)</f>
        <v>0</v>
      </c>
      <c r="S57" s="28">
        <f t="shared" si="85"/>
        <v>0</v>
      </c>
      <c r="T57" s="30"/>
      <c r="U57" s="29">
        <f t="shared" ref="U57:V57" si="86">SUM(U45:U56)</f>
        <v>0</v>
      </c>
      <c r="V57" s="28">
        <f t="shared" si="86"/>
        <v>0</v>
      </c>
      <c r="W57" s="30"/>
      <c r="X57" s="29">
        <f t="shared" ref="X57:Y57" si="87">SUM(X45:X56)</f>
        <v>0</v>
      </c>
      <c r="Y57" s="28">
        <f t="shared" si="87"/>
        <v>0</v>
      </c>
      <c r="Z57" s="30"/>
      <c r="AA57" s="29">
        <f t="shared" ref="AA57:AB57" si="88">SUM(AA45:AA56)</f>
        <v>179</v>
      </c>
      <c r="AB57" s="28">
        <f t="shared" si="88"/>
        <v>1104.47</v>
      </c>
      <c r="AC57" s="30"/>
      <c r="AD57" s="29">
        <f t="shared" ref="AD57:AE57" si="89">SUM(AD45:AD56)</f>
        <v>0</v>
      </c>
      <c r="AE57" s="28">
        <f t="shared" si="89"/>
        <v>0</v>
      </c>
      <c r="AF57" s="30"/>
      <c r="AG57" s="29">
        <f t="shared" ref="AG57:AH57" si="90">SUM(AG45:AG56)</f>
        <v>0</v>
      </c>
      <c r="AH57" s="28">
        <f t="shared" si="90"/>
        <v>0</v>
      </c>
      <c r="AI57" s="30"/>
      <c r="AJ57" s="29">
        <f t="shared" ref="AJ57:AK57" si="91">SUM(AJ45:AJ56)</f>
        <v>4.2699999999999996</v>
      </c>
      <c r="AK57" s="28">
        <f t="shared" si="91"/>
        <v>23.740000000000002</v>
      </c>
      <c r="AL57" s="30"/>
      <c r="AM57" s="29">
        <f t="shared" ref="AM57:AN57" si="92">SUM(AM45:AM56)</f>
        <v>11.66</v>
      </c>
      <c r="AN57" s="28">
        <f t="shared" si="92"/>
        <v>58.95</v>
      </c>
      <c r="AO57" s="30"/>
      <c r="AP57" s="29">
        <f t="shared" ref="AP57:AQ57" si="93">SUM(AP45:AP56)</f>
        <v>0</v>
      </c>
      <c r="AQ57" s="28">
        <f t="shared" si="93"/>
        <v>0</v>
      </c>
      <c r="AR57" s="30"/>
      <c r="AS57" s="29">
        <f t="shared" ref="AS57:AT57" si="94">SUM(AS45:AS56)</f>
        <v>0</v>
      </c>
      <c r="AT57" s="28">
        <f t="shared" si="94"/>
        <v>0</v>
      </c>
      <c r="AU57" s="30"/>
      <c r="AV57" s="29">
        <f t="shared" ref="AV57:AW57" si="95">SUM(AV45:AV56)</f>
        <v>0</v>
      </c>
      <c r="AW57" s="28">
        <f t="shared" si="95"/>
        <v>0</v>
      </c>
      <c r="AX57" s="30"/>
      <c r="AY57" s="29">
        <f t="shared" ref="AY57:AZ57" si="96">SUM(AY45:AY56)</f>
        <v>0.40100000000000002</v>
      </c>
      <c r="AZ57" s="28">
        <f t="shared" si="96"/>
        <v>39.15</v>
      </c>
      <c r="BA57" s="30"/>
      <c r="BB57" s="29">
        <f t="shared" ref="BB57:BC57" si="97">SUM(BB45:BB56)</f>
        <v>814.53200000000004</v>
      </c>
      <c r="BC57" s="28">
        <f t="shared" si="97"/>
        <v>10099.539999999999</v>
      </c>
      <c r="BD57" s="30"/>
      <c r="BE57" s="56">
        <f t="shared" si="49"/>
        <v>2501.8979999999997</v>
      </c>
      <c r="BF57" s="30">
        <f t="shared" si="50"/>
        <v>22388.100000000002</v>
      </c>
    </row>
    <row r="58" spans="1:58" x14ac:dyDescent="0.3">
      <c r="A58" s="35">
        <v>2016</v>
      </c>
      <c r="B58" s="36" t="s">
        <v>2</v>
      </c>
      <c r="C58" s="6">
        <v>0</v>
      </c>
      <c r="D58" s="5">
        <v>0</v>
      </c>
      <c r="E58" s="8">
        <v>0</v>
      </c>
      <c r="F58" s="6">
        <v>72.430999999999997</v>
      </c>
      <c r="G58" s="5">
        <v>747.8</v>
      </c>
      <c r="H58" s="8">
        <f t="shared" ref="H58:H69" si="98">G58/F58*1000</f>
        <v>10324.308652372603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f t="shared" ref="Q58:Q69" si="99">IF(O58=0,0,P58/O58*1000)</f>
        <v>0</v>
      </c>
      <c r="R58" s="6">
        <v>0</v>
      </c>
      <c r="S58" s="5">
        <v>0</v>
      </c>
      <c r="T58" s="8">
        <f t="shared" ref="T58:T69" si="100">IF(R58=0,0,S58/R58*1000)</f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26</v>
      </c>
      <c r="AB58" s="5">
        <v>161.6</v>
      </c>
      <c r="AC58" s="8">
        <f t="shared" ref="AC58" si="101">AB58/AA58*1000</f>
        <v>6215.3846153846152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268.26799999999997</v>
      </c>
      <c r="BC58" s="5">
        <v>4039.31</v>
      </c>
      <c r="BD58" s="8">
        <f t="shared" ref="BD58:BD69" si="102">BC58/BB58*1000</f>
        <v>15056.995243562409</v>
      </c>
      <c r="BE58" s="55">
        <f t="shared" ref="BE58:BE83" si="103">C58+F58+U58+AA58+AD58+AM58+AP58+AV58+BB58+AJ58+AY58+X58+I58+AS58</f>
        <v>366.69899999999996</v>
      </c>
      <c r="BF58" s="8">
        <f t="shared" ref="BF58:BF83" si="104">D58+G58+V58+AB58+AE58+AN58+AQ58+AW58+BC58+AK58+AZ58+Y58+J58+AT58</f>
        <v>4948.71</v>
      </c>
    </row>
    <row r="59" spans="1:58" x14ac:dyDescent="0.3">
      <c r="A59" s="35">
        <v>2016</v>
      </c>
      <c r="B59" s="36" t="s">
        <v>3</v>
      </c>
      <c r="C59" s="6">
        <v>80.977999999999994</v>
      </c>
      <c r="D59" s="5">
        <v>859.18</v>
      </c>
      <c r="E59" s="8">
        <f t="shared" ref="E59:E69" si="105">D59/C59*1000</f>
        <v>10610.042233693102</v>
      </c>
      <c r="F59" s="6">
        <v>44.887</v>
      </c>
      <c r="G59" s="5">
        <v>456.4</v>
      </c>
      <c r="H59" s="8">
        <f t="shared" si="98"/>
        <v>10167.754583732483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f t="shared" si="99"/>
        <v>0</v>
      </c>
      <c r="R59" s="6">
        <v>0</v>
      </c>
      <c r="S59" s="5">
        <v>0</v>
      </c>
      <c r="T59" s="8">
        <f t="shared" si="100"/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188.774</v>
      </c>
      <c r="BC59" s="5">
        <v>2449.86</v>
      </c>
      <c r="BD59" s="8">
        <f t="shared" si="102"/>
        <v>12977.740578681387</v>
      </c>
      <c r="BE59" s="55">
        <f t="shared" si="103"/>
        <v>314.63900000000001</v>
      </c>
      <c r="BF59" s="8">
        <f t="shared" si="104"/>
        <v>3765.44</v>
      </c>
    </row>
    <row r="60" spans="1:58" x14ac:dyDescent="0.3">
      <c r="A60" s="35">
        <v>2016</v>
      </c>
      <c r="B60" s="36" t="s">
        <v>4</v>
      </c>
      <c r="C60" s="6">
        <v>80.986000000000004</v>
      </c>
      <c r="D60" s="5">
        <v>821.4</v>
      </c>
      <c r="E60" s="8">
        <f t="shared" si="105"/>
        <v>10142.493764354333</v>
      </c>
      <c r="F60" s="6">
        <v>57.606999999999999</v>
      </c>
      <c r="G60" s="5">
        <v>470.27</v>
      </c>
      <c r="H60" s="8">
        <f t="shared" si="98"/>
        <v>8163.4176402173343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f t="shared" si="99"/>
        <v>0</v>
      </c>
      <c r="R60" s="6">
        <v>0</v>
      </c>
      <c r="S60" s="5">
        <v>0</v>
      </c>
      <c r="T60" s="8">
        <f t="shared" si="100"/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0.16800000000000001</v>
      </c>
      <c r="AZ60" s="5">
        <v>39.229999999999997</v>
      </c>
      <c r="BA60" s="8">
        <f t="shared" ref="BA60:BA67" si="106">AZ60/AY60*1000</f>
        <v>233511.90476190473</v>
      </c>
      <c r="BB60" s="6">
        <v>566.54499999999996</v>
      </c>
      <c r="BC60" s="5">
        <v>5758.16</v>
      </c>
      <c r="BD60" s="8">
        <f t="shared" si="102"/>
        <v>10163.641017041895</v>
      </c>
      <c r="BE60" s="55">
        <f t="shared" si="103"/>
        <v>705.30599999999993</v>
      </c>
      <c r="BF60" s="8">
        <f t="shared" si="104"/>
        <v>7089.0599999999995</v>
      </c>
    </row>
    <row r="61" spans="1:58" x14ac:dyDescent="0.3">
      <c r="A61" s="35">
        <v>2016</v>
      </c>
      <c r="B61" s="36" t="s">
        <v>5</v>
      </c>
      <c r="C61" s="6">
        <v>188.96199999999999</v>
      </c>
      <c r="D61" s="5">
        <v>1839.36</v>
      </c>
      <c r="E61" s="8">
        <f t="shared" si="105"/>
        <v>9734.0205967337351</v>
      </c>
      <c r="F61" s="6">
        <v>66.391000000000005</v>
      </c>
      <c r="G61" s="5">
        <v>499.94</v>
      </c>
      <c r="H61" s="8">
        <f t="shared" si="98"/>
        <v>7530.2375321956288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f t="shared" si="99"/>
        <v>0</v>
      </c>
      <c r="R61" s="6">
        <v>0</v>
      </c>
      <c r="S61" s="5">
        <v>0</v>
      </c>
      <c r="T61" s="8">
        <f t="shared" si="100"/>
        <v>0</v>
      </c>
      <c r="U61" s="6">
        <v>0</v>
      </c>
      <c r="V61" s="5">
        <v>0</v>
      </c>
      <c r="W61" s="8">
        <v>0</v>
      </c>
      <c r="X61" s="6">
        <v>27</v>
      </c>
      <c r="Y61" s="5">
        <v>259.35000000000002</v>
      </c>
      <c r="Z61" s="8">
        <f t="shared" ref="Z61" si="107">Y61/X61*1000</f>
        <v>9605.5555555555566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0.22</v>
      </c>
      <c r="AN61" s="5">
        <v>2.3199999999999998</v>
      </c>
      <c r="AO61" s="8">
        <f t="shared" ref="AO61" si="108">AN61/AM61*1000</f>
        <v>10545.454545454544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188.09</v>
      </c>
      <c r="BC61" s="5">
        <v>1819.09</v>
      </c>
      <c r="BD61" s="8">
        <f t="shared" si="102"/>
        <v>9671.3807219947885</v>
      </c>
      <c r="BE61" s="55">
        <f t="shared" si="103"/>
        <v>470.66300000000001</v>
      </c>
      <c r="BF61" s="8">
        <f t="shared" si="104"/>
        <v>4420.0600000000004</v>
      </c>
    </row>
    <row r="62" spans="1:58" x14ac:dyDescent="0.3">
      <c r="A62" s="35">
        <v>2016</v>
      </c>
      <c r="B62" s="36" t="s">
        <v>6</v>
      </c>
      <c r="C62" s="6">
        <v>186.69800000000001</v>
      </c>
      <c r="D62" s="5">
        <v>1699.9</v>
      </c>
      <c r="E62" s="8">
        <f t="shared" si="105"/>
        <v>9105.0787903459059</v>
      </c>
      <c r="F62" s="6">
        <v>94.844999999999999</v>
      </c>
      <c r="G62" s="5">
        <v>798.14</v>
      </c>
      <c r="H62" s="8">
        <f t="shared" si="98"/>
        <v>8415.2037534925421</v>
      </c>
      <c r="I62" s="6">
        <v>28.056000000000001</v>
      </c>
      <c r="J62" s="5">
        <v>263.85000000000002</v>
      </c>
      <c r="K62" s="8">
        <f t="shared" ref="K62" si="109">J62/I62*1000</f>
        <v>9404.4054747647569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f t="shared" si="99"/>
        <v>0</v>
      </c>
      <c r="R62" s="6">
        <v>0</v>
      </c>
      <c r="S62" s="5">
        <v>0</v>
      </c>
      <c r="T62" s="8">
        <f t="shared" si="100"/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241.65199999999999</v>
      </c>
      <c r="BC62" s="5">
        <v>2200.1799999999998</v>
      </c>
      <c r="BD62" s="8">
        <f t="shared" si="102"/>
        <v>9104.7456673232573</v>
      </c>
      <c r="BE62" s="55">
        <f t="shared" si="103"/>
        <v>551.25099999999998</v>
      </c>
      <c r="BF62" s="8">
        <f t="shared" si="104"/>
        <v>4962.07</v>
      </c>
    </row>
    <row r="63" spans="1:58" x14ac:dyDescent="0.3">
      <c r="A63" s="35">
        <v>2016</v>
      </c>
      <c r="B63" s="36" t="s">
        <v>7</v>
      </c>
      <c r="C63" s="6">
        <v>104.501</v>
      </c>
      <c r="D63" s="5">
        <v>1013.78</v>
      </c>
      <c r="E63" s="8">
        <f t="shared" si="105"/>
        <v>9701.1511851561227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f t="shared" si="99"/>
        <v>0</v>
      </c>
      <c r="R63" s="6">
        <v>0</v>
      </c>
      <c r="S63" s="5">
        <v>0</v>
      </c>
      <c r="T63" s="8">
        <f t="shared" si="100"/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6.452</v>
      </c>
      <c r="AK63" s="5">
        <v>44.16</v>
      </c>
      <c r="AL63" s="8">
        <f t="shared" ref="AL63:AL64" si="110">AK63/AJ63*1000</f>
        <v>6844.3893366398006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0.40300000000000002</v>
      </c>
      <c r="AZ63" s="5">
        <v>36.31</v>
      </c>
      <c r="BA63" s="8">
        <f t="shared" si="106"/>
        <v>90099.255583126549</v>
      </c>
      <c r="BB63" s="6">
        <v>456.488</v>
      </c>
      <c r="BC63" s="5">
        <v>4501.21</v>
      </c>
      <c r="BD63" s="8">
        <f t="shared" si="102"/>
        <v>9860.5220728693839</v>
      </c>
      <c r="BE63" s="55">
        <f t="shared" si="103"/>
        <v>567.84400000000005</v>
      </c>
      <c r="BF63" s="8">
        <f t="shared" si="104"/>
        <v>5595.46</v>
      </c>
    </row>
    <row r="64" spans="1:58" x14ac:dyDescent="0.3">
      <c r="A64" s="35">
        <v>2016</v>
      </c>
      <c r="B64" s="36" t="s">
        <v>8</v>
      </c>
      <c r="C64" s="6">
        <v>106.474</v>
      </c>
      <c r="D64" s="5">
        <v>973.69</v>
      </c>
      <c r="E64" s="8">
        <f t="shared" si="105"/>
        <v>9144.8616563668129</v>
      </c>
      <c r="F64" s="6">
        <v>23.934999999999999</v>
      </c>
      <c r="G64" s="5">
        <v>85.63</v>
      </c>
      <c r="H64" s="8">
        <f t="shared" si="98"/>
        <v>3577.6060162941299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f t="shared" si="99"/>
        <v>0</v>
      </c>
      <c r="R64" s="6">
        <v>0</v>
      </c>
      <c r="S64" s="5">
        <v>0</v>
      </c>
      <c r="T64" s="8">
        <f t="shared" si="100"/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0.39</v>
      </c>
      <c r="AK64" s="5">
        <v>4.38</v>
      </c>
      <c r="AL64" s="8">
        <f t="shared" si="110"/>
        <v>11230.76923076923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162.50299999999999</v>
      </c>
      <c r="BC64" s="5">
        <v>1481.65</v>
      </c>
      <c r="BD64" s="8">
        <f t="shared" si="102"/>
        <v>9117.6778274862627</v>
      </c>
      <c r="BE64" s="55">
        <f t="shared" si="103"/>
        <v>293.30199999999996</v>
      </c>
      <c r="BF64" s="8">
        <f t="shared" si="104"/>
        <v>2545.3500000000004</v>
      </c>
    </row>
    <row r="65" spans="1:58" x14ac:dyDescent="0.3">
      <c r="A65" s="35">
        <v>2016</v>
      </c>
      <c r="B65" s="36" t="s">
        <v>9</v>
      </c>
      <c r="C65" s="6">
        <v>216.74</v>
      </c>
      <c r="D65" s="5">
        <v>1809.94</v>
      </c>
      <c r="E65" s="8">
        <f t="shared" si="105"/>
        <v>8350.7428255052127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f t="shared" si="99"/>
        <v>0</v>
      </c>
      <c r="R65" s="6">
        <v>0</v>
      </c>
      <c r="S65" s="5">
        <v>0</v>
      </c>
      <c r="T65" s="8">
        <f t="shared" si="100"/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80.085999999999999</v>
      </c>
      <c r="BC65" s="5">
        <v>652.66</v>
      </c>
      <c r="BD65" s="8">
        <f t="shared" si="102"/>
        <v>8149.4892990035714</v>
      </c>
      <c r="BE65" s="55">
        <f t="shared" si="103"/>
        <v>296.82600000000002</v>
      </c>
      <c r="BF65" s="8">
        <f t="shared" si="104"/>
        <v>2462.6</v>
      </c>
    </row>
    <row r="66" spans="1:58" x14ac:dyDescent="0.3">
      <c r="A66" s="35">
        <v>2016</v>
      </c>
      <c r="B66" s="36" t="s">
        <v>10</v>
      </c>
      <c r="C66" s="6">
        <v>26.989000000000001</v>
      </c>
      <c r="D66" s="5">
        <v>232.89</v>
      </c>
      <c r="E66" s="8">
        <f t="shared" si="105"/>
        <v>8629.0711030419807</v>
      </c>
      <c r="F66" s="6">
        <v>24.885000000000002</v>
      </c>
      <c r="G66" s="5">
        <v>156.08000000000001</v>
      </c>
      <c r="H66" s="8">
        <f t="shared" si="98"/>
        <v>6272.0514366083989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f t="shared" si="99"/>
        <v>0</v>
      </c>
      <c r="R66" s="6">
        <v>0</v>
      </c>
      <c r="S66" s="5">
        <v>0</v>
      </c>
      <c r="T66" s="8">
        <f t="shared" si="100"/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188.55099999999999</v>
      </c>
      <c r="BC66" s="5">
        <v>1429.46</v>
      </c>
      <c r="BD66" s="8">
        <f t="shared" si="102"/>
        <v>7581.2910034950764</v>
      </c>
      <c r="BE66" s="55">
        <f t="shared" si="103"/>
        <v>240.42499999999998</v>
      </c>
      <c r="BF66" s="8">
        <f t="shared" si="104"/>
        <v>1818.43</v>
      </c>
    </row>
    <row r="67" spans="1:58" x14ac:dyDescent="0.3">
      <c r="A67" s="35">
        <v>2016</v>
      </c>
      <c r="B67" s="36" t="s">
        <v>11</v>
      </c>
      <c r="C67" s="6">
        <v>26.998999999999999</v>
      </c>
      <c r="D67" s="5">
        <v>213.26</v>
      </c>
      <c r="E67" s="8">
        <f t="shared" si="105"/>
        <v>7898.8110670765591</v>
      </c>
      <c r="F67" s="6">
        <v>81.635999999999996</v>
      </c>
      <c r="G67" s="5">
        <v>895.45</v>
      </c>
      <c r="H67" s="8">
        <f t="shared" si="98"/>
        <v>10968.812778676076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f t="shared" si="99"/>
        <v>0</v>
      </c>
      <c r="R67" s="6">
        <v>0</v>
      </c>
      <c r="S67" s="5">
        <v>0</v>
      </c>
      <c r="T67" s="8">
        <f t="shared" si="100"/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0.749</v>
      </c>
      <c r="AZ67" s="5">
        <v>56.65</v>
      </c>
      <c r="BA67" s="8">
        <f t="shared" si="106"/>
        <v>75634.178905206936</v>
      </c>
      <c r="BB67" s="6">
        <v>279.31400000000002</v>
      </c>
      <c r="BC67" s="5">
        <v>2181.66</v>
      </c>
      <c r="BD67" s="8">
        <f t="shared" si="102"/>
        <v>7810.779266345402</v>
      </c>
      <c r="BE67" s="55">
        <f t="shared" si="103"/>
        <v>388.69800000000004</v>
      </c>
      <c r="BF67" s="8">
        <f t="shared" si="104"/>
        <v>3347.02</v>
      </c>
    </row>
    <row r="68" spans="1:58" x14ac:dyDescent="0.3">
      <c r="A68" s="35">
        <v>2016</v>
      </c>
      <c r="B68" s="36" t="s">
        <v>12</v>
      </c>
      <c r="C68" s="6">
        <v>53.984999999999999</v>
      </c>
      <c r="D68" s="5">
        <v>463.25</v>
      </c>
      <c r="E68" s="8">
        <f t="shared" si="105"/>
        <v>8581.0873390756697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f t="shared" si="99"/>
        <v>0</v>
      </c>
      <c r="R68" s="6">
        <v>0</v>
      </c>
      <c r="S68" s="5">
        <v>0</v>
      </c>
      <c r="T68" s="8">
        <f t="shared" si="100"/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1.4E-2</v>
      </c>
      <c r="AT68" s="5">
        <v>0.33</v>
      </c>
      <c r="AU68" s="8">
        <f t="shared" ref="AU68" si="111">AT68/AS68*1000</f>
        <v>23571.428571428572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134.75299999999999</v>
      </c>
      <c r="BC68" s="5">
        <v>1147.74</v>
      </c>
      <c r="BD68" s="8">
        <f t="shared" si="102"/>
        <v>8517.3613945515135</v>
      </c>
      <c r="BE68" s="55">
        <f t="shared" si="103"/>
        <v>188.75200000000001</v>
      </c>
      <c r="BF68" s="8">
        <f t="shared" si="104"/>
        <v>1611.32</v>
      </c>
    </row>
    <row r="69" spans="1:58" x14ac:dyDescent="0.3">
      <c r="A69" s="35">
        <v>2016</v>
      </c>
      <c r="B69" s="36" t="s">
        <v>13</v>
      </c>
      <c r="C69" s="6">
        <v>242.934</v>
      </c>
      <c r="D69" s="5">
        <v>2117.5700000000002</v>
      </c>
      <c r="E69" s="8">
        <f t="shared" si="105"/>
        <v>8716.6473198481908</v>
      </c>
      <c r="F69" s="6">
        <v>15.42</v>
      </c>
      <c r="G69" s="5">
        <v>83.34</v>
      </c>
      <c r="H69" s="8">
        <f t="shared" si="98"/>
        <v>5404.6692607003897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f t="shared" si="99"/>
        <v>0</v>
      </c>
      <c r="R69" s="6">
        <v>0</v>
      </c>
      <c r="S69" s="5">
        <v>0</v>
      </c>
      <c r="T69" s="8">
        <f t="shared" si="100"/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213.01400000000001</v>
      </c>
      <c r="BC69" s="5">
        <v>1871.22</v>
      </c>
      <c r="BD69" s="8">
        <f t="shared" si="102"/>
        <v>8784.4930380162805</v>
      </c>
      <c r="BE69" s="55">
        <f t="shared" si="103"/>
        <v>471.36799999999999</v>
      </c>
      <c r="BF69" s="8">
        <f t="shared" si="104"/>
        <v>4072.13</v>
      </c>
    </row>
    <row r="70" spans="1:58" ht="15" thickBot="1" x14ac:dyDescent="0.35">
      <c r="A70" s="37"/>
      <c r="B70" s="38" t="s">
        <v>14</v>
      </c>
      <c r="C70" s="29">
        <f t="shared" ref="C70:D70" si="112">SUM(C58:C69)</f>
        <v>1316.2460000000001</v>
      </c>
      <c r="D70" s="28">
        <f t="shared" si="112"/>
        <v>12044.22</v>
      </c>
      <c r="E70" s="30"/>
      <c r="F70" s="29">
        <f t="shared" ref="F70:G70" si="113">SUM(F58:F69)</f>
        <v>482.03700000000009</v>
      </c>
      <c r="G70" s="28">
        <f t="shared" si="113"/>
        <v>4193.05</v>
      </c>
      <c r="H70" s="30"/>
      <c r="I70" s="29">
        <f t="shared" ref="I70:J70" si="114">SUM(I58:I69)</f>
        <v>28.056000000000001</v>
      </c>
      <c r="J70" s="28">
        <f t="shared" si="114"/>
        <v>263.85000000000002</v>
      </c>
      <c r="K70" s="30"/>
      <c r="L70" s="29">
        <f t="shared" ref="L70:M70" si="115">SUM(L58:L69)</f>
        <v>0</v>
      </c>
      <c r="M70" s="28">
        <f t="shared" si="115"/>
        <v>0</v>
      </c>
      <c r="N70" s="30"/>
      <c r="O70" s="29">
        <f t="shared" ref="O70:P70" si="116">SUM(O58:O69)</f>
        <v>0</v>
      </c>
      <c r="P70" s="28">
        <f t="shared" si="116"/>
        <v>0</v>
      </c>
      <c r="Q70" s="30"/>
      <c r="R70" s="29">
        <f t="shared" ref="R70:S70" si="117">SUM(R58:R69)</f>
        <v>0</v>
      </c>
      <c r="S70" s="28">
        <f t="shared" si="117"/>
        <v>0</v>
      </c>
      <c r="T70" s="30"/>
      <c r="U70" s="29">
        <f t="shared" ref="U70:V70" si="118">SUM(U58:U69)</f>
        <v>0</v>
      </c>
      <c r="V70" s="28">
        <f t="shared" si="118"/>
        <v>0</v>
      </c>
      <c r="W70" s="30"/>
      <c r="X70" s="29">
        <f t="shared" ref="X70:Y70" si="119">SUM(X58:X69)</f>
        <v>27</v>
      </c>
      <c r="Y70" s="28">
        <f t="shared" si="119"/>
        <v>259.35000000000002</v>
      </c>
      <c r="Z70" s="30"/>
      <c r="AA70" s="29">
        <f t="shared" ref="AA70:AB70" si="120">SUM(AA58:AA69)</f>
        <v>26</v>
      </c>
      <c r="AB70" s="28">
        <f t="shared" si="120"/>
        <v>161.6</v>
      </c>
      <c r="AC70" s="30"/>
      <c r="AD70" s="29">
        <f t="shared" ref="AD70:AE70" si="121">SUM(AD58:AD69)</f>
        <v>0</v>
      </c>
      <c r="AE70" s="28">
        <f t="shared" si="121"/>
        <v>0</v>
      </c>
      <c r="AF70" s="30"/>
      <c r="AG70" s="29">
        <f t="shared" ref="AG70:AH70" si="122">SUM(AG58:AG69)</f>
        <v>0</v>
      </c>
      <c r="AH70" s="28">
        <f t="shared" si="122"/>
        <v>0</v>
      </c>
      <c r="AI70" s="30"/>
      <c r="AJ70" s="29">
        <f t="shared" ref="AJ70:AK70" si="123">SUM(AJ58:AJ69)</f>
        <v>6.8419999999999996</v>
      </c>
      <c r="AK70" s="28">
        <f t="shared" si="123"/>
        <v>48.54</v>
      </c>
      <c r="AL70" s="30"/>
      <c r="AM70" s="29">
        <f t="shared" ref="AM70:AN70" si="124">SUM(AM58:AM69)</f>
        <v>0.22</v>
      </c>
      <c r="AN70" s="28">
        <f t="shared" si="124"/>
        <v>2.3199999999999998</v>
      </c>
      <c r="AO70" s="30"/>
      <c r="AP70" s="29">
        <f t="shared" ref="AP70:AQ70" si="125">SUM(AP58:AP69)</f>
        <v>0</v>
      </c>
      <c r="AQ70" s="28">
        <f t="shared" si="125"/>
        <v>0</v>
      </c>
      <c r="AR70" s="30"/>
      <c r="AS70" s="29">
        <f t="shared" ref="AS70:AT70" si="126">SUM(AS58:AS69)</f>
        <v>1.4E-2</v>
      </c>
      <c r="AT70" s="28">
        <f t="shared" si="126"/>
        <v>0.33</v>
      </c>
      <c r="AU70" s="30"/>
      <c r="AV70" s="29">
        <f t="shared" ref="AV70:AW70" si="127">SUM(AV58:AV69)</f>
        <v>0</v>
      </c>
      <c r="AW70" s="28">
        <f t="shared" si="127"/>
        <v>0</v>
      </c>
      <c r="AX70" s="30"/>
      <c r="AY70" s="29">
        <f t="shared" ref="AY70:AZ70" si="128">SUM(AY58:AY69)</f>
        <v>1.32</v>
      </c>
      <c r="AZ70" s="28">
        <f t="shared" si="128"/>
        <v>132.19</v>
      </c>
      <c r="BA70" s="30"/>
      <c r="BB70" s="29">
        <f t="shared" ref="BB70:BC70" si="129">SUM(BB58:BB69)</f>
        <v>2968.038</v>
      </c>
      <c r="BC70" s="28">
        <f t="shared" si="129"/>
        <v>29532.200000000004</v>
      </c>
      <c r="BD70" s="30"/>
      <c r="BE70" s="56">
        <f t="shared" si="103"/>
        <v>4855.7729999999992</v>
      </c>
      <c r="BF70" s="30">
        <f t="shared" si="104"/>
        <v>46637.65</v>
      </c>
    </row>
    <row r="71" spans="1:58" x14ac:dyDescent="0.3">
      <c r="A71" s="35">
        <v>2017</v>
      </c>
      <c r="B71" s="36" t="s">
        <v>2</v>
      </c>
      <c r="C71" s="6">
        <v>188.95500000000001</v>
      </c>
      <c r="D71" s="5">
        <v>1491.67</v>
      </c>
      <c r="E71" s="8">
        <f t="shared" ref="E71:E82" si="130">D71/C71*1000</f>
        <v>7894.3134608769278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f t="shared" ref="Q71:Q82" si="131">IF(O71=0,0,P71/O71*1000)</f>
        <v>0</v>
      </c>
      <c r="R71" s="6">
        <v>0</v>
      </c>
      <c r="S71" s="5">
        <v>0</v>
      </c>
      <c r="T71" s="8">
        <f t="shared" ref="T71:T82" si="132">IF(R71=0,0,S71/R71*1000)</f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174.465</v>
      </c>
      <c r="BC71" s="5">
        <v>1489.41</v>
      </c>
      <c r="BD71" s="8">
        <f t="shared" ref="BD71:BD82" si="133">BC71/BB71*1000</f>
        <v>8537.0131545009026</v>
      </c>
      <c r="BE71" s="55">
        <f t="shared" si="103"/>
        <v>363.42</v>
      </c>
      <c r="BF71" s="8">
        <f t="shared" si="104"/>
        <v>2981.08</v>
      </c>
    </row>
    <row r="72" spans="1:58" x14ac:dyDescent="0.3">
      <c r="A72" s="35">
        <v>2017</v>
      </c>
      <c r="B72" s="36" t="s">
        <v>3</v>
      </c>
      <c r="C72" s="6">
        <v>242.95599999999999</v>
      </c>
      <c r="D72" s="5">
        <v>1679.73</v>
      </c>
      <c r="E72" s="8">
        <f t="shared" si="130"/>
        <v>6913.7210029799635</v>
      </c>
      <c r="F72" s="6">
        <v>20.927</v>
      </c>
      <c r="G72" s="5">
        <v>137.05000000000001</v>
      </c>
      <c r="H72" s="8">
        <f t="shared" ref="H72:H82" si="134">G72/F72*1000</f>
        <v>6548.9558942992317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f t="shared" si="131"/>
        <v>0</v>
      </c>
      <c r="R72" s="6">
        <v>0</v>
      </c>
      <c r="S72" s="5">
        <v>0</v>
      </c>
      <c r="T72" s="8">
        <f t="shared" si="132"/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81.727999999999994</v>
      </c>
      <c r="BC72" s="5">
        <v>625.04</v>
      </c>
      <c r="BD72" s="8">
        <f t="shared" si="133"/>
        <v>7647.8073610023494</v>
      </c>
      <c r="BE72" s="55">
        <f t="shared" si="103"/>
        <v>345.61099999999999</v>
      </c>
      <c r="BF72" s="8">
        <f t="shared" si="104"/>
        <v>2441.8199999999997</v>
      </c>
    </row>
    <row r="73" spans="1:58" x14ac:dyDescent="0.3">
      <c r="A73" s="35">
        <v>2017</v>
      </c>
      <c r="B73" s="36" t="s">
        <v>4</v>
      </c>
      <c r="C73" s="6">
        <v>135.142</v>
      </c>
      <c r="D73" s="5">
        <v>1002.04</v>
      </c>
      <c r="E73" s="8">
        <f t="shared" si="130"/>
        <v>7414.7193322579215</v>
      </c>
      <c r="F73" s="6">
        <v>70.864000000000004</v>
      </c>
      <c r="G73" s="5">
        <v>527.75</v>
      </c>
      <c r="H73" s="8">
        <f t="shared" si="134"/>
        <v>7447.3639647776017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f t="shared" si="131"/>
        <v>0</v>
      </c>
      <c r="R73" s="6">
        <v>0</v>
      </c>
      <c r="S73" s="5">
        <v>0</v>
      </c>
      <c r="T73" s="8">
        <f t="shared" si="132"/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324.44</v>
      </c>
      <c r="BC73" s="5">
        <v>2481.4899999999998</v>
      </c>
      <c r="BD73" s="8">
        <f t="shared" si="133"/>
        <v>7648.5328566144735</v>
      </c>
      <c r="BE73" s="55">
        <f t="shared" si="103"/>
        <v>530.44600000000003</v>
      </c>
      <c r="BF73" s="8">
        <f t="shared" si="104"/>
        <v>4011.2799999999997</v>
      </c>
    </row>
    <row r="74" spans="1:58" x14ac:dyDescent="0.3">
      <c r="A74" s="35">
        <v>2017</v>
      </c>
      <c r="B74" s="36" t="s">
        <v>5</v>
      </c>
      <c r="C74" s="6">
        <v>134.99</v>
      </c>
      <c r="D74" s="5">
        <v>991.95</v>
      </c>
      <c r="E74" s="8">
        <f t="shared" si="130"/>
        <v>7348.32209793318</v>
      </c>
      <c r="F74" s="6">
        <v>54.22</v>
      </c>
      <c r="G74" s="5">
        <v>410.72</v>
      </c>
      <c r="H74" s="8">
        <f t="shared" si="134"/>
        <v>7575.0645518258953</v>
      </c>
      <c r="I74" s="6">
        <v>0.17699999999999999</v>
      </c>
      <c r="J74" s="5">
        <v>3.37</v>
      </c>
      <c r="K74" s="8">
        <f t="shared" ref="K74:K75" si="135">J74/I74*1000</f>
        <v>19039.548022598872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f t="shared" si="131"/>
        <v>0</v>
      </c>
      <c r="R74" s="6">
        <v>0</v>
      </c>
      <c r="S74" s="5">
        <v>0</v>
      </c>
      <c r="T74" s="8">
        <f t="shared" si="132"/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190.66</v>
      </c>
      <c r="BC74" s="5">
        <v>1485.4</v>
      </c>
      <c r="BD74" s="8">
        <f t="shared" si="133"/>
        <v>7790.8318472673873</v>
      </c>
      <c r="BE74" s="55">
        <f t="shared" si="103"/>
        <v>380.04700000000003</v>
      </c>
      <c r="BF74" s="8">
        <f t="shared" si="104"/>
        <v>2891.44</v>
      </c>
    </row>
    <row r="75" spans="1:58" x14ac:dyDescent="0.3">
      <c r="A75" s="35">
        <v>2017</v>
      </c>
      <c r="B75" s="36" t="s">
        <v>6</v>
      </c>
      <c r="C75" s="6">
        <v>195.74299999999999</v>
      </c>
      <c r="D75" s="5">
        <v>1491.89</v>
      </c>
      <c r="E75" s="8">
        <f t="shared" si="130"/>
        <v>7621.6774035342269</v>
      </c>
      <c r="F75" s="6">
        <v>41.48</v>
      </c>
      <c r="G75" s="5">
        <v>320.82</v>
      </c>
      <c r="H75" s="8">
        <f t="shared" si="134"/>
        <v>7734.3297974927673</v>
      </c>
      <c r="I75" s="6">
        <v>27.885000000000002</v>
      </c>
      <c r="J75" s="5">
        <v>214.27</v>
      </c>
      <c r="K75" s="8">
        <f t="shared" si="135"/>
        <v>7684.059530213377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f t="shared" si="131"/>
        <v>0</v>
      </c>
      <c r="R75" s="6">
        <v>0</v>
      </c>
      <c r="S75" s="5">
        <v>0</v>
      </c>
      <c r="T75" s="8">
        <f t="shared" si="132"/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594.06700000000001</v>
      </c>
      <c r="BC75" s="5">
        <v>5129.57</v>
      </c>
      <c r="BD75" s="8">
        <f t="shared" si="133"/>
        <v>8634.6657868556904</v>
      </c>
      <c r="BE75" s="55">
        <f t="shared" si="103"/>
        <v>859.17499999999995</v>
      </c>
      <c r="BF75" s="8">
        <f t="shared" si="104"/>
        <v>7156.55</v>
      </c>
    </row>
    <row r="76" spans="1:58" x14ac:dyDescent="0.3">
      <c r="A76" s="35">
        <v>2017</v>
      </c>
      <c r="B76" s="36" t="s">
        <v>7</v>
      </c>
      <c r="C76" s="6">
        <v>212.32599999999999</v>
      </c>
      <c r="D76" s="5">
        <v>1688.83</v>
      </c>
      <c r="E76" s="8">
        <f t="shared" si="130"/>
        <v>7953.948174034268</v>
      </c>
      <c r="F76" s="6">
        <v>51.755000000000003</v>
      </c>
      <c r="G76" s="5">
        <v>465.82</v>
      </c>
      <c r="H76" s="8">
        <f t="shared" si="134"/>
        <v>9000.4830451164125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f t="shared" si="131"/>
        <v>0</v>
      </c>
      <c r="R76" s="6">
        <v>0</v>
      </c>
      <c r="S76" s="5">
        <v>0</v>
      </c>
      <c r="T76" s="8">
        <f t="shared" si="132"/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2.5000000000000001E-2</v>
      </c>
      <c r="AK76" s="5">
        <v>0.66</v>
      </c>
      <c r="AL76" s="8">
        <f t="shared" ref="AL76" si="136">AK76/AJ76*1000</f>
        <v>26400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513.98400000000004</v>
      </c>
      <c r="BC76" s="5">
        <v>4677.67</v>
      </c>
      <c r="BD76" s="8">
        <f t="shared" si="133"/>
        <v>9100.808585481258</v>
      </c>
      <c r="BE76" s="55">
        <f t="shared" si="103"/>
        <v>778.09</v>
      </c>
      <c r="BF76" s="8">
        <f t="shared" si="104"/>
        <v>6832.98</v>
      </c>
    </row>
    <row r="77" spans="1:58" x14ac:dyDescent="0.3">
      <c r="A77" s="35">
        <v>2017</v>
      </c>
      <c r="B77" s="36" t="s">
        <v>8</v>
      </c>
      <c r="C77" s="6">
        <v>236.64400000000001</v>
      </c>
      <c r="D77" s="5">
        <v>2224.21</v>
      </c>
      <c r="E77" s="8">
        <f t="shared" si="130"/>
        <v>9398.9706056354698</v>
      </c>
      <c r="F77" s="6">
        <v>82.268000000000001</v>
      </c>
      <c r="G77" s="5">
        <v>747.87</v>
      </c>
      <c r="H77" s="8">
        <f t="shared" si="134"/>
        <v>9090.6549326591139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f t="shared" si="131"/>
        <v>0</v>
      </c>
      <c r="R77" s="6">
        <v>0</v>
      </c>
      <c r="S77" s="5">
        <v>0</v>
      </c>
      <c r="T77" s="8">
        <f t="shared" si="132"/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879.17399999999998</v>
      </c>
      <c r="BC77" s="5">
        <v>8463.9599999999991</v>
      </c>
      <c r="BD77" s="8">
        <f t="shared" si="133"/>
        <v>9627.1727780848832</v>
      </c>
      <c r="BE77" s="55">
        <f t="shared" si="103"/>
        <v>1198.086</v>
      </c>
      <c r="BF77" s="8">
        <f t="shared" si="104"/>
        <v>11436.039999999999</v>
      </c>
    </row>
    <row r="78" spans="1:58" x14ac:dyDescent="0.3">
      <c r="A78" s="35">
        <v>2017</v>
      </c>
      <c r="B78" s="36" t="s">
        <v>9</v>
      </c>
      <c r="C78" s="6">
        <v>182.97300000000001</v>
      </c>
      <c r="D78" s="5">
        <v>1912.02</v>
      </c>
      <c r="E78" s="8">
        <f t="shared" si="130"/>
        <v>10449.738486006132</v>
      </c>
      <c r="F78" s="6">
        <v>127.215</v>
      </c>
      <c r="G78" s="5">
        <v>1540.76</v>
      </c>
      <c r="H78" s="8">
        <f t="shared" si="134"/>
        <v>12111.464842982352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f t="shared" si="131"/>
        <v>0</v>
      </c>
      <c r="R78" s="6">
        <v>0</v>
      </c>
      <c r="S78" s="5">
        <v>0</v>
      </c>
      <c r="T78" s="8">
        <f t="shared" si="132"/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495.72899999999998</v>
      </c>
      <c r="BC78" s="5">
        <v>5491.59</v>
      </c>
      <c r="BD78" s="8">
        <f t="shared" si="133"/>
        <v>11077.806624183779</v>
      </c>
      <c r="BE78" s="55">
        <f t="shared" si="103"/>
        <v>805.91699999999992</v>
      </c>
      <c r="BF78" s="8">
        <f t="shared" si="104"/>
        <v>8944.369999999999</v>
      </c>
    </row>
    <row r="79" spans="1:58" x14ac:dyDescent="0.3">
      <c r="A79" s="35">
        <v>2017</v>
      </c>
      <c r="B79" s="36" t="s">
        <v>10</v>
      </c>
      <c r="C79" s="6">
        <v>326.613</v>
      </c>
      <c r="D79" s="5">
        <v>3430.32</v>
      </c>
      <c r="E79" s="8">
        <f t="shared" si="130"/>
        <v>10502.705036235546</v>
      </c>
      <c r="F79" s="6">
        <v>115.322</v>
      </c>
      <c r="G79" s="5">
        <v>1496.09</v>
      </c>
      <c r="H79" s="8">
        <f t="shared" si="134"/>
        <v>12973.15343126203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f t="shared" si="131"/>
        <v>0</v>
      </c>
      <c r="R79" s="6">
        <v>0</v>
      </c>
      <c r="S79" s="5">
        <v>0</v>
      </c>
      <c r="T79" s="8">
        <f t="shared" si="132"/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480.88299999999998</v>
      </c>
      <c r="BC79" s="5">
        <v>5147.59</v>
      </c>
      <c r="BD79" s="8">
        <f t="shared" si="133"/>
        <v>10704.454097982254</v>
      </c>
      <c r="BE79" s="55">
        <f t="shared" si="103"/>
        <v>922.81799999999998</v>
      </c>
      <c r="BF79" s="8">
        <f t="shared" si="104"/>
        <v>10074</v>
      </c>
    </row>
    <row r="80" spans="1:58" x14ac:dyDescent="0.3">
      <c r="A80" s="35">
        <v>2017</v>
      </c>
      <c r="B80" s="36" t="s">
        <v>11</v>
      </c>
      <c r="C80" s="6">
        <v>77.789000000000001</v>
      </c>
      <c r="D80" s="5">
        <v>810.39</v>
      </c>
      <c r="E80" s="8">
        <f t="shared" si="130"/>
        <v>10417.796860738665</v>
      </c>
      <c r="F80" s="6">
        <v>135.755</v>
      </c>
      <c r="G80" s="5">
        <v>1480.97</v>
      </c>
      <c r="H80" s="8">
        <f t="shared" si="134"/>
        <v>10909.137784980296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f t="shared" si="131"/>
        <v>0</v>
      </c>
      <c r="R80" s="6">
        <v>0</v>
      </c>
      <c r="S80" s="5">
        <v>0</v>
      </c>
      <c r="T80" s="8">
        <f t="shared" si="132"/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453.834</v>
      </c>
      <c r="BC80" s="5">
        <v>5082.7700000000004</v>
      </c>
      <c r="BD80" s="8">
        <f t="shared" si="133"/>
        <v>11199.623650938451</v>
      </c>
      <c r="BE80" s="55">
        <f t="shared" si="103"/>
        <v>667.37799999999993</v>
      </c>
      <c r="BF80" s="8">
        <f t="shared" si="104"/>
        <v>7374.130000000001</v>
      </c>
    </row>
    <row r="81" spans="1:58" x14ac:dyDescent="0.3">
      <c r="A81" s="35">
        <v>2017</v>
      </c>
      <c r="B81" s="36" t="s">
        <v>12</v>
      </c>
      <c r="C81" s="6">
        <v>372.584</v>
      </c>
      <c r="D81" s="5">
        <v>3950</v>
      </c>
      <c r="E81" s="8">
        <f t="shared" si="130"/>
        <v>10601.636141111801</v>
      </c>
      <c r="F81" s="6">
        <v>241.92400000000001</v>
      </c>
      <c r="G81" s="5">
        <v>2357.15</v>
      </c>
      <c r="H81" s="8">
        <f t="shared" si="134"/>
        <v>9743.3491509730338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f t="shared" si="131"/>
        <v>0</v>
      </c>
      <c r="R81" s="6">
        <v>0</v>
      </c>
      <c r="S81" s="5">
        <v>0</v>
      </c>
      <c r="T81" s="8">
        <f t="shared" si="132"/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49.774999999999999</v>
      </c>
      <c r="AN81" s="5">
        <v>240.83</v>
      </c>
      <c r="AO81" s="8">
        <f t="shared" ref="AO81" si="137">AN81/AM81*1000</f>
        <v>4838.372677046711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680.375</v>
      </c>
      <c r="BC81" s="5">
        <v>7469.67</v>
      </c>
      <c r="BD81" s="8">
        <f t="shared" si="133"/>
        <v>10978.754363402535</v>
      </c>
      <c r="BE81" s="55">
        <f t="shared" si="103"/>
        <v>1344.6579999999999</v>
      </c>
      <c r="BF81" s="8">
        <f t="shared" si="104"/>
        <v>14017.65</v>
      </c>
    </row>
    <row r="82" spans="1:58" x14ac:dyDescent="0.3">
      <c r="A82" s="35">
        <v>2017</v>
      </c>
      <c r="B82" s="36" t="s">
        <v>13</v>
      </c>
      <c r="C82" s="6">
        <v>403.10700000000003</v>
      </c>
      <c r="D82" s="5">
        <v>4604.01</v>
      </c>
      <c r="E82" s="8">
        <f t="shared" si="130"/>
        <v>11421.309974770968</v>
      </c>
      <c r="F82" s="6">
        <v>120.78</v>
      </c>
      <c r="G82" s="5">
        <v>1224.25</v>
      </c>
      <c r="H82" s="8">
        <f t="shared" si="134"/>
        <v>10136.198046034111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f t="shared" si="131"/>
        <v>0</v>
      </c>
      <c r="R82" s="6">
        <v>0</v>
      </c>
      <c r="S82" s="5">
        <v>0</v>
      </c>
      <c r="T82" s="8">
        <f t="shared" si="132"/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269.56700000000001</v>
      </c>
      <c r="BC82" s="5">
        <v>3198.33</v>
      </c>
      <c r="BD82" s="8">
        <f t="shared" si="133"/>
        <v>11864.694120571137</v>
      </c>
      <c r="BE82" s="55">
        <f t="shared" si="103"/>
        <v>793.45400000000006</v>
      </c>
      <c r="BF82" s="8">
        <f t="shared" si="104"/>
        <v>9026.59</v>
      </c>
    </row>
    <row r="83" spans="1:58" ht="15" thickBot="1" x14ac:dyDescent="0.35">
      <c r="A83" s="37"/>
      <c r="B83" s="38" t="s">
        <v>14</v>
      </c>
      <c r="C83" s="29">
        <f t="shared" ref="C83:D83" si="138">SUM(C71:C82)</f>
        <v>2709.8220000000001</v>
      </c>
      <c r="D83" s="28">
        <f t="shared" si="138"/>
        <v>25277.059999999998</v>
      </c>
      <c r="E83" s="30"/>
      <c r="F83" s="29">
        <f t="shared" ref="F83:G83" si="139">SUM(F71:F82)</f>
        <v>1062.51</v>
      </c>
      <c r="G83" s="28">
        <f t="shared" si="139"/>
        <v>10709.25</v>
      </c>
      <c r="H83" s="30"/>
      <c r="I83" s="29">
        <f t="shared" ref="I83:J83" si="140">SUM(I71:I82)</f>
        <v>28.062000000000001</v>
      </c>
      <c r="J83" s="28">
        <f t="shared" si="140"/>
        <v>217.64000000000001</v>
      </c>
      <c r="K83" s="30"/>
      <c r="L83" s="29">
        <f t="shared" ref="L83:M83" si="141">SUM(L71:L82)</f>
        <v>0</v>
      </c>
      <c r="M83" s="28">
        <f t="shared" si="141"/>
        <v>0</v>
      </c>
      <c r="N83" s="30"/>
      <c r="O83" s="29">
        <f t="shared" ref="O83:P83" si="142">SUM(O71:O82)</f>
        <v>0</v>
      </c>
      <c r="P83" s="28">
        <f t="shared" si="142"/>
        <v>0</v>
      </c>
      <c r="Q83" s="30"/>
      <c r="R83" s="29">
        <f t="shared" ref="R83:S83" si="143">SUM(R71:R82)</f>
        <v>0</v>
      </c>
      <c r="S83" s="28">
        <f t="shared" si="143"/>
        <v>0</v>
      </c>
      <c r="T83" s="30"/>
      <c r="U83" s="29">
        <f t="shared" ref="U83:V83" si="144">SUM(U71:U82)</f>
        <v>0</v>
      </c>
      <c r="V83" s="28">
        <f t="shared" si="144"/>
        <v>0</v>
      </c>
      <c r="W83" s="30"/>
      <c r="X83" s="29">
        <f t="shared" ref="X83:Y83" si="145">SUM(X71:X82)</f>
        <v>0</v>
      </c>
      <c r="Y83" s="28">
        <f t="shared" si="145"/>
        <v>0</v>
      </c>
      <c r="Z83" s="30"/>
      <c r="AA83" s="29">
        <f t="shared" ref="AA83:AB83" si="146">SUM(AA71:AA82)</f>
        <v>0</v>
      </c>
      <c r="AB83" s="28">
        <f t="shared" si="146"/>
        <v>0</v>
      </c>
      <c r="AC83" s="30"/>
      <c r="AD83" s="29">
        <f t="shared" ref="AD83:AE83" si="147">SUM(AD71:AD82)</f>
        <v>0</v>
      </c>
      <c r="AE83" s="28">
        <f t="shared" si="147"/>
        <v>0</v>
      </c>
      <c r="AF83" s="30"/>
      <c r="AG83" s="29">
        <f t="shared" ref="AG83:AH83" si="148">SUM(AG71:AG82)</f>
        <v>0</v>
      </c>
      <c r="AH83" s="28">
        <f t="shared" si="148"/>
        <v>0</v>
      </c>
      <c r="AI83" s="30"/>
      <c r="AJ83" s="29">
        <f t="shared" ref="AJ83:AK83" si="149">SUM(AJ71:AJ82)</f>
        <v>2.5000000000000001E-2</v>
      </c>
      <c r="AK83" s="28">
        <f t="shared" si="149"/>
        <v>0.66</v>
      </c>
      <c r="AL83" s="30"/>
      <c r="AM83" s="29">
        <f t="shared" ref="AM83:AN83" si="150">SUM(AM71:AM82)</f>
        <v>49.774999999999999</v>
      </c>
      <c r="AN83" s="28">
        <f t="shared" si="150"/>
        <v>240.83</v>
      </c>
      <c r="AO83" s="30"/>
      <c r="AP83" s="29">
        <f t="shared" ref="AP83:AQ83" si="151">SUM(AP71:AP82)</f>
        <v>0</v>
      </c>
      <c r="AQ83" s="28">
        <f t="shared" si="151"/>
        <v>0</v>
      </c>
      <c r="AR83" s="30"/>
      <c r="AS83" s="29">
        <f t="shared" ref="AS83:AT83" si="152">SUM(AS71:AS82)</f>
        <v>0</v>
      </c>
      <c r="AT83" s="28">
        <f t="shared" si="152"/>
        <v>0</v>
      </c>
      <c r="AU83" s="30"/>
      <c r="AV83" s="29">
        <f t="shared" ref="AV83:AW83" si="153">SUM(AV71:AV82)</f>
        <v>0</v>
      </c>
      <c r="AW83" s="28">
        <f t="shared" si="153"/>
        <v>0</v>
      </c>
      <c r="AX83" s="30"/>
      <c r="AY83" s="29">
        <f t="shared" ref="AY83:AZ83" si="154">SUM(AY71:AY82)</f>
        <v>0</v>
      </c>
      <c r="AZ83" s="28">
        <f t="shared" si="154"/>
        <v>0</v>
      </c>
      <c r="BA83" s="30"/>
      <c r="BB83" s="29">
        <f t="shared" ref="BB83:BC83" si="155">SUM(BB71:BB82)</f>
        <v>5138.9059999999999</v>
      </c>
      <c r="BC83" s="28">
        <f t="shared" si="155"/>
        <v>50742.490000000005</v>
      </c>
      <c r="BD83" s="30"/>
      <c r="BE83" s="56">
        <f t="shared" si="103"/>
        <v>8989.1</v>
      </c>
      <c r="BF83" s="30">
        <f t="shared" si="104"/>
        <v>87187.930000000008</v>
      </c>
    </row>
    <row r="84" spans="1:58" x14ac:dyDescent="0.3">
      <c r="A84" s="35">
        <v>2018</v>
      </c>
      <c r="B84" s="36" t="s">
        <v>2</v>
      </c>
      <c r="C84" s="6">
        <v>227.87100000000001</v>
      </c>
      <c r="D84" s="5">
        <v>2353.83</v>
      </c>
      <c r="E84" s="8">
        <f t="shared" ref="E84:E95" si="156">D84/C84*1000</f>
        <v>10329.660202482984</v>
      </c>
      <c r="F84" s="6">
        <v>168.792</v>
      </c>
      <c r="G84" s="5">
        <v>1649.66</v>
      </c>
      <c r="H84" s="8">
        <f t="shared" ref="H84:H95" si="157">G84/F84*1000</f>
        <v>9773.330489596663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f t="shared" ref="Q84:Q95" si="158">IF(O84=0,0,P84/O84*1000)</f>
        <v>0</v>
      </c>
      <c r="R84" s="6">
        <v>0</v>
      </c>
      <c r="S84" s="5">
        <v>0</v>
      </c>
      <c r="T84" s="8">
        <f t="shared" ref="T84:T95" si="159">IF(R84=0,0,S84/R84*1000)</f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211.97800000000001</v>
      </c>
      <c r="BC84" s="5">
        <v>2074.6999999999998</v>
      </c>
      <c r="BD84" s="8">
        <f t="shared" ref="BD84:BD95" si="160">BC84/BB84*1000</f>
        <v>9787.336421704138</v>
      </c>
      <c r="BE84" s="55">
        <f t="shared" ref="BE84:BE90" si="161">C84+F84+U84+AA84+AD84+AM84+AP84+AV84+BB84+AJ84+AY84+X84+I84+AS84+L84</f>
        <v>608.64100000000008</v>
      </c>
      <c r="BF84" s="8">
        <f t="shared" ref="BF84:BF90" si="162">D84+G84+V84+AB84+AE84+AN84+AQ84+AW84+BC84+AK84+AZ84+Y84+J84+AT84+M84</f>
        <v>6078.19</v>
      </c>
    </row>
    <row r="85" spans="1:58" x14ac:dyDescent="0.3">
      <c r="A85" s="35">
        <v>2018</v>
      </c>
      <c r="B85" s="36" t="s">
        <v>3</v>
      </c>
      <c r="C85" s="6">
        <v>316.87900000000002</v>
      </c>
      <c r="D85" s="5">
        <v>2948.46</v>
      </c>
      <c r="E85" s="8">
        <f t="shared" si="156"/>
        <v>9304.6872781093098</v>
      </c>
      <c r="F85" s="6">
        <v>73.959999999999994</v>
      </c>
      <c r="G85" s="5">
        <v>635.52</v>
      </c>
      <c r="H85" s="8">
        <f t="shared" si="157"/>
        <v>8592.7528393726352</v>
      </c>
      <c r="I85" s="6">
        <v>3.6</v>
      </c>
      <c r="J85" s="5">
        <v>9.68</v>
      </c>
      <c r="K85" s="8">
        <f t="shared" ref="K85:K95" si="163">J85/I85*1000</f>
        <v>2688.8888888888887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f t="shared" si="158"/>
        <v>0</v>
      </c>
      <c r="R85" s="6">
        <v>0</v>
      </c>
      <c r="S85" s="5">
        <v>0</v>
      </c>
      <c r="T85" s="8">
        <f t="shared" si="159"/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105.586</v>
      </c>
      <c r="BC85" s="5">
        <v>992.12</v>
      </c>
      <c r="BD85" s="8">
        <f t="shared" si="160"/>
        <v>9396.3214820146623</v>
      </c>
      <c r="BE85" s="55">
        <f t="shared" si="161"/>
        <v>500.02500000000003</v>
      </c>
      <c r="BF85" s="8">
        <f t="shared" si="162"/>
        <v>4585.7800000000007</v>
      </c>
    </row>
    <row r="86" spans="1:58" x14ac:dyDescent="0.3">
      <c r="A86" s="35">
        <v>2018</v>
      </c>
      <c r="B86" s="36" t="s">
        <v>4</v>
      </c>
      <c r="C86" s="6">
        <v>434.35300000000001</v>
      </c>
      <c r="D86" s="5">
        <v>3986.1</v>
      </c>
      <c r="E86" s="8">
        <f t="shared" si="156"/>
        <v>9177.097890425528</v>
      </c>
      <c r="F86" s="6">
        <v>62.582999999999998</v>
      </c>
      <c r="G86" s="5">
        <v>512.70000000000005</v>
      </c>
      <c r="H86" s="8">
        <f t="shared" si="157"/>
        <v>8192.3205982455293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f t="shared" si="158"/>
        <v>0</v>
      </c>
      <c r="R86" s="6">
        <v>0</v>
      </c>
      <c r="S86" s="5">
        <v>0</v>
      </c>
      <c r="T86" s="8">
        <f t="shared" si="159"/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268.803</v>
      </c>
      <c r="BC86" s="5">
        <v>2324.41</v>
      </c>
      <c r="BD86" s="8">
        <f t="shared" si="160"/>
        <v>8647.2621213304901</v>
      </c>
      <c r="BE86" s="55">
        <f t="shared" si="161"/>
        <v>765.73900000000003</v>
      </c>
      <c r="BF86" s="8">
        <f t="shared" si="162"/>
        <v>6823.21</v>
      </c>
    </row>
    <row r="87" spans="1:58" x14ac:dyDescent="0.3">
      <c r="A87" s="35">
        <v>2018</v>
      </c>
      <c r="B87" s="36" t="s">
        <v>5</v>
      </c>
      <c r="C87" s="6">
        <v>445.62</v>
      </c>
      <c r="D87" s="5">
        <v>3990.65</v>
      </c>
      <c r="E87" s="8">
        <f t="shared" si="156"/>
        <v>8955.2757955208472</v>
      </c>
      <c r="F87" s="6">
        <v>21.01</v>
      </c>
      <c r="G87" s="5">
        <v>155.54</v>
      </c>
      <c r="H87" s="8">
        <f t="shared" si="157"/>
        <v>7403.1413612565439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f t="shared" si="158"/>
        <v>0</v>
      </c>
      <c r="R87" s="6">
        <v>0</v>
      </c>
      <c r="S87" s="5">
        <v>0</v>
      </c>
      <c r="T87" s="8">
        <f t="shared" si="159"/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294.11500000000001</v>
      </c>
      <c r="BC87" s="5">
        <v>2625.98</v>
      </c>
      <c r="BD87" s="8">
        <f t="shared" si="160"/>
        <v>8928.4123557112016</v>
      </c>
      <c r="BE87" s="55">
        <f t="shared" si="161"/>
        <v>760.745</v>
      </c>
      <c r="BF87" s="8">
        <f t="shared" si="162"/>
        <v>6772.17</v>
      </c>
    </row>
    <row r="88" spans="1:58" x14ac:dyDescent="0.3">
      <c r="A88" s="35">
        <v>2018</v>
      </c>
      <c r="B88" s="36" t="s">
        <v>6</v>
      </c>
      <c r="C88" s="6">
        <v>443.40100000000001</v>
      </c>
      <c r="D88" s="5">
        <v>4105.8599999999997</v>
      </c>
      <c r="E88" s="8">
        <f t="shared" si="156"/>
        <v>9259.9249888926734</v>
      </c>
      <c r="F88" s="6">
        <v>66.022999999999996</v>
      </c>
      <c r="G88" s="5">
        <v>555.15</v>
      </c>
      <c r="H88" s="8">
        <f t="shared" si="157"/>
        <v>8408.4334247156294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f t="shared" si="158"/>
        <v>0</v>
      </c>
      <c r="R88" s="6">
        <v>0</v>
      </c>
      <c r="S88" s="5">
        <v>0</v>
      </c>
      <c r="T88" s="8">
        <f t="shared" si="159"/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26.86</v>
      </c>
      <c r="AB88" s="5">
        <v>309.97000000000003</v>
      </c>
      <c r="AC88" s="8">
        <f t="shared" ref="AC88" si="164">AB88/AA88*1000</f>
        <v>11540.208488458677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0.47099999999999997</v>
      </c>
      <c r="AK88" s="5">
        <v>7.16</v>
      </c>
      <c r="AL88" s="8">
        <f t="shared" ref="AL88:AL90" si="165">AK88/AJ88*1000</f>
        <v>15201.698513800427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226.20099999999999</v>
      </c>
      <c r="BC88" s="5">
        <v>2157.75</v>
      </c>
      <c r="BD88" s="8">
        <f t="shared" si="160"/>
        <v>9539.0824974248571</v>
      </c>
      <c r="BE88" s="55">
        <f t="shared" si="161"/>
        <v>762.95600000000002</v>
      </c>
      <c r="BF88" s="8">
        <f t="shared" si="162"/>
        <v>7135.8899999999994</v>
      </c>
    </row>
    <row r="89" spans="1:58" x14ac:dyDescent="0.3">
      <c r="A89" s="35">
        <v>2018</v>
      </c>
      <c r="B89" s="36" t="s">
        <v>7</v>
      </c>
      <c r="C89" s="6">
        <v>568.48170999999991</v>
      </c>
      <c r="D89" s="5">
        <v>5639.17</v>
      </c>
      <c r="E89" s="8">
        <f t="shared" si="156"/>
        <v>9919.7034852713223</v>
      </c>
      <c r="F89" s="6">
        <v>20.968959999999999</v>
      </c>
      <c r="G89" s="5">
        <v>168.15600000000001</v>
      </c>
      <c r="H89" s="8">
        <f t="shared" si="157"/>
        <v>8019.2818337199369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f t="shared" si="158"/>
        <v>0</v>
      </c>
      <c r="R89" s="6">
        <v>0</v>
      </c>
      <c r="S89" s="5">
        <v>0</v>
      </c>
      <c r="T89" s="8">
        <f t="shared" si="159"/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212.40647000000001</v>
      </c>
      <c r="BC89" s="5">
        <v>2153.002</v>
      </c>
      <c r="BD89" s="8">
        <f t="shared" si="160"/>
        <v>10136.235492261605</v>
      </c>
      <c r="BE89" s="55">
        <f t="shared" si="161"/>
        <v>801.85713999999996</v>
      </c>
      <c r="BF89" s="8">
        <f t="shared" si="162"/>
        <v>7960.3279999999995</v>
      </c>
    </row>
    <row r="90" spans="1:58" x14ac:dyDescent="0.3">
      <c r="A90" s="35">
        <v>2018</v>
      </c>
      <c r="B90" s="36" t="s">
        <v>8</v>
      </c>
      <c r="C90" s="6">
        <v>593.12658999999996</v>
      </c>
      <c r="D90" s="5">
        <v>6583.5450000000001</v>
      </c>
      <c r="E90" s="8">
        <f t="shared" si="156"/>
        <v>11099.729991872395</v>
      </c>
      <c r="F90" s="6">
        <v>15.18</v>
      </c>
      <c r="G90" s="5">
        <v>107.67</v>
      </c>
      <c r="H90" s="8">
        <f t="shared" si="157"/>
        <v>7092.885375494071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f t="shared" si="158"/>
        <v>0</v>
      </c>
      <c r="R90" s="6">
        <v>0</v>
      </c>
      <c r="S90" s="5">
        <v>0</v>
      </c>
      <c r="T90" s="8">
        <f t="shared" si="159"/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24.995999999999999</v>
      </c>
      <c r="AK90" s="5">
        <v>343.69499999999999</v>
      </c>
      <c r="AL90" s="8">
        <f t="shared" si="165"/>
        <v>13750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377.68772999999999</v>
      </c>
      <c r="BC90" s="5">
        <v>4188.598</v>
      </c>
      <c r="BD90" s="8">
        <f t="shared" si="160"/>
        <v>11090.108752010556</v>
      </c>
      <c r="BE90" s="55">
        <f t="shared" si="161"/>
        <v>1010.9903199999999</v>
      </c>
      <c r="BF90" s="8">
        <f t="shared" si="162"/>
        <v>11223.508</v>
      </c>
    </row>
    <row r="91" spans="1:58" x14ac:dyDescent="0.3">
      <c r="A91" s="35">
        <v>2018</v>
      </c>
      <c r="B91" s="36" t="s">
        <v>9</v>
      </c>
      <c r="C91" s="6">
        <v>598.19700999999998</v>
      </c>
      <c r="D91" s="5">
        <v>6325.1369999999997</v>
      </c>
      <c r="E91" s="8">
        <f t="shared" si="156"/>
        <v>10573.668698210311</v>
      </c>
      <c r="F91" s="6">
        <v>49.916199999999996</v>
      </c>
      <c r="G91" s="5">
        <v>459.77499999999998</v>
      </c>
      <c r="H91" s="8">
        <f t="shared" si="157"/>
        <v>9210.937531302463</v>
      </c>
      <c r="I91" s="6">
        <v>0</v>
      </c>
      <c r="J91" s="5">
        <v>0</v>
      </c>
      <c r="K91" s="8">
        <v>0</v>
      </c>
      <c r="L91" s="6">
        <v>27.85361</v>
      </c>
      <c r="M91" s="5">
        <v>292.61500000000001</v>
      </c>
      <c r="N91" s="8">
        <f t="shared" ref="N91" si="166">M91/L91*1000</f>
        <v>10505.460513017882</v>
      </c>
      <c r="O91" s="6">
        <v>0</v>
      </c>
      <c r="P91" s="5">
        <v>0</v>
      </c>
      <c r="Q91" s="8">
        <f t="shared" si="158"/>
        <v>0</v>
      </c>
      <c r="R91" s="6">
        <v>0</v>
      </c>
      <c r="S91" s="5">
        <v>0</v>
      </c>
      <c r="T91" s="8">
        <f t="shared" si="159"/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726.8923299999999</v>
      </c>
      <c r="BC91" s="5">
        <v>8352.1820000000007</v>
      </c>
      <c r="BD91" s="8">
        <f t="shared" si="160"/>
        <v>11490.260187502599</v>
      </c>
      <c r="BE91" s="55">
        <f>C91+F91+U91+AA91+AD91+AM91+AP91+AV91+BB91+AJ91+AY91+X91+I91+AS91+L91</f>
        <v>1402.8591499999998</v>
      </c>
      <c r="BF91" s="8">
        <f>D91+G91+V91+AB91+AE91+AN91+AQ91+AW91+BC91+AK91+AZ91+Y91+J91+AT91+M91</f>
        <v>15429.709000000001</v>
      </c>
    </row>
    <row r="92" spans="1:58" x14ac:dyDescent="0.3">
      <c r="A92" s="35">
        <v>2018</v>
      </c>
      <c r="B92" s="36" t="s">
        <v>10</v>
      </c>
      <c r="C92" s="6">
        <v>554.75881000000004</v>
      </c>
      <c r="D92" s="5">
        <v>6255.8819999999996</v>
      </c>
      <c r="E92" s="8">
        <f t="shared" si="156"/>
        <v>11276.760075247834</v>
      </c>
      <c r="F92" s="6">
        <v>15.46</v>
      </c>
      <c r="G92" s="5">
        <v>131.404</v>
      </c>
      <c r="H92" s="8">
        <f t="shared" si="157"/>
        <v>8499.6119016817593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f t="shared" si="158"/>
        <v>0</v>
      </c>
      <c r="R92" s="6">
        <v>0</v>
      </c>
      <c r="S92" s="5">
        <v>0</v>
      </c>
      <c r="T92" s="8">
        <f t="shared" si="159"/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296.21199999999999</v>
      </c>
      <c r="BC92" s="5">
        <v>3567.5770000000002</v>
      </c>
      <c r="BD92" s="8">
        <f t="shared" si="160"/>
        <v>12043.998892684969</v>
      </c>
      <c r="BE92" s="55">
        <f t="shared" ref="BE92:BE96" si="167">C92+F92+U92+AA92+AD92+AM92+AP92+AV92+BB92+AJ92+AY92+X92+I92+AS92+L92</f>
        <v>866.43081000000006</v>
      </c>
      <c r="BF92" s="8">
        <f t="shared" ref="BF92:BF96" si="168">D92+G92+V92+AB92+AE92+AN92+AQ92+AW92+BC92+AK92+AZ92+Y92+J92+AT92+M92</f>
        <v>9954.8630000000012</v>
      </c>
    </row>
    <row r="93" spans="1:58" x14ac:dyDescent="0.3">
      <c r="A93" s="35">
        <v>2018</v>
      </c>
      <c r="B93" s="36" t="s">
        <v>11</v>
      </c>
      <c r="C93" s="6">
        <v>592.27670000000001</v>
      </c>
      <c r="D93" s="5">
        <v>5781.5479999999998</v>
      </c>
      <c r="E93" s="8">
        <f t="shared" si="156"/>
        <v>9761.5658356980766</v>
      </c>
      <c r="F93" s="6">
        <v>25.968</v>
      </c>
      <c r="G93" s="5">
        <v>266.59699999999998</v>
      </c>
      <c r="H93" s="8">
        <f t="shared" si="157"/>
        <v>10266.366296980897</v>
      </c>
      <c r="I93" s="6">
        <v>27.056799999999999</v>
      </c>
      <c r="J93" s="5">
        <v>299.25599999999997</v>
      </c>
      <c r="K93" s="8">
        <f t="shared" si="163"/>
        <v>11060.287986753792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f t="shared" si="158"/>
        <v>0</v>
      </c>
      <c r="R93" s="6">
        <v>0</v>
      </c>
      <c r="S93" s="5">
        <v>0</v>
      </c>
      <c r="T93" s="8">
        <f t="shared" si="159"/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211.41800000000001</v>
      </c>
      <c r="BC93" s="5">
        <v>2204.3609999999999</v>
      </c>
      <c r="BD93" s="8">
        <f t="shared" si="160"/>
        <v>10426.553084410976</v>
      </c>
      <c r="BE93" s="55">
        <f t="shared" si="167"/>
        <v>856.71949999999993</v>
      </c>
      <c r="BF93" s="8">
        <f t="shared" si="168"/>
        <v>8551.7619999999988</v>
      </c>
    </row>
    <row r="94" spans="1:58" x14ac:dyDescent="0.3">
      <c r="A94" s="35">
        <v>2018</v>
      </c>
      <c r="B94" s="36" t="s">
        <v>12</v>
      </c>
      <c r="C94" s="6">
        <v>567.81802000000005</v>
      </c>
      <c r="D94" s="5">
        <v>4710.13</v>
      </c>
      <c r="E94" s="8">
        <f t="shared" si="156"/>
        <v>8295.1400520892239</v>
      </c>
      <c r="F94" s="6">
        <v>65.066999999999993</v>
      </c>
      <c r="G94" s="5">
        <v>723.93399999999997</v>
      </c>
      <c r="H94" s="8">
        <f t="shared" si="157"/>
        <v>11125.977838228289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f t="shared" si="158"/>
        <v>0</v>
      </c>
      <c r="R94" s="6">
        <v>0</v>
      </c>
      <c r="S94" s="5">
        <v>0</v>
      </c>
      <c r="T94" s="8">
        <f t="shared" si="159"/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3</v>
      </c>
      <c r="AZ94" s="5">
        <v>66.706000000000003</v>
      </c>
      <c r="BA94" s="8">
        <f t="shared" ref="BA94" si="169">AZ94/AY94*1000</f>
        <v>22235.333333333332</v>
      </c>
      <c r="BB94" s="6">
        <v>162.93700000000001</v>
      </c>
      <c r="BC94" s="5">
        <v>1595.4459999999999</v>
      </c>
      <c r="BD94" s="8">
        <f t="shared" si="160"/>
        <v>9791.7968294494167</v>
      </c>
      <c r="BE94" s="55">
        <f t="shared" si="167"/>
        <v>798.82202000000007</v>
      </c>
      <c r="BF94" s="8">
        <f t="shared" si="168"/>
        <v>7096.2160000000003</v>
      </c>
    </row>
    <row r="95" spans="1:58" x14ac:dyDescent="0.3">
      <c r="A95" s="35">
        <v>2018</v>
      </c>
      <c r="B95" s="36" t="s">
        <v>13</v>
      </c>
      <c r="C95" s="6">
        <v>438.74579</v>
      </c>
      <c r="D95" s="5">
        <v>3446.8690000000001</v>
      </c>
      <c r="E95" s="8">
        <f t="shared" si="156"/>
        <v>7856.1870644958217</v>
      </c>
      <c r="F95" s="6">
        <v>18</v>
      </c>
      <c r="G95" s="5">
        <v>168.29499999999999</v>
      </c>
      <c r="H95" s="8">
        <f t="shared" si="157"/>
        <v>9349.7222222222208</v>
      </c>
      <c r="I95" s="6">
        <v>52.02</v>
      </c>
      <c r="J95" s="5">
        <v>360.71499999999997</v>
      </c>
      <c r="K95" s="8">
        <f t="shared" si="163"/>
        <v>6934.159938485197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f t="shared" si="158"/>
        <v>0</v>
      </c>
      <c r="R95" s="6">
        <v>0</v>
      </c>
      <c r="S95" s="5">
        <v>0</v>
      </c>
      <c r="T95" s="8">
        <f t="shared" si="159"/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135.733</v>
      </c>
      <c r="BC95" s="5">
        <v>1085.316</v>
      </c>
      <c r="BD95" s="8">
        <f t="shared" si="160"/>
        <v>7995.9626619908204</v>
      </c>
      <c r="BE95" s="55">
        <f t="shared" si="167"/>
        <v>644.49878999999999</v>
      </c>
      <c r="BF95" s="8">
        <f t="shared" si="168"/>
        <v>5061.1950000000006</v>
      </c>
    </row>
    <row r="96" spans="1:58" ht="15" thickBot="1" x14ac:dyDescent="0.35">
      <c r="A96" s="37"/>
      <c r="B96" s="38" t="s">
        <v>14</v>
      </c>
      <c r="C96" s="29">
        <f t="shared" ref="C96:D96" si="170">SUM(C84:C95)</f>
        <v>5781.5286299999998</v>
      </c>
      <c r="D96" s="28">
        <f t="shared" si="170"/>
        <v>56127.180999999997</v>
      </c>
      <c r="E96" s="30"/>
      <c r="F96" s="29">
        <f t="shared" ref="F96:G96" si="171">SUM(F84:F95)</f>
        <v>602.92816000000005</v>
      </c>
      <c r="G96" s="28">
        <f t="shared" si="171"/>
        <v>5534.4010000000007</v>
      </c>
      <c r="H96" s="30"/>
      <c r="I96" s="29">
        <f t="shared" ref="I96:J96" si="172">SUM(I84:I95)</f>
        <v>82.6768</v>
      </c>
      <c r="J96" s="28">
        <f t="shared" si="172"/>
        <v>669.65099999999995</v>
      </c>
      <c r="K96" s="30"/>
      <c r="L96" s="29">
        <f t="shared" ref="L96:M96" si="173">SUM(L84:L95)</f>
        <v>27.85361</v>
      </c>
      <c r="M96" s="28">
        <f t="shared" si="173"/>
        <v>292.61500000000001</v>
      </c>
      <c r="N96" s="30"/>
      <c r="O96" s="29">
        <f t="shared" ref="O96:P96" si="174">SUM(O84:O95)</f>
        <v>0</v>
      </c>
      <c r="P96" s="28">
        <f t="shared" si="174"/>
        <v>0</v>
      </c>
      <c r="Q96" s="30"/>
      <c r="R96" s="29">
        <f t="shared" ref="R96:S96" si="175">SUM(R84:R95)</f>
        <v>0</v>
      </c>
      <c r="S96" s="28">
        <f t="shared" si="175"/>
        <v>0</v>
      </c>
      <c r="T96" s="30"/>
      <c r="U96" s="29">
        <f t="shared" ref="U96:V96" si="176">SUM(U84:U95)</f>
        <v>0</v>
      </c>
      <c r="V96" s="28">
        <f t="shared" si="176"/>
        <v>0</v>
      </c>
      <c r="W96" s="30"/>
      <c r="X96" s="29">
        <f t="shared" ref="X96:Y96" si="177">SUM(X84:X95)</f>
        <v>0</v>
      </c>
      <c r="Y96" s="28">
        <f t="shared" si="177"/>
        <v>0</v>
      </c>
      <c r="Z96" s="30"/>
      <c r="AA96" s="29">
        <f t="shared" ref="AA96:AB96" si="178">SUM(AA84:AA95)</f>
        <v>26.86</v>
      </c>
      <c r="AB96" s="28">
        <f t="shared" si="178"/>
        <v>309.97000000000003</v>
      </c>
      <c r="AC96" s="30"/>
      <c r="AD96" s="29">
        <f t="shared" ref="AD96:AE96" si="179">SUM(AD84:AD95)</f>
        <v>0</v>
      </c>
      <c r="AE96" s="28">
        <f t="shared" si="179"/>
        <v>0</v>
      </c>
      <c r="AF96" s="30"/>
      <c r="AG96" s="29">
        <f t="shared" ref="AG96:AH96" si="180">SUM(AG84:AG95)</f>
        <v>0</v>
      </c>
      <c r="AH96" s="28">
        <f t="shared" si="180"/>
        <v>0</v>
      </c>
      <c r="AI96" s="30"/>
      <c r="AJ96" s="29">
        <f t="shared" ref="AJ96:AK96" si="181">SUM(AJ84:AJ95)</f>
        <v>25.466999999999999</v>
      </c>
      <c r="AK96" s="28">
        <f t="shared" si="181"/>
        <v>350.85500000000002</v>
      </c>
      <c r="AL96" s="30"/>
      <c r="AM96" s="29">
        <f t="shared" ref="AM96:AN96" si="182">SUM(AM84:AM95)</f>
        <v>0</v>
      </c>
      <c r="AN96" s="28">
        <f t="shared" si="182"/>
        <v>0</v>
      </c>
      <c r="AO96" s="30"/>
      <c r="AP96" s="29">
        <f t="shared" ref="AP96:AQ96" si="183">SUM(AP84:AP95)</f>
        <v>0</v>
      </c>
      <c r="AQ96" s="28">
        <f t="shared" si="183"/>
        <v>0</v>
      </c>
      <c r="AR96" s="30"/>
      <c r="AS96" s="29">
        <f t="shared" ref="AS96:AT96" si="184">SUM(AS84:AS95)</f>
        <v>0</v>
      </c>
      <c r="AT96" s="28">
        <f t="shared" si="184"/>
        <v>0</v>
      </c>
      <c r="AU96" s="30"/>
      <c r="AV96" s="29">
        <f t="shared" ref="AV96:AW96" si="185">SUM(AV84:AV95)</f>
        <v>0</v>
      </c>
      <c r="AW96" s="28">
        <f t="shared" si="185"/>
        <v>0</v>
      </c>
      <c r="AX96" s="30"/>
      <c r="AY96" s="29">
        <f t="shared" ref="AY96:AZ96" si="186">SUM(AY84:AY95)</f>
        <v>3</v>
      </c>
      <c r="AZ96" s="28">
        <f t="shared" si="186"/>
        <v>66.706000000000003</v>
      </c>
      <c r="BA96" s="30"/>
      <c r="BB96" s="29">
        <f t="shared" ref="BB96:BC96" si="187">SUM(BB84:BB95)</f>
        <v>3229.9695300000003</v>
      </c>
      <c r="BC96" s="28">
        <f t="shared" si="187"/>
        <v>33321.442000000003</v>
      </c>
      <c r="BD96" s="30"/>
      <c r="BE96" s="56">
        <f t="shared" si="167"/>
        <v>9780.2837299999992</v>
      </c>
      <c r="BF96" s="30">
        <f t="shared" si="168"/>
        <v>96672.821000000011</v>
      </c>
    </row>
    <row r="97" spans="1:58" x14ac:dyDescent="0.3">
      <c r="A97" s="35">
        <v>2019</v>
      </c>
      <c r="B97" s="36" t="s">
        <v>2</v>
      </c>
      <c r="C97" s="6">
        <v>488.19223</v>
      </c>
      <c r="D97" s="5">
        <v>4268.6809999999996</v>
      </c>
      <c r="E97" s="8">
        <f t="shared" ref="E97:E108" si="188">D97/C97*1000</f>
        <v>8743.852805686809</v>
      </c>
      <c r="F97" s="6">
        <v>15.1</v>
      </c>
      <c r="G97" s="5">
        <v>129.858</v>
      </c>
      <c r="H97" s="8">
        <f t="shared" ref="H97:H108" si="189">G97/F97*1000</f>
        <v>8599.8675496688757</v>
      </c>
      <c r="I97" s="6">
        <v>24.44286</v>
      </c>
      <c r="J97" s="5">
        <v>588.48500000000001</v>
      </c>
      <c r="K97" s="8">
        <f t="shared" ref="K97:K107" si="190">J97/I97*1000</f>
        <v>24075.946922741448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f t="shared" ref="Q97:Q108" si="191">IF(O97=0,0,P97/O97*1000)</f>
        <v>0</v>
      </c>
      <c r="R97" s="6">
        <v>0</v>
      </c>
      <c r="S97" s="5">
        <v>0</v>
      </c>
      <c r="T97" s="8">
        <f t="shared" ref="T97:T108" si="192">IF(R97=0,0,S97/R97*1000)</f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159.97900000000001</v>
      </c>
      <c r="BC97" s="5">
        <v>1316.251</v>
      </c>
      <c r="BD97" s="8">
        <f t="shared" ref="BD97:BD108" si="193">BC97/BB97*1000</f>
        <v>8227.6486288825399</v>
      </c>
      <c r="BE97" s="55">
        <f t="shared" ref="BE97:BE98" si="194">C97+F97+U97+AA97+AD97+AM97+AP97+AV97+BB97+AJ97+AY97+X97+I97+AS97+L97+AG97</f>
        <v>687.71409000000006</v>
      </c>
      <c r="BF97" s="8">
        <f t="shared" ref="BF97:BF98" si="195">D97+G97+V97+AB97+AE97+AN97+AQ97+AW97+BC97+AK97+AZ97+Y97+J97+AT97+M97+AH97</f>
        <v>6303.2749999999996</v>
      </c>
    </row>
    <row r="98" spans="1:58" x14ac:dyDescent="0.3">
      <c r="A98" s="35">
        <v>2019</v>
      </c>
      <c r="B98" s="36" t="s">
        <v>3</v>
      </c>
      <c r="C98" s="6">
        <v>214.80099999999999</v>
      </c>
      <c r="D98" s="5">
        <v>1685.854</v>
      </c>
      <c r="E98" s="8">
        <f t="shared" si="188"/>
        <v>7848.4457707366364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f t="shared" si="191"/>
        <v>0</v>
      </c>
      <c r="R98" s="6">
        <v>0</v>
      </c>
      <c r="S98" s="5">
        <v>0</v>
      </c>
      <c r="T98" s="8">
        <f t="shared" si="192"/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24.119580000000003</v>
      </c>
      <c r="AZ98" s="5">
        <v>513.54100000000005</v>
      </c>
      <c r="BA98" s="8">
        <f t="shared" ref="BA98:BA100" si="196">AZ98/AY98*1000</f>
        <v>21291.456982252595</v>
      </c>
      <c r="BB98" s="6">
        <v>28.251999999999999</v>
      </c>
      <c r="BC98" s="5">
        <v>250.91399999999999</v>
      </c>
      <c r="BD98" s="8">
        <f t="shared" si="193"/>
        <v>8881.2827410448808</v>
      </c>
      <c r="BE98" s="55">
        <f t="shared" si="194"/>
        <v>267.17257999999998</v>
      </c>
      <c r="BF98" s="8">
        <f t="shared" si="195"/>
        <v>2450.3090000000002</v>
      </c>
    </row>
    <row r="99" spans="1:58" x14ac:dyDescent="0.3">
      <c r="A99" s="35">
        <v>2019</v>
      </c>
      <c r="B99" s="36" t="s">
        <v>4</v>
      </c>
      <c r="C99" s="6">
        <v>125.72839999999999</v>
      </c>
      <c r="D99" s="5">
        <v>973.47</v>
      </c>
      <c r="E99" s="8">
        <f t="shared" si="188"/>
        <v>7742.6420760941846</v>
      </c>
      <c r="F99" s="6">
        <v>50.01</v>
      </c>
      <c r="G99" s="5">
        <v>453.09800000000001</v>
      </c>
      <c r="H99" s="8">
        <f t="shared" si="189"/>
        <v>9060.1479704059202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f t="shared" si="191"/>
        <v>0</v>
      </c>
      <c r="R99" s="6">
        <v>0</v>
      </c>
      <c r="S99" s="5">
        <v>0</v>
      </c>
      <c r="T99" s="8">
        <f t="shared" si="192"/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0.15</v>
      </c>
      <c r="AH99" s="5">
        <v>0.26</v>
      </c>
      <c r="AI99" s="8">
        <f t="shared" ref="AI99" si="197">AH99/AG99*1000</f>
        <v>1733.3333333333335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163.79599999999999</v>
      </c>
      <c r="BC99" s="5">
        <v>1275.21</v>
      </c>
      <c r="BD99" s="8">
        <f t="shared" si="193"/>
        <v>7785.3549537229246</v>
      </c>
      <c r="BE99" s="55">
        <f>C99+F99+U99+AA99+AD99+AM99+AP99+AV99+BB99+AJ99+AY99+X99+I99+AS99+L99+AG99</f>
        <v>339.68439999999998</v>
      </c>
      <c r="BF99" s="57">
        <f>D99+G99+V99+AB99+AE99+AN99+AQ99+AW99+BC99+AK99+AZ99+Y99+J99+AT99+M99+AH99</f>
        <v>2702.0380000000005</v>
      </c>
    </row>
    <row r="100" spans="1:58" x14ac:dyDescent="0.3">
      <c r="A100" s="35">
        <v>2019</v>
      </c>
      <c r="B100" s="36" t="s">
        <v>5</v>
      </c>
      <c r="C100" s="6">
        <v>218.19179</v>
      </c>
      <c r="D100" s="5">
        <v>1746.7950000000001</v>
      </c>
      <c r="E100" s="8">
        <f t="shared" si="188"/>
        <v>8005.7778525947288</v>
      </c>
      <c r="F100" s="6">
        <v>25.004999999999999</v>
      </c>
      <c r="G100" s="5">
        <v>225.83699999999999</v>
      </c>
      <c r="H100" s="8">
        <f t="shared" si="189"/>
        <v>9031.673665266946</v>
      </c>
      <c r="I100" s="6">
        <v>27.11664</v>
      </c>
      <c r="J100" s="5">
        <v>658.59100000000001</v>
      </c>
      <c r="K100" s="8">
        <f t="shared" si="190"/>
        <v>24287.337959275192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f t="shared" si="191"/>
        <v>0</v>
      </c>
      <c r="R100" s="6">
        <v>0</v>
      </c>
      <c r="S100" s="5">
        <v>0</v>
      </c>
      <c r="T100" s="8">
        <f t="shared" si="192"/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23.280080000000002</v>
      </c>
      <c r="AZ100" s="5">
        <v>512.67700000000002</v>
      </c>
      <c r="BA100" s="8">
        <f t="shared" si="196"/>
        <v>22022.132226349735</v>
      </c>
      <c r="BB100" s="6">
        <v>51.960999999999999</v>
      </c>
      <c r="BC100" s="5">
        <v>436.69299999999998</v>
      </c>
      <c r="BD100" s="8">
        <f t="shared" si="193"/>
        <v>8404.2454918111653</v>
      </c>
      <c r="BE100" s="55">
        <f t="shared" ref="BE100:BE111" si="198">C100+F100+U100+AA100+AD100+AM100+AP100+AV100+BB100+AJ100+AY100+X100+I100+AS100+L100+AG100</f>
        <v>345.55450999999999</v>
      </c>
      <c r="BF100" s="8">
        <f t="shared" ref="BF100:BF111" si="199">D100+G100+V100+AB100+AE100+AN100+AQ100+AW100+BC100+AK100+AZ100+Y100+J100+AT100+M100+AH100</f>
        <v>3580.5929999999998</v>
      </c>
    </row>
    <row r="101" spans="1:58" x14ac:dyDescent="0.3">
      <c r="A101" s="35">
        <v>2019</v>
      </c>
      <c r="B101" s="36" t="s">
        <v>6</v>
      </c>
      <c r="C101" s="6">
        <v>539.91168999999991</v>
      </c>
      <c r="D101" s="5">
        <v>4872.277</v>
      </c>
      <c r="E101" s="8">
        <f t="shared" si="188"/>
        <v>9024.210977910112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f t="shared" si="191"/>
        <v>0</v>
      </c>
      <c r="R101" s="6">
        <v>0</v>
      </c>
      <c r="S101" s="5">
        <v>0</v>
      </c>
      <c r="T101" s="8">
        <f t="shared" si="192"/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167.93100000000001</v>
      </c>
      <c r="BC101" s="5">
        <v>1424.8820000000001</v>
      </c>
      <c r="BD101" s="8">
        <f t="shared" si="193"/>
        <v>8484.925356247506</v>
      </c>
      <c r="BE101" s="55">
        <f t="shared" si="198"/>
        <v>707.84268999999995</v>
      </c>
      <c r="BF101" s="8">
        <f t="shared" si="199"/>
        <v>6297.1589999999997</v>
      </c>
    </row>
    <row r="102" spans="1:58" x14ac:dyDescent="0.3">
      <c r="A102" s="35">
        <v>2019</v>
      </c>
      <c r="B102" s="36" t="s">
        <v>7</v>
      </c>
      <c r="C102" s="6">
        <v>393.50342000000001</v>
      </c>
      <c r="D102" s="5">
        <v>3551.0039999999999</v>
      </c>
      <c r="E102" s="8">
        <f t="shared" si="188"/>
        <v>9024.0740474377581</v>
      </c>
      <c r="F102" s="6">
        <v>50.01</v>
      </c>
      <c r="G102" s="5">
        <v>414.81099999999998</v>
      </c>
      <c r="H102" s="8">
        <f t="shared" si="189"/>
        <v>8294.5610877824438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f t="shared" si="191"/>
        <v>0</v>
      </c>
      <c r="R102" s="6">
        <v>0</v>
      </c>
      <c r="S102" s="5">
        <v>0</v>
      </c>
      <c r="T102" s="8">
        <f t="shared" si="192"/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55">
        <f t="shared" si="198"/>
        <v>443.51342</v>
      </c>
      <c r="BF102" s="8">
        <f t="shared" si="199"/>
        <v>3965.8150000000001</v>
      </c>
    </row>
    <row r="103" spans="1:58" x14ac:dyDescent="0.3">
      <c r="A103" s="35">
        <v>2019</v>
      </c>
      <c r="B103" s="36" t="s">
        <v>8</v>
      </c>
      <c r="C103" s="6">
        <v>693.04250000000002</v>
      </c>
      <c r="D103" s="5">
        <v>6165.9629999999997</v>
      </c>
      <c r="E103" s="8">
        <f t="shared" si="188"/>
        <v>8896.9478783768664</v>
      </c>
      <c r="F103" s="6">
        <v>103.95099999999999</v>
      </c>
      <c r="G103" s="5">
        <v>2343.4920000000002</v>
      </c>
      <c r="H103" s="8">
        <f t="shared" si="189"/>
        <v>22544.198709007131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f t="shared" si="191"/>
        <v>0</v>
      </c>
      <c r="R103" s="6">
        <v>0</v>
      </c>
      <c r="S103" s="5">
        <v>0</v>
      </c>
      <c r="T103" s="8">
        <f t="shared" si="192"/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55">
        <f t="shared" si="198"/>
        <v>796.99350000000004</v>
      </c>
      <c r="BF103" s="8">
        <f t="shared" si="199"/>
        <v>8509.4549999999999</v>
      </c>
    </row>
    <row r="104" spans="1:58" x14ac:dyDescent="0.3">
      <c r="A104" s="35">
        <v>2019</v>
      </c>
      <c r="B104" s="36" t="s">
        <v>9</v>
      </c>
      <c r="C104" s="6">
        <v>629.99043999999992</v>
      </c>
      <c r="D104" s="5">
        <v>5806.9930000000004</v>
      </c>
      <c r="E104" s="8">
        <f t="shared" si="188"/>
        <v>9217.5890796057174</v>
      </c>
      <c r="F104" s="6">
        <v>52.984000000000002</v>
      </c>
      <c r="G104" s="5">
        <v>806.89800000000002</v>
      </c>
      <c r="H104" s="8">
        <f t="shared" si="189"/>
        <v>15229.08802657406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f t="shared" si="191"/>
        <v>0</v>
      </c>
      <c r="R104" s="6">
        <v>0</v>
      </c>
      <c r="S104" s="5">
        <v>0</v>
      </c>
      <c r="T104" s="8">
        <f t="shared" si="192"/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48.87</v>
      </c>
      <c r="BC104" s="5">
        <v>437.887</v>
      </c>
      <c r="BD104" s="8">
        <f t="shared" si="193"/>
        <v>8960.2414569265402</v>
      </c>
      <c r="BE104" s="55">
        <f t="shared" si="198"/>
        <v>731.84443999999996</v>
      </c>
      <c r="BF104" s="8">
        <f t="shared" si="199"/>
        <v>7051.7780000000002</v>
      </c>
    </row>
    <row r="105" spans="1:58" x14ac:dyDescent="0.3">
      <c r="A105" s="35">
        <v>2019</v>
      </c>
      <c r="B105" s="36" t="s">
        <v>10</v>
      </c>
      <c r="C105" s="6">
        <v>603.19826</v>
      </c>
      <c r="D105" s="5">
        <v>6511.55</v>
      </c>
      <c r="E105" s="8">
        <f t="shared" si="188"/>
        <v>10795.041086491197</v>
      </c>
      <c r="F105" s="6">
        <v>25.25</v>
      </c>
      <c r="G105" s="5">
        <v>296.77600000000001</v>
      </c>
      <c r="H105" s="8">
        <f t="shared" si="189"/>
        <v>11753.504950495049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f t="shared" si="191"/>
        <v>0</v>
      </c>
      <c r="R105" s="6">
        <v>0</v>
      </c>
      <c r="S105" s="5">
        <v>0</v>
      </c>
      <c r="T105" s="8">
        <f t="shared" si="192"/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267.21699999999998</v>
      </c>
      <c r="BC105" s="5">
        <v>3091.7060000000001</v>
      </c>
      <c r="BD105" s="8">
        <f t="shared" si="193"/>
        <v>11570.019871490214</v>
      </c>
      <c r="BE105" s="55">
        <f t="shared" si="198"/>
        <v>895.66525999999999</v>
      </c>
      <c r="BF105" s="8">
        <f t="shared" si="199"/>
        <v>9900.0319999999992</v>
      </c>
    </row>
    <row r="106" spans="1:58" x14ac:dyDescent="0.3">
      <c r="A106" s="35">
        <v>2019</v>
      </c>
      <c r="B106" s="36" t="s">
        <v>11</v>
      </c>
      <c r="C106" s="6">
        <v>628.56610000000001</v>
      </c>
      <c r="D106" s="5">
        <v>6989.7860000000001</v>
      </c>
      <c r="E106" s="8">
        <f t="shared" si="188"/>
        <v>11120.208359948143</v>
      </c>
      <c r="F106" s="6">
        <v>207.726</v>
      </c>
      <c r="G106" s="5">
        <v>2708.2379999999998</v>
      </c>
      <c r="H106" s="8">
        <f t="shared" si="189"/>
        <v>13037.549464198029</v>
      </c>
      <c r="I106" s="6">
        <v>259.65550999999999</v>
      </c>
      <c r="J106" s="5">
        <v>3338.4960000000001</v>
      </c>
      <c r="K106" s="8">
        <f t="shared" si="190"/>
        <v>12857.404797610496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f t="shared" si="191"/>
        <v>0</v>
      </c>
      <c r="R106" s="6">
        <v>0</v>
      </c>
      <c r="S106" s="5">
        <v>0</v>
      </c>
      <c r="T106" s="8">
        <f t="shared" si="192"/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454.64299999999997</v>
      </c>
      <c r="BC106" s="5">
        <v>5484.3850000000002</v>
      </c>
      <c r="BD106" s="8">
        <f t="shared" si="193"/>
        <v>12063.058267695753</v>
      </c>
      <c r="BE106" s="55">
        <f t="shared" si="198"/>
        <v>1550.59061</v>
      </c>
      <c r="BF106" s="8">
        <f t="shared" si="199"/>
        <v>18520.904999999999</v>
      </c>
    </row>
    <row r="107" spans="1:58" x14ac:dyDescent="0.3">
      <c r="A107" s="35">
        <v>2019</v>
      </c>
      <c r="B107" s="36" t="s">
        <v>12</v>
      </c>
      <c r="C107" s="6">
        <v>796.05984999999998</v>
      </c>
      <c r="D107" s="5">
        <v>8252.6090000000004</v>
      </c>
      <c r="E107" s="8">
        <f t="shared" si="188"/>
        <v>10366.819781201124</v>
      </c>
      <c r="F107" s="6">
        <v>128.37200000000001</v>
      </c>
      <c r="G107" s="5">
        <v>1586.4369999999999</v>
      </c>
      <c r="H107" s="8">
        <f t="shared" si="189"/>
        <v>12358.123266755989</v>
      </c>
      <c r="I107" s="6">
        <v>274.87196</v>
      </c>
      <c r="J107" s="5">
        <v>3205.627</v>
      </c>
      <c r="K107" s="8">
        <f t="shared" si="190"/>
        <v>11662.25540066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f t="shared" si="191"/>
        <v>0</v>
      </c>
      <c r="R107" s="6">
        <v>0</v>
      </c>
      <c r="S107" s="5">
        <v>0</v>
      </c>
      <c r="T107" s="8">
        <f t="shared" si="192"/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154.22200000000001</v>
      </c>
      <c r="BC107" s="5">
        <v>1754.771</v>
      </c>
      <c r="BD107" s="8">
        <f t="shared" si="193"/>
        <v>11378.214521922942</v>
      </c>
      <c r="BE107" s="55">
        <f t="shared" si="198"/>
        <v>1353.5258099999999</v>
      </c>
      <c r="BF107" s="8">
        <f t="shared" si="199"/>
        <v>14799.444000000001</v>
      </c>
    </row>
    <row r="108" spans="1:58" x14ac:dyDescent="0.3">
      <c r="A108" s="35">
        <v>2019</v>
      </c>
      <c r="B108" s="36" t="s">
        <v>13</v>
      </c>
      <c r="C108" s="6">
        <v>359.5247</v>
      </c>
      <c r="D108" s="5">
        <v>3601.201</v>
      </c>
      <c r="E108" s="8">
        <f t="shared" si="188"/>
        <v>10016.560753683962</v>
      </c>
      <c r="F108" s="6">
        <v>224.98179999999999</v>
      </c>
      <c r="G108" s="5">
        <v>2300.2260000000001</v>
      </c>
      <c r="H108" s="8">
        <f t="shared" si="189"/>
        <v>10224.053679008703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f t="shared" si="191"/>
        <v>0</v>
      </c>
      <c r="R108" s="6">
        <v>0</v>
      </c>
      <c r="S108" s="5">
        <v>0</v>
      </c>
      <c r="T108" s="39">
        <f t="shared" si="192"/>
        <v>0</v>
      </c>
      <c r="U108" s="6">
        <v>5.3069999999999999E-2</v>
      </c>
      <c r="V108" s="5">
        <v>21.016999999999999</v>
      </c>
      <c r="W108" s="39">
        <f t="shared" ref="W108" si="200">V108/U108*1000</f>
        <v>396024.11908799701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208.59700000000001</v>
      </c>
      <c r="BC108" s="5">
        <v>2246.3389999999999</v>
      </c>
      <c r="BD108" s="8">
        <f t="shared" si="193"/>
        <v>10768.798208986706</v>
      </c>
      <c r="BE108" s="55">
        <f t="shared" si="198"/>
        <v>793.15656999999999</v>
      </c>
      <c r="BF108" s="8">
        <f t="shared" si="199"/>
        <v>8168.7829999999994</v>
      </c>
    </row>
    <row r="109" spans="1:58" ht="15" thickBot="1" x14ac:dyDescent="0.35">
      <c r="A109" s="37"/>
      <c r="B109" s="38" t="s">
        <v>14</v>
      </c>
      <c r="C109" s="29">
        <f t="shared" ref="C109:D109" si="201">SUM(C97:C108)</f>
        <v>5690.7103800000004</v>
      </c>
      <c r="D109" s="28">
        <f t="shared" si="201"/>
        <v>54426.183000000005</v>
      </c>
      <c r="E109" s="30"/>
      <c r="F109" s="29">
        <f t="shared" ref="F109:G109" si="202">SUM(F97:F108)</f>
        <v>883.38980000000015</v>
      </c>
      <c r="G109" s="28">
        <f t="shared" si="202"/>
        <v>11265.671</v>
      </c>
      <c r="H109" s="30"/>
      <c r="I109" s="29">
        <f t="shared" ref="I109:J109" si="203">SUM(I97:I108)</f>
        <v>586.08697000000006</v>
      </c>
      <c r="J109" s="28">
        <f t="shared" si="203"/>
        <v>7791.1990000000005</v>
      </c>
      <c r="K109" s="30"/>
      <c r="L109" s="29">
        <f t="shared" ref="L109:M109" si="204">SUM(L97:L108)</f>
        <v>0</v>
      </c>
      <c r="M109" s="28">
        <f t="shared" si="204"/>
        <v>0</v>
      </c>
      <c r="N109" s="30"/>
      <c r="O109" s="29">
        <f t="shared" ref="O109:P109" si="205">SUM(O97:O108)</f>
        <v>0</v>
      </c>
      <c r="P109" s="28">
        <f t="shared" si="205"/>
        <v>0</v>
      </c>
      <c r="Q109" s="30"/>
      <c r="R109" s="29">
        <f t="shared" ref="R109:S109" si="206">SUM(R97:R108)</f>
        <v>0</v>
      </c>
      <c r="S109" s="28">
        <f t="shared" si="206"/>
        <v>0</v>
      </c>
      <c r="T109" s="30"/>
      <c r="U109" s="29">
        <f t="shared" ref="U109:V109" si="207">SUM(U97:U108)</f>
        <v>5.3069999999999999E-2</v>
      </c>
      <c r="V109" s="28">
        <f t="shared" si="207"/>
        <v>21.016999999999999</v>
      </c>
      <c r="W109" s="30"/>
      <c r="X109" s="29">
        <f t="shared" ref="X109:Y109" si="208">SUM(X97:X108)</f>
        <v>0</v>
      </c>
      <c r="Y109" s="28">
        <f t="shared" si="208"/>
        <v>0</v>
      </c>
      <c r="Z109" s="30"/>
      <c r="AA109" s="29">
        <f t="shared" ref="AA109:AB109" si="209">SUM(AA97:AA108)</f>
        <v>0</v>
      </c>
      <c r="AB109" s="28">
        <f t="shared" si="209"/>
        <v>0</v>
      </c>
      <c r="AC109" s="30"/>
      <c r="AD109" s="29">
        <f t="shared" ref="AD109:AE109" si="210">SUM(AD97:AD108)</f>
        <v>0</v>
      </c>
      <c r="AE109" s="28">
        <f t="shared" si="210"/>
        <v>0</v>
      </c>
      <c r="AF109" s="30"/>
      <c r="AG109" s="29">
        <f t="shared" ref="AG109:AH109" si="211">SUM(AG97:AG108)</f>
        <v>0.15</v>
      </c>
      <c r="AH109" s="28">
        <f t="shared" si="211"/>
        <v>0.26</v>
      </c>
      <c r="AI109" s="30"/>
      <c r="AJ109" s="29">
        <f t="shared" ref="AJ109:AK109" si="212">SUM(AJ97:AJ108)</f>
        <v>0</v>
      </c>
      <c r="AK109" s="28">
        <f t="shared" si="212"/>
        <v>0</v>
      </c>
      <c r="AL109" s="30"/>
      <c r="AM109" s="29">
        <f t="shared" ref="AM109:AN109" si="213">SUM(AM97:AM108)</f>
        <v>0</v>
      </c>
      <c r="AN109" s="28">
        <f t="shared" si="213"/>
        <v>0</v>
      </c>
      <c r="AO109" s="30"/>
      <c r="AP109" s="29">
        <f t="shared" ref="AP109:AQ109" si="214">SUM(AP97:AP108)</f>
        <v>0</v>
      </c>
      <c r="AQ109" s="28">
        <f t="shared" si="214"/>
        <v>0</v>
      </c>
      <c r="AR109" s="30"/>
      <c r="AS109" s="29">
        <f t="shared" ref="AS109:AT109" si="215">SUM(AS97:AS108)</f>
        <v>0</v>
      </c>
      <c r="AT109" s="28">
        <f t="shared" si="215"/>
        <v>0</v>
      </c>
      <c r="AU109" s="30"/>
      <c r="AV109" s="29">
        <f t="shared" ref="AV109:AW109" si="216">SUM(AV97:AV108)</f>
        <v>0</v>
      </c>
      <c r="AW109" s="28">
        <f t="shared" si="216"/>
        <v>0</v>
      </c>
      <c r="AX109" s="30"/>
      <c r="AY109" s="29">
        <f t="shared" ref="AY109:AZ109" si="217">SUM(AY97:AY108)</f>
        <v>47.399660000000004</v>
      </c>
      <c r="AZ109" s="28">
        <f t="shared" si="217"/>
        <v>1026.2180000000001</v>
      </c>
      <c r="BA109" s="30"/>
      <c r="BB109" s="29">
        <f t="shared" ref="BB109:BC109" si="218">SUM(BB97:BB108)</f>
        <v>1705.4680000000001</v>
      </c>
      <c r="BC109" s="28">
        <f t="shared" si="218"/>
        <v>17719.038</v>
      </c>
      <c r="BD109" s="30"/>
      <c r="BE109" s="56">
        <f t="shared" si="198"/>
        <v>8913.2578799999992</v>
      </c>
      <c r="BF109" s="30">
        <f t="shared" si="199"/>
        <v>92249.585999999996</v>
      </c>
    </row>
    <row r="110" spans="1:58" x14ac:dyDescent="0.3">
      <c r="A110" s="40">
        <v>2020</v>
      </c>
      <c r="B110" s="41" t="s">
        <v>2</v>
      </c>
      <c r="C110" s="6">
        <v>544.20759999999996</v>
      </c>
      <c r="D110" s="5">
        <v>5020.0810000000001</v>
      </c>
      <c r="E110" s="8">
        <f t="shared" ref="E110:E113" si="219">D110/C110*1000</f>
        <v>9224.5698149015188</v>
      </c>
      <c r="F110" s="6">
        <v>259.67360000000002</v>
      </c>
      <c r="G110" s="5">
        <v>2563.0279999999998</v>
      </c>
      <c r="H110" s="8">
        <f t="shared" ref="H110:H113" si="220">G110/F110*1000</f>
        <v>9870.1908857889284</v>
      </c>
      <c r="I110" s="6">
        <v>50.732080000000003</v>
      </c>
      <c r="J110" s="5">
        <v>473.65800000000002</v>
      </c>
      <c r="K110" s="8">
        <f t="shared" ref="K110" si="221">J110/I110*1000</f>
        <v>9336.459297549005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f t="shared" ref="Q110:Q121" si="222">IF(O110=0,0,P110/O110*1000)</f>
        <v>0</v>
      </c>
      <c r="R110" s="6">
        <v>0</v>
      </c>
      <c r="S110" s="5">
        <v>0</v>
      </c>
      <c r="T110" s="8">
        <f t="shared" ref="T110:T121" si="223">IF(R110=0,0,S110/R110*1000)</f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78.802999999999997</v>
      </c>
      <c r="BC110" s="5">
        <v>752.83199999999999</v>
      </c>
      <c r="BD110" s="8">
        <f t="shared" ref="BD110:BD113" si="224">BC110/BB110*1000</f>
        <v>9553.3418778472897</v>
      </c>
      <c r="BE110" s="55">
        <f t="shared" si="198"/>
        <v>933.41628000000003</v>
      </c>
      <c r="BF110" s="8">
        <f t="shared" si="199"/>
        <v>8809.5990000000002</v>
      </c>
    </row>
    <row r="111" spans="1:58" x14ac:dyDescent="0.3">
      <c r="A111" s="40">
        <v>2020</v>
      </c>
      <c r="B111" s="41" t="s">
        <v>3</v>
      </c>
      <c r="C111" s="6">
        <v>504.93718000000001</v>
      </c>
      <c r="D111" s="5">
        <v>4250.2219999999998</v>
      </c>
      <c r="E111" s="8">
        <f t="shared" si="219"/>
        <v>8417.328270419699</v>
      </c>
      <c r="F111" s="6">
        <v>152.041</v>
      </c>
      <c r="G111" s="5">
        <v>1498.539</v>
      </c>
      <c r="H111" s="8">
        <f t="shared" si="220"/>
        <v>9856.150643576404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f t="shared" si="222"/>
        <v>0</v>
      </c>
      <c r="R111" s="6">
        <v>0</v>
      </c>
      <c r="S111" s="5">
        <v>0</v>
      </c>
      <c r="T111" s="8">
        <f t="shared" si="223"/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104.8001</v>
      </c>
      <c r="BC111" s="5">
        <v>1002.528</v>
      </c>
      <c r="BD111" s="8">
        <f t="shared" si="224"/>
        <v>9566.0977422731467</v>
      </c>
      <c r="BE111" s="55">
        <f t="shared" si="198"/>
        <v>761.77828000000011</v>
      </c>
      <c r="BF111" s="8">
        <f t="shared" si="199"/>
        <v>6751.2889999999998</v>
      </c>
    </row>
    <row r="112" spans="1:58" x14ac:dyDescent="0.3">
      <c r="A112" s="40">
        <v>2020</v>
      </c>
      <c r="B112" s="41" t="s">
        <v>4</v>
      </c>
      <c r="C112" s="6">
        <v>438.02459999999996</v>
      </c>
      <c r="D112" s="5">
        <v>3851.4110000000001</v>
      </c>
      <c r="E112" s="8">
        <f t="shared" si="219"/>
        <v>8792.6819635244246</v>
      </c>
      <c r="F112" s="6">
        <v>63.974919999999997</v>
      </c>
      <c r="G112" s="5">
        <v>969.79</v>
      </c>
      <c r="H112" s="8">
        <f t="shared" si="220"/>
        <v>15158.909147522187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f t="shared" si="222"/>
        <v>0</v>
      </c>
      <c r="R112" s="6">
        <v>0</v>
      </c>
      <c r="S112" s="5">
        <v>0</v>
      </c>
      <c r="T112" s="8">
        <f t="shared" si="223"/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184.04039</v>
      </c>
      <c r="BC112" s="5">
        <v>1738.06</v>
      </c>
      <c r="BD112" s="8">
        <f t="shared" si="224"/>
        <v>9443.9052210224072</v>
      </c>
      <c r="BE112" s="55">
        <f>C112+F112+U112+AA112+AD112+AM112+AP112+AV112+BB112+AJ112+AY112+X112+I112+AS112+L112+AG112</f>
        <v>686.03990999999996</v>
      </c>
      <c r="BF112" s="57">
        <f>D112+G112+V112+AB112+AE112+AN112+AQ112+AW112+BC112+AK112+AZ112+Y112+J112+AT112+M112+AH112</f>
        <v>6559.2610000000004</v>
      </c>
    </row>
    <row r="113" spans="1:58" x14ac:dyDescent="0.3">
      <c r="A113" s="40">
        <v>2020</v>
      </c>
      <c r="B113" s="41" t="s">
        <v>5</v>
      </c>
      <c r="C113" s="6">
        <v>596.37287000000003</v>
      </c>
      <c r="D113" s="5">
        <v>6355.2049999999999</v>
      </c>
      <c r="E113" s="8">
        <f t="shared" si="219"/>
        <v>10656.428754044429</v>
      </c>
      <c r="F113" s="6">
        <v>92.289640000000006</v>
      </c>
      <c r="G113" s="5">
        <v>1113.7339999999999</v>
      </c>
      <c r="H113" s="8">
        <f t="shared" si="220"/>
        <v>12067.811728380346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f t="shared" si="222"/>
        <v>0</v>
      </c>
      <c r="R113" s="6">
        <v>0</v>
      </c>
      <c r="S113" s="5">
        <v>0</v>
      </c>
      <c r="T113" s="8">
        <f t="shared" si="223"/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24.933450000000001</v>
      </c>
      <c r="AZ113" s="5">
        <v>230.196</v>
      </c>
      <c r="BA113" s="8">
        <f t="shared" ref="BA113" si="225">AZ113/AY113*1000</f>
        <v>9232.4166932373973</v>
      </c>
      <c r="BB113" s="6">
        <v>161.715</v>
      </c>
      <c r="BC113" s="5">
        <v>1811.748</v>
      </c>
      <c r="BD113" s="8">
        <f t="shared" si="224"/>
        <v>11203.339207865689</v>
      </c>
      <c r="BE113" s="55">
        <f t="shared" ref="BE113:BE122" si="226">C113+F113+U113+AA113+AD113+AM113+AP113+AV113+BB113+AJ113+AY113+X113+I113+AS113+L113+AG113</f>
        <v>875.31096000000002</v>
      </c>
      <c r="BF113" s="8">
        <f t="shared" ref="BF113:BF122" si="227">D113+G113+V113+AB113+AE113+AN113+AQ113+AW113+BC113+AK113+AZ113+Y113+J113+AT113+M113+AH113</f>
        <v>9510.8829999999998</v>
      </c>
    </row>
    <row r="114" spans="1:58" x14ac:dyDescent="0.3">
      <c r="A114" s="40">
        <v>2020</v>
      </c>
      <c r="B114" s="8" t="s">
        <v>6</v>
      </c>
      <c r="C114" s="6">
        <v>226.21635999999998</v>
      </c>
      <c r="D114" s="5">
        <v>2961.049</v>
      </c>
      <c r="E114" s="8">
        <f t="shared" ref="E114:BD121" si="228">IF(C114=0,0,D114/C114*1000)</f>
        <v>13089.455599055702</v>
      </c>
      <c r="F114" s="6">
        <v>25.004999999999999</v>
      </c>
      <c r="G114" s="5">
        <v>281.065</v>
      </c>
      <c r="H114" s="8">
        <f t="shared" si="228"/>
        <v>11240.351929614077</v>
      </c>
      <c r="I114" s="6">
        <v>0</v>
      </c>
      <c r="J114" s="5">
        <v>0</v>
      </c>
      <c r="K114" s="8">
        <f t="shared" si="228"/>
        <v>0</v>
      </c>
      <c r="L114" s="6">
        <v>0</v>
      </c>
      <c r="M114" s="5">
        <v>0</v>
      </c>
      <c r="N114" s="8">
        <f t="shared" si="228"/>
        <v>0</v>
      </c>
      <c r="O114" s="6">
        <v>0</v>
      </c>
      <c r="P114" s="5">
        <v>0</v>
      </c>
      <c r="Q114" s="8">
        <f t="shared" si="222"/>
        <v>0</v>
      </c>
      <c r="R114" s="6">
        <v>0</v>
      </c>
      <c r="S114" s="5">
        <v>0</v>
      </c>
      <c r="T114" s="8">
        <f t="shared" si="223"/>
        <v>0</v>
      </c>
      <c r="U114" s="6">
        <v>0</v>
      </c>
      <c r="V114" s="5">
        <v>0</v>
      </c>
      <c r="W114" s="8">
        <f t="shared" si="228"/>
        <v>0</v>
      </c>
      <c r="X114" s="6">
        <v>0</v>
      </c>
      <c r="Y114" s="5">
        <v>0</v>
      </c>
      <c r="Z114" s="8">
        <f t="shared" si="228"/>
        <v>0</v>
      </c>
      <c r="AA114" s="6">
        <v>0</v>
      </c>
      <c r="AB114" s="5">
        <v>0</v>
      </c>
      <c r="AC114" s="8">
        <f t="shared" si="228"/>
        <v>0</v>
      </c>
      <c r="AD114" s="6">
        <v>0</v>
      </c>
      <c r="AE114" s="5">
        <v>0</v>
      </c>
      <c r="AF114" s="8">
        <f t="shared" si="228"/>
        <v>0</v>
      </c>
      <c r="AG114" s="6">
        <v>0</v>
      </c>
      <c r="AH114" s="5">
        <v>0</v>
      </c>
      <c r="AI114" s="8">
        <f t="shared" si="228"/>
        <v>0</v>
      </c>
      <c r="AJ114" s="6">
        <v>0</v>
      </c>
      <c r="AK114" s="5">
        <v>0</v>
      </c>
      <c r="AL114" s="8">
        <f t="shared" si="228"/>
        <v>0</v>
      </c>
      <c r="AM114" s="6">
        <v>0</v>
      </c>
      <c r="AN114" s="5">
        <v>0</v>
      </c>
      <c r="AO114" s="8">
        <f t="shared" si="228"/>
        <v>0</v>
      </c>
      <c r="AP114" s="6">
        <v>0</v>
      </c>
      <c r="AQ114" s="5">
        <v>0</v>
      </c>
      <c r="AR114" s="8">
        <f t="shared" si="228"/>
        <v>0</v>
      </c>
      <c r="AS114" s="6">
        <v>0</v>
      </c>
      <c r="AT114" s="5">
        <v>0</v>
      </c>
      <c r="AU114" s="8">
        <f t="shared" si="228"/>
        <v>0</v>
      </c>
      <c r="AV114" s="6">
        <v>0</v>
      </c>
      <c r="AW114" s="5">
        <v>0</v>
      </c>
      <c r="AX114" s="8">
        <f t="shared" si="228"/>
        <v>0</v>
      </c>
      <c r="AY114" s="6">
        <v>0</v>
      </c>
      <c r="AZ114" s="5">
        <v>0</v>
      </c>
      <c r="BA114" s="8">
        <f t="shared" si="228"/>
        <v>0</v>
      </c>
      <c r="BB114" s="6">
        <v>51.6</v>
      </c>
      <c r="BC114" s="5">
        <v>555.70299999999997</v>
      </c>
      <c r="BD114" s="8">
        <f t="shared" si="228"/>
        <v>10769.437984496124</v>
      </c>
      <c r="BE114" s="55">
        <f t="shared" si="226"/>
        <v>302.82135999999997</v>
      </c>
      <c r="BF114" s="8">
        <f t="shared" si="227"/>
        <v>3797.817</v>
      </c>
    </row>
    <row r="115" spans="1:58" x14ac:dyDescent="0.3">
      <c r="A115" s="40">
        <v>2020</v>
      </c>
      <c r="B115" s="41" t="s">
        <v>7</v>
      </c>
      <c r="C115" s="6">
        <v>158.92850000000001</v>
      </c>
      <c r="D115" s="5">
        <v>1537.0930000000001</v>
      </c>
      <c r="E115" s="8">
        <f t="shared" si="228"/>
        <v>9671.6007512812357</v>
      </c>
      <c r="F115" s="6">
        <v>25.02</v>
      </c>
      <c r="G115" s="5">
        <v>340.73200000000003</v>
      </c>
      <c r="H115" s="8">
        <f t="shared" si="228"/>
        <v>13618.385291766588</v>
      </c>
      <c r="I115" s="6">
        <v>55.776559999999996</v>
      </c>
      <c r="J115" s="5">
        <v>542.15099999999995</v>
      </c>
      <c r="K115" s="8">
        <f t="shared" si="228"/>
        <v>9720.0508600745543</v>
      </c>
      <c r="L115" s="6">
        <v>0</v>
      </c>
      <c r="M115" s="5">
        <v>0</v>
      </c>
      <c r="N115" s="8">
        <f t="shared" si="228"/>
        <v>0</v>
      </c>
      <c r="O115" s="6">
        <v>0</v>
      </c>
      <c r="P115" s="5">
        <v>0</v>
      </c>
      <c r="Q115" s="8">
        <f t="shared" si="222"/>
        <v>0</v>
      </c>
      <c r="R115" s="6">
        <v>0</v>
      </c>
      <c r="S115" s="5">
        <v>0</v>
      </c>
      <c r="T115" s="8">
        <f t="shared" si="223"/>
        <v>0</v>
      </c>
      <c r="U115" s="6">
        <v>0</v>
      </c>
      <c r="V115" s="5">
        <v>0</v>
      </c>
      <c r="W115" s="8">
        <f t="shared" si="228"/>
        <v>0</v>
      </c>
      <c r="X115" s="6">
        <v>0</v>
      </c>
      <c r="Y115" s="5">
        <v>0</v>
      </c>
      <c r="Z115" s="8">
        <f t="shared" si="228"/>
        <v>0</v>
      </c>
      <c r="AA115" s="6">
        <v>0</v>
      </c>
      <c r="AB115" s="5">
        <v>0</v>
      </c>
      <c r="AC115" s="8">
        <f t="shared" si="228"/>
        <v>0</v>
      </c>
      <c r="AD115" s="6">
        <v>0</v>
      </c>
      <c r="AE115" s="5">
        <v>0</v>
      </c>
      <c r="AF115" s="8">
        <f t="shared" si="228"/>
        <v>0</v>
      </c>
      <c r="AG115" s="6">
        <v>0</v>
      </c>
      <c r="AH115" s="5">
        <v>0</v>
      </c>
      <c r="AI115" s="8">
        <f t="shared" si="228"/>
        <v>0</v>
      </c>
      <c r="AJ115" s="6">
        <v>0</v>
      </c>
      <c r="AK115" s="5">
        <v>0</v>
      </c>
      <c r="AL115" s="8">
        <f t="shared" si="228"/>
        <v>0</v>
      </c>
      <c r="AM115" s="6">
        <v>25.004999999999999</v>
      </c>
      <c r="AN115" s="5">
        <v>291.16000000000003</v>
      </c>
      <c r="AO115" s="8">
        <f t="shared" si="228"/>
        <v>11644.071185762848</v>
      </c>
      <c r="AP115" s="6">
        <v>0</v>
      </c>
      <c r="AQ115" s="5">
        <v>0</v>
      </c>
      <c r="AR115" s="8">
        <f t="shared" si="228"/>
        <v>0</v>
      </c>
      <c r="AS115" s="6">
        <v>0</v>
      </c>
      <c r="AT115" s="5">
        <v>0</v>
      </c>
      <c r="AU115" s="8">
        <f t="shared" si="228"/>
        <v>0</v>
      </c>
      <c r="AV115" s="6">
        <v>0</v>
      </c>
      <c r="AW115" s="5">
        <v>0</v>
      </c>
      <c r="AX115" s="8">
        <f t="shared" si="228"/>
        <v>0</v>
      </c>
      <c r="AY115" s="6">
        <v>0</v>
      </c>
      <c r="AZ115" s="5">
        <v>0</v>
      </c>
      <c r="BA115" s="8">
        <f t="shared" si="228"/>
        <v>0</v>
      </c>
      <c r="BB115" s="6">
        <v>51.841999999999999</v>
      </c>
      <c r="BC115" s="5">
        <v>542.90800000000002</v>
      </c>
      <c r="BD115" s="8">
        <f t="shared" si="228"/>
        <v>10472.35831950928</v>
      </c>
      <c r="BE115" s="55">
        <f t="shared" si="226"/>
        <v>316.57206000000002</v>
      </c>
      <c r="BF115" s="8">
        <f t="shared" si="227"/>
        <v>3254.0439999999999</v>
      </c>
    </row>
    <row r="116" spans="1:58" x14ac:dyDescent="0.3">
      <c r="A116" s="40">
        <v>2020</v>
      </c>
      <c r="B116" s="41" t="s">
        <v>8</v>
      </c>
      <c r="C116" s="6">
        <v>286.952</v>
      </c>
      <c r="D116" s="5">
        <v>2719.48</v>
      </c>
      <c r="E116" s="8">
        <f t="shared" si="228"/>
        <v>9477.125094092391</v>
      </c>
      <c r="F116" s="6">
        <v>148.27500000000001</v>
      </c>
      <c r="G116" s="5">
        <v>1557.7719999999999</v>
      </c>
      <c r="H116" s="8">
        <f t="shared" si="228"/>
        <v>10505.965267239924</v>
      </c>
      <c r="I116" s="6">
        <v>0</v>
      </c>
      <c r="J116" s="5">
        <v>0</v>
      </c>
      <c r="K116" s="8">
        <f t="shared" si="228"/>
        <v>0</v>
      </c>
      <c r="L116" s="6">
        <v>0</v>
      </c>
      <c r="M116" s="5">
        <v>0</v>
      </c>
      <c r="N116" s="8">
        <f t="shared" si="228"/>
        <v>0</v>
      </c>
      <c r="O116" s="6">
        <v>0</v>
      </c>
      <c r="P116" s="5">
        <v>0</v>
      </c>
      <c r="Q116" s="8">
        <f t="shared" si="222"/>
        <v>0</v>
      </c>
      <c r="R116" s="6">
        <v>0</v>
      </c>
      <c r="S116" s="5">
        <v>0</v>
      </c>
      <c r="T116" s="8">
        <f t="shared" si="223"/>
        <v>0</v>
      </c>
      <c r="U116" s="6">
        <v>0</v>
      </c>
      <c r="V116" s="5">
        <v>0</v>
      </c>
      <c r="W116" s="8">
        <f t="shared" si="228"/>
        <v>0</v>
      </c>
      <c r="X116" s="6">
        <v>0</v>
      </c>
      <c r="Y116" s="5">
        <v>0</v>
      </c>
      <c r="Z116" s="8">
        <f t="shared" si="228"/>
        <v>0</v>
      </c>
      <c r="AA116" s="6">
        <v>0</v>
      </c>
      <c r="AB116" s="5">
        <v>0</v>
      </c>
      <c r="AC116" s="8">
        <f t="shared" si="228"/>
        <v>0</v>
      </c>
      <c r="AD116" s="6">
        <v>0</v>
      </c>
      <c r="AE116" s="5">
        <v>0</v>
      </c>
      <c r="AF116" s="8">
        <f t="shared" si="228"/>
        <v>0</v>
      </c>
      <c r="AG116" s="6">
        <v>0</v>
      </c>
      <c r="AH116" s="5">
        <v>0</v>
      </c>
      <c r="AI116" s="8">
        <f t="shared" si="228"/>
        <v>0</v>
      </c>
      <c r="AJ116" s="6">
        <v>24.962</v>
      </c>
      <c r="AK116" s="5">
        <v>216.92500000000001</v>
      </c>
      <c r="AL116" s="8">
        <f t="shared" si="228"/>
        <v>8690.2091178591454</v>
      </c>
      <c r="AM116" s="6">
        <v>24.745819999999998</v>
      </c>
      <c r="AN116" s="5">
        <v>186.136</v>
      </c>
      <c r="AO116" s="8">
        <f t="shared" si="228"/>
        <v>7521.9168328226751</v>
      </c>
      <c r="AP116" s="6">
        <v>0</v>
      </c>
      <c r="AQ116" s="5">
        <v>0</v>
      </c>
      <c r="AR116" s="8">
        <f t="shared" si="228"/>
        <v>0</v>
      </c>
      <c r="AS116" s="6">
        <v>0</v>
      </c>
      <c r="AT116" s="5">
        <v>0</v>
      </c>
      <c r="AU116" s="8">
        <f t="shared" si="228"/>
        <v>0</v>
      </c>
      <c r="AV116" s="6">
        <v>0</v>
      </c>
      <c r="AW116" s="5">
        <v>0</v>
      </c>
      <c r="AX116" s="8">
        <f t="shared" si="228"/>
        <v>0</v>
      </c>
      <c r="AY116" s="6">
        <v>0</v>
      </c>
      <c r="AZ116" s="5">
        <v>0</v>
      </c>
      <c r="BA116" s="8">
        <f t="shared" si="228"/>
        <v>0</v>
      </c>
      <c r="BB116" s="6">
        <v>189.71</v>
      </c>
      <c r="BC116" s="5">
        <v>1809.18</v>
      </c>
      <c r="BD116" s="8">
        <f t="shared" si="228"/>
        <v>9536.5557956881548</v>
      </c>
      <c r="BE116" s="55">
        <f t="shared" si="226"/>
        <v>674.64481999999998</v>
      </c>
      <c r="BF116" s="8">
        <f t="shared" si="227"/>
        <v>6489.4930000000013</v>
      </c>
    </row>
    <row r="117" spans="1:58" x14ac:dyDescent="0.3">
      <c r="A117" s="40">
        <v>2020</v>
      </c>
      <c r="B117" s="41" t="s">
        <v>9</v>
      </c>
      <c r="C117" s="6">
        <v>481.23530999999997</v>
      </c>
      <c r="D117" s="5">
        <v>4517.2439999999997</v>
      </c>
      <c r="E117" s="8">
        <f t="shared" si="228"/>
        <v>9386.7675669933706</v>
      </c>
      <c r="F117" s="6">
        <v>171.80342000000002</v>
      </c>
      <c r="G117" s="5">
        <v>1638.1120000000001</v>
      </c>
      <c r="H117" s="8">
        <f t="shared" si="228"/>
        <v>9534.8043711819009</v>
      </c>
      <c r="I117" s="6">
        <v>26.995999999999999</v>
      </c>
      <c r="J117" s="5">
        <v>222.30699999999999</v>
      </c>
      <c r="K117" s="8">
        <f t="shared" si="228"/>
        <v>8234.8125648244186</v>
      </c>
      <c r="L117" s="6">
        <v>0</v>
      </c>
      <c r="M117" s="5">
        <v>0</v>
      </c>
      <c r="N117" s="8">
        <f t="shared" si="228"/>
        <v>0</v>
      </c>
      <c r="O117" s="6">
        <v>0</v>
      </c>
      <c r="P117" s="5">
        <v>0</v>
      </c>
      <c r="Q117" s="8">
        <f t="shared" si="222"/>
        <v>0</v>
      </c>
      <c r="R117" s="6">
        <v>0</v>
      </c>
      <c r="S117" s="5">
        <v>0</v>
      </c>
      <c r="T117" s="8">
        <f t="shared" si="223"/>
        <v>0</v>
      </c>
      <c r="U117" s="6">
        <v>0</v>
      </c>
      <c r="V117" s="5">
        <v>0</v>
      </c>
      <c r="W117" s="8">
        <f t="shared" si="228"/>
        <v>0</v>
      </c>
      <c r="X117" s="6">
        <v>0</v>
      </c>
      <c r="Y117" s="5">
        <v>0</v>
      </c>
      <c r="Z117" s="8">
        <f t="shared" si="228"/>
        <v>0</v>
      </c>
      <c r="AA117" s="6">
        <v>0</v>
      </c>
      <c r="AB117" s="5">
        <v>0</v>
      </c>
      <c r="AC117" s="8">
        <f t="shared" si="228"/>
        <v>0</v>
      </c>
      <c r="AD117" s="6">
        <v>0</v>
      </c>
      <c r="AE117" s="5">
        <v>0</v>
      </c>
      <c r="AF117" s="8">
        <f t="shared" si="228"/>
        <v>0</v>
      </c>
      <c r="AG117" s="6">
        <v>0</v>
      </c>
      <c r="AH117" s="5">
        <v>0</v>
      </c>
      <c r="AI117" s="8">
        <f t="shared" si="228"/>
        <v>0</v>
      </c>
      <c r="AJ117" s="6">
        <v>24.823</v>
      </c>
      <c r="AK117" s="5">
        <v>215.715</v>
      </c>
      <c r="AL117" s="8">
        <f t="shared" si="228"/>
        <v>8690.1260927365747</v>
      </c>
      <c r="AM117" s="6">
        <v>0</v>
      </c>
      <c r="AN117" s="5">
        <v>0</v>
      </c>
      <c r="AO117" s="8">
        <f t="shared" si="228"/>
        <v>0</v>
      </c>
      <c r="AP117" s="6">
        <v>0</v>
      </c>
      <c r="AQ117" s="5">
        <v>0</v>
      </c>
      <c r="AR117" s="8">
        <f t="shared" si="228"/>
        <v>0</v>
      </c>
      <c r="AS117" s="6">
        <v>0</v>
      </c>
      <c r="AT117" s="5">
        <v>0</v>
      </c>
      <c r="AU117" s="8">
        <f t="shared" si="228"/>
        <v>0</v>
      </c>
      <c r="AV117" s="6">
        <v>0</v>
      </c>
      <c r="AW117" s="5">
        <v>0</v>
      </c>
      <c r="AX117" s="8">
        <f t="shared" si="228"/>
        <v>0</v>
      </c>
      <c r="AY117" s="6">
        <v>0</v>
      </c>
      <c r="AZ117" s="5">
        <v>0</v>
      </c>
      <c r="BA117" s="8">
        <f t="shared" si="228"/>
        <v>0</v>
      </c>
      <c r="BB117" s="6">
        <v>51.847999999999999</v>
      </c>
      <c r="BC117" s="5">
        <v>516.26700000000005</v>
      </c>
      <c r="BD117" s="8">
        <f t="shared" si="228"/>
        <v>9957.3175435889534</v>
      </c>
      <c r="BE117" s="55">
        <f t="shared" si="226"/>
        <v>756.7057299999999</v>
      </c>
      <c r="BF117" s="8">
        <f t="shared" si="227"/>
        <v>7109.6449999999995</v>
      </c>
    </row>
    <row r="118" spans="1:58" x14ac:dyDescent="0.3">
      <c r="A118" s="40">
        <v>2020</v>
      </c>
      <c r="B118" s="41" t="s">
        <v>10</v>
      </c>
      <c r="C118" s="43">
        <v>532.97556000000009</v>
      </c>
      <c r="D118" s="44">
        <v>5329.768</v>
      </c>
      <c r="E118" s="8">
        <f t="shared" si="228"/>
        <v>10000.023265607149</v>
      </c>
      <c r="F118" s="43">
        <v>49.203000000000003</v>
      </c>
      <c r="G118" s="44">
        <v>529.06299999999999</v>
      </c>
      <c r="H118" s="8">
        <f t="shared" si="228"/>
        <v>10752.657358291159</v>
      </c>
      <c r="I118" s="43">
        <v>27.63532</v>
      </c>
      <c r="J118" s="44">
        <v>266.911</v>
      </c>
      <c r="K118" s="8">
        <f t="shared" si="228"/>
        <v>9658.3285447753078</v>
      </c>
      <c r="L118" s="6">
        <v>0</v>
      </c>
      <c r="M118" s="5">
        <v>0</v>
      </c>
      <c r="N118" s="8">
        <f t="shared" si="228"/>
        <v>0</v>
      </c>
      <c r="O118" s="6">
        <v>0</v>
      </c>
      <c r="P118" s="5">
        <v>0</v>
      </c>
      <c r="Q118" s="8">
        <f t="shared" si="222"/>
        <v>0</v>
      </c>
      <c r="R118" s="6">
        <v>0</v>
      </c>
      <c r="S118" s="5">
        <v>0</v>
      </c>
      <c r="T118" s="8">
        <f t="shared" si="223"/>
        <v>0</v>
      </c>
      <c r="U118" s="6">
        <v>0</v>
      </c>
      <c r="V118" s="5">
        <v>0</v>
      </c>
      <c r="W118" s="8">
        <f t="shared" si="228"/>
        <v>0</v>
      </c>
      <c r="X118" s="6">
        <v>0</v>
      </c>
      <c r="Y118" s="5">
        <v>0</v>
      </c>
      <c r="Z118" s="8">
        <f t="shared" si="228"/>
        <v>0</v>
      </c>
      <c r="AA118" s="6">
        <v>0</v>
      </c>
      <c r="AB118" s="5">
        <v>0</v>
      </c>
      <c r="AC118" s="8">
        <f t="shared" si="228"/>
        <v>0</v>
      </c>
      <c r="AD118" s="6">
        <v>0</v>
      </c>
      <c r="AE118" s="5">
        <v>0</v>
      </c>
      <c r="AF118" s="8">
        <f t="shared" si="228"/>
        <v>0</v>
      </c>
      <c r="AG118" s="6">
        <v>0</v>
      </c>
      <c r="AH118" s="5">
        <v>0</v>
      </c>
      <c r="AI118" s="8">
        <f t="shared" si="228"/>
        <v>0</v>
      </c>
      <c r="AJ118" s="6">
        <v>0</v>
      </c>
      <c r="AK118" s="5">
        <v>0</v>
      </c>
      <c r="AL118" s="8">
        <f t="shared" si="228"/>
        <v>0</v>
      </c>
      <c r="AM118" s="6">
        <v>0</v>
      </c>
      <c r="AN118" s="5">
        <v>0</v>
      </c>
      <c r="AO118" s="8">
        <f t="shared" si="228"/>
        <v>0</v>
      </c>
      <c r="AP118" s="6">
        <v>0</v>
      </c>
      <c r="AQ118" s="5">
        <v>0</v>
      </c>
      <c r="AR118" s="8">
        <f t="shared" si="228"/>
        <v>0</v>
      </c>
      <c r="AS118" s="6">
        <v>0</v>
      </c>
      <c r="AT118" s="5">
        <v>0</v>
      </c>
      <c r="AU118" s="8">
        <f t="shared" si="228"/>
        <v>0</v>
      </c>
      <c r="AV118" s="6">
        <v>0</v>
      </c>
      <c r="AW118" s="5">
        <v>0</v>
      </c>
      <c r="AX118" s="8">
        <f t="shared" si="228"/>
        <v>0</v>
      </c>
      <c r="AY118" s="6">
        <v>0</v>
      </c>
      <c r="AZ118" s="5">
        <v>0</v>
      </c>
      <c r="BA118" s="8">
        <f t="shared" si="228"/>
        <v>0</v>
      </c>
      <c r="BB118" s="43">
        <v>159.48500000000001</v>
      </c>
      <c r="BC118" s="44">
        <v>1605.1780000000001</v>
      </c>
      <c r="BD118" s="8">
        <f t="shared" si="228"/>
        <v>10064.758441232718</v>
      </c>
      <c r="BE118" s="55">
        <f t="shared" si="226"/>
        <v>769.29888000000005</v>
      </c>
      <c r="BF118" s="8">
        <f t="shared" si="227"/>
        <v>7730.92</v>
      </c>
    </row>
    <row r="119" spans="1:58" x14ac:dyDescent="0.3">
      <c r="A119" s="40">
        <v>2020</v>
      </c>
      <c r="B119" s="41" t="s">
        <v>11</v>
      </c>
      <c r="C119" s="7">
        <v>524.97182999999995</v>
      </c>
      <c r="D119" s="3">
        <v>5901.4530000000004</v>
      </c>
      <c r="E119" s="8">
        <f t="shared" si="228"/>
        <v>11241.466042092203</v>
      </c>
      <c r="F119" s="7">
        <v>120.02836000000001</v>
      </c>
      <c r="G119" s="3">
        <v>1420.0060000000001</v>
      </c>
      <c r="H119" s="8">
        <f t="shared" si="228"/>
        <v>11830.587371184609</v>
      </c>
      <c r="I119" s="7">
        <v>277.31417999999996</v>
      </c>
      <c r="J119" s="3">
        <v>3019.0650000000001</v>
      </c>
      <c r="K119" s="8">
        <f t="shared" si="228"/>
        <v>10886.803552562658</v>
      </c>
      <c r="L119" s="6">
        <v>0</v>
      </c>
      <c r="M119" s="5">
        <v>0</v>
      </c>
      <c r="N119" s="8">
        <f t="shared" si="228"/>
        <v>0</v>
      </c>
      <c r="O119" s="6">
        <v>0</v>
      </c>
      <c r="P119" s="5">
        <v>0</v>
      </c>
      <c r="Q119" s="8">
        <f t="shared" si="222"/>
        <v>0</v>
      </c>
      <c r="R119" s="6">
        <v>0</v>
      </c>
      <c r="S119" s="5">
        <v>0</v>
      </c>
      <c r="T119" s="8">
        <f t="shared" si="223"/>
        <v>0</v>
      </c>
      <c r="U119" s="6">
        <v>0</v>
      </c>
      <c r="V119" s="5">
        <v>0</v>
      </c>
      <c r="W119" s="8">
        <f t="shared" si="228"/>
        <v>0</v>
      </c>
      <c r="X119" s="6">
        <v>0</v>
      </c>
      <c r="Y119" s="5">
        <v>0</v>
      </c>
      <c r="Z119" s="8">
        <f t="shared" si="228"/>
        <v>0</v>
      </c>
      <c r="AA119" s="6">
        <v>0</v>
      </c>
      <c r="AB119" s="5">
        <v>0</v>
      </c>
      <c r="AC119" s="8">
        <f t="shared" si="228"/>
        <v>0</v>
      </c>
      <c r="AD119" s="6">
        <v>0</v>
      </c>
      <c r="AE119" s="5">
        <v>0</v>
      </c>
      <c r="AF119" s="8">
        <f t="shared" si="228"/>
        <v>0</v>
      </c>
      <c r="AG119" s="6">
        <v>0</v>
      </c>
      <c r="AH119" s="5">
        <v>0</v>
      </c>
      <c r="AI119" s="8">
        <f t="shared" si="228"/>
        <v>0</v>
      </c>
      <c r="AJ119" s="6">
        <v>0</v>
      </c>
      <c r="AK119" s="5">
        <v>0</v>
      </c>
      <c r="AL119" s="8">
        <f t="shared" si="228"/>
        <v>0</v>
      </c>
      <c r="AM119" s="7">
        <v>16.677479999999999</v>
      </c>
      <c r="AN119" s="3">
        <v>154.648</v>
      </c>
      <c r="AO119" s="8">
        <f t="shared" si="228"/>
        <v>9272.8637659886263</v>
      </c>
      <c r="AP119" s="6">
        <v>0</v>
      </c>
      <c r="AQ119" s="5">
        <v>0</v>
      </c>
      <c r="AR119" s="8">
        <f t="shared" si="228"/>
        <v>0</v>
      </c>
      <c r="AS119" s="6">
        <v>0</v>
      </c>
      <c r="AT119" s="5">
        <v>0</v>
      </c>
      <c r="AU119" s="8">
        <f t="shared" si="228"/>
        <v>0</v>
      </c>
      <c r="AV119" s="6">
        <v>0</v>
      </c>
      <c r="AW119" s="5">
        <v>0</v>
      </c>
      <c r="AX119" s="8">
        <f t="shared" si="228"/>
        <v>0</v>
      </c>
      <c r="AY119" s="6">
        <v>0</v>
      </c>
      <c r="AZ119" s="5">
        <v>0</v>
      </c>
      <c r="BA119" s="8">
        <f t="shared" si="228"/>
        <v>0</v>
      </c>
      <c r="BB119" s="7">
        <v>212.90799999999999</v>
      </c>
      <c r="BC119" s="3">
        <v>2229.913</v>
      </c>
      <c r="BD119" s="8">
        <f t="shared" si="228"/>
        <v>10473.598925357432</v>
      </c>
      <c r="BE119" s="55">
        <f t="shared" si="226"/>
        <v>1151.8998499999998</v>
      </c>
      <c r="BF119" s="8">
        <f t="shared" si="227"/>
        <v>12725.085000000001</v>
      </c>
    </row>
    <row r="120" spans="1:58" x14ac:dyDescent="0.3">
      <c r="A120" s="40">
        <v>2020</v>
      </c>
      <c r="B120" s="8" t="s">
        <v>12</v>
      </c>
      <c r="C120" s="43">
        <v>493.03089</v>
      </c>
      <c r="D120" s="44">
        <v>5651.1409999999996</v>
      </c>
      <c r="E120" s="8">
        <f t="shared" si="228"/>
        <v>11462.042469590495</v>
      </c>
      <c r="F120" s="43">
        <v>98.61460000000001</v>
      </c>
      <c r="G120" s="44">
        <v>1124.731</v>
      </c>
      <c r="H120" s="8">
        <f t="shared" si="228"/>
        <v>11405.319293492039</v>
      </c>
      <c r="I120" s="43">
        <v>526.2194300000001</v>
      </c>
      <c r="J120" s="44">
        <v>6026.4390000000003</v>
      </c>
      <c r="K120" s="8">
        <f t="shared" si="228"/>
        <v>11452.330827084814</v>
      </c>
      <c r="L120" s="6">
        <v>0</v>
      </c>
      <c r="M120" s="5">
        <v>0</v>
      </c>
      <c r="N120" s="8">
        <f t="shared" si="228"/>
        <v>0</v>
      </c>
      <c r="O120" s="6">
        <v>0</v>
      </c>
      <c r="P120" s="5">
        <v>0</v>
      </c>
      <c r="Q120" s="8">
        <f t="shared" si="222"/>
        <v>0</v>
      </c>
      <c r="R120" s="6">
        <v>0</v>
      </c>
      <c r="S120" s="5">
        <v>0</v>
      </c>
      <c r="T120" s="8">
        <f t="shared" si="223"/>
        <v>0</v>
      </c>
      <c r="U120" s="6">
        <v>0</v>
      </c>
      <c r="V120" s="5">
        <v>0</v>
      </c>
      <c r="W120" s="8">
        <f t="shared" si="228"/>
        <v>0</v>
      </c>
      <c r="X120" s="6">
        <v>0</v>
      </c>
      <c r="Y120" s="5">
        <v>0</v>
      </c>
      <c r="Z120" s="8">
        <f t="shared" si="228"/>
        <v>0</v>
      </c>
      <c r="AA120" s="6">
        <v>0</v>
      </c>
      <c r="AB120" s="5">
        <v>0</v>
      </c>
      <c r="AC120" s="8">
        <f t="shared" si="228"/>
        <v>0</v>
      </c>
      <c r="AD120" s="6">
        <v>0</v>
      </c>
      <c r="AE120" s="5">
        <v>0</v>
      </c>
      <c r="AF120" s="8">
        <f t="shared" si="228"/>
        <v>0</v>
      </c>
      <c r="AG120" s="6">
        <v>0</v>
      </c>
      <c r="AH120" s="5">
        <v>0</v>
      </c>
      <c r="AI120" s="8">
        <f t="shared" si="228"/>
        <v>0</v>
      </c>
      <c r="AJ120" s="6">
        <v>0</v>
      </c>
      <c r="AK120" s="5">
        <v>0</v>
      </c>
      <c r="AL120" s="8">
        <f t="shared" si="228"/>
        <v>0</v>
      </c>
      <c r="AM120" s="6">
        <v>0</v>
      </c>
      <c r="AN120" s="5">
        <v>0</v>
      </c>
      <c r="AO120" s="8">
        <f t="shared" si="228"/>
        <v>0</v>
      </c>
      <c r="AP120" s="6">
        <v>0</v>
      </c>
      <c r="AQ120" s="5">
        <v>0</v>
      </c>
      <c r="AR120" s="8">
        <f t="shared" si="228"/>
        <v>0</v>
      </c>
      <c r="AS120" s="6">
        <v>0</v>
      </c>
      <c r="AT120" s="5">
        <v>0</v>
      </c>
      <c r="AU120" s="8">
        <f t="shared" si="228"/>
        <v>0</v>
      </c>
      <c r="AV120" s="6">
        <v>0</v>
      </c>
      <c r="AW120" s="5">
        <v>0</v>
      </c>
      <c r="AX120" s="8">
        <f t="shared" si="228"/>
        <v>0</v>
      </c>
      <c r="AY120" s="6">
        <v>0</v>
      </c>
      <c r="AZ120" s="5">
        <v>0</v>
      </c>
      <c r="BA120" s="8">
        <f t="shared" si="228"/>
        <v>0</v>
      </c>
      <c r="BB120" s="43">
        <v>236.84</v>
      </c>
      <c r="BC120" s="44">
        <v>2659.2649999999999</v>
      </c>
      <c r="BD120" s="8">
        <f t="shared" si="228"/>
        <v>11228.107583178517</v>
      </c>
      <c r="BE120" s="55">
        <f t="shared" si="226"/>
        <v>1354.7049200000001</v>
      </c>
      <c r="BF120" s="8">
        <f t="shared" si="227"/>
        <v>15461.575999999999</v>
      </c>
    </row>
    <row r="121" spans="1:58" x14ac:dyDescent="0.3">
      <c r="A121" s="40">
        <v>2020</v>
      </c>
      <c r="B121" s="41" t="s">
        <v>13</v>
      </c>
      <c r="C121" s="45">
        <v>403.48178000000001</v>
      </c>
      <c r="D121" s="5">
        <v>4414.1850000000004</v>
      </c>
      <c r="E121" s="8">
        <f t="shared" si="228"/>
        <v>10940.233782055784</v>
      </c>
      <c r="F121" s="45">
        <v>208.95976000000002</v>
      </c>
      <c r="G121" s="5">
        <v>2250.88</v>
      </c>
      <c r="H121" s="8">
        <f t="shared" si="228"/>
        <v>10771.834730284912</v>
      </c>
      <c r="I121" s="45">
        <v>250.14660000000001</v>
      </c>
      <c r="J121" s="5">
        <v>2840.8150000000001</v>
      </c>
      <c r="K121" s="8">
        <f t="shared" si="228"/>
        <v>11356.600489472972</v>
      </c>
      <c r="L121" s="6">
        <v>0</v>
      </c>
      <c r="M121" s="5">
        <v>0</v>
      </c>
      <c r="N121" s="8">
        <f t="shared" si="228"/>
        <v>0</v>
      </c>
      <c r="O121" s="6">
        <v>0</v>
      </c>
      <c r="P121" s="5">
        <v>0</v>
      </c>
      <c r="Q121" s="8">
        <f t="shared" si="222"/>
        <v>0</v>
      </c>
      <c r="R121" s="6">
        <v>0</v>
      </c>
      <c r="S121" s="5">
        <v>0</v>
      </c>
      <c r="T121" s="8">
        <f t="shared" si="223"/>
        <v>0</v>
      </c>
      <c r="U121" s="6">
        <v>0</v>
      </c>
      <c r="V121" s="5">
        <v>0</v>
      </c>
      <c r="W121" s="8">
        <f t="shared" si="228"/>
        <v>0</v>
      </c>
      <c r="X121" s="6">
        <v>0</v>
      </c>
      <c r="Y121" s="5">
        <v>0</v>
      </c>
      <c r="Z121" s="8">
        <f t="shared" si="228"/>
        <v>0</v>
      </c>
      <c r="AA121" s="6">
        <v>0</v>
      </c>
      <c r="AB121" s="5">
        <v>0</v>
      </c>
      <c r="AC121" s="8">
        <f t="shared" si="228"/>
        <v>0</v>
      </c>
      <c r="AD121" s="6">
        <v>0</v>
      </c>
      <c r="AE121" s="5">
        <v>0</v>
      </c>
      <c r="AF121" s="8">
        <f t="shared" si="228"/>
        <v>0</v>
      </c>
      <c r="AG121" s="6">
        <v>0</v>
      </c>
      <c r="AH121" s="5">
        <v>0</v>
      </c>
      <c r="AI121" s="8">
        <f t="shared" si="228"/>
        <v>0</v>
      </c>
      <c r="AJ121" s="6">
        <v>0</v>
      </c>
      <c r="AK121" s="5">
        <v>0</v>
      </c>
      <c r="AL121" s="8">
        <f t="shared" si="228"/>
        <v>0</v>
      </c>
      <c r="AM121" s="6">
        <v>0</v>
      </c>
      <c r="AN121" s="5">
        <v>0</v>
      </c>
      <c r="AO121" s="8">
        <f t="shared" si="228"/>
        <v>0</v>
      </c>
      <c r="AP121" s="6">
        <v>0</v>
      </c>
      <c r="AQ121" s="5">
        <v>0</v>
      </c>
      <c r="AR121" s="8">
        <f t="shared" si="228"/>
        <v>0</v>
      </c>
      <c r="AS121" s="6">
        <v>0</v>
      </c>
      <c r="AT121" s="5">
        <v>0</v>
      </c>
      <c r="AU121" s="8">
        <f t="shared" si="228"/>
        <v>0</v>
      </c>
      <c r="AV121" s="6">
        <v>0</v>
      </c>
      <c r="AW121" s="5">
        <v>0</v>
      </c>
      <c r="AX121" s="8">
        <f t="shared" si="228"/>
        <v>0</v>
      </c>
      <c r="AY121" s="6">
        <v>0</v>
      </c>
      <c r="AZ121" s="5">
        <v>0</v>
      </c>
      <c r="BA121" s="8">
        <f t="shared" si="228"/>
        <v>0</v>
      </c>
      <c r="BB121" s="45">
        <v>132.77699999999999</v>
      </c>
      <c r="BC121" s="5">
        <v>1430.9559999999999</v>
      </c>
      <c r="BD121" s="8">
        <f t="shared" si="228"/>
        <v>10777.137606663806</v>
      </c>
      <c r="BE121" s="55">
        <f t="shared" si="226"/>
        <v>995.36514000000011</v>
      </c>
      <c r="BF121" s="8">
        <f t="shared" si="227"/>
        <v>10936.836000000001</v>
      </c>
    </row>
    <row r="122" spans="1:58" ht="15" thickBot="1" x14ac:dyDescent="0.35">
      <c r="A122" s="37"/>
      <c r="B122" s="42" t="s">
        <v>14</v>
      </c>
      <c r="C122" s="29">
        <f t="shared" ref="C122:D122" si="229">SUM(C110:C121)</f>
        <v>5191.3344799999995</v>
      </c>
      <c r="D122" s="28">
        <f t="shared" si="229"/>
        <v>52508.331999999995</v>
      </c>
      <c r="E122" s="30"/>
      <c r="F122" s="29">
        <f t="shared" ref="F122:G122" si="230">SUM(F110:F121)</f>
        <v>1414.8883000000001</v>
      </c>
      <c r="G122" s="28">
        <f t="shared" si="230"/>
        <v>15287.452000000001</v>
      </c>
      <c r="H122" s="30"/>
      <c r="I122" s="29">
        <f t="shared" ref="I122:J122" si="231">SUM(I110:I121)</f>
        <v>1214.82017</v>
      </c>
      <c r="J122" s="28">
        <f t="shared" si="231"/>
        <v>13391.346000000001</v>
      </c>
      <c r="K122" s="30"/>
      <c r="L122" s="29">
        <f t="shared" ref="L122:M122" si="232">SUM(L110:L121)</f>
        <v>0</v>
      </c>
      <c r="M122" s="28">
        <f t="shared" si="232"/>
        <v>0</v>
      </c>
      <c r="N122" s="30"/>
      <c r="O122" s="29">
        <f t="shared" ref="O122:P122" si="233">SUM(O110:O121)</f>
        <v>0</v>
      </c>
      <c r="P122" s="28">
        <f t="shared" si="233"/>
        <v>0</v>
      </c>
      <c r="Q122" s="30"/>
      <c r="R122" s="29">
        <f t="shared" ref="R122:S122" si="234">SUM(R110:R121)</f>
        <v>0</v>
      </c>
      <c r="S122" s="28">
        <f t="shared" si="234"/>
        <v>0</v>
      </c>
      <c r="T122" s="30"/>
      <c r="U122" s="29">
        <f t="shared" ref="U122:V122" si="235">SUM(U110:U121)</f>
        <v>0</v>
      </c>
      <c r="V122" s="28">
        <f t="shared" si="235"/>
        <v>0</v>
      </c>
      <c r="W122" s="30"/>
      <c r="X122" s="29">
        <f t="shared" ref="X122:Y122" si="236">SUM(X110:X121)</f>
        <v>0</v>
      </c>
      <c r="Y122" s="28">
        <f t="shared" si="236"/>
        <v>0</v>
      </c>
      <c r="Z122" s="30"/>
      <c r="AA122" s="29">
        <f t="shared" ref="AA122:AB122" si="237">SUM(AA110:AA121)</f>
        <v>0</v>
      </c>
      <c r="AB122" s="28">
        <f t="shared" si="237"/>
        <v>0</v>
      </c>
      <c r="AC122" s="30"/>
      <c r="AD122" s="29">
        <f t="shared" ref="AD122:AE122" si="238">SUM(AD110:AD121)</f>
        <v>0</v>
      </c>
      <c r="AE122" s="28">
        <f t="shared" si="238"/>
        <v>0</v>
      </c>
      <c r="AF122" s="30"/>
      <c r="AG122" s="29">
        <f t="shared" ref="AG122:AH122" si="239">SUM(AG110:AG121)</f>
        <v>0</v>
      </c>
      <c r="AH122" s="28">
        <f t="shared" si="239"/>
        <v>0</v>
      </c>
      <c r="AI122" s="30"/>
      <c r="AJ122" s="29">
        <f t="shared" ref="AJ122:AK122" si="240">SUM(AJ110:AJ121)</f>
        <v>49.784999999999997</v>
      </c>
      <c r="AK122" s="28">
        <f t="shared" si="240"/>
        <v>432.64</v>
      </c>
      <c r="AL122" s="30"/>
      <c r="AM122" s="29">
        <f t="shared" ref="AM122:AN122" si="241">SUM(AM110:AM121)</f>
        <v>66.428299999999993</v>
      </c>
      <c r="AN122" s="28">
        <f t="shared" si="241"/>
        <v>631.94400000000007</v>
      </c>
      <c r="AO122" s="30"/>
      <c r="AP122" s="29">
        <f t="shared" ref="AP122:AQ122" si="242">SUM(AP110:AP121)</f>
        <v>0</v>
      </c>
      <c r="AQ122" s="28">
        <f t="shared" si="242"/>
        <v>0</v>
      </c>
      <c r="AR122" s="30"/>
      <c r="AS122" s="29">
        <f t="shared" ref="AS122:AT122" si="243">SUM(AS110:AS121)</f>
        <v>0</v>
      </c>
      <c r="AT122" s="28">
        <f t="shared" si="243"/>
        <v>0</v>
      </c>
      <c r="AU122" s="30"/>
      <c r="AV122" s="29">
        <f t="shared" ref="AV122:AW122" si="244">SUM(AV110:AV121)</f>
        <v>0</v>
      </c>
      <c r="AW122" s="28">
        <f t="shared" si="244"/>
        <v>0</v>
      </c>
      <c r="AX122" s="30"/>
      <c r="AY122" s="29">
        <f t="shared" ref="AY122:AZ122" si="245">SUM(AY110:AY121)</f>
        <v>24.933450000000001</v>
      </c>
      <c r="AZ122" s="28">
        <f t="shared" si="245"/>
        <v>230.196</v>
      </c>
      <c r="BA122" s="30"/>
      <c r="BB122" s="29">
        <f t="shared" ref="BB122:BC122" si="246">SUM(BB110:BB121)</f>
        <v>1616.3684899999998</v>
      </c>
      <c r="BC122" s="28">
        <f t="shared" si="246"/>
        <v>16654.537999999997</v>
      </c>
      <c r="BD122" s="30"/>
      <c r="BE122" s="56">
        <f t="shared" si="226"/>
        <v>9578.5581899999997</v>
      </c>
      <c r="BF122" s="30">
        <f t="shared" si="227"/>
        <v>99136.448000000004</v>
      </c>
    </row>
    <row r="123" spans="1:58" x14ac:dyDescent="0.3">
      <c r="A123" s="40">
        <v>2021</v>
      </c>
      <c r="B123" s="41" t="s">
        <v>2</v>
      </c>
      <c r="C123" s="45">
        <v>328.31074999999998</v>
      </c>
      <c r="D123" s="5">
        <v>3712.95</v>
      </c>
      <c r="E123" s="8">
        <f>IF(C123=0,0,D123/C123*1000)</f>
        <v>11309.255027439704</v>
      </c>
      <c r="F123" s="45">
        <v>127.53941999999999</v>
      </c>
      <c r="G123" s="5">
        <v>1366.508</v>
      </c>
      <c r="H123" s="8">
        <f t="shared" ref="H123:H134" si="247">IF(F123=0,0,G123/F123*1000)</f>
        <v>10714.397164421793</v>
      </c>
      <c r="I123" s="45">
        <v>55.916400000000003</v>
      </c>
      <c r="J123" s="5">
        <v>587.24</v>
      </c>
      <c r="K123" s="8">
        <f t="shared" ref="K123:K134" si="248">IF(I123=0,0,J123/I123*1000)</f>
        <v>10502.106716455279</v>
      </c>
      <c r="L123" s="6">
        <v>0</v>
      </c>
      <c r="M123" s="5">
        <v>0</v>
      </c>
      <c r="N123" s="8">
        <f t="shared" ref="N123:N134" si="249">IF(L123=0,0,M123/L123*1000)</f>
        <v>0</v>
      </c>
      <c r="O123" s="6">
        <v>0</v>
      </c>
      <c r="P123" s="5">
        <v>0</v>
      </c>
      <c r="Q123" s="8">
        <f t="shared" ref="Q123:Q134" si="250">IF(O123=0,0,P123/O123*1000)</f>
        <v>0</v>
      </c>
      <c r="R123" s="6">
        <v>0</v>
      </c>
      <c r="S123" s="5">
        <v>0</v>
      </c>
      <c r="T123" s="8">
        <f t="shared" ref="T123:T134" si="251">IF(R123=0,0,S123/R123*1000)</f>
        <v>0</v>
      </c>
      <c r="U123" s="6">
        <v>0</v>
      </c>
      <c r="V123" s="5">
        <v>0</v>
      </c>
      <c r="W123" s="8">
        <f t="shared" ref="W123:W134" si="252">IF(U123=0,0,V123/U123*1000)</f>
        <v>0</v>
      </c>
      <c r="X123" s="6">
        <v>0</v>
      </c>
      <c r="Y123" s="5">
        <v>0</v>
      </c>
      <c r="Z123" s="8">
        <f t="shared" ref="Z123:Z134" si="253">IF(X123=0,0,Y123/X123*1000)</f>
        <v>0</v>
      </c>
      <c r="AA123" s="6">
        <v>0</v>
      </c>
      <c r="AB123" s="5">
        <v>0</v>
      </c>
      <c r="AC123" s="8">
        <f t="shared" ref="AC123:AC134" si="254">IF(AA123=0,0,AB123/AA123*1000)</f>
        <v>0</v>
      </c>
      <c r="AD123" s="6">
        <v>0</v>
      </c>
      <c r="AE123" s="5">
        <v>0</v>
      </c>
      <c r="AF123" s="8">
        <f t="shared" ref="AF123:AF134" si="255">IF(AD123=0,0,AE123/AD123*1000)</f>
        <v>0</v>
      </c>
      <c r="AG123" s="6">
        <v>0</v>
      </c>
      <c r="AH123" s="5">
        <v>0</v>
      </c>
      <c r="AI123" s="8">
        <f t="shared" ref="AI123:AI134" si="256">IF(AG123=0,0,AH123/AG123*1000)</f>
        <v>0</v>
      </c>
      <c r="AJ123" s="6">
        <v>0</v>
      </c>
      <c r="AK123" s="5">
        <v>0</v>
      </c>
      <c r="AL123" s="8">
        <f t="shared" ref="AL123:AL134" si="257">IF(AJ123=0,0,AK123/AJ123*1000)</f>
        <v>0</v>
      </c>
      <c r="AM123" s="45">
        <v>15.993600000000001</v>
      </c>
      <c r="AN123" s="5">
        <v>247.392</v>
      </c>
      <c r="AO123" s="8">
        <f t="shared" ref="AO123:AO134" si="258">IF(AM123=0,0,AN123/AM123*1000)</f>
        <v>15468.187274909964</v>
      </c>
      <c r="AP123" s="6">
        <v>0</v>
      </c>
      <c r="AQ123" s="5">
        <v>0</v>
      </c>
      <c r="AR123" s="8">
        <f t="shared" ref="AR123:AR134" si="259">IF(AP123=0,0,AQ123/AP123*1000)</f>
        <v>0</v>
      </c>
      <c r="AS123" s="6">
        <v>0</v>
      </c>
      <c r="AT123" s="5">
        <v>0</v>
      </c>
      <c r="AU123" s="8">
        <f t="shared" ref="AU123:AU134" si="260">IF(AS123=0,0,AT123/AS123*1000)</f>
        <v>0</v>
      </c>
      <c r="AV123" s="6">
        <v>0</v>
      </c>
      <c r="AW123" s="5">
        <v>0</v>
      </c>
      <c r="AX123" s="8">
        <f t="shared" ref="AX123:AX134" si="261">IF(AV123=0,0,AW123/AV123*1000)</f>
        <v>0</v>
      </c>
      <c r="AY123" s="6">
        <v>0</v>
      </c>
      <c r="AZ123" s="5">
        <v>0</v>
      </c>
      <c r="BA123" s="8">
        <f t="shared" ref="BA123:BA134" si="262">IF(AY123=0,0,AZ123/AY123*1000)</f>
        <v>0</v>
      </c>
      <c r="BB123" s="45">
        <v>107.354</v>
      </c>
      <c r="BC123" s="5">
        <v>1102.1980000000001</v>
      </c>
      <c r="BD123" s="8">
        <f t="shared" ref="BD123:BD134" si="263">IF(BB123=0,0,BC123/BB123*1000)</f>
        <v>10266.948599959014</v>
      </c>
      <c r="BE123" s="55">
        <f t="shared" ref="BE123:BE131" si="264">C123+F123+U123+AA123+AD123+AM123+AP123+AV123+BB123+AJ123+AY123+X123+I123+AS123+L123+AG123+R123+O123</f>
        <v>635.11416999999994</v>
      </c>
      <c r="BF123" s="8">
        <f t="shared" ref="BF123:BF135" si="265">D123+G123+V123+AB123+AE123+AN123+AQ123+AW123+BC123+AK123+AZ123+Y123+J123+AT123+M123+AH123+S123+P123</f>
        <v>7016.2879999999996</v>
      </c>
    </row>
    <row r="124" spans="1:58" x14ac:dyDescent="0.3">
      <c r="A124" s="40">
        <v>2021</v>
      </c>
      <c r="B124" s="46" t="s">
        <v>3</v>
      </c>
      <c r="C124" s="48">
        <v>487.9513</v>
      </c>
      <c r="D124" s="5">
        <v>5784.7120000000004</v>
      </c>
      <c r="E124" s="49">
        <f t="shared" ref="E124:E125" si="266">IF(C124=0,0,D124/C124*1000)</f>
        <v>11855.101113574245</v>
      </c>
      <c r="F124" s="47">
        <v>122.399</v>
      </c>
      <c r="G124" s="5">
        <v>1376.5360000000001</v>
      </c>
      <c r="H124" s="50">
        <f t="shared" si="247"/>
        <v>11246.301031871177</v>
      </c>
      <c r="I124" s="48">
        <v>190.40155999999999</v>
      </c>
      <c r="J124" s="5">
        <v>1976.922</v>
      </c>
      <c r="K124" s="8">
        <f t="shared" si="248"/>
        <v>10382.908627429315</v>
      </c>
      <c r="L124" s="6">
        <v>0</v>
      </c>
      <c r="M124" s="5">
        <v>0</v>
      </c>
      <c r="N124" s="8">
        <f t="shared" si="249"/>
        <v>0</v>
      </c>
      <c r="O124" s="6">
        <v>0</v>
      </c>
      <c r="P124" s="5">
        <v>0</v>
      </c>
      <c r="Q124" s="8">
        <f t="shared" si="250"/>
        <v>0</v>
      </c>
      <c r="R124" s="6">
        <v>0</v>
      </c>
      <c r="S124" s="5">
        <v>0</v>
      </c>
      <c r="T124" s="8">
        <f t="shared" si="251"/>
        <v>0</v>
      </c>
      <c r="U124" s="6">
        <v>0</v>
      </c>
      <c r="V124" s="5">
        <v>0</v>
      </c>
      <c r="W124" s="8">
        <f t="shared" si="252"/>
        <v>0</v>
      </c>
      <c r="X124" s="6">
        <v>0</v>
      </c>
      <c r="Y124" s="5">
        <v>0</v>
      </c>
      <c r="Z124" s="8">
        <f t="shared" si="253"/>
        <v>0</v>
      </c>
      <c r="AA124" s="6">
        <v>0</v>
      </c>
      <c r="AB124" s="5">
        <v>0</v>
      </c>
      <c r="AC124" s="8">
        <f t="shared" si="254"/>
        <v>0</v>
      </c>
      <c r="AD124" s="6">
        <v>0</v>
      </c>
      <c r="AE124" s="5">
        <v>0</v>
      </c>
      <c r="AF124" s="8">
        <f t="shared" si="255"/>
        <v>0</v>
      </c>
      <c r="AG124" s="6">
        <v>0</v>
      </c>
      <c r="AH124" s="5">
        <v>0</v>
      </c>
      <c r="AI124" s="8">
        <f t="shared" si="256"/>
        <v>0</v>
      </c>
      <c r="AJ124" s="6">
        <v>0</v>
      </c>
      <c r="AK124" s="5">
        <v>0</v>
      </c>
      <c r="AL124" s="8">
        <f t="shared" si="257"/>
        <v>0</v>
      </c>
      <c r="AM124" s="6">
        <v>0</v>
      </c>
      <c r="AN124" s="5">
        <v>0</v>
      </c>
      <c r="AO124" s="8">
        <f t="shared" si="258"/>
        <v>0</v>
      </c>
      <c r="AP124" s="6">
        <v>0</v>
      </c>
      <c r="AQ124" s="5">
        <v>0</v>
      </c>
      <c r="AR124" s="8">
        <f t="shared" si="259"/>
        <v>0</v>
      </c>
      <c r="AS124" s="6">
        <v>0</v>
      </c>
      <c r="AT124" s="5">
        <v>0</v>
      </c>
      <c r="AU124" s="8">
        <f t="shared" si="260"/>
        <v>0</v>
      </c>
      <c r="AV124" s="6">
        <v>0</v>
      </c>
      <c r="AW124" s="5">
        <v>0</v>
      </c>
      <c r="AX124" s="50">
        <f t="shared" si="261"/>
        <v>0</v>
      </c>
      <c r="AY124" s="48">
        <v>2.69679</v>
      </c>
      <c r="AZ124" s="5">
        <v>64.099999999999994</v>
      </c>
      <c r="BA124" s="49">
        <f t="shared" si="262"/>
        <v>23768.999440075051</v>
      </c>
      <c r="BB124" s="47">
        <v>79.769000000000005</v>
      </c>
      <c r="BC124" s="5">
        <v>901.65899999999999</v>
      </c>
      <c r="BD124" s="8">
        <f t="shared" si="263"/>
        <v>11303.375998194786</v>
      </c>
      <c r="BE124" s="55">
        <f t="shared" si="264"/>
        <v>883.21765000000005</v>
      </c>
      <c r="BF124" s="8">
        <f t="shared" si="265"/>
        <v>10103.929</v>
      </c>
    </row>
    <row r="125" spans="1:58" x14ac:dyDescent="0.3">
      <c r="A125" s="40">
        <v>2021</v>
      </c>
      <c r="B125" s="41" t="s">
        <v>4</v>
      </c>
      <c r="C125" s="45">
        <v>481.30253999999996</v>
      </c>
      <c r="D125" s="5">
        <v>5704.6570000000002</v>
      </c>
      <c r="E125" s="8">
        <f t="shared" si="266"/>
        <v>11852.538737900697</v>
      </c>
      <c r="F125" s="45">
        <v>55.919460000000001</v>
      </c>
      <c r="G125" s="5">
        <v>727.40800000000002</v>
      </c>
      <c r="H125" s="8">
        <f t="shared" si="247"/>
        <v>13008.137059978762</v>
      </c>
      <c r="I125" s="45">
        <v>278.01721999999995</v>
      </c>
      <c r="J125" s="5">
        <v>3698.4960000000001</v>
      </c>
      <c r="K125" s="8">
        <f t="shared" si="248"/>
        <v>13303.118418348333</v>
      </c>
      <c r="L125" s="6">
        <v>0</v>
      </c>
      <c r="M125" s="5">
        <v>0</v>
      </c>
      <c r="N125" s="8">
        <f t="shared" si="249"/>
        <v>0</v>
      </c>
      <c r="O125" s="6">
        <v>0</v>
      </c>
      <c r="P125" s="5">
        <v>0</v>
      </c>
      <c r="Q125" s="8">
        <f t="shared" si="250"/>
        <v>0</v>
      </c>
      <c r="R125" s="6">
        <v>0</v>
      </c>
      <c r="S125" s="5">
        <v>0</v>
      </c>
      <c r="T125" s="8">
        <f t="shared" si="251"/>
        <v>0</v>
      </c>
      <c r="U125" s="6">
        <v>0</v>
      </c>
      <c r="V125" s="5">
        <v>0</v>
      </c>
      <c r="W125" s="8">
        <f t="shared" si="252"/>
        <v>0</v>
      </c>
      <c r="X125" s="6">
        <v>0</v>
      </c>
      <c r="Y125" s="5">
        <v>0</v>
      </c>
      <c r="Z125" s="8">
        <f t="shared" si="253"/>
        <v>0</v>
      </c>
      <c r="AA125" s="6">
        <v>0</v>
      </c>
      <c r="AB125" s="5">
        <v>0</v>
      </c>
      <c r="AC125" s="8">
        <f t="shared" si="254"/>
        <v>0</v>
      </c>
      <c r="AD125" s="6">
        <v>0</v>
      </c>
      <c r="AE125" s="5">
        <v>0</v>
      </c>
      <c r="AF125" s="8">
        <f t="shared" si="255"/>
        <v>0</v>
      </c>
      <c r="AG125" s="6">
        <v>0</v>
      </c>
      <c r="AH125" s="5">
        <v>0</v>
      </c>
      <c r="AI125" s="8">
        <f t="shared" si="256"/>
        <v>0</v>
      </c>
      <c r="AJ125" s="6">
        <v>0</v>
      </c>
      <c r="AK125" s="5">
        <v>0</v>
      </c>
      <c r="AL125" s="8">
        <f t="shared" si="257"/>
        <v>0</v>
      </c>
      <c r="AM125" s="6">
        <v>0</v>
      </c>
      <c r="AN125" s="5">
        <v>0</v>
      </c>
      <c r="AO125" s="8">
        <f t="shared" si="258"/>
        <v>0</v>
      </c>
      <c r="AP125" s="6">
        <v>0</v>
      </c>
      <c r="AQ125" s="5">
        <v>0</v>
      </c>
      <c r="AR125" s="8">
        <f t="shared" si="259"/>
        <v>0</v>
      </c>
      <c r="AS125" s="6">
        <v>0</v>
      </c>
      <c r="AT125" s="5">
        <v>0</v>
      </c>
      <c r="AU125" s="8">
        <f t="shared" si="260"/>
        <v>0</v>
      </c>
      <c r="AV125" s="6">
        <v>0</v>
      </c>
      <c r="AW125" s="5">
        <v>0</v>
      </c>
      <c r="AX125" s="8">
        <f t="shared" si="261"/>
        <v>0</v>
      </c>
      <c r="AY125" s="6">
        <v>0</v>
      </c>
      <c r="AZ125" s="5">
        <v>0</v>
      </c>
      <c r="BA125" s="8">
        <f t="shared" si="262"/>
        <v>0</v>
      </c>
      <c r="BB125" s="45">
        <v>107.46899999999999</v>
      </c>
      <c r="BC125" s="5">
        <v>1196.028</v>
      </c>
      <c r="BD125" s="8">
        <f t="shared" si="263"/>
        <v>11129.051168243866</v>
      </c>
      <c r="BE125" s="55">
        <f t="shared" si="264"/>
        <v>922.70821999999998</v>
      </c>
      <c r="BF125" s="57">
        <f t="shared" si="265"/>
        <v>11326.589</v>
      </c>
    </row>
    <row r="126" spans="1:58" x14ac:dyDescent="0.3">
      <c r="A126" s="40">
        <v>2021</v>
      </c>
      <c r="B126" s="41" t="s">
        <v>5</v>
      </c>
      <c r="C126" s="45">
        <v>200.07570999999999</v>
      </c>
      <c r="D126" s="5">
        <v>2601.1390000000001</v>
      </c>
      <c r="E126" s="8">
        <f>IF(C126=0,0,D126/C126*1000)</f>
        <v>13000.773557169936</v>
      </c>
      <c r="F126" s="45">
        <v>100.973</v>
      </c>
      <c r="G126" s="5">
        <v>1446.6990000000001</v>
      </c>
      <c r="H126" s="8">
        <f t="shared" si="247"/>
        <v>14327.58262109673</v>
      </c>
      <c r="I126" s="45">
        <v>166.62066000000002</v>
      </c>
      <c r="J126" s="5">
        <v>2678.6469999999999</v>
      </c>
      <c r="K126" s="8">
        <f t="shared" si="248"/>
        <v>16076.319707292001</v>
      </c>
      <c r="L126" s="6">
        <v>0</v>
      </c>
      <c r="M126" s="5">
        <v>0</v>
      </c>
      <c r="N126" s="8">
        <f t="shared" si="249"/>
        <v>0</v>
      </c>
      <c r="O126" s="6">
        <v>0</v>
      </c>
      <c r="P126" s="5">
        <v>0</v>
      </c>
      <c r="Q126" s="8">
        <f t="shared" si="250"/>
        <v>0</v>
      </c>
      <c r="R126" s="6">
        <v>0</v>
      </c>
      <c r="S126" s="5">
        <v>0</v>
      </c>
      <c r="T126" s="8">
        <f t="shared" si="251"/>
        <v>0</v>
      </c>
      <c r="U126" s="6">
        <v>0</v>
      </c>
      <c r="V126" s="5">
        <v>0</v>
      </c>
      <c r="W126" s="8">
        <f t="shared" si="252"/>
        <v>0</v>
      </c>
      <c r="X126" s="6">
        <v>0</v>
      </c>
      <c r="Y126" s="5">
        <v>0</v>
      </c>
      <c r="Z126" s="8">
        <f t="shared" si="253"/>
        <v>0</v>
      </c>
      <c r="AA126" s="45">
        <v>25.273209999999999</v>
      </c>
      <c r="AB126" s="5">
        <v>275.19099999999997</v>
      </c>
      <c r="AC126" s="8">
        <f t="shared" si="254"/>
        <v>10888.644537041395</v>
      </c>
      <c r="AD126" s="6">
        <v>0</v>
      </c>
      <c r="AE126" s="5">
        <v>0</v>
      </c>
      <c r="AF126" s="8">
        <f t="shared" si="255"/>
        <v>0</v>
      </c>
      <c r="AG126" s="6">
        <v>0</v>
      </c>
      <c r="AH126" s="5">
        <v>0</v>
      </c>
      <c r="AI126" s="8">
        <f t="shared" si="256"/>
        <v>0</v>
      </c>
      <c r="AJ126" s="6">
        <v>0</v>
      </c>
      <c r="AK126" s="5">
        <v>0</v>
      </c>
      <c r="AL126" s="8">
        <f t="shared" si="257"/>
        <v>0</v>
      </c>
      <c r="AM126" s="6">
        <v>0</v>
      </c>
      <c r="AN126" s="5">
        <v>0</v>
      </c>
      <c r="AO126" s="8">
        <f t="shared" si="258"/>
        <v>0</v>
      </c>
      <c r="AP126" s="6">
        <v>0</v>
      </c>
      <c r="AQ126" s="5">
        <v>0</v>
      </c>
      <c r="AR126" s="8">
        <f t="shared" si="259"/>
        <v>0</v>
      </c>
      <c r="AS126" s="6">
        <v>0</v>
      </c>
      <c r="AT126" s="5">
        <v>0</v>
      </c>
      <c r="AU126" s="8">
        <f t="shared" si="260"/>
        <v>0</v>
      </c>
      <c r="AV126" s="6">
        <v>0</v>
      </c>
      <c r="AW126" s="5">
        <v>0</v>
      </c>
      <c r="AX126" s="8">
        <f t="shared" si="261"/>
        <v>0</v>
      </c>
      <c r="AY126" s="45">
        <v>27.270009999999999</v>
      </c>
      <c r="AZ126" s="5">
        <v>297.149</v>
      </c>
      <c r="BA126" s="8">
        <f t="shared" si="262"/>
        <v>10896.548992831318</v>
      </c>
      <c r="BB126" s="45">
        <v>136.102</v>
      </c>
      <c r="BC126" s="5">
        <v>1688.9179999999999</v>
      </c>
      <c r="BD126" s="8">
        <f t="shared" si="263"/>
        <v>12409.207800032327</v>
      </c>
      <c r="BE126" s="55">
        <f t="shared" si="264"/>
        <v>656.31458999999995</v>
      </c>
      <c r="BF126" s="8">
        <f t="shared" si="265"/>
        <v>8987.7430000000004</v>
      </c>
    </row>
    <row r="127" spans="1:58" x14ac:dyDescent="0.3">
      <c r="A127" s="40">
        <v>2021</v>
      </c>
      <c r="B127" s="8" t="s">
        <v>6</v>
      </c>
      <c r="C127" s="43">
        <v>221.27284</v>
      </c>
      <c r="D127" s="44">
        <v>3266.848</v>
      </c>
      <c r="E127" s="8">
        <f t="shared" ref="E127:E134" si="267">IF(C127=0,0,D127/C127*1000)</f>
        <v>14763.890588650645</v>
      </c>
      <c r="F127" s="43">
        <v>75.110520000000008</v>
      </c>
      <c r="G127" s="44">
        <v>776.28899999999999</v>
      </c>
      <c r="H127" s="8">
        <f t="shared" si="247"/>
        <v>10335.289916778633</v>
      </c>
      <c r="I127" s="43">
        <v>111.89587</v>
      </c>
      <c r="J127" s="44">
        <v>1723.923</v>
      </c>
      <c r="K127" s="8">
        <f t="shared" si="248"/>
        <v>15406.493555124063</v>
      </c>
      <c r="L127" s="6">
        <v>0</v>
      </c>
      <c r="M127" s="5">
        <v>0</v>
      </c>
      <c r="N127" s="8">
        <f t="shared" si="249"/>
        <v>0</v>
      </c>
      <c r="O127" s="6">
        <v>0</v>
      </c>
      <c r="P127" s="5">
        <v>0</v>
      </c>
      <c r="Q127" s="8">
        <f t="shared" si="250"/>
        <v>0</v>
      </c>
      <c r="R127" s="6">
        <v>0</v>
      </c>
      <c r="S127" s="5">
        <v>0</v>
      </c>
      <c r="T127" s="8">
        <f t="shared" si="251"/>
        <v>0</v>
      </c>
      <c r="U127" s="6">
        <v>0</v>
      </c>
      <c r="V127" s="5">
        <v>0</v>
      </c>
      <c r="W127" s="8">
        <f t="shared" si="252"/>
        <v>0</v>
      </c>
      <c r="X127" s="6">
        <v>0</v>
      </c>
      <c r="Y127" s="5">
        <v>0</v>
      </c>
      <c r="Z127" s="8">
        <f t="shared" si="253"/>
        <v>0</v>
      </c>
      <c r="AA127" s="43">
        <v>24.956299999999999</v>
      </c>
      <c r="AB127" s="44">
        <v>262.94400000000002</v>
      </c>
      <c r="AC127" s="8">
        <f t="shared" si="254"/>
        <v>10536.177237811697</v>
      </c>
      <c r="AD127" s="6">
        <v>0</v>
      </c>
      <c r="AE127" s="5">
        <v>0</v>
      </c>
      <c r="AF127" s="8">
        <f t="shared" si="255"/>
        <v>0</v>
      </c>
      <c r="AG127" s="6">
        <v>0</v>
      </c>
      <c r="AH127" s="5">
        <v>0</v>
      </c>
      <c r="AI127" s="8">
        <f t="shared" si="256"/>
        <v>0</v>
      </c>
      <c r="AJ127" s="6">
        <v>0</v>
      </c>
      <c r="AK127" s="5">
        <v>0</v>
      </c>
      <c r="AL127" s="8">
        <f t="shared" si="257"/>
        <v>0</v>
      </c>
      <c r="AM127" s="6">
        <v>0</v>
      </c>
      <c r="AN127" s="5">
        <v>0</v>
      </c>
      <c r="AO127" s="8">
        <f t="shared" si="258"/>
        <v>0</v>
      </c>
      <c r="AP127" s="6">
        <v>0</v>
      </c>
      <c r="AQ127" s="5">
        <v>0</v>
      </c>
      <c r="AR127" s="8">
        <f t="shared" si="259"/>
        <v>0</v>
      </c>
      <c r="AS127" s="6">
        <v>0</v>
      </c>
      <c r="AT127" s="5">
        <v>0</v>
      </c>
      <c r="AU127" s="8">
        <f t="shared" si="260"/>
        <v>0</v>
      </c>
      <c r="AV127" s="6">
        <v>0</v>
      </c>
      <c r="AW127" s="5">
        <v>0</v>
      </c>
      <c r="AX127" s="8">
        <f t="shared" si="261"/>
        <v>0</v>
      </c>
      <c r="AY127" s="43">
        <v>48.707830000000001</v>
      </c>
      <c r="AZ127" s="44">
        <v>521.82000000000005</v>
      </c>
      <c r="BA127" s="8">
        <f t="shared" si="262"/>
        <v>10713.267250871164</v>
      </c>
      <c r="BB127" s="43">
        <v>177.65</v>
      </c>
      <c r="BC127" s="44">
        <v>2823.125</v>
      </c>
      <c r="BD127" s="8">
        <f t="shared" si="263"/>
        <v>15891.500140726146</v>
      </c>
      <c r="BE127" s="55">
        <f t="shared" si="264"/>
        <v>659.59336000000008</v>
      </c>
      <c r="BF127" s="8">
        <f t="shared" si="265"/>
        <v>9374.9490000000005</v>
      </c>
    </row>
    <row r="128" spans="1:58" x14ac:dyDescent="0.3">
      <c r="A128" s="40">
        <v>2021</v>
      </c>
      <c r="B128" s="41" t="s">
        <v>7</v>
      </c>
      <c r="C128" s="45">
        <v>407.60674999999998</v>
      </c>
      <c r="D128" s="5">
        <v>5951.8209999999999</v>
      </c>
      <c r="E128" s="8">
        <f t="shared" si="267"/>
        <v>14601.870552928773</v>
      </c>
      <c r="F128" s="45">
        <v>130.08655999999999</v>
      </c>
      <c r="G128" s="5">
        <v>1659.4670000000001</v>
      </c>
      <c r="H128" s="8">
        <f t="shared" si="247"/>
        <v>12756.636811673707</v>
      </c>
      <c r="I128" s="45">
        <v>249.60387</v>
      </c>
      <c r="J128" s="5">
        <v>3868.4490000000001</v>
      </c>
      <c r="K128" s="8">
        <f t="shared" si="248"/>
        <v>15498.353451010194</v>
      </c>
      <c r="L128" s="6">
        <v>0</v>
      </c>
      <c r="M128" s="5">
        <v>0</v>
      </c>
      <c r="N128" s="8">
        <f t="shared" si="249"/>
        <v>0</v>
      </c>
      <c r="O128" s="6">
        <v>0</v>
      </c>
      <c r="P128" s="5">
        <v>0</v>
      </c>
      <c r="Q128" s="8">
        <f t="shared" si="250"/>
        <v>0</v>
      </c>
      <c r="R128" s="6">
        <v>0</v>
      </c>
      <c r="S128" s="5">
        <v>0</v>
      </c>
      <c r="T128" s="8">
        <f t="shared" si="251"/>
        <v>0</v>
      </c>
      <c r="U128" s="45">
        <v>77.914000000000001</v>
      </c>
      <c r="V128" s="5">
        <v>1020.345</v>
      </c>
      <c r="W128" s="8">
        <f t="shared" si="252"/>
        <v>13095.785096388327</v>
      </c>
      <c r="X128" s="6">
        <v>0</v>
      </c>
      <c r="Y128" s="5">
        <v>0</v>
      </c>
      <c r="Z128" s="8">
        <f t="shared" si="253"/>
        <v>0</v>
      </c>
      <c r="AA128" s="6">
        <v>0</v>
      </c>
      <c r="AB128" s="5">
        <v>0</v>
      </c>
      <c r="AC128" s="8">
        <f t="shared" si="254"/>
        <v>0</v>
      </c>
      <c r="AD128" s="6">
        <v>0</v>
      </c>
      <c r="AE128" s="5">
        <v>0</v>
      </c>
      <c r="AF128" s="8">
        <f t="shared" si="255"/>
        <v>0</v>
      </c>
      <c r="AG128" s="6">
        <v>0</v>
      </c>
      <c r="AH128" s="5">
        <v>0</v>
      </c>
      <c r="AI128" s="8">
        <f t="shared" si="256"/>
        <v>0</v>
      </c>
      <c r="AJ128" s="6">
        <v>0</v>
      </c>
      <c r="AK128" s="5">
        <v>0</v>
      </c>
      <c r="AL128" s="8">
        <f t="shared" si="257"/>
        <v>0</v>
      </c>
      <c r="AM128" s="6">
        <v>0</v>
      </c>
      <c r="AN128" s="5">
        <v>0</v>
      </c>
      <c r="AO128" s="8">
        <f t="shared" si="258"/>
        <v>0</v>
      </c>
      <c r="AP128" s="6">
        <v>0</v>
      </c>
      <c r="AQ128" s="5">
        <v>0</v>
      </c>
      <c r="AR128" s="8">
        <f t="shared" si="259"/>
        <v>0</v>
      </c>
      <c r="AS128" s="6">
        <v>0</v>
      </c>
      <c r="AT128" s="5">
        <v>0</v>
      </c>
      <c r="AU128" s="8">
        <f t="shared" si="260"/>
        <v>0</v>
      </c>
      <c r="AV128" s="6">
        <v>0</v>
      </c>
      <c r="AW128" s="5">
        <v>0</v>
      </c>
      <c r="AX128" s="8">
        <f t="shared" si="261"/>
        <v>0</v>
      </c>
      <c r="AY128" s="45">
        <v>30.360490000000002</v>
      </c>
      <c r="AZ128" s="5">
        <v>513.07899999999995</v>
      </c>
      <c r="BA128" s="8">
        <f t="shared" si="262"/>
        <v>16899.562556467303</v>
      </c>
      <c r="BB128" s="45">
        <v>160.721</v>
      </c>
      <c r="BC128" s="5">
        <v>2330.7919999999999</v>
      </c>
      <c r="BD128" s="8">
        <f t="shared" si="263"/>
        <v>14502.099912270332</v>
      </c>
      <c r="BE128" s="55">
        <f t="shared" si="264"/>
        <v>1056.29267</v>
      </c>
      <c r="BF128" s="8">
        <f t="shared" si="265"/>
        <v>15343.953</v>
      </c>
    </row>
    <row r="129" spans="1:58" x14ac:dyDescent="0.3">
      <c r="A129" s="40">
        <v>2021</v>
      </c>
      <c r="B129" s="41" t="s">
        <v>8</v>
      </c>
      <c r="C129" s="45">
        <v>381.03841</v>
      </c>
      <c r="D129" s="5">
        <v>6782.4269999999997</v>
      </c>
      <c r="E129" s="8">
        <f t="shared" si="267"/>
        <v>17799.851201352638</v>
      </c>
      <c r="F129" s="45">
        <v>100.32599999999999</v>
      </c>
      <c r="G129" s="5">
        <v>1305.692</v>
      </c>
      <c r="H129" s="8">
        <f t="shared" si="247"/>
        <v>13014.49275362319</v>
      </c>
      <c r="I129" s="45">
        <v>189.48345999999998</v>
      </c>
      <c r="J129" s="5">
        <v>3335.6680000000001</v>
      </c>
      <c r="K129" s="8">
        <f t="shared" si="248"/>
        <v>17604.006175525825</v>
      </c>
      <c r="L129" s="6">
        <v>0</v>
      </c>
      <c r="M129" s="5">
        <v>0</v>
      </c>
      <c r="N129" s="8">
        <f t="shared" si="249"/>
        <v>0</v>
      </c>
      <c r="O129" s="6">
        <v>0</v>
      </c>
      <c r="P129" s="5">
        <v>0</v>
      </c>
      <c r="Q129" s="8">
        <f t="shared" si="250"/>
        <v>0</v>
      </c>
      <c r="R129" s="6">
        <v>0</v>
      </c>
      <c r="S129" s="5">
        <v>0</v>
      </c>
      <c r="T129" s="8">
        <f t="shared" si="251"/>
        <v>0</v>
      </c>
      <c r="U129" s="6">
        <v>0</v>
      </c>
      <c r="V129" s="5">
        <v>0</v>
      </c>
      <c r="W129" s="8">
        <f t="shared" si="252"/>
        <v>0</v>
      </c>
      <c r="X129" s="6">
        <v>0</v>
      </c>
      <c r="Y129" s="5">
        <v>0</v>
      </c>
      <c r="Z129" s="8">
        <f t="shared" si="253"/>
        <v>0</v>
      </c>
      <c r="AA129" s="6">
        <v>0</v>
      </c>
      <c r="AB129" s="5">
        <v>0</v>
      </c>
      <c r="AC129" s="8">
        <f t="shared" si="254"/>
        <v>0</v>
      </c>
      <c r="AD129" s="6">
        <v>0</v>
      </c>
      <c r="AE129" s="5">
        <v>0</v>
      </c>
      <c r="AF129" s="8">
        <f t="shared" si="255"/>
        <v>0</v>
      </c>
      <c r="AG129" s="6">
        <v>0</v>
      </c>
      <c r="AH129" s="5">
        <v>0</v>
      </c>
      <c r="AI129" s="8">
        <f t="shared" si="256"/>
        <v>0</v>
      </c>
      <c r="AJ129" s="6">
        <v>0</v>
      </c>
      <c r="AK129" s="5">
        <v>0</v>
      </c>
      <c r="AL129" s="8">
        <f t="shared" si="257"/>
        <v>0</v>
      </c>
      <c r="AM129" s="45">
        <v>24.771000000000001</v>
      </c>
      <c r="AN129" s="5">
        <v>433.79899999999998</v>
      </c>
      <c r="AO129" s="8">
        <f t="shared" si="258"/>
        <v>17512.373339792495</v>
      </c>
      <c r="AP129" s="6">
        <v>0</v>
      </c>
      <c r="AQ129" s="5">
        <v>0</v>
      </c>
      <c r="AR129" s="8">
        <f t="shared" si="259"/>
        <v>0</v>
      </c>
      <c r="AS129" s="6">
        <v>0</v>
      </c>
      <c r="AT129" s="5">
        <v>0</v>
      </c>
      <c r="AU129" s="8">
        <f t="shared" si="260"/>
        <v>0</v>
      </c>
      <c r="AV129" s="6">
        <v>0</v>
      </c>
      <c r="AW129" s="5">
        <v>0</v>
      </c>
      <c r="AX129" s="8">
        <f t="shared" si="261"/>
        <v>0</v>
      </c>
      <c r="AY129" s="45">
        <v>47.466300000000004</v>
      </c>
      <c r="AZ129" s="5">
        <v>539.84100000000001</v>
      </c>
      <c r="BA129" s="8">
        <f t="shared" si="262"/>
        <v>11373.142629613008</v>
      </c>
      <c r="BB129" s="45">
        <v>319.601</v>
      </c>
      <c r="BC129" s="5">
        <v>5502.6639999999998</v>
      </c>
      <c r="BD129" s="8">
        <f t="shared" si="263"/>
        <v>17217.292811974934</v>
      </c>
      <c r="BE129" s="55">
        <f t="shared" si="264"/>
        <v>1062.6861699999999</v>
      </c>
      <c r="BF129" s="8">
        <f t="shared" si="265"/>
        <v>17900.091</v>
      </c>
    </row>
    <row r="130" spans="1:58" x14ac:dyDescent="0.3">
      <c r="A130" s="40">
        <v>2021</v>
      </c>
      <c r="B130" s="41" t="s">
        <v>9</v>
      </c>
      <c r="C130" s="45">
        <v>511.47352000000001</v>
      </c>
      <c r="D130" s="5">
        <v>10635.754999999999</v>
      </c>
      <c r="E130" s="8">
        <f t="shared" si="267"/>
        <v>20794.341415758921</v>
      </c>
      <c r="F130" s="45">
        <v>84.992000000000004</v>
      </c>
      <c r="G130" s="5">
        <v>1601.345</v>
      </c>
      <c r="H130" s="8">
        <f t="shared" si="247"/>
        <v>18841.12622364458</v>
      </c>
      <c r="I130" s="45">
        <v>305.42255999999998</v>
      </c>
      <c r="J130" s="5">
        <v>6017.058</v>
      </c>
      <c r="K130" s="8">
        <f t="shared" si="248"/>
        <v>19700.764737221773</v>
      </c>
      <c r="L130" s="6">
        <v>0</v>
      </c>
      <c r="M130" s="5">
        <v>0</v>
      </c>
      <c r="N130" s="8">
        <f t="shared" si="249"/>
        <v>0</v>
      </c>
      <c r="O130" s="6">
        <v>0</v>
      </c>
      <c r="P130" s="5">
        <v>0</v>
      </c>
      <c r="Q130" s="8">
        <f t="shared" si="250"/>
        <v>0</v>
      </c>
      <c r="R130" s="6">
        <v>0</v>
      </c>
      <c r="S130" s="5">
        <v>0</v>
      </c>
      <c r="T130" s="8">
        <f t="shared" si="251"/>
        <v>0</v>
      </c>
      <c r="U130" s="6">
        <v>0</v>
      </c>
      <c r="V130" s="5">
        <v>0</v>
      </c>
      <c r="W130" s="8">
        <f t="shared" si="252"/>
        <v>0</v>
      </c>
      <c r="X130" s="6">
        <v>0</v>
      </c>
      <c r="Y130" s="5">
        <v>0</v>
      </c>
      <c r="Z130" s="8">
        <f t="shared" si="253"/>
        <v>0</v>
      </c>
      <c r="AA130" s="6">
        <v>0</v>
      </c>
      <c r="AB130" s="5">
        <v>0</v>
      </c>
      <c r="AC130" s="8">
        <f t="shared" si="254"/>
        <v>0</v>
      </c>
      <c r="AD130" s="6">
        <v>0</v>
      </c>
      <c r="AE130" s="5">
        <v>0</v>
      </c>
      <c r="AF130" s="8">
        <f t="shared" si="255"/>
        <v>0</v>
      </c>
      <c r="AG130" s="6">
        <v>0</v>
      </c>
      <c r="AH130" s="5">
        <v>0</v>
      </c>
      <c r="AI130" s="8">
        <f t="shared" si="256"/>
        <v>0</v>
      </c>
      <c r="AJ130" s="6">
        <v>0</v>
      </c>
      <c r="AK130" s="5">
        <v>0</v>
      </c>
      <c r="AL130" s="8">
        <f t="shared" si="257"/>
        <v>0</v>
      </c>
      <c r="AM130" s="6">
        <v>0</v>
      </c>
      <c r="AN130" s="5">
        <v>0</v>
      </c>
      <c r="AO130" s="8">
        <f t="shared" si="258"/>
        <v>0</v>
      </c>
      <c r="AP130" s="6">
        <v>0</v>
      </c>
      <c r="AQ130" s="5">
        <v>0</v>
      </c>
      <c r="AR130" s="8">
        <f t="shared" si="259"/>
        <v>0</v>
      </c>
      <c r="AS130" s="6">
        <v>0</v>
      </c>
      <c r="AT130" s="5">
        <v>0</v>
      </c>
      <c r="AU130" s="8">
        <f t="shared" si="260"/>
        <v>0</v>
      </c>
      <c r="AV130" s="6">
        <v>0</v>
      </c>
      <c r="AW130" s="5">
        <v>0</v>
      </c>
      <c r="AX130" s="8">
        <f t="shared" si="261"/>
        <v>0</v>
      </c>
      <c r="AY130" s="45">
        <v>97.147509999999997</v>
      </c>
      <c r="AZ130" s="5">
        <v>2032.1969999999999</v>
      </c>
      <c r="BA130" s="8">
        <f t="shared" si="262"/>
        <v>20918.673057086075</v>
      </c>
      <c r="BB130" s="45">
        <v>214.61799999999999</v>
      </c>
      <c r="BC130" s="5">
        <v>3653.9470000000001</v>
      </c>
      <c r="BD130" s="8">
        <f t="shared" si="263"/>
        <v>17025.352020799746</v>
      </c>
      <c r="BE130" s="55">
        <f t="shared" si="264"/>
        <v>1213.6535899999999</v>
      </c>
      <c r="BF130" s="8">
        <f t="shared" si="265"/>
        <v>23940.302</v>
      </c>
    </row>
    <row r="131" spans="1:58" x14ac:dyDescent="0.3">
      <c r="A131" s="40">
        <v>2021</v>
      </c>
      <c r="B131" s="41" t="s">
        <v>10</v>
      </c>
      <c r="C131" s="45">
        <v>738.13443000000007</v>
      </c>
      <c r="D131" s="5">
        <v>14734.794</v>
      </c>
      <c r="E131" s="8">
        <f t="shared" si="267"/>
        <v>19962.209322765229</v>
      </c>
      <c r="F131" s="45">
        <v>76.004999999999995</v>
      </c>
      <c r="G131" s="5">
        <v>1391.2260000000001</v>
      </c>
      <c r="H131" s="8">
        <f t="shared" si="247"/>
        <v>18304.401026248273</v>
      </c>
      <c r="I131" s="45">
        <v>185.68012999999999</v>
      </c>
      <c r="J131" s="5">
        <v>3933.152</v>
      </c>
      <c r="K131" s="8">
        <f t="shared" si="248"/>
        <v>21182.406539676595</v>
      </c>
      <c r="L131" s="6">
        <v>0</v>
      </c>
      <c r="M131" s="5">
        <v>0</v>
      </c>
      <c r="N131" s="8">
        <f t="shared" si="249"/>
        <v>0</v>
      </c>
      <c r="O131" s="6">
        <v>0</v>
      </c>
      <c r="P131" s="5">
        <v>0</v>
      </c>
      <c r="Q131" s="8">
        <f t="shared" si="250"/>
        <v>0</v>
      </c>
      <c r="R131" s="6">
        <v>0</v>
      </c>
      <c r="S131" s="5">
        <v>0</v>
      </c>
      <c r="T131" s="8">
        <f t="shared" si="251"/>
        <v>0</v>
      </c>
      <c r="U131" s="45">
        <v>49.435699999999997</v>
      </c>
      <c r="V131" s="5">
        <v>772.89400000000001</v>
      </c>
      <c r="W131" s="8">
        <f t="shared" si="252"/>
        <v>15634.329037517424</v>
      </c>
      <c r="X131" s="6">
        <v>0</v>
      </c>
      <c r="Y131" s="5">
        <v>0</v>
      </c>
      <c r="Z131" s="8">
        <f t="shared" si="253"/>
        <v>0</v>
      </c>
      <c r="AA131" s="45">
        <v>25.664999999999999</v>
      </c>
      <c r="AB131" s="5">
        <v>524.28700000000003</v>
      </c>
      <c r="AC131" s="8">
        <f t="shared" si="254"/>
        <v>20428.092733294372</v>
      </c>
      <c r="AD131" s="6">
        <v>0</v>
      </c>
      <c r="AE131" s="5">
        <v>0</v>
      </c>
      <c r="AF131" s="8">
        <f t="shared" si="255"/>
        <v>0</v>
      </c>
      <c r="AG131" s="6">
        <v>0</v>
      </c>
      <c r="AH131" s="5">
        <v>0</v>
      </c>
      <c r="AI131" s="8">
        <f t="shared" si="256"/>
        <v>0</v>
      </c>
      <c r="AJ131" s="6">
        <v>0</v>
      </c>
      <c r="AK131" s="5">
        <v>0</v>
      </c>
      <c r="AL131" s="8">
        <f t="shared" si="257"/>
        <v>0</v>
      </c>
      <c r="AM131" s="6">
        <v>0</v>
      </c>
      <c r="AN131" s="5">
        <v>0</v>
      </c>
      <c r="AO131" s="8">
        <f t="shared" si="258"/>
        <v>0</v>
      </c>
      <c r="AP131" s="6">
        <v>0</v>
      </c>
      <c r="AQ131" s="5">
        <v>0</v>
      </c>
      <c r="AR131" s="8">
        <f t="shared" si="259"/>
        <v>0</v>
      </c>
      <c r="AS131" s="6">
        <v>0</v>
      </c>
      <c r="AT131" s="5">
        <v>0</v>
      </c>
      <c r="AU131" s="8">
        <f t="shared" si="260"/>
        <v>0</v>
      </c>
      <c r="AV131" s="6">
        <v>0</v>
      </c>
      <c r="AW131" s="5">
        <v>0</v>
      </c>
      <c r="AX131" s="8">
        <f t="shared" si="261"/>
        <v>0</v>
      </c>
      <c r="AY131" s="45">
        <v>270.33474000000001</v>
      </c>
      <c r="AZ131" s="5">
        <v>5774.5349999999999</v>
      </c>
      <c r="BA131" s="8">
        <f t="shared" si="262"/>
        <v>21360.68416512062</v>
      </c>
      <c r="BB131" s="45">
        <v>164.096</v>
      </c>
      <c r="BC131" s="5">
        <v>3357.0859999999998</v>
      </c>
      <c r="BD131" s="8">
        <f t="shared" si="263"/>
        <v>20458.061134945397</v>
      </c>
      <c r="BE131" s="55">
        <f t="shared" si="264"/>
        <v>1509.3510000000001</v>
      </c>
      <c r="BF131" s="8">
        <f t="shared" si="265"/>
        <v>30487.974000000002</v>
      </c>
    </row>
    <row r="132" spans="1:58" x14ac:dyDescent="0.3">
      <c r="A132" s="40">
        <v>2021</v>
      </c>
      <c r="B132" s="41" t="s">
        <v>11</v>
      </c>
      <c r="C132" s="45">
        <v>342.66590000000002</v>
      </c>
      <c r="D132" s="5">
        <v>7031.8</v>
      </c>
      <c r="E132" s="8">
        <f t="shared" si="267"/>
        <v>20520.863033059315</v>
      </c>
      <c r="F132" s="45">
        <v>97.837999999999994</v>
      </c>
      <c r="G132" s="5">
        <v>1710.8330000000001</v>
      </c>
      <c r="H132" s="8">
        <f t="shared" si="247"/>
        <v>17486.385657924326</v>
      </c>
      <c r="I132" s="45">
        <v>386.70211999999998</v>
      </c>
      <c r="J132" s="5">
        <v>8122.4390000000003</v>
      </c>
      <c r="K132" s="8">
        <f t="shared" si="248"/>
        <v>21004.381874089548</v>
      </c>
      <c r="L132" s="6">
        <v>0</v>
      </c>
      <c r="M132" s="5">
        <v>0</v>
      </c>
      <c r="N132" s="8">
        <f t="shared" si="249"/>
        <v>0</v>
      </c>
      <c r="O132" s="45">
        <v>27</v>
      </c>
      <c r="P132" s="5">
        <v>592.303</v>
      </c>
      <c r="Q132" s="8">
        <f t="shared" si="250"/>
        <v>21937.148148148146</v>
      </c>
      <c r="R132" s="45">
        <v>49.136000000000003</v>
      </c>
      <c r="S132" s="5">
        <v>1094.144</v>
      </c>
      <c r="T132" s="8">
        <f t="shared" si="251"/>
        <v>22267.665255617059</v>
      </c>
      <c r="U132" s="6">
        <v>0</v>
      </c>
      <c r="V132" s="5">
        <v>0</v>
      </c>
      <c r="W132" s="8">
        <f t="shared" si="252"/>
        <v>0</v>
      </c>
      <c r="X132" s="6">
        <v>0</v>
      </c>
      <c r="Y132" s="5">
        <v>0</v>
      </c>
      <c r="Z132" s="8">
        <f t="shared" si="253"/>
        <v>0</v>
      </c>
      <c r="AA132" s="6">
        <v>0</v>
      </c>
      <c r="AB132" s="5">
        <v>0</v>
      </c>
      <c r="AC132" s="8">
        <f t="shared" si="254"/>
        <v>0</v>
      </c>
      <c r="AD132" s="6">
        <v>0</v>
      </c>
      <c r="AE132" s="5">
        <v>0</v>
      </c>
      <c r="AF132" s="8">
        <f t="shared" si="255"/>
        <v>0</v>
      </c>
      <c r="AG132" s="6">
        <v>0</v>
      </c>
      <c r="AH132" s="5">
        <v>0</v>
      </c>
      <c r="AI132" s="8">
        <f t="shared" si="256"/>
        <v>0</v>
      </c>
      <c r="AJ132" s="6">
        <v>0</v>
      </c>
      <c r="AK132" s="5">
        <v>0</v>
      </c>
      <c r="AL132" s="8">
        <f t="shared" si="257"/>
        <v>0</v>
      </c>
      <c r="AM132" s="6">
        <v>0</v>
      </c>
      <c r="AN132" s="5">
        <v>0</v>
      </c>
      <c r="AO132" s="8">
        <f t="shared" si="258"/>
        <v>0</v>
      </c>
      <c r="AP132" s="6">
        <v>0</v>
      </c>
      <c r="AQ132" s="5">
        <v>0</v>
      </c>
      <c r="AR132" s="8">
        <f t="shared" si="259"/>
        <v>0</v>
      </c>
      <c r="AS132" s="6">
        <v>0</v>
      </c>
      <c r="AT132" s="5">
        <v>0</v>
      </c>
      <c r="AU132" s="8">
        <f t="shared" si="260"/>
        <v>0</v>
      </c>
      <c r="AV132" s="6">
        <v>0</v>
      </c>
      <c r="AW132" s="5">
        <v>0</v>
      </c>
      <c r="AX132" s="8">
        <f t="shared" si="261"/>
        <v>0</v>
      </c>
      <c r="AY132" s="6">
        <v>0</v>
      </c>
      <c r="AZ132" s="5">
        <v>0</v>
      </c>
      <c r="BA132" s="8">
        <f t="shared" si="262"/>
        <v>0</v>
      </c>
      <c r="BB132" s="45">
        <v>188.55500000000001</v>
      </c>
      <c r="BC132" s="5">
        <v>3835.73</v>
      </c>
      <c r="BD132" s="8">
        <f t="shared" si="263"/>
        <v>20342.764710561903</v>
      </c>
      <c r="BE132" s="55">
        <f>C132+F132+U132+AA132+AD132+AM132+AP132+AV132+BB132+AJ132+AY132+X132+I132+AS132+L132+AG132+R132+O132</f>
        <v>1091.8970199999999</v>
      </c>
      <c r="BF132" s="8">
        <f t="shared" si="265"/>
        <v>22387.249</v>
      </c>
    </row>
    <row r="133" spans="1:58" x14ac:dyDescent="0.3">
      <c r="A133" s="40">
        <v>2021</v>
      </c>
      <c r="B133" s="8" t="s">
        <v>12</v>
      </c>
      <c r="C133" s="45">
        <v>245.99775</v>
      </c>
      <c r="D133" s="5">
        <v>4570.9369999999999</v>
      </c>
      <c r="E133" s="8">
        <f t="shared" si="267"/>
        <v>18581.214665581294</v>
      </c>
      <c r="F133" s="45">
        <v>50.02</v>
      </c>
      <c r="G133" s="5">
        <v>893.19299999999998</v>
      </c>
      <c r="H133" s="8">
        <f t="shared" si="247"/>
        <v>17856.717313074769</v>
      </c>
      <c r="I133" s="45">
        <v>164.70445999999998</v>
      </c>
      <c r="J133" s="5">
        <v>3213.1350000000002</v>
      </c>
      <c r="K133" s="8">
        <f t="shared" si="248"/>
        <v>19508.488112586634</v>
      </c>
      <c r="L133" s="6">
        <v>0</v>
      </c>
      <c r="M133" s="5">
        <v>0</v>
      </c>
      <c r="N133" s="8">
        <f t="shared" si="249"/>
        <v>0</v>
      </c>
      <c r="O133" s="6">
        <v>0</v>
      </c>
      <c r="P133" s="5">
        <v>0</v>
      </c>
      <c r="Q133" s="8">
        <f t="shared" si="250"/>
        <v>0</v>
      </c>
      <c r="R133" s="6">
        <v>0</v>
      </c>
      <c r="S133" s="5">
        <v>0</v>
      </c>
      <c r="T133" s="8">
        <f t="shared" si="251"/>
        <v>0</v>
      </c>
      <c r="U133" s="6">
        <v>0</v>
      </c>
      <c r="V133" s="5">
        <v>0</v>
      </c>
      <c r="W133" s="8">
        <f t="shared" si="252"/>
        <v>0</v>
      </c>
      <c r="X133" s="6">
        <v>0</v>
      </c>
      <c r="Y133" s="5">
        <v>0</v>
      </c>
      <c r="Z133" s="8">
        <f t="shared" si="253"/>
        <v>0</v>
      </c>
      <c r="AA133" s="6">
        <v>0</v>
      </c>
      <c r="AB133" s="5">
        <v>0</v>
      </c>
      <c r="AC133" s="8">
        <f t="shared" si="254"/>
        <v>0</v>
      </c>
      <c r="AD133" s="6">
        <v>0</v>
      </c>
      <c r="AE133" s="5">
        <v>0</v>
      </c>
      <c r="AF133" s="8">
        <f t="shared" si="255"/>
        <v>0</v>
      </c>
      <c r="AG133" s="6">
        <v>0</v>
      </c>
      <c r="AH133" s="5">
        <v>0</v>
      </c>
      <c r="AI133" s="8">
        <f t="shared" si="256"/>
        <v>0</v>
      </c>
      <c r="AJ133" s="6">
        <v>0</v>
      </c>
      <c r="AK133" s="5">
        <v>0</v>
      </c>
      <c r="AL133" s="8">
        <f t="shared" si="257"/>
        <v>0</v>
      </c>
      <c r="AM133" s="6">
        <v>0</v>
      </c>
      <c r="AN133" s="5">
        <v>0</v>
      </c>
      <c r="AO133" s="8">
        <f t="shared" si="258"/>
        <v>0</v>
      </c>
      <c r="AP133" s="6">
        <v>0</v>
      </c>
      <c r="AQ133" s="5">
        <v>0</v>
      </c>
      <c r="AR133" s="8">
        <f t="shared" si="259"/>
        <v>0</v>
      </c>
      <c r="AS133" s="6">
        <v>0</v>
      </c>
      <c r="AT133" s="5">
        <v>0</v>
      </c>
      <c r="AU133" s="8">
        <f t="shared" si="260"/>
        <v>0</v>
      </c>
      <c r="AV133" s="6">
        <v>0</v>
      </c>
      <c r="AW133" s="5">
        <v>0</v>
      </c>
      <c r="AX133" s="8">
        <f t="shared" si="261"/>
        <v>0</v>
      </c>
      <c r="AY133" s="6">
        <v>0</v>
      </c>
      <c r="AZ133" s="5">
        <v>0</v>
      </c>
      <c r="BA133" s="8">
        <f t="shared" si="262"/>
        <v>0</v>
      </c>
      <c r="BB133" s="45">
        <v>156.03100000000001</v>
      </c>
      <c r="BC133" s="5">
        <v>2969.8150000000001</v>
      </c>
      <c r="BD133" s="8">
        <f t="shared" si="263"/>
        <v>19033.49334427133</v>
      </c>
      <c r="BE133" s="55">
        <f t="shared" ref="BE133:BE135" si="268">C133+F133+U133+AA133+AD133+AM133+AP133+AV133+BB133+AJ133+AY133+X133+I133+AS133+L133+AG133+R133+O133</f>
        <v>616.75320999999997</v>
      </c>
      <c r="BF133" s="8">
        <f t="shared" si="265"/>
        <v>11647.08</v>
      </c>
    </row>
    <row r="134" spans="1:58" x14ac:dyDescent="0.3">
      <c r="A134" s="40">
        <v>2021</v>
      </c>
      <c r="B134" s="41" t="s">
        <v>13</v>
      </c>
      <c r="C134" s="45">
        <v>89.664090000000002</v>
      </c>
      <c r="D134" s="5">
        <v>1636.491</v>
      </c>
      <c r="E134" s="8">
        <f t="shared" si="267"/>
        <v>18251.353468261375</v>
      </c>
      <c r="F134" s="45">
        <v>50.997</v>
      </c>
      <c r="G134" s="5">
        <v>813.84299999999996</v>
      </c>
      <c r="H134" s="8">
        <f t="shared" si="247"/>
        <v>15958.644626154479</v>
      </c>
      <c r="I134" s="45">
        <v>109.90378999999999</v>
      </c>
      <c r="J134" s="5">
        <v>2175.6460000000002</v>
      </c>
      <c r="K134" s="8">
        <f t="shared" si="248"/>
        <v>19795.91422643387</v>
      </c>
      <c r="L134" s="6">
        <v>0</v>
      </c>
      <c r="M134" s="5">
        <v>0</v>
      </c>
      <c r="N134" s="8">
        <f t="shared" si="249"/>
        <v>0</v>
      </c>
      <c r="O134" s="6">
        <v>0</v>
      </c>
      <c r="P134" s="5">
        <v>0</v>
      </c>
      <c r="Q134" s="8">
        <f t="shared" si="250"/>
        <v>0</v>
      </c>
      <c r="R134" s="6">
        <v>0</v>
      </c>
      <c r="S134" s="5">
        <v>0</v>
      </c>
      <c r="T134" s="8">
        <f t="shared" si="251"/>
        <v>0</v>
      </c>
      <c r="U134" s="45">
        <v>23.911999999999999</v>
      </c>
      <c r="V134" s="5">
        <v>422.267</v>
      </c>
      <c r="W134" s="8">
        <f t="shared" si="252"/>
        <v>17659.208765473402</v>
      </c>
      <c r="X134" s="6">
        <v>0</v>
      </c>
      <c r="Y134" s="5">
        <v>0</v>
      </c>
      <c r="Z134" s="8">
        <f t="shared" si="253"/>
        <v>0</v>
      </c>
      <c r="AA134" s="6">
        <v>0</v>
      </c>
      <c r="AB134" s="5">
        <v>0</v>
      </c>
      <c r="AC134" s="8">
        <f t="shared" si="254"/>
        <v>0</v>
      </c>
      <c r="AD134" s="6">
        <v>0</v>
      </c>
      <c r="AE134" s="5">
        <v>0</v>
      </c>
      <c r="AF134" s="8">
        <f t="shared" si="255"/>
        <v>0</v>
      </c>
      <c r="AG134" s="6">
        <v>0</v>
      </c>
      <c r="AH134" s="5">
        <v>0</v>
      </c>
      <c r="AI134" s="8">
        <f t="shared" si="256"/>
        <v>0</v>
      </c>
      <c r="AJ134" s="6">
        <v>0</v>
      </c>
      <c r="AK134" s="5">
        <v>0</v>
      </c>
      <c r="AL134" s="8">
        <f t="shared" si="257"/>
        <v>0</v>
      </c>
      <c r="AM134" s="6">
        <v>0</v>
      </c>
      <c r="AN134" s="5">
        <v>0</v>
      </c>
      <c r="AO134" s="8">
        <f t="shared" si="258"/>
        <v>0</v>
      </c>
      <c r="AP134" s="6">
        <v>0</v>
      </c>
      <c r="AQ134" s="5">
        <v>0</v>
      </c>
      <c r="AR134" s="8">
        <f t="shared" si="259"/>
        <v>0</v>
      </c>
      <c r="AS134" s="6">
        <v>0</v>
      </c>
      <c r="AT134" s="5">
        <v>0</v>
      </c>
      <c r="AU134" s="8">
        <f t="shared" si="260"/>
        <v>0</v>
      </c>
      <c r="AV134" s="6">
        <v>0</v>
      </c>
      <c r="AW134" s="5">
        <v>0</v>
      </c>
      <c r="AX134" s="8">
        <f t="shared" si="261"/>
        <v>0</v>
      </c>
      <c r="AY134" s="45">
        <v>23.512419999999999</v>
      </c>
      <c r="AZ134" s="5">
        <v>330.31799999999998</v>
      </c>
      <c r="BA134" s="8">
        <f t="shared" si="262"/>
        <v>14048.66023999231</v>
      </c>
      <c r="BB134" s="45">
        <v>27.634</v>
      </c>
      <c r="BC134" s="5">
        <v>654.36800000000005</v>
      </c>
      <c r="BD134" s="8">
        <f t="shared" si="263"/>
        <v>23679.814720995873</v>
      </c>
      <c r="BE134" s="55">
        <f t="shared" si="268"/>
        <v>325.62329999999997</v>
      </c>
      <c r="BF134" s="8">
        <f t="shared" si="265"/>
        <v>6032.9329999999991</v>
      </c>
    </row>
    <row r="135" spans="1:58" ht="15" thickBot="1" x14ac:dyDescent="0.35">
      <c r="A135" s="37"/>
      <c r="B135" s="42" t="s">
        <v>14</v>
      </c>
      <c r="C135" s="29">
        <f t="shared" ref="C135:D135" si="269">SUM(C123:C134)</f>
        <v>4435.4939900000008</v>
      </c>
      <c r="D135" s="28">
        <f t="shared" si="269"/>
        <v>72414.330999999991</v>
      </c>
      <c r="E135" s="30"/>
      <c r="F135" s="29">
        <f t="shared" ref="F135:G135" si="270">SUM(F123:F134)</f>
        <v>1072.20596</v>
      </c>
      <c r="G135" s="28">
        <f t="shared" si="270"/>
        <v>15069.038999999999</v>
      </c>
      <c r="H135" s="30"/>
      <c r="I135" s="29">
        <f t="shared" ref="I135:J135" si="271">SUM(I123:I134)</f>
        <v>2394.3520999999996</v>
      </c>
      <c r="J135" s="28">
        <f t="shared" si="271"/>
        <v>41330.775000000001</v>
      </c>
      <c r="K135" s="30"/>
      <c r="L135" s="29">
        <f t="shared" ref="L135:M135" si="272">SUM(L123:L134)</f>
        <v>0</v>
      </c>
      <c r="M135" s="28">
        <f t="shared" si="272"/>
        <v>0</v>
      </c>
      <c r="N135" s="30"/>
      <c r="O135" s="29">
        <f t="shared" ref="O135:P135" si="273">SUM(O123:O134)</f>
        <v>27</v>
      </c>
      <c r="P135" s="28">
        <f t="shared" si="273"/>
        <v>592.303</v>
      </c>
      <c r="Q135" s="30"/>
      <c r="R135" s="29">
        <f t="shared" ref="R135:S135" si="274">SUM(R123:R134)</f>
        <v>49.136000000000003</v>
      </c>
      <c r="S135" s="28">
        <f t="shared" si="274"/>
        <v>1094.144</v>
      </c>
      <c r="T135" s="30"/>
      <c r="U135" s="29">
        <f t="shared" ref="U135:V135" si="275">SUM(U123:U134)</f>
        <v>151.26169999999999</v>
      </c>
      <c r="V135" s="28">
        <f t="shared" si="275"/>
        <v>2215.5059999999999</v>
      </c>
      <c r="W135" s="30"/>
      <c r="X135" s="29">
        <f t="shared" ref="X135:Y135" si="276">SUM(X123:X134)</f>
        <v>0</v>
      </c>
      <c r="Y135" s="28">
        <f t="shared" si="276"/>
        <v>0</v>
      </c>
      <c r="Z135" s="30"/>
      <c r="AA135" s="29">
        <f t="shared" ref="AA135:AB135" si="277">SUM(AA123:AA134)</f>
        <v>75.894509999999997</v>
      </c>
      <c r="AB135" s="28">
        <f t="shared" si="277"/>
        <v>1062.422</v>
      </c>
      <c r="AC135" s="30"/>
      <c r="AD135" s="29">
        <f t="shared" ref="AD135:AE135" si="278">SUM(AD123:AD134)</f>
        <v>0</v>
      </c>
      <c r="AE135" s="28">
        <f t="shared" si="278"/>
        <v>0</v>
      </c>
      <c r="AF135" s="30"/>
      <c r="AG135" s="29">
        <f t="shared" ref="AG135:AH135" si="279">SUM(AG123:AG134)</f>
        <v>0</v>
      </c>
      <c r="AH135" s="28">
        <f t="shared" si="279"/>
        <v>0</v>
      </c>
      <c r="AI135" s="30"/>
      <c r="AJ135" s="29">
        <f t="shared" ref="AJ135:AK135" si="280">SUM(AJ123:AJ134)</f>
        <v>0</v>
      </c>
      <c r="AK135" s="28">
        <f t="shared" si="280"/>
        <v>0</v>
      </c>
      <c r="AL135" s="30"/>
      <c r="AM135" s="29">
        <f t="shared" ref="AM135:AN135" si="281">SUM(AM123:AM134)</f>
        <v>40.764600000000002</v>
      </c>
      <c r="AN135" s="28">
        <f t="shared" si="281"/>
        <v>681.19100000000003</v>
      </c>
      <c r="AO135" s="30"/>
      <c r="AP135" s="29">
        <f t="shared" ref="AP135:AQ135" si="282">SUM(AP123:AP134)</f>
        <v>0</v>
      </c>
      <c r="AQ135" s="28">
        <f t="shared" si="282"/>
        <v>0</v>
      </c>
      <c r="AR135" s="30"/>
      <c r="AS135" s="29">
        <f t="shared" ref="AS135:AT135" si="283">SUM(AS123:AS134)</f>
        <v>0</v>
      </c>
      <c r="AT135" s="28">
        <f t="shared" si="283"/>
        <v>0</v>
      </c>
      <c r="AU135" s="30"/>
      <c r="AV135" s="29">
        <f t="shared" ref="AV135:AW135" si="284">SUM(AV123:AV134)</f>
        <v>0</v>
      </c>
      <c r="AW135" s="28">
        <f t="shared" si="284"/>
        <v>0</v>
      </c>
      <c r="AX135" s="30"/>
      <c r="AY135" s="29">
        <f t="shared" ref="AY135:AZ135" si="285">SUM(AY123:AY134)</f>
        <v>547.49609000000009</v>
      </c>
      <c r="AZ135" s="28">
        <f t="shared" si="285"/>
        <v>10073.038999999999</v>
      </c>
      <c r="BA135" s="30"/>
      <c r="BB135" s="29">
        <f t="shared" ref="BB135:BC135" si="286">SUM(BB123:BB134)</f>
        <v>1839.6</v>
      </c>
      <c r="BC135" s="28">
        <f t="shared" si="286"/>
        <v>30016.329999999994</v>
      </c>
      <c r="BD135" s="30"/>
      <c r="BE135" s="56">
        <f t="shared" si="268"/>
        <v>10633.204950000003</v>
      </c>
      <c r="BF135" s="30">
        <f t="shared" si="265"/>
        <v>174549.08</v>
      </c>
    </row>
    <row r="136" spans="1:58" x14ac:dyDescent="0.3">
      <c r="A136" s="40">
        <v>2022</v>
      </c>
      <c r="B136" s="41" t="s">
        <v>2</v>
      </c>
      <c r="C136" s="45">
        <v>96.715130000000002</v>
      </c>
      <c r="D136" s="5">
        <v>1504.0630000000001</v>
      </c>
      <c r="E136" s="8">
        <f>IF(C136=0,0,D136/C136*1000)</f>
        <v>15551.475761858565</v>
      </c>
      <c r="F136" s="45">
        <v>55.634999999999998</v>
      </c>
      <c r="G136" s="5">
        <v>672.178</v>
      </c>
      <c r="H136" s="8">
        <f t="shared" ref="H136:H147" si="287">IF(F136=0,0,G136/F136*1000)</f>
        <v>12081.926844612206</v>
      </c>
      <c r="I136" s="45">
        <v>28.00253</v>
      </c>
      <c r="J136" s="5">
        <v>563.73900000000003</v>
      </c>
      <c r="K136" s="8">
        <f t="shared" ref="K136:K147" si="288">IF(I136=0,0,J136/I136*1000)</f>
        <v>20131.716669886613</v>
      </c>
      <c r="L136" s="6">
        <v>0</v>
      </c>
      <c r="M136" s="5">
        <v>0</v>
      </c>
      <c r="N136" s="8">
        <f t="shared" ref="N136:N147" si="289">IF(L136=0,0,M136/L136*1000)</f>
        <v>0</v>
      </c>
      <c r="O136" s="6">
        <v>0</v>
      </c>
      <c r="P136" s="5">
        <v>0</v>
      </c>
      <c r="Q136" s="8">
        <f t="shared" ref="Q136:Q147" si="290">IF(O136=0,0,P136/O136*1000)</f>
        <v>0</v>
      </c>
      <c r="R136" s="6">
        <v>0</v>
      </c>
      <c r="S136" s="5">
        <v>0</v>
      </c>
      <c r="T136" s="8">
        <f t="shared" ref="T136:T147" si="291">IF(R136=0,0,S136/R136*1000)</f>
        <v>0</v>
      </c>
      <c r="U136" s="6">
        <v>0</v>
      </c>
      <c r="V136" s="5">
        <v>0</v>
      </c>
      <c r="W136" s="8">
        <f t="shared" ref="W136:W147" si="292">IF(U136=0,0,V136/U136*1000)</f>
        <v>0</v>
      </c>
      <c r="X136" s="6">
        <v>0</v>
      </c>
      <c r="Y136" s="5">
        <v>0</v>
      </c>
      <c r="Z136" s="8">
        <f t="shared" ref="Z136:Z147" si="293">IF(X136=0,0,Y136/X136*1000)</f>
        <v>0</v>
      </c>
      <c r="AA136" s="6">
        <v>0</v>
      </c>
      <c r="AB136" s="5">
        <v>0</v>
      </c>
      <c r="AC136" s="8">
        <f t="shared" ref="AC136:AC147" si="294">IF(AA136=0,0,AB136/AA136*1000)</f>
        <v>0</v>
      </c>
      <c r="AD136" s="6">
        <v>0</v>
      </c>
      <c r="AE136" s="5">
        <v>0</v>
      </c>
      <c r="AF136" s="8">
        <f t="shared" ref="AF136:AF147" si="295">IF(AD136=0,0,AE136/AD136*1000)</f>
        <v>0</v>
      </c>
      <c r="AG136" s="6">
        <v>0</v>
      </c>
      <c r="AH136" s="5">
        <v>0</v>
      </c>
      <c r="AI136" s="8">
        <f t="shared" ref="AI136:AI147" si="296">IF(AG136=0,0,AH136/AG136*1000)</f>
        <v>0</v>
      </c>
      <c r="AJ136" s="6">
        <v>0</v>
      </c>
      <c r="AK136" s="5">
        <v>0</v>
      </c>
      <c r="AL136" s="8">
        <f t="shared" ref="AL136:AL147" si="297">IF(AJ136=0,0,AK136/AJ136*1000)</f>
        <v>0</v>
      </c>
      <c r="AM136" s="6">
        <v>0</v>
      </c>
      <c r="AN136" s="5">
        <v>0</v>
      </c>
      <c r="AO136" s="8">
        <f t="shared" ref="AO136:AO147" si="298">IF(AM136=0,0,AN136/AM136*1000)</f>
        <v>0</v>
      </c>
      <c r="AP136" s="6">
        <v>0</v>
      </c>
      <c r="AQ136" s="5">
        <v>0</v>
      </c>
      <c r="AR136" s="8">
        <f t="shared" ref="AR136:AR147" si="299">IF(AP136=0,0,AQ136/AP136*1000)</f>
        <v>0</v>
      </c>
      <c r="AS136" s="6">
        <v>0</v>
      </c>
      <c r="AT136" s="5">
        <v>0</v>
      </c>
      <c r="AU136" s="8">
        <f t="shared" ref="AU136:AU147" si="300">IF(AS136=0,0,AT136/AS136*1000)</f>
        <v>0</v>
      </c>
      <c r="AV136" s="6">
        <v>0</v>
      </c>
      <c r="AW136" s="5">
        <v>0</v>
      </c>
      <c r="AX136" s="8">
        <f t="shared" ref="AX136:AX147" si="301">IF(AV136=0,0,AW136/AV136*1000)</f>
        <v>0</v>
      </c>
      <c r="AY136" s="45">
        <v>31.94895</v>
      </c>
      <c r="AZ136" s="5">
        <v>448.01</v>
      </c>
      <c r="BA136" s="8">
        <f t="shared" ref="BA136:BA147" si="302">IF(AY136=0,0,AZ136/AY136*1000)</f>
        <v>14022.683061571664</v>
      </c>
      <c r="BB136" s="45">
        <v>84.043999999999997</v>
      </c>
      <c r="BC136" s="5">
        <v>1270.7339999999999</v>
      </c>
      <c r="BD136" s="8">
        <f t="shared" ref="BD136:BD147" si="303">IF(BB136=0,0,BC136/BB136*1000)</f>
        <v>15119.865784589023</v>
      </c>
      <c r="BE136" s="55">
        <f>SUMIF($C$5:$BD$5,"Ton",C136:BD136)</f>
        <v>296.34561000000002</v>
      </c>
      <c r="BF136" s="8">
        <f>SUMIF($C$5:$BD$5,"F*",C136:BD136)</f>
        <v>4458.7240000000002</v>
      </c>
    </row>
    <row r="137" spans="1:58" x14ac:dyDescent="0.3">
      <c r="A137" s="40">
        <v>2022</v>
      </c>
      <c r="B137" s="41" t="s">
        <v>3</v>
      </c>
      <c r="C137" s="45">
        <v>49.337480000000006</v>
      </c>
      <c r="D137" s="5">
        <v>800.33600000000001</v>
      </c>
      <c r="E137" s="8">
        <f t="shared" ref="E137:E138" si="304">IF(C137=0,0,D137/C137*1000)</f>
        <v>16221.663530443791</v>
      </c>
      <c r="F137" s="45">
        <v>25.004999999999999</v>
      </c>
      <c r="G137" s="5">
        <v>273.43799999999999</v>
      </c>
      <c r="H137" s="8">
        <f t="shared" si="287"/>
        <v>10935.332933413318</v>
      </c>
      <c r="I137" s="45">
        <v>81.162770000000009</v>
      </c>
      <c r="J137" s="5">
        <v>1542.692</v>
      </c>
      <c r="K137" s="8">
        <f t="shared" si="288"/>
        <v>19007.384789848842</v>
      </c>
      <c r="L137" s="6">
        <v>0</v>
      </c>
      <c r="M137" s="5">
        <v>0</v>
      </c>
      <c r="N137" s="8">
        <f t="shared" si="289"/>
        <v>0</v>
      </c>
      <c r="O137" s="6">
        <v>0</v>
      </c>
      <c r="P137" s="5">
        <v>0</v>
      </c>
      <c r="Q137" s="8">
        <f t="shared" si="290"/>
        <v>0</v>
      </c>
      <c r="R137" s="6">
        <v>0</v>
      </c>
      <c r="S137" s="5">
        <v>0</v>
      </c>
      <c r="T137" s="8">
        <f t="shared" si="291"/>
        <v>0</v>
      </c>
      <c r="U137" s="45">
        <v>24.899000000000001</v>
      </c>
      <c r="V137" s="5">
        <v>449.51</v>
      </c>
      <c r="W137" s="8">
        <f t="shared" si="292"/>
        <v>18053.335475320291</v>
      </c>
      <c r="X137" s="6">
        <v>0</v>
      </c>
      <c r="Y137" s="5">
        <v>0</v>
      </c>
      <c r="Z137" s="8">
        <f t="shared" si="293"/>
        <v>0</v>
      </c>
      <c r="AA137" s="6">
        <v>0</v>
      </c>
      <c r="AB137" s="5">
        <v>0</v>
      </c>
      <c r="AC137" s="8">
        <f t="shared" si="294"/>
        <v>0</v>
      </c>
      <c r="AD137" s="6">
        <v>0</v>
      </c>
      <c r="AE137" s="5">
        <v>0</v>
      </c>
      <c r="AF137" s="8">
        <f t="shared" si="295"/>
        <v>0</v>
      </c>
      <c r="AG137" s="6">
        <v>0</v>
      </c>
      <c r="AH137" s="5">
        <v>0</v>
      </c>
      <c r="AI137" s="8">
        <f t="shared" si="296"/>
        <v>0</v>
      </c>
      <c r="AJ137" s="45">
        <v>19.863</v>
      </c>
      <c r="AK137" s="5">
        <v>335.28100000000001</v>
      </c>
      <c r="AL137" s="8">
        <f t="shared" si="297"/>
        <v>16879.675779086745</v>
      </c>
      <c r="AM137" s="6">
        <v>0</v>
      </c>
      <c r="AN137" s="5">
        <v>0</v>
      </c>
      <c r="AO137" s="8">
        <f t="shared" si="298"/>
        <v>0</v>
      </c>
      <c r="AP137" s="6">
        <v>0</v>
      </c>
      <c r="AQ137" s="5">
        <v>0</v>
      </c>
      <c r="AR137" s="8">
        <f t="shared" si="299"/>
        <v>0</v>
      </c>
      <c r="AS137" s="6">
        <v>0</v>
      </c>
      <c r="AT137" s="5">
        <v>0</v>
      </c>
      <c r="AU137" s="8">
        <f t="shared" si="300"/>
        <v>0</v>
      </c>
      <c r="AV137" s="6">
        <v>0</v>
      </c>
      <c r="AW137" s="5">
        <v>0</v>
      </c>
      <c r="AX137" s="8">
        <f t="shared" si="301"/>
        <v>0</v>
      </c>
      <c r="AY137" s="6">
        <v>0</v>
      </c>
      <c r="AZ137" s="5">
        <v>0</v>
      </c>
      <c r="BA137" s="8">
        <f t="shared" si="302"/>
        <v>0</v>
      </c>
      <c r="BB137" s="6">
        <v>0</v>
      </c>
      <c r="BC137" s="5">
        <v>0</v>
      </c>
      <c r="BD137" s="8">
        <f t="shared" si="303"/>
        <v>0</v>
      </c>
      <c r="BE137" s="55">
        <f t="shared" ref="BE137:BE148" si="305">SUMIF($C$5:$BD$5,"Ton",C137:BD137)</f>
        <v>200.26725000000002</v>
      </c>
      <c r="BF137" s="8">
        <f t="shared" ref="BF137:BF148" si="306">SUMIF($C$5:$BD$5,"F*",C137:BD137)</f>
        <v>3401.2569999999996</v>
      </c>
    </row>
    <row r="138" spans="1:58" x14ac:dyDescent="0.3">
      <c r="A138" s="40">
        <v>2022</v>
      </c>
      <c r="B138" s="41" t="s">
        <v>4</v>
      </c>
      <c r="C138" s="45">
        <v>275.71596999999997</v>
      </c>
      <c r="D138" s="5">
        <v>4072.4270000000001</v>
      </c>
      <c r="E138" s="8">
        <f t="shared" si="304"/>
        <v>14770.370392400559</v>
      </c>
      <c r="F138" s="45">
        <v>25.004999999999999</v>
      </c>
      <c r="G138" s="5">
        <v>160.09899999999999</v>
      </c>
      <c r="H138" s="8">
        <f t="shared" si="287"/>
        <v>6402.6794641071783</v>
      </c>
      <c r="I138" s="45">
        <v>27.817430000000002</v>
      </c>
      <c r="J138" s="5">
        <v>537.17499999999995</v>
      </c>
      <c r="K138" s="8">
        <f t="shared" si="288"/>
        <v>19310.734312982902</v>
      </c>
      <c r="L138" s="6">
        <v>0</v>
      </c>
      <c r="M138" s="5">
        <v>0</v>
      </c>
      <c r="N138" s="8">
        <f t="shared" si="289"/>
        <v>0</v>
      </c>
      <c r="O138" s="6">
        <v>0</v>
      </c>
      <c r="P138" s="5">
        <v>0</v>
      </c>
      <c r="Q138" s="8">
        <f t="shared" si="290"/>
        <v>0</v>
      </c>
      <c r="R138" s="6">
        <v>0</v>
      </c>
      <c r="S138" s="5">
        <v>0</v>
      </c>
      <c r="T138" s="8">
        <f t="shared" si="291"/>
        <v>0</v>
      </c>
      <c r="U138" s="6">
        <v>0</v>
      </c>
      <c r="V138" s="5">
        <v>0</v>
      </c>
      <c r="W138" s="8">
        <f t="shared" si="292"/>
        <v>0</v>
      </c>
      <c r="X138" s="6">
        <v>0</v>
      </c>
      <c r="Y138" s="5">
        <v>0</v>
      </c>
      <c r="Z138" s="8">
        <f t="shared" si="293"/>
        <v>0</v>
      </c>
      <c r="AA138" s="6">
        <v>0</v>
      </c>
      <c r="AB138" s="5">
        <v>0</v>
      </c>
      <c r="AC138" s="8">
        <f t="shared" si="294"/>
        <v>0</v>
      </c>
      <c r="AD138" s="6">
        <v>0</v>
      </c>
      <c r="AE138" s="5">
        <v>0</v>
      </c>
      <c r="AF138" s="8">
        <f t="shared" si="295"/>
        <v>0</v>
      </c>
      <c r="AG138" s="6">
        <v>0</v>
      </c>
      <c r="AH138" s="5">
        <v>0</v>
      </c>
      <c r="AI138" s="8">
        <f t="shared" si="296"/>
        <v>0</v>
      </c>
      <c r="AJ138" s="6">
        <v>0</v>
      </c>
      <c r="AK138" s="5">
        <v>0</v>
      </c>
      <c r="AL138" s="8">
        <f t="shared" si="297"/>
        <v>0</v>
      </c>
      <c r="AM138" s="6">
        <v>0</v>
      </c>
      <c r="AN138" s="5">
        <v>0</v>
      </c>
      <c r="AO138" s="8">
        <f t="shared" si="298"/>
        <v>0</v>
      </c>
      <c r="AP138" s="6">
        <v>0</v>
      </c>
      <c r="AQ138" s="5">
        <v>0</v>
      </c>
      <c r="AR138" s="8">
        <f t="shared" si="299"/>
        <v>0</v>
      </c>
      <c r="AS138" s="6">
        <v>0</v>
      </c>
      <c r="AT138" s="5">
        <v>0</v>
      </c>
      <c r="AU138" s="8">
        <f t="shared" si="300"/>
        <v>0</v>
      </c>
      <c r="AV138" s="6">
        <v>0</v>
      </c>
      <c r="AW138" s="5">
        <v>0</v>
      </c>
      <c r="AX138" s="8">
        <f t="shared" si="301"/>
        <v>0</v>
      </c>
      <c r="AY138" s="6">
        <v>0</v>
      </c>
      <c r="AZ138" s="5">
        <v>0</v>
      </c>
      <c r="BA138" s="8">
        <f t="shared" si="302"/>
        <v>0</v>
      </c>
      <c r="BB138" s="45">
        <v>27</v>
      </c>
      <c r="BC138" s="5">
        <v>353.37299999999999</v>
      </c>
      <c r="BD138" s="8">
        <f t="shared" si="303"/>
        <v>13087.888888888889</v>
      </c>
      <c r="BE138" s="55">
        <f t="shared" si="305"/>
        <v>355.53839999999997</v>
      </c>
      <c r="BF138" s="57">
        <f t="shared" si="306"/>
        <v>5123.0739999999996</v>
      </c>
    </row>
    <row r="139" spans="1:58" x14ac:dyDescent="0.3">
      <c r="A139" s="40">
        <v>2022</v>
      </c>
      <c r="B139" s="41" t="s">
        <v>5</v>
      </c>
      <c r="C139" s="45">
        <v>554.86262999999997</v>
      </c>
      <c r="D139" s="5">
        <v>9805.9369999999999</v>
      </c>
      <c r="E139" s="8">
        <f>IF(C139=0,0,D139/C139*1000)</f>
        <v>17672.729194251198</v>
      </c>
      <c r="F139" s="45">
        <v>25.08</v>
      </c>
      <c r="G139" s="5">
        <v>292.76600000000002</v>
      </c>
      <c r="H139" s="8">
        <f t="shared" si="287"/>
        <v>11673.285486443383</v>
      </c>
      <c r="I139" s="45">
        <v>106.69582000000001</v>
      </c>
      <c r="J139" s="5">
        <v>1888.9469999999999</v>
      </c>
      <c r="K139" s="8">
        <f t="shared" si="288"/>
        <v>17704.039389734291</v>
      </c>
      <c r="L139" s="6">
        <v>0</v>
      </c>
      <c r="M139" s="5">
        <v>0</v>
      </c>
      <c r="N139" s="8">
        <f t="shared" si="289"/>
        <v>0</v>
      </c>
      <c r="O139" s="6">
        <v>0</v>
      </c>
      <c r="P139" s="5">
        <v>0</v>
      </c>
      <c r="Q139" s="8">
        <f t="shared" si="290"/>
        <v>0</v>
      </c>
      <c r="R139" s="6">
        <v>0</v>
      </c>
      <c r="S139" s="5">
        <v>0</v>
      </c>
      <c r="T139" s="8">
        <f t="shared" si="291"/>
        <v>0</v>
      </c>
      <c r="U139" s="6">
        <v>0</v>
      </c>
      <c r="V139" s="5">
        <v>0</v>
      </c>
      <c r="W139" s="8">
        <f t="shared" si="292"/>
        <v>0</v>
      </c>
      <c r="X139" s="6">
        <v>0</v>
      </c>
      <c r="Y139" s="5">
        <v>0</v>
      </c>
      <c r="Z139" s="8">
        <f t="shared" si="293"/>
        <v>0</v>
      </c>
      <c r="AA139" s="6">
        <v>0</v>
      </c>
      <c r="AB139" s="5">
        <v>0</v>
      </c>
      <c r="AC139" s="8">
        <f t="shared" si="294"/>
        <v>0</v>
      </c>
      <c r="AD139" s="6">
        <v>0</v>
      </c>
      <c r="AE139" s="5">
        <v>0</v>
      </c>
      <c r="AF139" s="8">
        <f t="shared" si="295"/>
        <v>0</v>
      </c>
      <c r="AG139" s="6">
        <v>0</v>
      </c>
      <c r="AH139" s="5">
        <v>0</v>
      </c>
      <c r="AI139" s="8">
        <f t="shared" si="296"/>
        <v>0</v>
      </c>
      <c r="AJ139" s="6">
        <v>0</v>
      </c>
      <c r="AK139" s="5">
        <v>0</v>
      </c>
      <c r="AL139" s="8">
        <f t="shared" si="297"/>
        <v>0</v>
      </c>
      <c r="AM139" s="6">
        <v>0</v>
      </c>
      <c r="AN139" s="5">
        <v>0</v>
      </c>
      <c r="AO139" s="8">
        <f t="shared" si="298"/>
        <v>0</v>
      </c>
      <c r="AP139" s="6">
        <v>0</v>
      </c>
      <c r="AQ139" s="5">
        <v>0</v>
      </c>
      <c r="AR139" s="8">
        <f t="shared" si="299"/>
        <v>0</v>
      </c>
      <c r="AS139" s="6">
        <v>0</v>
      </c>
      <c r="AT139" s="5">
        <v>0</v>
      </c>
      <c r="AU139" s="8">
        <f t="shared" si="300"/>
        <v>0</v>
      </c>
      <c r="AV139" s="6">
        <v>0</v>
      </c>
      <c r="AW139" s="5">
        <v>0</v>
      </c>
      <c r="AX139" s="8">
        <f t="shared" si="301"/>
        <v>0</v>
      </c>
      <c r="AY139" s="6">
        <v>0</v>
      </c>
      <c r="AZ139" s="5">
        <v>0</v>
      </c>
      <c r="BA139" s="8">
        <f t="shared" si="302"/>
        <v>0</v>
      </c>
      <c r="BB139" s="45">
        <v>108.997</v>
      </c>
      <c r="BC139" s="5">
        <v>1940.6289999999999</v>
      </c>
      <c r="BD139" s="8">
        <f t="shared" si="303"/>
        <v>17804.425809884673</v>
      </c>
      <c r="BE139" s="55">
        <f t="shared" si="305"/>
        <v>795.63544999999999</v>
      </c>
      <c r="BF139" s="8">
        <f t="shared" si="306"/>
        <v>13928.278999999999</v>
      </c>
    </row>
    <row r="140" spans="1:58" x14ac:dyDescent="0.3">
      <c r="A140" s="40">
        <v>2022</v>
      </c>
      <c r="B140" s="8" t="s">
        <v>6</v>
      </c>
      <c r="C140" s="45">
        <v>493.96605999999997</v>
      </c>
      <c r="D140" s="5">
        <v>7719.5870000000004</v>
      </c>
      <c r="E140" s="8">
        <f t="shared" ref="E140:E147" si="307">IF(C140=0,0,D140/C140*1000)</f>
        <v>15627.768029244764</v>
      </c>
      <c r="F140" s="45">
        <v>25.02</v>
      </c>
      <c r="G140" s="5">
        <v>250.096</v>
      </c>
      <c r="H140" s="8">
        <f t="shared" si="287"/>
        <v>9995.8433253397288</v>
      </c>
      <c r="I140" s="45">
        <v>83.432729999999992</v>
      </c>
      <c r="J140" s="5">
        <v>1526.4860000000001</v>
      </c>
      <c r="K140" s="8">
        <f t="shared" si="288"/>
        <v>18296.00925200458</v>
      </c>
      <c r="L140" s="6">
        <v>0</v>
      </c>
      <c r="M140" s="5">
        <v>0</v>
      </c>
      <c r="N140" s="8">
        <f t="shared" si="289"/>
        <v>0</v>
      </c>
      <c r="O140" s="6">
        <v>0</v>
      </c>
      <c r="P140" s="5">
        <v>0</v>
      </c>
      <c r="Q140" s="8">
        <f t="shared" si="290"/>
        <v>0</v>
      </c>
      <c r="R140" s="6">
        <v>0</v>
      </c>
      <c r="S140" s="5">
        <v>0</v>
      </c>
      <c r="T140" s="8">
        <f t="shared" si="291"/>
        <v>0</v>
      </c>
      <c r="U140" s="6">
        <v>0</v>
      </c>
      <c r="V140" s="5">
        <v>0</v>
      </c>
      <c r="W140" s="8">
        <f t="shared" si="292"/>
        <v>0</v>
      </c>
      <c r="X140" s="6">
        <v>0</v>
      </c>
      <c r="Y140" s="5">
        <v>0</v>
      </c>
      <c r="Z140" s="8">
        <f t="shared" si="293"/>
        <v>0</v>
      </c>
      <c r="AA140" s="6">
        <v>0</v>
      </c>
      <c r="AB140" s="5">
        <v>0</v>
      </c>
      <c r="AC140" s="8">
        <f t="shared" si="294"/>
        <v>0</v>
      </c>
      <c r="AD140" s="6">
        <v>0</v>
      </c>
      <c r="AE140" s="5">
        <v>0</v>
      </c>
      <c r="AF140" s="8">
        <f t="shared" si="295"/>
        <v>0</v>
      </c>
      <c r="AG140" s="6">
        <v>0</v>
      </c>
      <c r="AH140" s="5">
        <v>0</v>
      </c>
      <c r="AI140" s="8">
        <f t="shared" si="296"/>
        <v>0</v>
      </c>
      <c r="AJ140" s="6">
        <v>0</v>
      </c>
      <c r="AK140" s="5">
        <v>0</v>
      </c>
      <c r="AL140" s="8">
        <f t="shared" si="297"/>
        <v>0</v>
      </c>
      <c r="AM140" s="6">
        <v>0</v>
      </c>
      <c r="AN140" s="5">
        <v>0</v>
      </c>
      <c r="AO140" s="8">
        <f t="shared" si="298"/>
        <v>0</v>
      </c>
      <c r="AP140" s="6">
        <v>0</v>
      </c>
      <c r="AQ140" s="5">
        <v>0</v>
      </c>
      <c r="AR140" s="8">
        <f t="shared" si="299"/>
        <v>0</v>
      </c>
      <c r="AS140" s="6">
        <v>0</v>
      </c>
      <c r="AT140" s="5">
        <v>0</v>
      </c>
      <c r="AU140" s="8">
        <f t="shared" si="300"/>
        <v>0</v>
      </c>
      <c r="AV140" s="6">
        <v>0</v>
      </c>
      <c r="AW140" s="5">
        <v>0</v>
      </c>
      <c r="AX140" s="8">
        <f t="shared" si="301"/>
        <v>0</v>
      </c>
      <c r="AY140" s="45">
        <v>10.76524</v>
      </c>
      <c r="AZ140" s="5">
        <v>451.93</v>
      </c>
      <c r="BA140" s="8">
        <f t="shared" si="302"/>
        <v>41980.485339853083</v>
      </c>
      <c r="BB140" s="6">
        <v>0</v>
      </c>
      <c r="BC140" s="5">
        <v>0</v>
      </c>
      <c r="BD140" s="8">
        <f t="shared" si="303"/>
        <v>0</v>
      </c>
      <c r="BE140" s="55">
        <f t="shared" si="305"/>
        <v>613.18402999999989</v>
      </c>
      <c r="BF140" s="8">
        <f t="shared" si="306"/>
        <v>9948.099000000002</v>
      </c>
    </row>
    <row r="141" spans="1:58" x14ac:dyDescent="0.3">
      <c r="A141" s="40">
        <v>2022</v>
      </c>
      <c r="B141" s="41" t="s">
        <v>7</v>
      </c>
      <c r="C141" s="45">
        <v>389.66665999999998</v>
      </c>
      <c r="D141" s="5">
        <v>6843.9319999999998</v>
      </c>
      <c r="E141" s="8">
        <f t="shared" si="307"/>
        <v>17563.555475852107</v>
      </c>
      <c r="F141" s="6">
        <v>0</v>
      </c>
      <c r="G141" s="5">
        <v>0</v>
      </c>
      <c r="H141" s="8">
        <f t="shared" si="287"/>
        <v>0</v>
      </c>
      <c r="I141" s="45">
        <v>82.097409999999996</v>
      </c>
      <c r="J141" s="5">
        <v>1697.2940000000001</v>
      </c>
      <c r="K141" s="8">
        <f t="shared" si="288"/>
        <v>20674.147942060536</v>
      </c>
      <c r="L141" s="6">
        <v>0</v>
      </c>
      <c r="M141" s="5">
        <v>0</v>
      </c>
      <c r="N141" s="8">
        <f t="shared" si="289"/>
        <v>0</v>
      </c>
      <c r="O141" s="6">
        <v>0</v>
      </c>
      <c r="P141" s="5">
        <v>0</v>
      </c>
      <c r="Q141" s="8">
        <f t="shared" si="290"/>
        <v>0</v>
      </c>
      <c r="R141" s="6">
        <v>0</v>
      </c>
      <c r="S141" s="5">
        <v>0</v>
      </c>
      <c r="T141" s="8">
        <f t="shared" si="291"/>
        <v>0</v>
      </c>
      <c r="U141" s="6">
        <v>0</v>
      </c>
      <c r="V141" s="5">
        <v>0</v>
      </c>
      <c r="W141" s="8">
        <f t="shared" si="292"/>
        <v>0</v>
      </c>
      <c r="X141" s="6">
        <v>0</v>
      </c>
      <c r="Y141" s="5">
        <v>0</v>
      </c>
      <c r="Z141" s="8">
        <f t="shared" si="293"/>
        <v>0</v>
      </c>
      <c r="AA141" s="45">
        <v>24</v>
      </c>
      <c r="AB141" s="5">
        <v>1176.3050000000001</v>
      </c>
      <c r="AC141" s="8">
        <f t="shared" si="294"/>
        <v>49012.708333333336</v>
      </c>
      <c r="AD141" s="6">
        <v>0</v>
      </c>
      <c r="AE141" s="5">
        <v>0</v>
      </c>
      <c r="AF141" s="8">
        <f t="shared" si="295"/>
        <v>0</v>
      </c>
      <c r="AG141" s="6">
        <v>0</v>
      </c>
      <c r="AH141" s="5">
        <v>0</v>
      </c>
      <c r="AI141" s="8">
        <f t="shared" si="296"/>
        <v>0</v>
      </c>
      <c r="AJ141" s="6">
        <v>0</v>
      </c>
      <c r="AK141" s="5">
        <v>0</v>
      </c>
      <c r="AL141" s="8">
        <f t="shared" si="297"/>
        <v>0</v>
      </c>
      <c r="AM141" s="6">
        <v>0</v>
      </c>
      <c r="AN141" s="5">
        <v>0</v>
      </c>
      <c r="AO141" s="8">
        <f t="shared" si="298"/>
        <v>0</v>
      </c>
      <c r="AP141" s="6">
        <v>0</v>
      </c>
      <c r="AQ141" s="5">
        <v>0</v>
      </c>
      <c r="AR141" s="8">
        <f t="shared" si="299"/>
        <v>0</v>
      </c>
      <c r="AS141" s="6">
        <v>0</v>
      </c>
      <c r="AT141" s="5">
        <v>0</v>
      </c>
      <c r="AU141" s="8">
        <f t="shared" si="300"/>
        <v>0</v>
      </c>
      <c r="AV141" s="6">
        <v>0</v>
      </c>
      <c r="AW141" s="5">
        <v>0</v>
      </c>
      <c r="AX141" s="8">
        <f t="shared" si="301"/>
        <v>0</v>
      </c>
      <c r="AY141" s="45">
        <v>73.201999999999998</v>
      </c>
      <c r="AZ141" s="5">
        <v>3435.058</v>
      </c>
      <c r="BA141" s="8">
        <f t="shared" si="302"/>
        <v>46925.739733887058</v>
      </c>
      <c r="BB141" s="45">
        <v>110.791</v>
      </c>
      <c r="BC141" s="5">
        <v>1999.943</v>
      </c>
      <c r="BD141" s="8">
        <f t="shared" si="303"/>
        <v>18051.493352348112</v>
      </c>
      <c r="BE141" s="55">
        <f t="shared" si="305"/>
        <v>679.75706999999989</v>
      </c>
      <c r="BF141" s="8">
        <f t="shared" si="306"/>
        <v>15152.531999999999</v>
      </c>
    </row>
    <row r="142" spans="1:58" x14ac:dyDescent="0.3">
      <c r="A142" s="40">
        <v>2022</v>
      </c>
      <c r="B142" s="41" t="s">
        <v>8</v>
      </c>
      <c r="C142" s="45">
        <v>626.75554</v>
      </c>
      <c r="D142" s="5">
        <v>10847.016</v>
      </c>
      <c r="E142" s="8">
        <f t="shared" si="307"/>
        <v>17306.613675883902</v>
      </c>
      <c r="F142" s="45">
        <v>53.006999999999998</v>
      </c>
      <c r="G142" s="5">
        <v>842.86400000000003</v>
      </c>
      <c r="H142" s="8">
        <f t="shared" si="287"/>
        <v>15900.994208312111</v>
      </c>
      <c r="I142" s="45">
        <v>273.98813000000001</v>
      </c>
      <c r="J142" s="5">
        <v>5889.3310000000001</v>
      </c>
      <c r="K142" s="8">
        <f t="shared" si="288"/>
        <v>21494.839940693779</v>
      </c>
      <c r="L142" s="6">
        <v>0</v>
      </c>
      <c r="M142" s="5">
        <v>0</v>
      </c>
      <c r="N142" s="8">
        <f t="shared" si="289"/>
        <v>0</v>
      </c>
      <c r="O142" s="6">
        <v>0</v>
      </c>
      <c r="P142" s="5">
        <v>0</v>
      </c>
      <c r="Q142" s="8">
        <f t="shared" si="290"/>
        <v>0</v>
      </c>
      <c r="R142" s="6">
        <v>0</v>
      </c>
      <c r="S142" s="5">
        <v>0</v>
      </c>
      <c r="T142" s="8">
        <f t="shared" si="291"/>
        <v>0</v>
      </c>
      <c r="U142" s="6">
        <v>0</v>
      </c>
      <c r="V142" s="5">
        <v>0</v>
      </c>
      <c r="W142" s="8">
        <f t="shared" si="292"/>
        <v>0</v>
      </c>
      <c r="X142" s="6">
        <v>0</v>
      </c>
      <c r="Y142" s="5">
        <v>0</v>
      </c>
      <c r="Z142" s="8">
        <f t="shared" si="293"/>
        <v>0</v>
      </c>
      <c r="AA142" s="6">
        <v>0</v>
      </c>
      <c r="AB142" s="5">
        <v>0</v>
      </c>
      <c r="AC142" s="8">
        <f t="shared" si="294"/>
        <v>0</v>
      </c>
      <c r="AD142" s="6">
        <v>0</v>
      </c>
      <c r="AE142" s="5">
        <v>0</v>
      </c>
      <c r="AF142" s="8">
        <f t="shared" si="295"/>
        <v>0</v>
      </c>
      <c r="AG142" s="6">
        <v>0</v>
      </c>
      <c r="AH142" s="5">
        <v>0</v>
      </c>
      <c r="AI142" s="8">
        <f t="shared" si="296"/>
        <v>0</v>
      </c>
      <c r="AJ142" s="6">
        <v>0</v>
      </c>
      <c r="AK142" s="5">
        <v>0</v>
      </c>
      <c r="AL142" s="8">
        <f t="shared" si="297"/>
        <v>0</v>
      </c>
      <c r="AM142" s="6">
        <v>0</v>
      </c>
      <c r="AN142" s="5">
        <v>0</v>
      </c>
      <c r="AO142" s="8">
        <f t="shared" si="298"/>
        <v>0</v>
      </c>
      <c r="AP142" s="6">
        <v>0</v>
      </c>
      <c r="AQ142" s="5">
        <v>0</v>
      </c>
      <c r="AR142" s="8">
        <f t="shared" si="299"/>
        <v>0</v>
      </c>
      <c r="AS142" s="6">
        <v>0</v>
      </c>
      <c r="AT142" s="5">
        <v>0</v>
      </c>
      <c r="AU142" s="8">
        <f t="shared" si="300"/>
        <v>0</v>
      </c>
      <c r="AV142" s="6">
        <v>0</v>
      </c>
      <c r="AW142" s="5">
        <v>0</v>
      </c>
      <c r="AX142" s="8">
        <f t="shared" si="301"/>
        <v>0</v>
      </c>
      <c r="AY142" s="45">
        <v>24</v>
      </c>
      <c r="AZ142" s="5">
        <v>1232.482</v>
      </c>
      <c r="BA142" s="8">
        <f t="shared" si="302"/>
        <v>51353.416666666664</v>
      </c>
      <c r="BB142" s="45">
        <v>78.897999999999996</v>
      </c>
      <c r="BC142" s="5">
        <v>1294.576</v>
      </c>
      <c r="BD142" s="8">
        <f t="shared" si="303"/>
        <v>16408.223275621691</v>
      </c>
      <c r="BE142" s="55">
        <f t="shared" si="305"/>
        <v>1056.6486699999998</v>
      </c>
      <c r="BF142" s="8">
        <f t="shared" si="306"/>
        <v>20106.269</v>
      </c>
    </row>
    <row r="143" spans="1:58" x14ac:dyDescent="0.3">
      <c r="A143" s="40">
        <v>2022</v>
      </c>
      <c r="B143" s="41" t="s">
        <v>9</v>
      </c>
      <c r="C143" s="45">
        <v>623.69828000000007</v>
      </c>
      <c r="D143" s="5">
        <v>10662.349</v>
      </c>
      <c r="E143" s="8">
        <f t="shared" si="307"/>
        <v>17095.36380315174</v>
      </c>
      <c r="F143" s="45">
        <v>25.004999999999999</v>
      </c>
      <c r="G143" s="5">
        <v>352.5</v>
      </c>
      <c r="H143" s="8">
        <f t="shared" si="287"/>
        <v>14097.180563887223</v>
      </c>
      <c r="I143" s="45">
        <v>83.438820000000007</v>
      </c>
      <c r="J143" s="5">
        <v>1747.252</v>
      </c>
      <c r="K143" s="8">
        <f t="shared" si="288"/>
        <v>20940.516656395666</v>
      </c>
      <c r="L143" s="6">
        <v>0</v>
      </c>
      <c r="M143" s="5">
        <v>0</v>
      </c>
      <c r="N143" s="8">
        <f t="shared" si="289"/>
        <v>0</v>
      </c>
      <c r="O143" s="6">
        <v>0</v>
      </c>
      <c r="P143" s="5">
        <v>0</v>
      </c>
      <c r="Q143" s="8">
        <f t="shared" si="290"/>
        <v>0</v>
      </c>
      <c r="R143" s="6">
        <v>0</v>
      </c>
      <c r="S143" s="5">
        <v>0</v>
      </c>
      <c r="T143" s="8">
        <f t="shared" si="291"/>
        <v>0</v>
      </c>
      <c r="U143" s="6">
        <v>0</v>
      </c>
      <c r="V143" s="5">
        <v>0</v>
      </c>
      <c r="W143" s="8">
        <f t="shared" si="292"/>
        <v>0</v>
      </c>
      <c r="X143" s="6">
        <v>0</v>
      </c>
      <c r="Y143" s="5">
        <v>0</v>
      </c>
      <c r="Z143" s="8">
        <f t="shared" si="293"/>
        <v>0</v>
      </c>
      <c r="AA143" s="6">
        <v>0</v>
      </c>
      <c r="AB143" s="5">
        <v>0</v>
      </c>
      <c r="AC143" s="8">
        <f t="shared" si="294"/>
        <v>0</v>
      </c>
      <c r="AD143" s="6">
        <v>0</v>
      </c>
      <c r="AE143" s="5">
        <v>0</v>
      </c>
      <c r="AF143" s="8">
        <f t="shared" si="295"/>
        <v>0</v>
      </c>
      <c r="AG143" s="6">
        <v>0</v>
      </c>
      <c r="AH143" s="5">
        <v>0</v>
      </c>
      <c r="AI143" s="8">
        <f t="shared" si="296"/>
        <v>0</v>
      </c>
      <c r="AJ143" s="6">
        <v>0</v>
      </c>
      <c r="AK143" s="5">
        <v>0</v>
      </c>
      <c r="AL143" s="8">
        <f t="shared" si="297"/>
        <v>0</v>
      </c>
      <c r="AM143" s="6">
        <v>0</v>
      </c>
      <c r="AN143" s="5">
        <v>0</v>
      </c>
      <c r="AO143" s="8">
        <f t="shared" si="298"/>
        <v>0</v>
      </c>
      <c r="AP143" s="6">
        <v>0</v>
      </c>
      <c r="AQ143" s="5">
        <v>0</v>
      </c>
      <c r="AR143" s="8">
        <f t="shared" si="299"/>
        <v>0</v>
      </c>
      <c r="AS143" s="6">
        <v>0</v>
      </c>
      <c r="AT143" s="5">
        <v>0</v>
      </c>
      <c r="AU143" s="8">
        <f t="shared" si="300"/>
        <v>0</v>
      </c>
      <c r="AV143" s="6">
        <v>0</v>
      </c>
      <c r="AW143" s="5">
        <v>0</v>
      </c>
      <c r="AX143" s="8">
        <f t="shared" si="301"/>
        <v>0</v>
      </c>
      <c r="AY143" s="45">
        <v>21.239039999999999</v>
      </c>
      <c r="AZ143" s="5">
        <v>579.625</v>
      </c>
      <c r="BA143" s="8">
        <f t="shared" si="302"/>
        <v>27290.546088712108</v>
      </c>
      <c r="BB143" s="45">
        <v>160.316</v>
      </c>
      <c r="BC143" s="5">
        <v>2781.1909999999998</v>
      </c>
      <c r="BD143" s="8">
        <f t="shared" si="303"/>
        <v>17348.18109234262</v>
      </c>
      <c r="BE143" s="55">
        <f t="shared" si="305"/>
        <v>913.6971400000001</v>
      </c>
      <c r="BF143" s="8">
        <f t="shared" si="306"/>
        <v>16122.917000000001</v>
      </c>
    </row>
    <row r="144" spans="1:58" x14ac:dyDescent="0.3">
      <c r="A144" s="40">
        <v>2022</v>
      </c>
      <c r="B144" s="41" t="s">
        <v>10</v>
      </c>
      <c r="C144" s="45">
        <v>313.15358000000003</v>
      </c>
      <c r="D144" s="5">
        <v>4857.4309999999996</v>
      </c>
      <c r="E144" s="8">
        <f t="shared" si="307"/>
        <v>15511.337919240774</v>
      </c>
      <c r="F144" s="45">
        <v>49.83</v>
      </c>
      <c r="G144" s="5">
        <v>654.24199999999996</v>
      </c>
      <c r="H144" s="8">
        <f t="shared" si="287"/>
        <v>13129.480232791489</v>
      </c>
      <c r="I144" s="45">
        <v>388.42998999999998</v>
      </c>
      <c r="J144" s="5">
        <v>6928.5910000000003</v>
      </c>
      <c r="K144" s="8">
        <f t="shared" si="288"/>
        <v>17837.425477883418</v>
      </c>
      <c r="L144" s="6">
        <v>0</v>
      </c>
      <c r="M144" s="5">
        <v>0</v>
      </c>
      <c r="N144" s="8">
        <f t="shared" si="289"/>
        <v>0</v>
      </c>
      <c r="O144" s="6">
        <v>0</v>
      </c>
      <c r="P144" s="5">
        <v>0</v>
      </c>
      <c r="Q144" s="8">
        <f t="shared" si="290"/>
        <v>0</v>
      </c>
      <c r="R144" s="6">
        <v>0</v>
      </c>
      <c r="S144" s="5">
        <v>0</v>
      </c>
      <c r="T144" s="8">
        <f t="shared" si="291"/>
        <v>0</v>
      </c>
      <c r="U144" s="6">
        <v>0</v>
      </c>
      <c r="V144" s="5">
        <v>0</v>
      </c>
      <c r="W144" s="8">
        <f t="shared" si="292"/>
        <v>0</v>
      </c>
      <c r="X144" s="6">
        <v>0</v>
      </c>
      <c r="Y144" s="5">
        <v>0</v>
      </c>
      <c r="Z144" s="8">
        <f t="shared" si="293"/>
        <v>0</v>
      </c>
      <c r="AA144" s="6">
        <v>0</v>
      </c>
      <c r="AB144" s="5">
        <v>0</v>
      </c>
      <c r="AC144" s="8">
        <f t="shared" si="294"/>
        <v>0</v>
      </c>
      <c r="AD144" s="6">
        <v>0</v>
      </c>
      <c r="AE144" s="5">
        <v>0</v>
      </c>
      <c r="AF144" s="8">
        <f t="shared" si="295"/>
        <v>0</v>
      </c>
      <c r="AG144" s="6">
        <v>0</v>
      </c>
      <c r="AH144" s="5">
        <v>0</v>
      </c>
      <c r="AI144" s="8">
        <f t="shared" si="296"/>
        <v>0</v>
      </c>
      <c r="AJ144" s="6">
        <v>0</v>
      </c>
      <c r="AK144" s="5">
        <v>0</v>
      </c>
      <c r="AL144" s="8">
        <f t="shared" si="297"/>
        <v>0</v>
      </c>
      <c r="AM144" s="6">
        <v>0</v>
      </c>
      <c r="AN144" s="5">
        <v>0</v>
      </c>
      <c r="AO144" s="8">
        <f t="shared" si="298"/>
        <v>0</v>
      </c>
      <c r="AP144" s="6">
        <v>0</v>
      </c>
      <c r="AQ144" s="5">
        <v>0</v>
      </c>
      <c r="AR144" s="8">
        <f t="shared" si="299"/>
        <v>0</v>
      </c>
      <c r="AS144" s="6">
        <v>0</v>
      </c>
      <c r="AT144" s="5">
        <v>0</v>
      </c>
      <c r="AU144" s="8">
        <f t="shared" si="300"/>
        <v>0</v>
      </c>
      <c r="AV144" s="6">
        <v>0</v>
      </c>
      <c r="AW144" s="5">
        <v>0</v>
      </c>
      <c r="AX144" s="8">
        <f t="shared" si="301"/>
        <v>0</v>
      </c>
      <c r="AY144" s="45">
        <v>10.621420000000001</v>
      </c>
      <c r="AZ144" s="5">
        <v>417.447</v>
      </c>
      <c r="BA144" s="8">
        <f t="shared" si="302"/>
        <v>39302.371999224204</v>
      </c>
      <c r="BB144" s="45">
        <v>52.145000000000003</v>
      </c>
      <c r="BC144" s="5">
        <v>872.04499999999996</v>
      </c>
      <c r="BD144" s="8">
        <f t="shared" si="303"/>
        <v>16723.463419311531</v>
      </c>
      <c r="BE144" s="55">
        <f t="shared" si="305"/>
        <v>814.17998999999986</v>
      </c>
      <c r="BF144" s="8">
        <f t="shared" si="306"/>
        <v>13729.755999999999</v>
      </c>
    </row>
    <row r="145" spans="1:58" x14ac:dyDescent="0.3">
      <c r="A145" s="40">
        <v>2022</v>
      </c>
      <c r="B145" s="41" t="s">
        <v>11</v>
      </c>
      <c r="C145" s="45">
        <v>854.98775000000001</v>
      </c>
      <c r="D145" s="5">
        <v>9468.5290000000005</v>
      </c>
      <c r="E145" s="8">
        <f t="shared" si="307"/>
        <v>11074.461593163176</v>
      </c>
      <c r="F145" s="6">
        <v>0</v>
      </c>
      <c r="G145" s="5">
        <v>0</v>
      </c>
      <c r="H145" s="8">
        <f t="shared" si="287"/>
        <v>0</v>
      </c>
      <c r="I145" s="45">
        <v>222.69776999999999</v>
      </c>
      <c r="J145" s="5">
        <v>3729.5680000000002</v>
      </c>
      <c r="K145" s="8">
        <f t="shared" si="288"/>
        <v>16747.217540615697</v>
      </c>
      <c r="L145" s="6">
        <v>0</v>
      </c>
      <c r="M145" s="5">
        <v>0</v>
      </c>
      <c r="N145" s="8">
        <f t="shared" si="289"/>
        <v>0</v>
      </c>
      <c r="O145" s="6">
        <v>0</v>
      </c>
      <c r="P145" s="5">
        <v>0</v>
      </c>
      <c r="Q145" s="8">
        <f t="shared" si="290"/>
        <v>0</v>
      </c>
      <c r="R145" s="6">
        <v>0</v>
      </c>
      <c r="S145" s="5">
        <v>0</v>
      </c>
      <c r="T145" s="8">
        <f t="shared" si="291"/>
        <v>0</v>
      </c>
      <c r="U145" s="6">
        <v>0</v>
      </c>
      <c r="V145" s="5">
        <v>0</v>
      </c>
      <c r="W145" s="8">
        <f t="shared" si="292"/>
        <v>0</v>
      </c>
      <c r="X145" s="6">
        <v>0</v>
      </c>
      <c r="Y145" s="5">
        <v>0</v>
      </c>
      <c r="Z145" s="8">
        <f t="shared" si="293"/>
        <v>0</v>
      </c>
      <c r="AA145" s="45">
        <v>12.379</v>
      </c>
      <c r="AB145" s="5">
        <v>439.22</v>
      </c>
      <c r="AC145" s="8">
        <f t="shared" si="294"/>
        <v>35481.056628160601</v>
      </c>
      <c r="AD145" s="6">
        <v>0</v>
      </c>
      <c r="AE145" s="5">
        <v>0</v>
      </c>
      <c r="AF145" s="8">
        <f t="shared" si="295"/>
        <v>0</v>
      </c>
      <c r="AG145" s="6">
        <v>0</v>
      </c>
      <c r="AH145" s="5">
        <v>0</v>
      </c>
      <c r="AI145" s="8">
        <f t="shared" si="296"/>
        <v>0</v>
      </c>
      <c r="AJ145" s="6">
        <v>0</v>
      </c>
      <c r="AK145" s="5">
        <v>0</v>
      </c>
      <c r="AL145" s="8">
        <f t="shared" si="297"/>
        <v>0</v>
      </c>
      <c r="AM145" s="6">
        <v>0</v>
      </c>
      <c r="AN145" s="5">
        <v>0</v>
      </c>
      <c r="AO145" s="8">
        <f t="shared" si="298"/>
        <v>0</v>
      </c>
      <c r="AP145" s="6">
        <v>0</v>
      </c>
      <c r="AQ145" s="5">
        <v>0</v>
      </c>
      <c r="AR145" s="8">
        <f t="shared" si="299"/>
        <v>0</v>
      </c>
      <c r="AS145" s="6">
        <v>0</v>
      </c>
      <c r="AT145" s="5">
        <v>0</v>
      </c>
      <c r="AU145" s="8">
        <f t="shared" si="300"/>
        <v>0</v>
      </c>
      <c r="AV145" s="6">
        <v>0</v>
      </c>
      <c r="AW145" s="5">
        <v>0</v>
      </c>
      <c r="AX145" s="8">
        <f t="shared" si="301"/>
        <v>0</v>
      </c>
      <c r="AY145" s="6">
        <v>0</v>
      </c>
      <c r="AZ145" s="5">
        <v>0</v>
      </c>
      <c r="BA145" s="8">
        <f t="shared" si="302"/>
        <v>0</v>
      </c>
      <c r="BB145" s="45">
        <v>133.06485000000001</v>
      </c>
      <c r="BC145" s="5">
        <v>2244.002</v>
      </c>
      <c r="BD145" s="8">
        <f t="shared" si="303"/>
        <v>16863.972717062392</v>
      </c>
      <c r="BE145" s="55">
        <f t="shared" si="305"/>
        <v>1223.1293699999999</v>
      </c>
      <c r="BF145" s="8">
        <f t="shared" si="306"/>
        <v>15881.319000000001</v>
      </c>
    </row>
    <row r="146" spans="1:58" x14ac:dyDescent="0.3">
      <c r="A146" s="40">
        <v>2022</v>
      </c>
      <c r="B146" s="8" t="s">
        <v>12</v>
      </c>
      <c r="C146" s="45">
        <v>918.09726000000001</v>
      </c>
      <c r="D146" s="5">
        <v>13516.883</v>
      </c>
      <c r="E146" s="8">
        <f t="shared" si="307"/>
        <v>14722.713582654631</v>
      </c>
      <c r="F146" s="45">
        <v>50.024999999999999</v>
      </c>
      <c r="G146" s="5">
        <v>682.13800000000003</v>
      </c>
      <c r="H146" s="8">
        <f t="shared" si="287"/>
        <v>13635.94202898551</v>
      </c>
      <c r="I146" s="45">
        <v>166.82898</v>
      </c>
      <c r="J146" s="5">
        <v>2798.3409999999999</v>
      </c>
      <c r="K146" s="8">
        <f t="shared" si="288"/>
        <v>16773.710418897244</v>
      </c>
      <c r="L146" s="6">
        <v>0</v>
      </c>
      <c r="M146" s="5">
        <v>0</v>
      </c>
      <c r="N146" s="8">
        <f t="shared" si="289"/>
        <v>0</v>
      </c>
      <c r="O146" s="6">
        <v>0</v>
      </c>
      <c r="P146" s="5">
        <v>0</v>
      </c>
      <c r="Q146" s="8">
        <f t="shared" si="290"/>
        <v>0</v>
      </c>
      <c r="R146" s="6">
        <v>0</v>
      </c>
      <c r="S146" s="5">
        <v>0</v>
      </c>
      <c r="T146" s="8">
        <f t="shared" si="291"/>
        <v>0</v>
      </c>
      <c r="U146" s="6">
        <v>0</v>
      </c>
      <c r="V146" s="5">
        <v>0</v>
      </c>
      <c r="W146" s="8">
        <f t="shared" si="292"/>
        <v>0</v>
      </c>
      <c r="X146" s="6">
        <v>0</v>
      </c>
      <c r="Y146" s="5">
        <v>0</v>
      </c>
      <c r="Z146" s="8">
        <f t="shared" si="293"/>
        <v>0</v>
      </c>
      <c r="AA146" s="6">
        <v>0</v>
      </c>
      <c r="AB146" s="5">
        <v>0</v>
      </c>
      <c r="AC146" s="8">
        <f t="shared" si="294"/>
        <v>0</v>
      </c>
      <c r="AD146" s="6">
        <v>0</v>
      </c>
      <c r="AE146" s="5">
        <v>0</v>
      </c>
      <c r="AF146" s="8">
        <f t="shared" si="295"/>
        <v>0</v>
      </c>
      <c r="AG146" s="6">
        <v>0</v>
      </c>
      <c r="AH146" s="5">
        <v>0</v>
      </c>
      <c r="AI146" s="8">
        <f t="shared" si="296"/>
        <v>0</v>
      </c>
      <c r="AJ146" s="6">
        <v>0</v>
      </c>
      <c r="AK146" s="5">
        <v>0</v>
      </c>
      <c r="AL146" s="8">
        <f t="shared" si="297"/>
        <v>0</v>
      </c>
      <c r="AM146" s="6">
        <v>0</v>
      </c>
      <c r="AN146" s="5">
        <v>0</v>
      </c>
      <c r="AO146" s="8">
        <f t="shared" si="298"/>
        <v>0</v>
      </c>
      <c r="AP146" s="6">
        <v>0</v>
      </c>
      <c r="AQ146" s="5">
        <v>0</v>
      </c>
      <c r="AR146" s="8">
        <f t="shared" si="299"/>
        <v>0</v>
      </c>
      <c r="AS146" s="6">
        <v>0</v>
      </c>
      <c r="AT146" s="5">
        <v>0</v>
      </c>
      <c r="AU146" s="8">
        <f t="shared" si="300"/>
        <v>0</v>
      </c>
      <c r="AV146" s="6">
        <v>0</v>
      </c>
      <c r="AW146" s="5">
        <v>0</v>
      </c>
      <c r="AX146" s="8">
        <f t="shared" si="301"/>
        <v>0</v>
      </c>
      <c r="AY146" s="6">
        <v>0</v>
      </c>
      <c r="AZ146" s="5">
        <v>0</v>
      </c>
      <c r="BA146" s="8">
        <f t="shared" si="302"/>
        <v>0</v>
      </c>
      <c r="BB146" s="45">
        <v>131.804</v>
      </c>
      <c r="BC146" s="5">
        <v>1918.556</v>
      </c>
      <c r="BD146" s="8">
        <f t="shared" si="303"/>
        <v>14556.128797305089</v>
      </c>
      <c r="BE146" s="55">
        <f t="shared" si="305"/>
        <v>1266.75524</v>
      </c>
      <c r="BF146" s="8">
        <f t="shared" si="306"/>
        <v>18915.918000000001</v>
      </c>
    </row>
    <row r="147" spans="1:58" x14ac:dyDescent="0.3">
      <c r="A147" s="40">
        <v>2022</v>
      </c>
      <c r="B147" s="41" t="s">
        <v>13</v>
      </c>
      <c r="C147" s="45">
        <v>826.32348999999999</v>
      </c>
      <c r="D147" s="5">
        <v>11907.933999999999</v>
      </c>
      <c r="E147" s="8">
        <f t="shared" si="307"/>
        <v>14410.741246143201</v>
      </c>
      <c r="F147" s="6">
        <v>0</v>
      </c>
      <c r="G147" s="5">
        <v>0</v>
      </c>
      <c r="H147" s="8">
        <f t="shared" si="287"/>
        <v>0</v>
      </c>
      <c r="I147" s="6">
        <v>0</v>
      </c>
      <c r="J147" s="5">
        <v>0</v>
      </c>
      <c r="K147" s="8">
        <f t="shared" si="288"/>
        <v>0</v>
      </c>
      <c r="L147" s="6">
        <v>0</v>
      </c>
      <c r="M147" s="5">
        <v>0</v>
      </c>
      <c r="N147" s="8">
        <f t="shared" si="289"/>
        <v>0</v>
      </c>
      <c r="O147" s="6">
        <v>0</v>
      </c>
      <c r="P147" s="5">
        <v>0</v>
      </c>
      <c r="Q147" s="8">
        <f t="shared" si="290"/>
        <v>0</v>
      </c>
      <c r="R147" s="6">
        <v>0</v>
      </c>
      <c r="S147" s="5">
        <v>0</v>
      </c>
      <c r="T147" s="8">
        <f t="shared" si="291"/>
        <v>0</v>
      </c>
      <c r="U147" s="6">
        <v>0</v>
      </c>
      <c r="V147" s="5">
        <v>0</v>
      </c>
      <c r="W147" s="8">
        <f t="shared" si="292"/>
        <v>0</v>
      </c>
      <c r="X147" s="6">
        <v>0</v>
      </c>
      <c r="Y147" s="5">
        <v>0</v>
      </c>
      <c r="Z147" s="8">
        <f t="shared" si="293"/>
        <v>0</v>
      </c>
      <c r="AA147" s="6">
        <v>0</v>
      </c>
      <c r="AB147" s="5">
        <v>0</v>
      </c>
      <c r="AC147" s="8">
        <f t="shared" si="294"/>
        <v>0</v>
      </c>
      <c r="AD147" s="6">
        <v>0</v>
      </c>
      <c r="AE147" s="5">
        <v>0</v>
      </c>
      <c r="AF147" s="8">
        <f t="shared" si="295"/>
        <v>0</v>
      </c>
      <c r="AG147" s="6">
        <v>0</v>
      </c>
      <c r="AH147" s="5">
        <v>0</v>
      </c>
      <c r="AI147" s="8">
        <f t="shared" si="296"/>
        <v>0</v>
      </c>
      <c r="AJ147" s="6">
        <v>0</v>
      </c>
      <c r="AK147" s="5">
        <v>0</v>
      </c>
      <c r="AL147" s="8">
        <f t="shared" si="297"/>
        <v>0</v>
      </c>
      <c r="AM147" s="6">
        <v>0</v>
      </c>
      <c r="AN147" s="5">
        <v>0</v>
      </c>
      <c r="AO147" s="8">
        <f t="shared" si="298"/>
        <v>0</v>
      </c>
      <c r="AP147" s="6">
        <v>0</v>
      </c>
      <c r="AQ147" s="5">
        <v>0</v>
      </c>
      <c r="AR147" s="8">
        <f t="shared" si="299"/>
        <v>0</v>
      </c>
      <c r="AS147" s="6">
        <v>0</v>
      </c>
      <c r="AT147" s="5">
        <v>0</v>
      </c>
      <c r="AU147" s="8">
        <f t="shared" si="300"/>
        <v>0</v>
      </c>
      <c r="AV147" s="6">
        <v>0</v>
      </c>
      <c r="AW147" s="5">
        <v>0</v>
      </c>
      <c r="AX147" s="8">
        <f t="shared" si="301"/>
        <v>0</v>
      </c>
      <c r="AY147" s="6">
        <v>0</v>
      </c>
      <c r="AZ147" s="5">
        <v>0</v>
      </c>
      <c r="BA147" s="8">
        <f t="shared" si="302"/>
        <v>0</v>
      </c>
      <c r="BB147" s="45">
        <v>265.98599999999999</v>
      </c>
      <c r="BC147" s="5">
        <v>4194.9520000000002</v>
      </c>
      <c r="BD147" s="8">
        <f t="shared" si="303"/>
        <v>15771.326310407316</v>
      </c>
      <c r="BE147" s="55">
        <f t="shared" si="305"/>
        <v>1092.3094900000001</v>
      </c>
      <c r="BF147" s="8">
        <f t="shared" si="306"/>
        <v>16102.885999999999</v>
      </c>
    </row>
    <row r="148" spans="1:58" ht="15" thickBot="1" x14ac:dyDescent="0.35">
      <c r="A148" s="37"/>
      <c r="B148" s="42" t="s">
        <v>14</v>
      </c>
      <c r="C148" s="29">
        <f t="shared" ref="C148:D148" si="308">SUM(C136:C147)</f>
        <v>6023.2798300000004</v>
      </c>
      <c r="D148" s="28">
        <f t="shared" si="308"/>
        <v>92006.423999999999</v>
      </c>
      <c r="E148" s="30"/>
      <c r="F148" s="29">
        <f t="shared" ref="F148:G148" si="309">SUM(F136:F147)</f>
        <v>333.61199999999997</v>
      </c>
      <c r="G148" s="28">
        <f t="shared" si="309"/>
        <v>4180.3209999999999</v>
      </c>
      <c r="H148" s="30"/>
      <c r="I148" s="29">
        <f t="shared" ref="I148:J148" si="310">SUM(I136:I147)</f>
        <v>1544.59238</v>
      </c>
      <c r="J148" s="28">
        <f t="shared" si="310"/>
        <v>28849.416000000001</v>
      </c>
      <c r="K148" s="30"/>
      <c r="L148" s="29">
        <f t="shared" ref="L148:M148" si="311">SUM(L136:L147)</f>
        <v>0</v>
      </c>
      <c r="M148" s="28">
        <f t="shared" si="311"/>
        <v>0</v>
      </c>
      <c r="N148" s="30"/>
      <c r="O148" s="29">
        <f t="shared" ref="O148:P148" si="312">SUM(O136:O147)</f>
        <v>0</v>
      </c>
      <c r="P148" s="28">
        <f t="shared" si="312"/>
        <v>0</v>
      </c>
      <c r="Q148" s="30"/>
      <c r="R148" s="29">
        <f t="shared" ref="R148:S148" si="313">SUM(R136:R147)</f>
        <v>0</v>
      </c>
      <c r="S148" s="28">
        <f t="shared" si="313"/>
        <v>0</v>
      </c>
      <c r="T148" s="30"/>
      <c r="U148" s="29">
        <f t="shared" ref="U148:V148" si="314">SUM(U136:U147)</f>
        <v>24.899000000000001</v>
      </c>
      <c r="V148" s="28">
        <f t="shared" si="314"/>
        <v>449.51</v>
      </c>
      <c r="W148" s="30"/>
      <c r="X148" s="29">
        <f t="shared" ref="X148:Y148" si="315">SUM(X136:X147)</f>
        <v>0</v>
      </c>
      <c r="Y148" s="28">
        <f t="shared" si="315"/>
        <v>0</v>
      </c>
      <c r="Z148" s="30"/>
      <c r="AA148" s="29">
        <f t="shared" ref="AA148:AB148" si="316">SUM(AA136:AA147)</f>
        <v>36.378999999999998</v>
      </c>
      <c r="AB148" s="28">
        <f t="shared" si="316"/>
        <v>1615.5250000000001</v>
      </c>
      <c r="AC148" s="30"/>
      <c r="AD148" s="29">
        <f t="shared" ref="AD148:AE148" si="317">SUM(AD136:AD147)</f>
        <v>0</v>
      </c>
      <c r="AE148" s="28">
        <f t="shared" si="317"/>
        <v>0</v>
      </c>
      <c r="AF148" s="30"/>
      <c r="AG148" s="29">
        <f t="shared" ref="AG148:AH148" si="318">SUM(AG136:AG147)</f>
        <v>0</v>
      </c>
      <c r="AH148" s="28">
        <f t="shared" si="318"/>
        <v>0</v>
      </c>
      <c r="AI148" s="30"/>
      <c r="AJ148" s="29">
        <f t="shared" ref="AJ148:AK148" si="319">SUM(AJ136:AJ147)</f>
        <v>19.863</v>
      </c>
      <c r="AK148" s="28">
        <f t="shared" si="319"/>
        <v>335.28100000000001</v>
      </c>
      <c r="AL148" s="30"/>
      <c r="AM148" s="29">
        <f t="shared" ref="AM148:AN148" si="320">SUM(AM136:AM147)</f>
        <v>0</v>
      </c>
      <c r="AN148" s="28">
        <f t="shared" si="320"/>
        <v>0</v>
      </c>
      <c r="AO148" s="30"/>
      <c r="AP148" s="29">
        <f t="shared" ref="AP148:AQ148" si="321">SUM(AP136:AP147)</f>
        <v>0</v>
      </c>
      <c r="AQ148" s="28">
        <f t="shared" si="321"/>
        <v>0</v>
      </c>
      <c r="AR148" s="30"/>
      <c r="AS148" s="29">
        <f t="shared" ref="AS148:AT148" si="322">SUM(AS136:AS147)</f>
        <v>0</v>
      </c>
      <c r="AT148" s="28">
        <f t="shared" si="322"/>
        <v>0</v>
      </c>
      <c r="AU148" s="30"/>
      <c r="AV148" s="29">
        <f t="shared" ref="AV148:AW148" si="323">SUM(AV136:AV147)</f>
        <v>0</v>
      </c>
      <c r="AW148" s="28">
        <f t="shared" si="323"/>
        <v>0</v>
      </c>
      <c r="AX148" s="30"/>
      <c r="AY148" s="29">
        <f t="shared" ref="AY148:AZ148" si="324">SUM(AY136:AY147)</f>
        <v>171.77664999999999</v>
      </c>
      <c r="AZ148" s="28">
        <f t="shared" si="324"/>
        <v>6564.5519999999997</v>
      </c>
      <c r="BA148" s="30"/>
      <c r="BB148" s="29">
        <f t="shared" ref="BB148:BC148" si="325">SUM(BB136:BB147)</f>
        <v>1153.04585</v>
      </c>
      <c r="BC148" s="28">
        <f t="shared" si="325"/>
        <v>18870.001</v>
      </c>
      <c r="BD148" s="30"/>
      <c r="BE148" s="56">
        <f t="shared" si="305"/>
        <v>9307.4477100000004</v>
      </c>
      <c r="BF148" s="30">
        <f t="shared" si="306"/>
        <v>152871.02999999997</v>
      </c>
    </row>
    <row r="149" spans="1:58" x14ac:dyDescent="0.3">
      <c r="A149" s="40">
        <v>2023</v>
      </c>
      <c r="B149" s="41" t="s">
        <v>2</v>
      </c>
      <c r="C149" s="45">
        <v>848.19785000000002</v>
      </c>
      <c r="D149" s="5">
        <v>11037.599</v>
      </c>
      <c r="E149" s="8">
        <f>IF(C149=0,0,D149/C149*1000)</f>
        <v>13013.000445591793</v>
      </c>
      <c r="F149" s="45">
        <v>25.004999999999999</v>
      </c>
      <c r="G149" s="5">
        <v>354.827</v>
      </c>
      <c r="H149" s="8">
        <f t="shared" ref="H149:H160" si="326">IF(F149=0,0,G149/F149*1000)</f>
        <v>14190.241951609678</v>
      </c>
      <c r="I149" s="45">
        <v>277.66671000000002</v>
      </c>
      <c r="J149" s="5">
        <v>3999.3420000000001</v>
      </c>
      <c r="K149" s="8">
        <f t="shared" ref="K149:K160" si="327">IF(I149=0,0,J149/I149*1000)</f>
        <v>14403.390309194789</v>
      </c>
      <c r="L149" s="6">
        <v>0</v>
      </c>
      <c r="M149" s="5">
        <v>0</v>
      </c>
      <c r="N149" s="8">
        <f t="shared" ref="N149:N160" si="328">IF(L149=0,0,M149/L149*1000)</f>
        <v>0</v>
      </c>
      <c r="O149" s="6">
        <v>0</v>
      </c>
      <c r="P149" s="5">
        <v>0</v>
      </c>
      <c r="Q149" s="8">
        <f t="shared" ref="Q149:Q160" si="329">IF(O149=0,0,P149/O149*1000)</f>
        <v>0</v>
      </c>
      <c r="R149" s="6">
        <v>0</v>
      </c>
      <c r="S149" s="5">
        <v>0</v>
      </c>
      <c r="T149" s="8">
        <f t="shared" ref="T149:T160" si="330">IF(R149=0,0,S149/R149*1000)</f>
        <v>0</v>
      </c>
      <c r="U149" s="6">
        <v>0</v>
      </c>
      <c r="V149" s="5">
        <v>0</v>
      </c>
      <c r="W149" s="8">
        <f t="shared" ref="W149:W160" si="331">IF(U149=0,0,V149/U149*1000)</f>
        <v>0</v>
      </c>
      <c r="X149" s="6">
        <v>0</v>
      </c>
      <c r="Y149" s="5">
        <v>0</v>
      </c>
      <c r="Z149" s="8">
        <f t="shared" ref="Z149:Z160" si="332">IF(X149=0,0,Y149/X149*1000)</f>
        <v>0</v>
      </c>
      <c r="AA149" s="45">
        <v>26.599450000000001</v>
      </c>
      <c r="AB149" s="5">
        <v>581.20699999999999</v>
      </c>
      <c r="AC149" s="8">
        <f t="shared" ref="AC149:AC160" si="333">IF(AA149=0,0,AB149/AA149*1000)</f>
        <v>21850.339010769021</v>
      </c>
      <c r="AD149" s="6">
        <v>0</v>
      </c>
      <c r="AE149" s="5">
        <v>0</v>
      </c>
      <c r="AF149" s="8">
        <f t="shared" ref="AF149:AF160" si="334">IF(AD149=0,0,AE149/AD149*1000)</f>
        <v>0</v>
      </c>
      <c r="AG149" s="6">
        <v>0</v>
      </c>
      <c r="AH149" s="5">
        <v>0</v>
      </c>
      <c r="AI149" s="8">
        <f t="shared" ref="AI149:AI160" si="335">IF(AG149=0,0,AH149/AG149*1000)</f>
        <v>0</v>
      </c>
      <c r="AJ149" s="6">
        <v>0</v>
      </c>
      <c r="AK149" s="5">
        <v>0</v>
      </c>
      <c r="AL149" s="8">
        <f t="shared" ref="AL149:AL160" si="336">IF(AJ149=0,0,AK149/AJ149*1000)</f>
        <v>0</v>
      </c>
      <c r="AM149" s="45">
        <v>2.1</v>
      </c>
      <c r="AN149" s="5">
        <v>11.3</v>
      </c>
      <c r="AO149" s="8">
        <f t="shared" ref="AO149:AO160" si="337">IF(AM149=0,0,AN149/AM149*1000)</f>
        <v>5380.9523809523816</v>
      </c>
      <c r="AP149" s="6">
        <v>0</v>
      </c>
      <c r="AQ149" s="5">
        <v>0</v>
      </c>
      <c r="AR149" s="8">
        <f t="shared" ref="AR149:AR160" si="338">IF(AP149=0,0,AQ149/AP149*1000)</f>
        <v>0</v>
      </c>
      <c r="AS149" s="6">
        <v>0</v>
      </c>
      <c r="AT149" s="5">
        <v>0</v>
      </c>
      <c r="AU149" s="8">
        <f t="shared" ref="AU149:AU160" si="339">IF(AS149=0,0,AT149/AS149*1000)</f>
        <v>0</v>
      </c>
      <c r="AV149" s="6">
        <v>0</v>
      </c>
      <c r="AW149" s="5">
        <v>0</v>
      </c>
      <c r="AX149" s="8">
        <f t="shared" ref="AX149:AX160" si="340">IF(AV149=0,0,AW149/AV149*1000)</f>
        <v>0</v>
      </c>
      <c r="AY149" s="45">
        <v>8.6186799999999995</v>
      </c>
      <c r="AZ149" s="5">
        <v>210.964</v>
      </c>
      <c r="BA149" s="8">
        <f t="shared" ref="BA149:BA160" si="341">IF(AY149=0,0,AZ149/AY149*1000)</f>
        <v>24477.530201840655</v>
      </c>
      <c r="BB149" s="45">
        <v>353.83699999999999</v>
      </c>
      <c r="BC149" s="5">
        <v>5318.4369999999999</v>
      </c>
      <c r="BD149" s="8">
        <f t="shared" ref="BD149:BD160" si="342">IF(BB149=0,0,BC149/BB149*1000)</f>
        <v>15030.754273860563</v>
      </c>
      <c r="BE149" s="55">
        <f>SUMIF($C$5:$BD$5,"Ton",C149:BD149)</f>
        <v>1542.02469</v>
      </c>
      <c r="BF149" s="8">
        <f>SUMIF($C$5:$BD$5,"F*",C149:BD149)</f>
        <v>21513.675999999999</v>
      </c>
    </row>
    <row r="150" spans="1:58" x14ac:dyDescent="0.3">
      <c r="A150" s="40">
        <v>2023</v>
      </c>
      <c r="B150" s="41" t="s">
        <v>3</v>
      </c>
      <c r="C150" s="45">
        <v>562.54903999999999</v>
      </c>
      <c r="D150" s="5">
        <v>6703.7510000000002</v>
      </c>
      <c r="E150" s="8">
        <f t="shared" ref="E150:E151" si="343">IF(C150=0,0,D150/C150*1000)</f>
        <v>11916.740627625995</v>
      </c>
      <c r="F150" s="45">
        <v>23.28</v>
      </c>
      <c r="G150" s="5">
        <v>297.39800000000002</v>
      </c>
      <c r="H150" s="8">
        <f t="shared" si="326"/>
        <v>12774.828178694159</v>
      </c>
      <c r="I150" s="45">
        <v>194.83579</v>
      </c>
      <c r="J150" s="5">
        <v>3090.0070000000001</v>
      </c>
      <c r="K150" s="8">
        <f t="shared" si="327"/>
        <v>15859.545107190008</v>
      </c>
      <c r="L150" s="6">
        <v>0</v>
      </c>
      <c r="M150" s="5">
        <v>0</v>
      </c>
      <c r="N150" s="8">
        <f t="shared" si="328"/>
        <v>0</v>
      </c>
      <c r="O150" s="6">
        <v>0</v>
      </c>
      <c r="P150" s="5">
        <v>0</v>
      </c>
      <c r="Q150" s="8">
        <f t="shared" si="329"/>
        <v>0</v>
      </c>
      <c r="R150" s="6">
        <v>0</v>
      </c>
      <c r="S150" s="5">
        <v>0</v>
      </c>
      <c r="T150" s="8">
        <f t="shared" si="330"/>
        <v>0</v>
      </c>
      <c r="U150" s="6">
        <v>0</v>
      </c>
      <c r="V150" s="5">
        <v>0</v>
      </c>
      <c r="W150" s="8">
        <f t="shared" si="331"/>
        <v>0</v>
      </c>
      <c r="X150" s="6">
        <v>0</v>
      </c>
      <c r="Y150" s="5">
        <v>0</v>
      </c>
      <c r="Z150" s="8">
        <f t="shared" si="332"/>
        <v>0</v>
      </c>
      <c r="AA150" s="6">
        <v>0</v>
      </c>
      <c r="AB150" s="5">
        <v>0</v>
      </c>
      <c r="AC150" s="8">
        <f t="shared" si="333"/>
        <v>0</v>
      </c>
      <c r="AD150" s="6">
        <v>0</v>
      </c>
      <c r="AE150" s="5">
        <v>0</v>
      </c>
      <c r="AF150" s="8">
        <f t="shared" si="334"/>
        <v>0</v>
      </c>
      <c r="AG150" s="6">
        <v>0</v>
      </c>
      <c r="AH150" s="5">
        <v>0</v>
      </c>
      <c r="AI150" s="8">
        <f t="shared" si="335"/>
        <v>0</v>
      </c>
      <c r="AJ150" s="6">
        <v>0</v>
      </c>
      <c r="AK150" s="5">
        <v>0</v>
      </c>
      <c r="AL150" s="8">
        <f t="shared" si="336"/>
        <v>0</v>
      </c>
      <c r="AM150" s="6">
        <v>0</v>
      </c>
      <c r="AN150" s="5">
        <v>0</v>
      </c>
      <c r="AO150" s="8">
        <f t="shared" si="337"/>
        <v>0</v>
      </c>
      <c r="AP150" s="6">
        <v>0</v>
      </c>
      <c r="AQ150" s="5">
        <v>0</v>
      </c>
      <c r="AR150" s="8">
        <f t="shared" si="338"/>
        <v>0</v>
      </c>
      <c r="AS150" s="6">
        <v>0</v>
      </c>
      <c r="AT150" s="5">
        <v>0</v>
      </c>
      <c r="AU150" s="8">
        <f t="shared" si="339"/>
        <v>0</v>
      </c>
      <c r="AV150" s="6">
        <v>0</v>
      </c>
      <c r="AW150" s="5">
        <v>0</v>
      </c>
      <c r="AX150" s="8">
        <f t="shared" si="340"/>
        <v>0</v>
      </c>
      <c r="AY150" s="6">
        <v>0</v>
      </c>
      <c r="AZ150" s="5">
        <v>0</v>
      </c>
      <c r="BA150" s="8">
        <f t="shared" si="341"/>
        <v>0</v>
      </c>
      <c r="BB150" s="45">
        <v>104.884</v>
      </c>
      <c r="BC150" s="5">
        <v>1498.396</v>
      </c>
      <c r="BD150" s="8">
        <f t="shared" si="342"/>
        <v>14286.220967926472</v>
      </c>
      <c r="BE150" s="55">
        <f t="shared" ref="BE150:BE161" si="344">SUMIF($C$5:$BD$5,"Ton",C150:BD150)</f>
        <v>885.54882999999995</v>
      </c>
      <c r="BF150" s="8">
        <f t="shared" ref="BF150:BF161" si="345">SUMIF($C$5:$BD$5,"F*",C150:BD150)</f>
        <v>11589.552000000001</v>
      </c>
    </row>
    <row r="151" spans="1:58" x14ac:dyDescent="0.3">
      <c r="A151" s="40">
        <v>2023</v>
      </c>
      <c r="B151" s="41" t="s">
        <v>4</v>
      </c>
      <c r="C151" s="45">
        <v>452.92138</v>
      </c>
      <c r="D151" s="5">
        <v>5871.8909999999996</v>
      </c>
      <c r="E151" s="8">
        <f t="shared" si="343"/>
        <v>12964.481826845975</v>
      </c>
      <c r="F151" s="45">
        <v>25.004999999999999</v>
      </c>
      <c r="G151" s="5">
        <v>364.34300000000002</v>
      </c>
      <c r="H151" s="8">
        <f t="shared" si="326"/>
        <v>14570.805838832235</v>
      </c>
      <c r="I151" s="45">
        <v>194.72498999999999</v>
      </c>
      <c r="J151" s="5">
        <v>3052.8809999999999</v>
      </c>
      <c r="K151" s="8">
        <f t="shared" si="327"/>
        <v>15677.910678028536</v>
      </c>
      <c r="L151" s="6">
        <v>0</v>
      </c>
      <c r="M151" s="5">
        <v>0</v>
      </c>
      <c r="N151" s="8">
        <f t="shared" si="328"/>
        <v>0</v>
      </c>
      <c r="O151" s="6">
        <v>0</v>
      </c>
      <c r="P151" s="5">
        <v>0</v>
      </c>
      <c r="Q151" s="8">
        <f t="shared" si="329"/>
        <v>0</v>
      </c>
      <c r="R151" s="6">
        <v>0</v>
      </c>
      <c r="S151" s="5">
        <v>0</v>
      </c>
      <c r="T151" s="8">
        <f t="shared" si="330"/>
        <v>0</v>
      </c>
      <c r="U151" s="6">
        <v>0</v>
      </c>
      <c r="V151" s="5">
        <v>0</v>
      </c>
      <c r="W151" s="8">
        <f t="shared" si="331"/>
        <v>0</v>
      </c>
      <c r="X151" s="6">
        <v>0</v>
      </c>
      <c r="Y151" s="5">
        <v>0</v>
      </c>
      <c r="Z151" s="8">
        <f t="shared" si="332"/>
        <v>0</v>
      </c>
      <c r="AA151" s="6">
        <v>0</v>
      </c>
      <c r="AB151" s="5">
        <v>0</v>
      </c>
      <c r="AC151" s="8">
        <f t="shared" si="333"/>
        <v>0</v>
      </c>
      <c r="AD151" s="6">
        <v>0</v>
      </c>
      <c r="AE151" s="5">
        <v>0</v>
      </c>
      <c r="AF151" s="8">
        <f t="shared" si="334"/>
        <v>0</v>
      </c>
      <c r="AG151" s="6">
        <v>0</v>
      </c>
      <c r="AH151" s="5">
        <v>0</v>
      </c>
      <c r="AI151" s="8">
        <f t="shared" si="335"/>
        <v>0</v>
      </c>
      <c r="AJ151" s="6">
        <v>0</v>
      </c>
      <c r="AK151" s="5">
        <v>0</v>
      </c>
      <c r="AL151" s="8">
        <f t="shared" si="336"/>
        <v>0</v>
      </c>
      <c r="AM151" s="6">
        <v>0</v>
      </c>
      <c r="AN151" s="5">
        <v>0</v>
      </c>
      <c r="AO151" s="8">
        <f t="shared" si="337"/>
        <v>0</v>
      </c>
      <c r="AP151" s="6">
        <v>0</v>
      </c>
      <c r="AQ151" s="5">
        <v>0</v>
      </c>
      <c r="AR151" s="8">
        <f t="shared" si="338"/>
        <v>0</v>
      </c>
      <c r="AS151" s="6">
        <v>0</v>
      </c>
      <c r="AT151" s="5">
        <v>0</v>
      </c>
      <c r="AU151" s="8">
        <f t="shared" si="339"/>
        <v>0</v>
      </c>
      <c r="AV151" s="6">
        <v>0</v>
      </c>
      <c r="AW151" s="5">
        <v>0</v>
      </c>
      <c r="AX151" s="8">
        <f t="shared" si="340"/>
        <v>0</v>
      </c>
      <c r="AY151" s="6">
        <v>0</v>
      </c>
      <c r="AZ151" s="5">
        <v>0</v>
      </c>
      <c r="BA151" s="8">
        <f t="shared" si="341"/>
        <v>0</v>
      </c>
      <c r="BB151" s="45">
        <v>81.510999999999996</v>
      </c>
      <c r="BC151" s="5">
        <v>1342.9949999999999</v>
      </c>
      <c r="BD151" s="8">
        <f t="shared" si="342"/>
        <v>16476.242470341425</v>
      </c>
      <c r="BE151" s="55">
        <f t="shared" si="344"/>
        <v>754.16237000000001</v>
      </c>
      <c r="BF151" s="57">
        <f t="shared" si="345"/>
        <v>10632.11</v>
      </c>
    </row>
    <row r="152" spans="1:58" x14ac:dyDescent="0.3">
      <c r="A152" s="40">
        <v>2023</v>
      </c>
      <c r="B152" s="41" t="s">
        <v>5</v>
      </c>
      <c r="C152" s="45">
        <v>321.46436999999997</v>
      </c>
      <c r="D152" s="5">
        <v>3771.52</v>
      </c>
      <c r="E152" s="8">
        <f>IF(C152=0,0,D152/C152*1000)</f>
        <v>11732.311111181623</v>
      </c>
      <c r="F152" s="45">
        <v>25.004999999999999</v>
      </c>
      <c r="G152" s="5">
        <v>375.92500000000001</v>
      </c>
      <c r="H152" s="8">
        <f t="shared" si="326"/>
        <v>15033.99320135973</v>
      </c>
      <c r="I152" s="45">
        <v>139.44937999999999</v>
      </c>
      <c r="J152" s="5">
        <v>2309.9369999999999</v>
      </c>
      <c r="K152" s="8">
        <f t="shared" si="327"/>
        <v>16564.69896101367</v>
      </c>
      <c r="L152" s="6">
        <v>0</v>
      </c>
      <c r="M152" s="5">
        <v>0</v>
      </c>
      <c r="N152" s="8">
        <f t="shared" si="328"/>
        <v>0</v>
      </c>
      <c r="O152" s="6">
        <v>0</v>
      </c>
      <c r="P152" s="5">
        <v>0</v>
      </c>
      <c r="Q152" s="8">
        <f t="shared" si="329"/>
        <v>0</v>
      </c>
      <c r="R152" s="6">
        <v>0</v>
      </c>
      <c r="S152" s="5">
        <v>0</v>
      </c>
      <c r="T152" s="8">
        <f t="shared" si="330"/>
        <v>0</v>
      </c>
      <c r="U152" s="6">
        <v>0</v>
      </c>
      <c r="V152" s="5">
        <v>0</v>
      </c>
      <c r="W152" s="8">
        <f t="shared" si="331"/>
        <v>0</v>
      </c>
      <c r="X152" s="6">
        <v>0</v>
      </c>
      <c r="Y152" s="5">
        <v>0</v>
      </c>
      <c r="Z152" s="8">
        <f t="shared" si="332"/>
        <v>0</v>
      </c>
      <c r="AA152" s="6">
        <v>0</v>
      </c>
      <c r="AB152" s="5">
        <v>0</v>
      </c>
      <c r="AC152" s="8">
        <f t="shared" si="333"/>
        <v>0</v>
      </c>
      <c r="AD152" s="6">
        <v>0</v>
      </c>
      <c r="AE152" s="5">
        <v>0</v>
      </c>
      <c r="AF152" s="8">
        <f t="shared" si="334"/>
        <v>0</v>
      </c>
      <c r="AG152" s="6">
        <v>0</v>
      </c>
      <c r="AH152" s="5">
        <v>0</v>
      </c>
      <c r="AI152" s="8">
        <f t="shared" si="335"/>
        <v>0</v>
      </c>
      <c r="AJ152" s="6">
        <v>0</v>
      </c>
      <c r="AK152" s="5">
        <v>0</v>
      </c>
      <c r="AL152" s="8">
        <f t="shared" si="336"/>
        <v>0</v>
      </c>
      <c r="AM152" s="6">
        <v>0</v>
      </c>
      <c r="AN152" s="5">
        <v>0</v>
      </c>
      <c r="AO152" s="8">
        <f t="shared" si="337"/>
        <v>0</v>
      </c>
      <c r="AP152" s="6">
        <v>0</v>
      </c>
      <c r="AQ152" s="5">
        <v>0</v>
      </c>
      <c r="AR152" s="8">
        <f t="shared" si="338"/>
        <v>0</v>
      </c>
      <c r="AS152" s="6">
        <v>0</v>
      </c>
      <c r="AT152" s="5">
        <v>0</v>
      </c>
      <c r="AU152" s="8">
        <f t="shared" si="339"/>
        <v>0</v>
      </c>
      <c r="AV152" s="6">
        <v>0</v>
      </c>
      <c r="AW152" s="5">
        <v>0</v>
      </c>
      <c r="AX152" s="8">
        <f t="shared" si="340"/>
        <v>0</v>
      </c>
      <c r="AY152" s="45">
        <v>41.628389999999996</v>
      </c>
      <c r="AZ152" s="5">
        <v>1118.538</v>
      </c>
      <c r="BA152" s="8">
        <f t="shared" si="341"/>
        <v>26869.595485196522</v>
      </c>
      <c r="BB152" s="45">
        <v>80.405000000000001</v>
      </c>
      <c r="BC152" s="5">
        <v>1528.8589999999999</v>
      </c>
      <c r="BD152" s="8">
        <f t="shared" si="342"/>
        <v>19014.476711647283</v>
      </c>
      <c r="BE152" s="55">
        <f t="shared" si="344"/>
        <v>607.95213999999987</v>
      </c>
      <c r="BF152" s="8">
        <f t="shared" si="345"/>
        <v>9104.7790000000005</v>
      </c>
    </row>
    <row r="153" spans="1:58" x14ac:dyDescent="0.3">
      <c r="A153" s="40">
        <v>2023</v>
      </c>
      <c r="B153" s="8" t="s">
        <v>6</v>
      </c>
      <c r="C153" s="45">
        <v>417.36053000000004</v>
      </c>
      <c r="D153" s="5">
        <v>4822.7219999999998</v>
      </c>
      <c r="E153" s="8">
        <f t="shared" ref="E153:E160" si="346">IF(C153=0,0,D153/C153*1000)</f>
        <v>11555.290098946345</v>
      </c>
      <c r="F153" s="45">
        <v>25.05</v>
      </c>
      <c r="G153" s="5">
        <v>427.31200000000001</v>
      </c>
      <c r="H153" s="8">
        <f t="shared" si="326"/>
        <v>17058.363273453095</v>
      </c>
      <c r="I153" s="45">
        <v>165.01940999999999</v>
      </c>
      <c r="J153" s="5">
        <v>2651.58</v>
      </c>
      <c r="K153" s="8">
        <f t="shared" si="327"/>
        <v>16068.291602787816</v>
      </c>
      <c r="L153" s="6">
        <v>0</v>
      </c>
      <c r="M153" s="5">
        <v>0</v>
      </c>
      <c r="N153" s="8">
        <f t="shared" si="328"/>
        <v>0</v>
      </c>
      <c r="O153" s="6">
        <v>0</v>
      </c>
      <c r="P153" s="5">
        <v>0</v>
      </c>
      <c r="Q153" s="8">
        <f t="shared" si="329"/>
        <v>0</v>
      </c>
      <c r="R153" s="6">
        <v>0</v>
      </c>
      <c r="S153" s="5">
        <v>0</v>
      </c>
      <c r="T153" s="8">
        <f t="shared" si="330"/>
        <v>0</v>
      </c>
      <c r="U153" s="6">
        <v>0</v>
      </c>
      <c r="V153" s="5">
        <v>0</v>
      </c>
      <c r="W153" s="8">
        <f t="shared" si="331"/>
        <v>0</v>
      </c>
      <c r="X153" s="6">
        <v>0</v>
      </c>
      <c r="Y153" s="5">
        <v>0</v>
      </c>
      <c r="Z153" s="8">
        <f t="shared" si="332"/>
        <v>0</v>
      </c>
      <c r="AA153" s="6">
        <v>0</v>
      </c>
      <c r="AB153" s="5">
        <v>0</v>
      </c>
      <c r="AC153" s="8">
        <f t="shared" si="333"/>
        <v>0</v>
      </c>
      <c r="AD153" s="6">
        <v>0</v>
      </c>
      <c r="AE153" s="5">
        <v>0</v>
      </c>
      <c r="AF153" s="8">
        <f t="shared" si="334"/>
        <v>0</v>
      </c>
      <c r="AG153" s="6">
        <v>0</v>
      </c>
      <c r="AH153" s="5">
        <v>0</v>
      </c>
      <c r="AI153" s="8">
        <f t="shared" si="335"/>
        <v>0</v>
      </c>
      <c r="AJ153" s="6">
        <v>0</v>
      </c>
      <c r="AK153" s="5">
        <v>0</v>
      </c>
      <c r="AL153" s="8">
        <f t="shared" si="336"/>
        <v>0</v>
      </c>
      <c r="AM153" s="6">
        <v>0</v>
      </c>
      <c r="AN153" s="5">
        <v>0</v>
      </c>
      <c r="AO153" s="8">
        <f t="shared" si="337"/>
        <v>0</v>
      </c>
      <c r="AP153" s="6">
        <v>0</v>
      </c>
      <c r="AQ153" s="5">
        <v>0</v>
      </c>
      <c r="AR153" s="8">
        <f t="shared" si="338"/>
        <v>0</v>
      </c>
      <c r="AS153" s="6">
        <v>0</v>
      </c>
      <c r="AT153" s="5">
        <v>0</v>
      </c>
      <c r="AU153" s="8">
        <f t="shared" si="339"/>
        <v>0</v>
      </c>
      <c r="AV153" s="6">
        <v>0</v>
      </c>
      <c r="AW153" s="5">
        <v>0</v>
      </c>
      <c r="AX153" s="8">
        <f t="shared" si="340"/>
        <v>0</v>
      </c>
      <c r="AY153" s="45">
        <v>5.1719900000000001</v>
      </c>
      <c r="AZ153" s="5">
        <v>130.94800000000001</v>
      </c>
      <c r="BA153" s="8">
        <f t="shared" si="341"/>
        <v>25318.687777818595</v>
      </c>
      <c r="BB153" s="45">
        <v>26.88</v>
      </c>
      <c r="BC153" s="5">
        <v>377.37599999999998</v>
      </c>
      <c r="BD153" s="8">
        <f t="shared" si="342"/>
        <v>14039.285714285714</v>
      </c>
      <c r="BE153" s="55">
        <f t="shared" si="344"/>
        <v>639.48193000000003</v>
      </c>
      <c r="BF153" s="8">
        <f t="shared" si="345"/>
        <v>8409.9380000000001</v>
      </c>
    </row>
    <row r="154" spans="1:58" x14ac:dyDescent="0.3">
      <c r="A154" s="40">
        <v>2023</v>
      </c>
      <c r="B154" s="41" t="s">
        <v>7</v>
      </c>
      <c r="C154" s="45">
        <v>370.75376</v>
      </c>
      <c r="D154" s="5">
        <v>4332.7809999999999</v>
      </c>
      <c r="E154" s="8">
        <f t="shared" si="346"/>
        <v>11686.411487775606</v>
      </c>
      <c r="F154" s="45">
        <v>50.024999999999999</v>
      </c>
      <c r="G154" s="5">
        <v>887.76400000000001</v>
      </c>
      <c r="H154" s="8">
        <f t="shared" si="326"/>
        <v>17746.406796601699</v>
      </c>
      <c r="I154" s="45">
        <v>28.075430000000001</v>
      </c>
      <c r="J154" s="5">
        <v>464.54700000000003</v>
      </c>
      <c r="K154" s="8">
        <f t="shared" si="327"/>
        <v>16546.389494301598</v>
      </c>
      <c r="L154" s="6">
        <v>0</v>
      </c>
      <c r="M154" s="5">
        <v>0</v>
      </c>
      <c r="N154" s="8">
        <f t="shared" si="328"/>
        <v>0</v>
      </c>
      <c r="O154" s="6">
        <v>0</v>
      </c>
      <c r="P154" s="5">
        <v>0</v>
      </c>
      <c r="Q154" s="8">
        <f t="shared" si="329"/>
        <v>0</v>
      </c>
      <c r="R154" s="6">
        <v>0</v>
      </c>
      <c r="S154" s="5">
        <v>0</v>
      </c>
      <c r="T154" s="8">
        <f t="shared" si="330"/>
        <v>0</v>
      </c>
      <c r="U154" s="6">
        <v>0</v>
      </c>
      <c r="V154" s="5">
        <v>0</v>
      </c>
      <c r="W154" s="8">
        <f t="shared" si="331"/>
        <v>0</v>
      </c>
      <c r="X154" s="6">
        <v>0</v>
      </c>
      <c r="Y154" s="5">
        <v>0</v>
      </c>
      <c r="Z154" s="8">
        <f t="shared" si="332"/>
        <v>0</v>
      </c>
      <c r="AA154" s="6">
        <v>0</v>
      </c>
      <c r="AB154" s="5">
        <v>0</v>
      </c>
      <c r="AC154" s="8">
        <f t="shared" si="333"/>
        <v>0</v>
      </c>
      <c r="AD154" s="6">
        <v>0</v>
      </c>
      <c r="AE154" s="5">
        <v>0</v>
      </c>
      <c r="AF154" s="8">
        <f t="shared" si="334"/>
        <v>0</v>
      </c>
      <c r="AG154" s="6">
        <v>0</v>
      </c>
      <c r="AH154" s="5">
        <v>0</v>
      </c>
      <c r="AI154" s="8">
        <f t="shared" si="335"/>
        <v>0</v>
      </c>
      <c r="AJ154" s="6">
        <v>0</v>
      </c>
      <c r="AK154" s="5">
        <v>0</v>
      </c>
      <c r="AL154" s="8">
        <f t="shared" si="336"/>
        <v>0</v>
      </c>
      <c r="AM154" s="6">
        <v>0</v>
      </c>
      <c r="AN154" s="5">
        <v>0</v>
      </c>
      <c r="AO154" s="8">
        <f t="shared" si="337"/>
        <v>0</v>
      </c>
      <c r="AP154" s="6">
        <v>0</v>
      </c>
      <c r="AQ154" s="5">
        <v>0</v>
      </c>
      <c r="AR154" s="8">
        <f t="shared" si="338"/>
        <v>0</v>
      </c>
      <c r="AS154" s="6">
        <v>0</v>
      </c>
      <c r="AT154" s="5">
        <v>0</v>
      </c>
      <c r="AU154" s="8">
        <f t="shared" si="339"/>
        <v>0</v>
      </c>
      <c r="AV154" s="6">
        <v>0</v>
      </c>
      <c r="AW154" s="5">
        <v>0</v>
      </c>
      <c r="AX154" s="8">
        <f t="shared" si="340"/>
        <v>0</v>
      </c>
      <c r="AY154" s="45">
        <v>19.798099999999998</v>
      </c>
      <c r="AZ154" s="5">
        <v>528.04700000000003</v>
      </c>
      <c r="BA154" s="8">
        <f t="shared" si="341"/>
        <v>26671.59979998081</v>
      </c>
      <c r="BB154" s="6">
        <v>0</v>
      </c>
      <c r="BC154" s="5">
        <v>0</v>
      </c>
      <c r="BD154" s="8">
        <f t="shared" si="342"/>
        <v>0</v>
      </c>
      <c r="BE154" s="55">
        <f t="shared" si="344"/>
        <v>468.65228999999994</v>
      </c>
      <c r="BF154" s="8">
        <f t="shared" si="345"/>
        <v>6213.139000000001</v>
      </c>
    </row>
    <row r="155" spans="1:58" x14ac:dyDescent="0.3">
      <c r="A155" s="40">
        <v>2023</v>
      </c>
      <c r="B155" s="41" t="s">
        <v>8</v>
      </c>
      <c r="C155" s="45">
        <v>143.84236999999999</v>
      </c>
      <c r="D155" s="5">
        <v>1595.193</v>
      </c>
      <c r="E155" s="8">
        <f t="shared" si="346"/>
        <v>11089.868722268689</v>
      </c>
      <c r="F155" s="6">
        <v>0</v>
      </c>
      <c r="G155" s="5">
        <v>0</v>
      </c>
      <c r="H155" s="8">
        <f t="shared" si="326"/>
        <v>0</v>
      </c>
      <c r="I155" s="45">
        <v>27.007999999999999</v>
      </c>
      <c r="J155" s="5">
        <v>551.81799999999998</v>
      </c>
      <c r="K155" s="8">
        <f t="shared" si="327"/>
        <v>20431.649881516587</v>
      </c>
      <c r="L155" s="6">
        <v>0</v>
      </c>
      <c r="M155" s="5">
        <v>0</v>
      </c>
      <c r="N155" s="8">
        <f t="shared" si="328"/>
        <v>0</v>
      </c>
      <c r="O155" s="6">
        <v>0</v>
      </c>
      <c r="P155" s="5">
        <v>0</v>
      </c>
      <c r="Q155" s="8">
        <f t="shared" si="329"/>
        <v>0</v>
      </c>
      <c r="R155" s="6">
        <v>0</v>
      </c>
      <c r="S155" s="5">
        <v>0</v>
      </c>
      <c r="T155" s="8">
        <f t="shared" si="330"/>
        <v>0</v>
      </c>
      <c r="U155" s="6">
        <v>0</v>
      </c>
      <c r="V155" s="5">
        <v>0</v>
      </c>
      <c r="W155" s="8">
        <f t="shared" si="331"/>
        <v>0</v>
      </c>
      <c r="X155" s="6">
        <v>0</v>
      </c>
      <c r="Y155" s="5">
        <v>0</v>
      </c>
      <c r="Z155" s="8">
        <f t="shared" si="332"/>
        <v>0</v>
      </c>
      <c r="AA155" s="45">
        <v>8.9224899999999998</v>
      </c>
      <c r="AB155" s="5">
        <v>252.79400000000001</v>
      </c>
      <c r="AC155" s="8">
        <f t="shared" si="333"/>
        <v>28332.225645531686</v>
      </c>
      <c r="AD155" s="6">
        <v>0</v>
      </c>
      <c r="AE155" s="5">
        <v>0</v>
      </c>
      <c r="AF155" s="8">
        <f t="shared" si="334"/>
        <v>0</v>
      </c>
      <c r="AG155" s="6">
        <v>0</v>
      </c>
      <c r="AH155" s="5">
        <v>0</v>
      </c>
      <c r="AI155" s="8">
        <f t="shared" si="335"/>
        <v>0</v>
      </c>
      <c r="AJ155" s="6">
        <v>0</v>
      </c>
      <c r="AK155" s="5">
        <v>0</v>
      </c>
      <c r="AL155" s="8">
        <f t="shared" si="336"/>
        <v>0</v>
      </c>
      <c r="AM155" s="6">
        <v>0</v>
      </c>
      <c r="AN155" s="5">
        <v>0</v>
      </c>
      <c r="AO155" s="8">
        <f t="shared" si="337"/>
        <v>0</v>
      </c>
      <c r="AP155" s="6">
        <v>0</v>
      </c>
      <c r="AQ155" s="5">
        <v>0</v>
      </c>
      <c r="AR155" s="8">
        <f t="shared" si="338"/>
        <v>0</v>
      </c>
      <c r="AS155" s="6">
        <v>0</v>
      </c>
      <c r="AT155" s="5">
        <v>0</v>
      </c>
      <c r="AU155" s="8">
        <f t="shared" si="339"/>
        <v>0</v>
      </c>
      <c r="AV155" s="6">
        <v>0</v>
      </c>
      <c r="AW155" s="5">
        <v>0</v>
      </c>
      <c r="AX155" s="8">
        <f t="shared" si="340"/>
        <v>0</v>
      </c>
      <c r="AY155" s="6">
        <v>0</v>
      </c>
      <c r="AZ155" s="5">
        <v>0</v>
      </c>
      <c r="BA155" s="8">
        <f t="shared" si="341"/>
        <v>0</v>
      </c>
      <c r="BB155" s="6">
        <v>0</v>
      </c>
      <c r="BC155" s="5">
        <v>0</v>
      </c>
      <c r="BD155" s="8">
        <f t="shared" si="342"/>
        <v>0</v>
      </c>
      <c r="BE155" s="55">
        <f t="shared" si="344"/>
        <v>179.77286000000001</v>
      </c>
      <c r="BF155" s="8">
        <f t="shared" si="345"/>
        <v>2399.8049999999998</v>
      </c>
    </row>
    <row r="156" spans="1:58" x14ac:dyDescent="0.3">
      <c r="A156" s="40">
        <v>2023</v>
      </c>
      <c r="B156" s="41" t="s">
        <v>9</v>
      </c>
      <c r="C156" s="45">
        <v>445.42477000000002</v>
      </c>
      <c r="D156" s="5">
        <v>5394.6530000000002</v>
      </c>
      <c r="E156" s="8">
        <f t="shared" si="346"/>
        <v>12111.255061095952</v>
      </c>
      <c r="F156" s="45">
        <v>24.51</v>
      </c>
      <c r="G156" s="5">
        <v>331.91199999999998</v>
      </c>
      <c r="H156" s="8">
        <f t="shared" si="326"/>
        <v>13541.90126478988</v>
      </c>
      <c r="I156" s="45">
        <v>110.57086</v>
      </c>
      <c r="J156" s="5">
        <v>1483.327</v>
      </c>
      <c r="K156" s="8">
        <f t="shared" si="327"/>
        <v>13415.171049587569</v>
      </c>
      <c r="L156" s="6">
        <v>0</v>
      </c>
      <c r="M156" s="5">
        <v>0</v>
      </c>
      <c r="N156" s="8">
        <f t="shared" si="328"/>
        <v>0</v>
      </c>
      <c r="O156" s="6">
        <v>0</v>
      </c>
      <c r="P156" s="5">
        <v>0</v>
      </c>
      <c r="Q156" s="8">
        <f t="shared" si="329"/>
        <v>0</v>
      </c>
      <c r="R156" s="6">
        <v>0</v>
      </c>
      <c r="S156" s="5">
        <v>0</v>
      </c>
      <c r="T156" s="8">
        <f t="shared" si="330"/>
        <v>0</v>
      </c>
      <c r="U156" s="6">
        <v>0</v>
      </c>
      <c r="V156" s="5">
        <v>0</v>
      </c>
      <c r="W156" s="8">
        <f t="shared" si="331"/>
        <v>0</v>
      </c>
      <c r="X156" s="6">
        <v>0</v>
      </c>
      <c r="Y156" s="5">
        <v>0</v>
      </c>
      <c r="Z156" s="8">
        <f t="shared" si="332"/>
        <v>0</v>
      </c>
      <c r="AA156" s="6">
        <v>0</v>
      </c>
      <c r="AB156" s="5">
        <v>0</v>
      </c>
      <c r="AC156" s="8">
        <f t="shared" si="333"/>
        <v>0</v>
      </c>
      <c r="AD156" s="6">
        <v>0</v>
      </c>
      <c r="AE156" s="5">
        <v>0</v>
      </c>
      <c r="AF156" s="8">
        <f t="shared" si="334"/>
        <v>0</v>
      </c>
      <c r="AG156" s="6">
        <v>0</v>
      </c>
      <c r="AH156" s="5">
        <v>0</v>
      </c>
      <c r="AI156" s="8">
        <f t="shared" si="335"/>
        <v>0</v>
      </c>
      <c r="AJ156" s="45">
        <v>21.806000000000001</v>
      </c>
      <c r="AK156" s="5">
        <v>77.414000000000001</v>
      </c>
      <c r="AL156" s="8">
        <f t="shared" si="336"/>
        <v>3550.1238191323487</v>
      </c>
      <c r="AM156" s="6">
        <v>0</v>
      </c>
      <c r="AN156" s="5">
        <v>0</v>
      </c>
      <c r="AO156" s="8">
        <f t="shared" si="337"/>
        <v>0</v>
      </c>
      <c r="AP156" s="6">
        <v>0</v>
      </c>
      <c r="AQ156" s="5">
        <v>0</v>
      </c>
      <c r="AR156" s="8">
        <f t="shared" si="338"/>
        <v>0</v>
      </c>
      <c r="AS156" s="6">
        <v>0</v>
      </c>
      <c r="AT156" s="5">
        <v>0</v>
      </c>
      <c r="AU156" s="8">
        <f t="shared" si="339"/>
        <v>0</v>
      </c>
      <c r="AV156" s="6">
        <v>0</v>
      </c>
      <c r="AW156" s="5">
        <v>0</v>
      </c>
      <c r="AX156" s="8">
        <f t="shared" si="340"/>
        <v>0</v>
      </c>
      <c r="AY156" s="6">
        <v>0</v>
      </c>
      <c r="AZ156" s="5">
        <v>0</v>
      </c>
      <c r="BA156" s="8">
        <f t="shared" si="341"/>
        <v>0</v>
      </c>
      <c r="BB156" s="45">
        <v>133.73500000000001</v>
      </c>
      <c r="BC156" s="5">
        <v>1807.3979999999999</v>
      </c>
      <c r="BD156" s="8">
        <f t="shared" si="342"/>
        <v>13514.771750102813</v>
      </c>
      <c r="BE156" s="55">
        <f t="shared" si="344"/>
        <v>736.04663000000005</v>
      </c>
      <c r="BF156" s="8">
        <f t="shared" si="345"/>
        <v>9094.7039999999997</v>
      </c>
    </row>
    <row r="157" spans="1:58" x14ac:dyDescent="0.3">
      <c r="A157" s="40">
        <v>2023</v>
      </c>
      <c r="B157" s="41" t="s">
        <v>10</v>
      </c>
      <c r="C157" s="45">
        <v>226.47644</v>
      </c>
      <c r="D157" s="5">
        <v>2739.877</v>
      </c>
      <c r="E157" s="8">
        <f t="shared" si="346"/>
        <v>12097.845586057429</v>
      </c>
      <c r="F157" s="45">
        <v>26.88627</v>
      </c>
      <c r="G157" s="5">
        <v>405.93400000000003</v>
      </c>
      <c r="H157" s="8">
        <f t="shared" si="326"/>
        <v>15098.189522012537</v>
      </c>
      <c r="I157" s="45">
        <v>27.50386</v>
      </c>
      <c r="J157" s="5">
        <v>410.47300000000001</v>
      </c>
      <c r="K157" s="8">
        <f t="shared" si="327"/>
        <v>14924.19609465726</v>
      </c>
      <c r="L157" s="6">
        <v>0</v>
      </c>
      <c r="M157" s="5">
        <v>0</v>
      </c>
      <c r="N157" s="8">
        <f t="shared" si="328"/>
        <v>0</v>
      </c>
      <c r="O157" s="6">
        <v>0</v>
      </c>
      <c r="P157" s="5">
        <v>0</v>
      </c>
      <c r="Q157" s="8">
        <f t="shared" si="329"/>
        <v>0</v>
      </c>
      <c r="R157" s="6">
        <v>0</v>
      </c>
      <c r="S157" s="5">
        <v>0</v>
      </c>
      <c r="T157" s="8">
        <f t="shared" si="330"/>
        <v>0</v>
      </c>
      <c r="U157" s="6">
        <v>0</v>
      </c>
      <c r="V157" s="5">
        <v>0</v>
      </c>
      <c r="W157" s="8">
        <f t="shared" si="331"/>
        <v>0</v>
      </c>
      <c r="X157" s="6">
        <v>0</v>
      </c>
      <c r="Y157" s="5">
        <v>0</v>
      </c>
      <c r="Z157" s="8">
        <f t="shared" si="332"/>
        <v>0</v>
      </c>
      <c r="AA157" s="6">
        <v>0</v>
      </c>
      <c r="AB157" s="5">
        <v>0</v>
      </c>
      <c r="AC157" s="8">
        <f t="shared" si="333"/>
        <v>0</v>
      </c>
      <c r="AD157" s="6">
        <v>0</v>
      </c>
      <c r="AE157" s="5">
        <v>0</v>
      </c>
      <c r="AF157" s="8">
        <f t="shared" si="334"/>
        <v>0</v>
      </c>
      <c r="AG157" s="6">
        <v>0</v>
      </c>
      <c r="AH157" s="5">
        <v>0</v>
      </c>
      <c r="AI157" s="8">
        <f t="shared" si="335"/>
        <v>0</v>
      </c>
      <c r="AJ157" s="6">
        <v>0</v>
      </c>
      <c r="AK157" s="5">
        <v>0</v>
      </c>
      <c r="AL157" s="8">
        <f t="shared" si="336"/>
        <v>0</v>
      </c>
      <c r="AM157" s="6">
        <v>0</v>
      </c>
      <c r="AN157" s="5">
        <v>0</v>
      </c>
      <c r="AO157" s="8">
        <f t="shared" si="337"/>
        <v>0</v>
      </c>
      <c r="AP157" s="6">
        <v>0</v>
      </c>
      <c r="AQ157" s="5">
        <v>0</v>
      </c>
      <c r="AR157" s="8">
        <f t="shared" si="338"/>
        <v>0</v>
      </c>
      <c r="AS157" s="6">
        <v>0</v>
      </c>
      <c r="AT157" s="5">
        <v>0</v>
      </c>
      <c r="AU157" s="8">
        <f t="shared" si="339"/>
        <v>0</v>
      </c>
      <c r="AV157" s="6">
        <v>0</v>
      </c>
      <c r="AW157" s="5">
        <v>0</v>
      </c>
      <c r="AX157" s="8">
        <f t="shared" si="340"/>
        <v>0</v>
      </c>
      <c r="AY157" s="6">
        <v>0</v>
      </c>
      <c r="AZ157" s="5">
        <v>0</v>
      </c>
      <c r="BA157" s="8">
        <f t="shared" si="341"/>
        <v>0</v>
      </c>
      <c r="BB157" s="45">
        <v>132.62100000000001</v>
      </c>
      <c r="BC157" s="5">
        <v>1727.433</v>
      </c>
      <c r="BD157" s="8">
        <f t="shared" si="342"/>
        <v>13025.335354129435</v>
      </c>
      <c r="BE157" s="55">
        <f t="shared" si="344"/>
        <v>413.48757000000001</v>
      </c>
      <c r="BF157" s="8">
        <f t="shared" si="345"/>
        <v>5283.7170000000006</v>
      </c>
    </row>
    <row r="158" spans="1:58" x14ac:dyDescent="0.3">
      <c r="A158" s="40">
        <v>2023</v>
      </c>
      <c r="B158" s="41" t="s">
        <v>11</v>
      </c>
      <c r="C158" s="6">
        <v>0</v>
      </c>
      <c r="D158" s="5">
        <v>0</v>
      </c>
      <c r="E158" s="8">
        <f t="shared" si="346"/>
        <v>0</v>
      </c>
      <c r="F158" s="6">
        <v>0</v>
      </c>
      <c r="G158" s="5">
        <v>0</v>
      </c>
      <c r="H158" s="8">
        <f t="shared" si="326"/>
        <v>0</v>
      </c>
      <c r="I158" s="6">
        <v>0</v>
      </c>
      <c r="J158" s="5">
        <v>0</v>
      </c>
      <c r="K158" s="8">
        <f t="shared" si="327"/>
        <v>0</v>
      </c>
      <c r="L158" s="6">
        <v>0</v>
      </c>
      <c r="M158" s="5">
        <v>0</v>
      </c>
      <c r="N158" s="8">
        <f t="shared" si="328"/>
        <v>0</v>
      </c>
      <c r="O158" s="6">
        <v>0</v>
      </c>
      <c r="P158" s="5">
        <v>0</v>
      </c>
      <c r="Q158" s="8">
        <f t="shared" si="329"/>
        <v>0</v>
      </c>
      <c r="R158" s="6">
        <v>0</v>
      </c>
      <c r="S158" s="5">
        <v>0</v>
      </c>
      <c r="T158" s="8">
        <f t="shared" si="330"/>
        <v>0</v>
      </c>
      <c r="U158" s="6">
        <v>0</v>
      </c>
      <c r="V158" s="5">
        <v>0</v>
      </c>
      <c r="W158" s="8">
        <f t="shared" si="331"/>
        <v>0</v>
      </c>
      <c r="X158" s="6">
        <v>0</v>
      </c>
      <c r="Y158" s="5">
        <v>0</v>
      </c>
      <c r="Z158" s="8">
        <f t="shared" si="332"/>
        <v>0</v>
      </c>
      <c r="AA158" s="6">
        <v>0</v>
      </c>
      <c r="AB158" s="5">
        <v>0</v>
      </c>
      <c r="AC158" s="8">
        <f t="shared" si="333"/>
        <v>0</v>
      </c>
      <c r="AD158" s="6">
        <v>0</v>
      </c>
      <c r="AE158" s="5">
        <v>0</v>
      </c>
      <c r="AF158" s="8">
        <f t="shared" si="334"/>
        <v>0</v>
      </c>
      <c r="AG158" s="6">
        <v>0</v>
      </c>
      <c r="AH158" s="5">
        <v>0</v>
      </c>
      <c r="AI158" s="8">
        <f t="shared" si="335"/>
        <v>0</v>
      </c>
      <c r="AJ158" s="6">
        <v>0</v>
      </c>
      <c r="AK158" s="5">
        <v>0</v>
      </c>
      <c r="AL158" s="8">
        <f t="shared" si="336"/>
        <v>0</v>
      </c>
      <c r="AM158" s="6">
        <v>0</v>
      </c>
      <c r="AN158" s="5">
        <v>0</v>
      </c>
      <c r="AO158" s="8">
        <f t="shared" si="337"/>
        <v>0</v>
      </c>
      <c r="AP158" s="6">
        <v>0</v>
      </c>
      <c r="AQ158" s="5">
        <v>0</v>
      </c>
      <c r="AR158" s="8">
        <f t="shared" si="338"/>
        <v>0</v>
      </c>
      <c r="AS158" s="6">
        <v>0</v>
      </c>
      <c r="AT158" s="5">
        <v>0</v>
      </c>
      <c r="AU158" s="8">
        <f t="shared" si="339"/>
        <v>0</v>
      </c>
      <c r="AV158" s="6">
        <v>0</v>
      </c>
      <c r="AW158" s="5">
        <v>0</v>
      </c>
      <c r="AX158" s="8">
        <f t="shared" si="340"/>
        <v>0</v>
      </c>
      <c r="AY158" s="6">
        <v>0</v>
      </c>
      <c r="AZ158" s="5">
        <v>0</v>
      </c>
      <c r="BA158" s="8">
        <f t="shared" si="341"/>
        <v>0</v>
      </c>
      <c r="BB158" s="6">
        <v>0</v>
      </c>
      <c r="BC158" s="5">
        <v>0</v>
      </c>
      <c r="BD158" s="8">
        <f t="shared" si="342"/>
        <v>0</v>
      </c>
      <c r="BE158" s="55">
        <f t="shared" si="344"/>
        <v>0</v>
      </c>
      <c r="BF158" s="8">
        <f t="shared" si="345"/>
        <v>0</v>
      </c>
    </row>
    <row r="159" spans="1:58" x14ac:dyDescent="0.3">
      <c r="A159" s="40">
        <v>2023</v>
      </c>
      <c r="B159" s="8" t="s">
        <v>12</v>
      </c>
      <c r="C159" s="6">
        <v>0</v>
      </c>
      <c r="D159" s="5">
        <v>0</v>
      </c>
      <c r="E159" s="8">
        <f t="shared" si="346"/>
        <v>0</v>
      </c>
      <c r="F159" s="6">
        <v>0</v>
      </c>
      <c r="G159" s="5">
        <v>0</v>
      </c>
      <c r="H159" s="8">
        <f t="shared" si="326"/>
        <v>0</v>
      </c>
      <c r="I159" s="6">
        <v>0</v>
      </c>
      <c r="J159" s="5">
        <v>0</v>
      </c>
      <c r="K159" s="8">
        <f t="shared" si="327"/>
        <v>0</v>
      </c>
      <c r="L159" s="6">
        <v>0</v>
      </c>
      <c r="M159" s="5">
        <v>0</v>
      </c>
      <c r="N159" s="8">
        <f t="shared" si="328"/>
        <v>0</v>
      </c>
      <c r="O159" s="6">
        <v>0</v>
      </c>
      <c r="P159" s="5">
        <v>0</v>
      </c>
      <c r="Q159" s="8">
        <f t="shared" si="329"/>
        <v>0</v>
      </c>
      <c r="R159" s="6">
        <v>0</v>
      </c>
      <c r="S159" s="5">
        <v>0</v>
      </c>
      <c r="T159" s="8">
        <f t="shared" si="330"/>
        <v>0</v>
      </c>
      <c r="U159" s="6">
        <v>0</v>
      </c>
      <c r="V159" s="5">
        <v>0</v>
      </c>
      <c r="W159" s="8">
        <f t="shared" si="331"/>
        <v>0</v>
      </c>
      <c r="X159" s="6">
        <v>0</v>
      </c>
      <c r="Y159" s="5">
        <v>0</v>
      </c>
      <c r="Z159" s="8">
        <f t="shared" si="332"/>
        <v>0</v>
      </c>
      <c r="AA159" s="6">
        <v>0</v>
      </c>
      <c r="AB159" s="5">
        <v>0</v>
      </c>
      <c r="AC159" s="8">
        <f t="shared" si="333"/>
        <v>0</v>
      </c>
      <c r="AD159" s="6">
        <v>0</v>
      </c>
      <c r="AE159" s="5">
        <v>0</v>
      </c>
      <c r="AF159" s="8">
        <f t="shared" si="334"/>
        <v>0</v>
      </c>
      <c r="AG159" s="6">
        <v>0</v>
      </c>
      <c r="AH159" s="5">
        <v>0</v>
      </c>
      <c r="AI159" s="8">
        <f t="shared" si="335"/>
        <v>0</v>
      </c>
      <c r="AJ159" s="6">
        <v>0</v>
      </c>
      <c r="AK159" s="5">
        <v>0</v>
      </c>
      <c r="AL159" s="8">
        <f t="shared" si="336"/>
        <v>0</v>
      </c>
      <c r="AM159" s="6">
        <v>0</v>
      </c>
      <c r="AN159" s="5">
        <v>0</v>
      </c>
      <c r="AO159" s="8">
        <f t="shared" si="337"/>
        <v>0</v>
      </c>
      <c r="AP159" s="6">
        <v>0</v>
      </c>
      <c r="AQ159" s="5">
        <v>0</v>
      </c>
      <c r="AR159" s="8">
        <f t="shared" si="338"/>
        <v>0</v>
      </c>
      <c r="AS159" s="6">
        <v>0</v>
      </c>
      <c r="AT159" s="5">
        <v>0</v>
      </c>
      <c r="AU159" s="8">
        <f t="shared" si="339"/>
        <v>0</v>
      </c>
      <c r="AV159" s="6">
        <v>0</v>
      </c>
      <c r="AW159" s="5">
        <v>0</v>
      </c>
      <c r="AX159" s="8">
        <f t="shared" si="340"/>
        <v>0</v>
      </c>
      <c r="AY159" s="6">
        <v>0</v>
      </c>
      <c r="AZ159" s="5">
        <v>0</v>
      </c>
      <c r="BA159" s="8">
        <f t="shared" si="341"/>
        <v>0</v>
      </c>
      <c r="BB159" s="6">
        <v>0</v>
      </c>
      <c r="BC159" s="5">
        <v>0</v>
      </c>
      <c r="BD159" s="8">
        <f t="shared" si="342"/>
        <v>0</v>
      </c>
      <c r="BE159" s="55">
        <f t="shared" si="344"/>
        <v>0</v>
      </c>
      <c r="BF159" s="8">
        <f t="shared" si="345"/>
        <v>0</v>
      </c>
    </row>
    <row r="160" spans="1:58" x14ac:dyDescent="0.3">
      <c r="A160" s="40">
        <v>2023</v>
      </c>
      <c r="B160" s="41" t="s">
        <v>13</v>
      </c>
      <c r="C160" s="6">
        <v>0</v>
      </c>
      <c r="D160" s="5">
        <v>0</v>
      </c>
      <c r="E160" s="8">
        <f t="shared" si="346"/>
        <v>0</v>
      </c>
      <c r="F160" s="6">
        <v>0</v>
      </c>
      <c r="G160" s="5">
        <v>0</v>
      </c>
      <c r="H160" s="8">
        <f t="shared" si="326"/>
        <v>0</v>
      </c>
      <c r="I160" s="6">
        <v>0</v>
      </c>
      <c r="J160" s="5">
        <v>0</v>
      </c>
      <c r="K160" s="8">
        <f t="shared" si="327"/>
        <v>0</v>
      </c>
      <c r="L160" s="6">
        <v>0</v>
      </c>
      <c r="M160" s="5">
        <v>0</v>
      </c>
      <c r="N160" s="8">
        <f t="shared" si="328"/>
        <v>0</v>
      </c>
      <c r="O160" s="6">
        <v>0</v>
      </c>
      <c r="P160" s="5">
        <v>0</v>
      </c>
      <c r="Q160" s="8">
        <f t="shared" si="329"/>
        <v>0</v>
      </c>
      <c r="R160" s="6">
        <v>0</v>
      </c>
      <c r="S160" s="5">
        <v>0</v>
      </c>
      <c r="T160" s="8">
        <f t="shared" si="330"/>
        <v>0</v>
      </c>
      <c r="U160" s="6">
        <v>0</v>
      </c>
      <c r="V160" s="5">
        <v>0</v>
      </c>
      <c r="W160" s="8">
        <f t="shared" si="331"/>
        <v>0</v>
      </c>
      <c r="X160" s="6">
        <v>0</v>
      </c>
      <c r="Y160" s="5">
        <v>0</v>
      </c>
      <c r="Z160" s="8">
        <f t="shared" si="332"/>
        <v>0</v>
      </c>
      <c r="AA160" s="6">
        <v>0</v>
      </c>
      <c r="AB160" s="5">
        <v>0</v>
      </c>
      <c r="AC160" s="8">
        <f t="shared" si="333"/>
        <v>0</v>
      </c>
      <c r="AD160" s="6">
        <v>0</v>
      </c>
      <c r="AE160" s="5">
        <v>0</v>
      </c>
      <c r="AF160" s="8">
        <f t="shared" si="334"/>
        <v>0</v>
      </c>
      <c r="AG160" s="6">
        <v>0</v>
      </c>
      <c r="AH160" s="5">
        <v>0</v>
      </c>
      <c r="AI160" s="8">
        <f t="shared" si="335"/>
        <v>0</v>
      </c>
      <c r="AJ160" s="6">
        <v>0</v>
      </c>
      <c r="AK160" s="5">
        <v>0</v>
      </c>
      <c r="AL160" s="8">
        <f t="shared" si="336"/>
        <v>0</v>
      </c>
      <c r="AM160" s="6">
        <v>0</v>
      </c>
      <c r="AN160" s="5">
        <v>0</v>
      </c>
      <c r="AO160" s="8">
        <f t="shared" si="337"/>
        <v>0</v>
      </c>
      <c r="AP160" s="6">
        <v>0</v>
      </c>
      <c r="AQ160" s="5">
        <v>0</v>
      </c>
      <c r="AR160" s="8">
        <f t="shared" si="338"/>
        <v>0</v>
      </c>
      <c r="AS160" s="6">
        <v>0</v>
      </c>
      <c r="AT160" s="5">
        <v>0</v>
      </c>
      <c r="AU160" s="8">
        <f t="shared" si="339"/>
        <v>0</v>
      </c>
      <c r="AV160" s="6">
        <v>0</v>
      </c>
      <c r="AW160" s="5">
        <v>0</v>
      </c>
      <c r="AX160" s="8">
        <f t="shared" si="340"/>
        <v>0</v>
      </c>
      <c r="AY160" s="6">
        <v>0</v>
      </c>
      <c r="AZ160" s="5">
        <v>0</v>
      </c>
      <c r="BA160" s="8">
        <f t="shared" si="341"/>
        <v>0</v>
      </c>
      <c r="BB160" s="6">
        <v>0</v>
      </c>
      <c r="BC160" s="5">
        <v>0</v>
      </c>
      <c r="BD160" s="8">
        <f t="shared" si="342"/>
        <v>0</v>
      </c>
      <c r="BE160" s="55">
        <f t="shared" si="344"/>
        <v>0</v>
      </c>
      <c r="BF160" s="8">
        <f t="shared" si="345"/>
        <v>0</v>
      </c>
    </row>
    <row r="161" spans="1:58" ht="15" thickBot="1" x14ac:dyDescent="0.35">
      <c r="A161" s="37"/>
      <c r="B161" s="42" t="s">
        <v>14</v>
      </c>
      <c r="C161" s="29">
        <f t="shared" ref="C161:D161" si="347">SUM(C149:C160)</f>
        <v>3788.9905099999996</v>
      </c>
      <c r="D161" s="28">
        <f t="shared" si="347"/>
        <v>46269.987000000001</v>
      </c>
      <c r="E161" s="30"/>
      <c r="F161" s="29">
        <f t="shared" ref="F161:G161" si="348">SUM(F149:F160)</f>
        <v>224.76626999999996</v>
      </c>
      <c r="G161" s="28">
        <f t="shared" si="348"/>
        <v>3445.415</v>
      </c>
      <c r="H161" s="30"/>
      <c r="I161" s="29">
        <f t="shared" ref="I161:J161" si="349">SUM(I149:I160)</f>
        <v>1164.8544300000001</v>
      </c>
      <c r="J161" s="28">
        <f t="shared" si="349"/>
        <v>18013.912</v>
      </c>
      <c r="K161" s="30"/>
      <c r="L161" s="29">
        <f t="shared" ref="L161:M161" si="350">SUM(L149:L160)</f>
        <v>0</v>
      </c>
      <c r="M161" s="28">
        <f t="shared" si="350"/>
        <v>0</v>
      </c>
      <c r="N161" s="30"/>
      <c r="O161" s="29">
        <f t="shared" ref="O161:P161" si="351">SUM(O149:O160)</f>
        <v>0</v>
      </c>
      <c r="P161" s="28">
        <f t="shared" si="351"/>
        <v>0</v>
      </c>
      <c r="Q161" s="30"/>
      <c r="R161" s="29">
        <f t="shared" ref="R161:S161" si="352">SUM(R149:R160)</f>
        <v>0</v>
      </c>
      <c r="S161" s="28">
        <f t="shared" si="352"/>
        <v>0</v>
      </c>
      <c r="T161" s="30"/>
      <c r="U161" s="29">
        <f t="shared" ref="U161:V161" si="353">SUM(U149:U160)</f>
        <v>0</v>
      </c>
      <c r="V161" s="28">
        <f t="shared" si="353"/>
        <v>0</v>
      </c>
      <c r="W161" s="30"/>
      <c r="X161" s="29">
        <f t="shared" ref="X161:Y161" si="354">SUM(X149:X160)</f>
        <v>0</v>
      </c>
      <c r="Y161" s="28">
        <f t="shared" si="354"/>
        <v>0</v>
      </c>
      <c r="Z161" s="30"/>
      <c r="AA161" s="29">
        <f t="shared" ref="AA161:AB161" si="355">SUM(AA149:AA160)</f>
        <v>35.521940000000001</v>
      </c>
      <c r="AB161" s="28">
        <f t="shared" si="355"/>
        <v>834.00099999999998</v>
      </c>
      <c r="AC161" s="30"/>
      <c r="AD161" s="29">
        <f t="shared" ref="AD161:AE161" si="356">SUM(AD149:AD160)</f>
        <v>0</v>
      </c>
      <c r="AE161" s="28">
        <f t="shared" si="356"/>
        <v>0</v>
      </c>
      <c r="AF161" s="30"/>
      <c r="AG161" s="29">
        <f t="shared" ref="AG161:AH161" si="357">SUM(AG149:AG160)</f>
        <v>0</v>
      </c>
      <c r="AH161" s="28">
        <f t="shared" si="357"/>
        <v>0</v>
      </c>
      <c r="AI161" s="30"/>
      <c r="AJ161" s="29">
        <f t="shared" ref="AJ161:AK161" si="358">SUM(AJ149:AJ160)</f>
        <v>21.806000000000001</v>
      </c>
      <c r="AK161" s="28">
        <f t="shared" si="358"/>
        <v>77.414000000000001</v>
      </c>
      <c r="AL161" s="30"/>
      <c r="AM161" s="29">
        <f t="shared" ref="AM161:AN161" si="359">SUM(AM149:AM160)</f>
        <v>2.1</v>
      </c>
      <c r="AN161" s="28">
        <f t="shared" si="359"/>
        <v>11.3</v>
      </c>
      <c r="AO161" s="30"/>
      <c r="AP161" s="29">
        <f t="shared" ref="AP161:AQ161" si="360">SUM(AP149:AP160)</f>
        <v>0</v>
      </c>
      <c r="AQ161" s="28">
        <f t="shared" si="360"/>
        <v>0</v>
      </c>
      <c r="AR161" s="30"/>
      <c r="AS161" s="29">
        <f t="shared" ref="AS161:AT161" si="361">SUM(AS149:AS160)</f>
        <v>0</v>
      </c>
      <c r="AT161" s="28">
        <f t="shared" si="361"/>
        <v>0</v>
      </c>
      <c r="AU161" s="30"/>
      <c r="AV161" s="29">
        <f t="shared" ref="AV161:AW161" si="362">SUM(AV149:AV160)</f>
        <v>0</v>
      </c>
      <c r="AW161" s="28">
        <f t="shared" si="362"/>
        <v>0</v>
      </c>
      <c r="AX161" s="30"/>
      <c r="AY161" s="29">
        <f t="shared" ref="AY161:AZ161" si="363">SUM(AY149:AY160)</f>
        <v>75.217159999999993</v>
      </c>
      <c r="AZ161" s="28">
        <f t="shared" si="363"/>
        <v>1988.4970000000001</v>
      </c>
      <c r="BA161" s="30"/>
      <c r="BB161" s="29">
        <f t="shared" ref="BB161:BC161" si="364">SUM(BB149:BB160)</f>
        <v>913.87299999999993</v>
      </c>
      <c r="BC161" s="28">
        <f t="shared" si="364"/>
        <v>13600.894</v>
      </c>
      <c r="BD161" s="30"/>
      <c r="BE161" s="56">
        <f t="shared" si="344"/>
        <v>6227.1293099999994</v>
      </c>
      <c r="BF161" s="30">
        <f t="shared" si="345"/>
        <v>84241.420000000013</v>
      </c>
    </row>
  </sheetData>
  <mergeCells count="20">
    <mergeCell ref="I4:K4"/>
    <mergeCell ref="AS4:AU4"/>
    <mergeCell ref="L4:N4"/>
    <mergeCell ref="A4:B4"/>
    <mergeCell ref="C2:U2"/>
    <mergeCell ref="U4:W4"/>
    <mergeCell ref="C4:E4"/>
    <mergeCell ref="F4:H4"/>
    <mergeCell ref="X4:Z4"/>
    <mergeCell ref="O4:Q4"/>
    <mergeCell ref="R4:T4"/>
    <mergeCell ref="BB4:BD4"/>
    <mergeCell ref="AM4:AO4"/>
    <mergeCell ref="AV4:AX4"/>
    <mergeCell ref="AP4:AR4"/>
    <mergeCell ref="AA4:AC4"/>
    <mergeCell ref="AD4:AF4"/>
    <mergeCell ref="AJ4:AL4"/>
    <mergeCell ref="AY4:BA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1502.90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2023-11-10T07:55:00Z</dcterms:modified>
</cp:coreProperties>
</file>