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defaultThemeVersion="124226"/>
  <xr:revisionPtr revIDLastSave="0" documentId="13_ncr:1_{34FD8510-46D2-4112-8A61-4BFCE821FCB5}" xr6:coauthVersionLast="47" xr6:coauthVersionMax="47" xr10:uidLastSave="{00000000-0000-0000-0000-000000000000}"/>
  <bookViews>
    <workbookView xWindow="8208" yWindow="0" windowWidth="9744" windowHeight="12336" tabRatio="456" xr2:uid="{00000000-000D-0000-FFFF-FFFF00000000}"/>
  </bookViews>
  <sheets>
    <sheet name="Imports 1502.90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C187" i="2" l="1"/>
  <c r="BB187" i="2"/>
  <c r="BD186" i="2"/>
  <c r="BD185" i="2"/>
  <c r="BD184" i="2"/>
  <c r="BD183" i="2"/>
  <c r="BD182" i="2"/>
  <c r="BD181" i="2"/>
  <c r="BD180" i="2"/>
  <c r="BD179" i="2"/>
  <c r="BD178" i="2"/>
  <c r="BD177" i="2"/>
  <c r="BD176" i="2"/>
  <c r="BD175" i="2"/>
  <c r="BC174" i="2"/>
  <c r="BB174" i="2"/>
  <c r="BD173" i="2"/>
  <c r="BD172" i="2"/>
  <c r="BD171" i="2"/>
  <c r="BD170" i="2"/>
  <c r="BD169" i="2"/>
  <c r="BD168" i="2"/>
  <c r="BD167" i="2"/>
  <c r="BD166" i="2"/>
  <c r="BD165" i="2"/>
  <c r="BD164" i="2"/>
  <c r="BD163" i="2"/>
  <c r="BD162" i="2"/>
  <c r="BC161" i="2"/>
  <c r="BB161" i="2"/>
  <c r="BD160" i="2"/>
  <c r="BD159" i="2"/>
  <c r="BD158" i="2"/>
  <c r="BD157" i="2"/>
  <c r="BD156" i="2"/>
  <c r="BD155" i="2"/>
  <c r="BD154" i="2"/>
  <c r="BD153" i="2"/>
  <c r="BD152" i="2"/>
  <c r="BD151" i="2"/>
  <c r="BD150" i="2"/>
  <c r="BD149" i="2"/>
  <c r="BC148" i="2"/>
  <c r="BB148" i="2"/>
  <c r="BD147" i="2"/>
  <c r="BD146" i="2"/>
  <c r="BD145" i="2"/>
  <c r="BD144" i="2"/>
  <c r="BD143" i="2"/>
  <c r="BD142" i="2"/>
  <c r="BD141" i="2"/>
  <c r="BD140" i="2"/>
  <c r="BD139" i="2"/>
  <c r="BD138" i="2"/>
  <c r="BD137" i="2"/>
  <c r="BD136" i="2"/>
  <c r="BC135" i="2"/>
  <c r="BB135" i="2"/>
  <c r="BD134" i="2"/>
  <c r="BD133" i="2"/>
  <c r="BD132" i="2"/>
  <c r="BD131" i="2"/>
  <c r="BD130" i="2"/>
  <c r="BD129" i="2"/>
  <c r="BD128" i="2"/>
  <c r="BD127" i="2"/>
  <c r="BD126" i="2"/>
  <c r="BD125" i="2"/>
  <c r="BD124" i="2"/>
  <c r="BD123" i="2"/>
  <c r="BC122" i="2"/>
  <c r="BB122" i="2"/>
  <c r="BD121" i="2"/>
  <c r="BD120" i="2"/>
  <c r="BD119" i="2"/>
  <c r="BD118" i="2"/>
  <c r="BD117" i="2"/>
  <c r="BD116" i="2"/>
  <c r="BD115" i="2"/>
  <c r="BD114" i="2"/>
  <c r="BD113" i="2"/>
  <c r="BC109" i="2"/>
  <c r="BB109" i="2"/>
  <c r="BD100" i="2"/>
  <c r="BD98" i="2"/>
  <c r="BC96" i="2"/>
  <c r="BB96" i="2"/>
  <c r="BD94" i="2"/>
  <c r="BC83" i="2"/>
  <c r="BB83" i="2"/>
  <c r="BC70" i="2"/>
  <c r="BB70" i="2"/>
  <c r="BD67" i="2"/>
  <c r="BD63" i="2"/>
  <c r="BD60" i="2"/>
  <c r="BC57" i="2"/>
  <c r="BB57" i="2"/>
  <c r="BD51" i="2"/>
  <c r="BC44" i="2"/>
  <c r="BB44" i="2"/>
  <c r="BD41" i="2"/>
  <c r="BC31" i="2"/>
  <c r="BB31" i="2"/>
  <c r="BC18" i="2"/>
  <c r="BB18" i="2"/>
  <c r="BL177" i="2"/>
  <c r="BI187" i="2"/>
  <c r="BH187" i="2"/>
  <c r="BF187" i="2"/>
  <c r="BE187" i="2"/>
  <c r="AZ187" i="2"/>
  <c r="AY187" i="2"/>
  <c r="AW187" i="2"/>
  <c r="AV187" i="2"/>
  <c r="AT187" i="2"/>
  <c r="AS187" i="2"/>
  <c r="AQ187" i="2"/>
  <c r="AP187" i="2"/>
  <c r="AN187" i="2"/>
  <c r="AM187" i="2"/>
  <c r="AK187" i="2"/>
  <c r="AJ187" i="2"/>
  <c r="AH187" i="2"/>
  <c r="AG187" i="2"/>
  <c r="AE187" i="2"/>
  <c r="AD187" i="2"/>
  <c r="AB187" i="2"/>
  <c r="AA187" i="2"/>
  <c r="Y187" i="2"/>
  <c r="X187" i="2"/>
  <c r="V187" i="2"/>
  <c r="U187" i="2"/>
  <c r="S187" i="2"/>
  <c r="R187" i="2"/>
  <c r="P187" i="2"/>
  <c r="O187" i="2"/>
  <c r="M187" i="2"/>
  <c r="L187" i="2"/>
  <c r="J187" i="2"/>
  <c r="I187" i="2"/>
  <c r="G187" i="2"/>
  <c r="F187" i="2"/>
  <c r="BJ186" i="2"/>
  <c r="BG186" i="2"/>
  <c r="BA186" i="2"/>
  <c r="AX186" i="2"/>
  <c r="AU186" i="2"/>
  <c r="AR186" i="2"/>
  <c r="AO186" i="2"/>
  <c r="AL186" i="2"/>
  <c r="AI186" i="2"/>
  <c r="AF186" i="2"/>
  <c r="AC186" i="2"/>
  <c r="Z186" i="2"/>
  <c r="W186" i="2"/>
  <c r="T186" i="2"/>
  <c r="Q186" i="2"/>
  <c r="N186" i="2"/>
  <c r="K186" i="2"/>
  <c r="H186" i="2"/>
  <c r="BJ185" i="2"/>
  <c r="BG185" i="2"/>
  <c r="BA185" i="2"/>
  <c r="AX185" i="2"/>
  <c r="AU185" i="2"/>
  <c r="AR185" i="2"/>
  <c r="AO185" i="2"/>
  <c r="AL185" i="2"/>
  <c r="AI185" i="2"/>
  <c r="AF185" i="2"/>
  <c r="AC185" i="2"/>
  <c r="Z185" i="2"/>
  <c r="W185" i="2"/>
  <c r="T185" i="2"/>
  <c r="Q185" i="2"/>
  <c r="N185" i="2"/>
  <c r="K185" i="2"/>
  <c r="H185" i="2"/>
  <c r="BJ184" i="2"/>
  <c r="BG184" i="2"/>
  <c r="BA184" i="2"/>
  <c r="AX184" i="2"/>
  <c r="AU184" i="2"/>
  <c r="AR184" i="2"/>
  <c r="AO184" i="2"/>
  <c r="AL184" i="2"/>
  <c r="AI184" i="2"/>
  <c r="AF184" i="2"/>
  <c r="AC184" i="2"/>
  <c r="Z184" i="2"/>
  <c r="W184" i="2"/>
  <c r="T184" i="2"/>
  <c r="Q184" i="2"/>
  <c r="N184" i="2"/>
  <c r="K184" i="2"/>
  <c r="H184" i="2"/>
  <c r="BJ183" i="2"/>
  <c r="BG183" i="2"/>
  <c r="BA183" i="2"/>
  <c r="AX183" i="2"/>
  <c r="AU183" i="2"/>
  <c r="AR183" i="2"/>
  <c r="AO183" i="2"/>
  <c r="AL183" i="2"/>
  <c r="AI183" i="2"/>
  <c r="AF183" i="2"/>
  <c r="AC183" i="2"/>
  <c r="Z183" i="2"/>
  <c r="W183" i="2"/>
  <c r="T183" i="2"/>
  <c r="Q183" i="2"/>
  <c r="N183" i="2"/>
  <c r="K183" i="2"/>
  <c r="H183" i="2"/>
  <c r="BJ182" i="2"/>
  <c r="BG182" i="2"/>
  <c r="BA182" i="2"/>
  <c r="AX182" i="2"/>
  <c r="AU182" i="2"/>
  <c r="AR182" i="2"/>
  <c r="AO182" i="2"/>
  <c r="AL182" i="2"/>
  <c r="AI182" i="2"/>
  <c r="AF182" i="2"/>
  <c r="AC182" i="2"/>
  <c r="Z182" i="2"/>
  <c r="W182" i="2"/>
  <c r="T182" i="2"/>
  <c r="Q182" i="2"/>
  <c r="N182" i="2"/>
  <c r="K182" i="2"/>
  <c r="H182" i="2"/>
  <c r="BJ181" i="2"/>
  <c r="BG181" i="2"/>
  <c r="BA181" i="2"/>
  <c r="AX181" i="2"/>
  <c r="AU181" i="2"/>
  <c r="AR181" i="2"/>
  <c r="AO181" i="2"/>
  <c r="AL181" i="2"/>
  <c r="AI181" i="2"/>
  <c r="AF181" i="2"/>
  <c r="AC181" i="2"/>
  <c r="Z181" i="2"/>
  <c r="W181" i="2"/>
  <c r="T181" i="2"/>
  <c r="Q181" i="2"/>
  <c r="N181" i="2"/>
  <c r="K181" i="2"/>
  <c r="H181" i="2"/>
  <c r="BJ180" i="2"/>
  <c r="BG180" i="2"/>
  <c r="BA180" i="2"/>
  <c r="AX180" i="2"/>
  <c r="AU180" i="2"/>
  <c r="AR180" i="2"/>
  <c r="AO180" i="2"/>
  <c r="AL180" i="2"/>
  <c r="AI180" i="2"/>
  <c r="AF180" i="2"/>
  <c r="AC180" i="2"/>
  <c r="Z180" i="2"/>
  <c r="W180" i="2"/>
  <c r="T180" i="2"/>
  <c r="Q180" i="2"/>
  <c r="N180" i="2"/>
  <c r="K180" i="2"/>
  <c r="H180" i="2"/>
  <c r="BJ179" i="2"/>
  <c r="BG179" i="2"/>
  <c r="BA179" i="2"/>
  <c r="AX179" i="2"/>
  <c r="AU179" i="2"/>
  <c r="AR179" i="2"/>
  <c r="AO179" i="2"/>
  <c r="AL179" i="2"/>
  <c r="AI179" i="2"/>
  <c r="AF179" i="2"/>
  <c r="AC179" i="2"/>
  <c r="Z179" i="2"/>
  <c r="W179" i="2"/>
  <c r="T179" i="2"/>
  <c r="Q179" i="2"/>
  <c r="N179" i="2"/>
  <c r="K179" i="2"/>
  <c r="H179" i="2"/>
  <c r="BJ178" i="2"/>
  <c r="BG178" i="2"/>
  <c r="BA178" i="2"/>
  <c r="AX178" i="2"/>
  <c r="AU178" i="2"/>
  <c r="AR178" i="2"/>
  <c r="AO178" i="2"/>
  <c r="AL178" i="2"/>
  <c r="AI178" i="2"/>
  <c r="AF178" i="2"/>
  <c r="AC178" i="2"/>
  <c r="Z178" i="2"/>
  <c r="W178" i="2"/>
  <c r="T178" i="2"/>
  <c r="Q178" i="2"/>
  <c r="N178" i="2"/>
  <c r="K178" i="2"/>
  <c r="H178" i="2"/>
  <c r="BJ177" i="2"/>
  <c r="BG177" i="2"/>
  <c r="BA177" i="2"/>
  <c r="AX177" i="2"/>
  <c r="AU177" i="2"/>
  <c r="AR177" i="2"/>
  <c r="AO177" i="2"/>
  <c r="AL177" i="2"/>
  <c r="AI177" i="2"/>
  <c r="AF177" i="2"/>
  <c r="AC177" i="2"/>
  <c r="Z177" i="2"/>
  <c r="W177" i="2"/>
  <c r="T177" i="2"/>
  <c r="Q177" i="2"/>
  <c r="N177" i="2"/>
  <c r="K177" i="2"/>
  <c r="H177" i="2"/>
  <c r="BJ176" i="2"/>
  <c r="BG176" i="2"/>
  <c r="BA176" i="2"/>
  <c r="AX176" i="2"/>
  <c r="AU176" i="2"/>
  <c r="AR176" i="2"/>
  <c r="AO176" i="2"/>
  <c r="AL176" i="2"/>
  <c r="AI176" i="2"/>
  <c r="AF176" i="2"/>
  <c r="AC176" i="2"/>
  <c r="Z176" i="2"/>
  <c r="W176" i="2"/>
  <c r="T176" i="2"/>
  <c r="Q176" i="2"/>
  <c r="N176" i="2"/>
  <c r="K176" i="2"/>
  <c r="H176" i="2"/>
  <c r="BJ175" i="2"/>
  <c r="BG175" i="2"/>
  <c r="BA175" i="2"/>
  <c r="AX175" i="2"/>
  <c r="AU175" i="2"/>
  <c r="AR175" i="2"/>
  <c r="AO175" i="2"/>
  <c r="AL175" i="2"/>
  <c r="AI175" i="2"/>
  <c r="AF175" i="2"/>
  <c r="AC175" i="2"/>
  <c r="Z175" i="2"/>
  <c r="W175" i="2"/>
  <c r="T175" i="2"/>
  <c r="Q175" i="2"/>
  <c r="N175" i="2"/>
  <c r="K175" i="2"/>
  <c r="H175" i="2"/>
  <c r="D187" i="2"/>
  <c r="C187" i="2"/>
  <c r="BK187" i="2" s="1"/>
  <c r="BL186" i="2"/>
  <c r="BK186" i="2"/>
  <c r="E186" i="2"/>
  <c r="BL185" i="2"/>
  <c r="BK185" i="2"/>
  <c r="E185" i="2"/>
  <c r="BL184" i="2"/>
  <c r="BK184" i="2"/>
  <c r="E184" i="2"/>
  <c r="BL183" i="2"/>
  <c r="BK183" i="2"/>
  <c r="E183" i="2"/>
  <c r="BL182" i="2"/>
  <c r="BK182" i="2"/>
  <c r="E182" i="2"/>
  <c r="BL181" i="2"/>
  <c r="BK181" i="2"/>
  <c r="E181" i="2"/>
  <c r="BL180" i="2"/>
  <c r="BK180" i="2"/>
  <c r="E180" i="2"/>
  <c r="BL179" i="2"/>
  <c r="BK179" i="2"/>
  <c r="E179" i="2"/>
  <c r="BL178" i="2"/>
  <c r="BK178" i="2"/>
  <c r="E178" i="2"/>
  <c r="BK177" i="2"/>
  <c r="E177" i="2"/>
  <c r="BL176" i="2"/>
  <c r="BK176" i="2"/>
  <c r="E176" i="2"/>
  <c r="BL175" i="2"/>
  <c r="BK175" i="2"/>
  <c r="E175" i="2"/>
  <c r="J174" i="2"/>
  <c r="I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BL173" i="2"/>
  <c r="BK173" i="2"/>
  <c r="BL172" i="2"/>
  <c r="BK172" i="2"/>
  <c r="BL171" i="2"/>
  <c r="BK171" i="2"/>
  <c r="BL170" i="2"/>
  <c r="BK170" i="2"/>
  <c r="BL169" i="2"/>
  <c r="BK169" i="2"/>
  <c r="BL168" i="2"/>
  <c r="BK168" i="2"/>
  <c r="BL167" i="2"/>
  <c r="BK167" i="2"/>
  <c r="BL166" i="2"/>
  <c r="BK166" i="2"/>
  <c r="BL165" i="2"/>
  <c r="BK165" i="2"/>
  <c r="BL164" i="2"/>
  <c r="BK164" i="2"/>
  <c r="BL163" i="2"/>
  <c r="BK163" i="2"/>
  <c r="BL162" i="2"/>
  <c r="BK162" i="2"/>
  <c r="BI174" i="2"/>
  <c r="BH174" i="2"/>
  <c r="AZ174" i="2"/>
  <c r="AY174" i="2"/>
  <c r="AW174" i="2"/>
  <c r="AV174" i="2"/>
  <c r="AT174" i="2"/>
  <c r="AS174" i="2"/>
  <c r="AQ174" i="2"/>
  <c r="AP174" i="2"/>
  <c r="AN174" i="2"/>
  <c r="AM174" i="2"/>
  <c r="AK174" i="2"/>
  <c r="AJ174" i="2"/>
  <c r="AH174" i="2"/>
  <c r="AG174" i="2"/>
  <c r="AE174" i="2"/>
  <c r="AD174" i="2"/>
  <c r="AB174" i="2"/>
  <c r="AA174" i="2"/>
  <c r="Y174" i="2"/>
  <c r="X174" i="2"/>
  <c r="V174" i="2"/>
  <c r="U174" i="2"/>
  <c r="S174" i="2"/>
  <c r="R174" i="2"/>
  <c r="P174" i="2"/>
  <c r="O174" i="2"/>
  <c r="M174" i="2"/>
  <c r="L174" i="2"/>
  <c r="G174" i="2"/>
  <c r="F174" i="2"/>
  <c r="BJ173" i="2"/>
  <c r="BA173" i="2"/>
  <c r="AX173" i="2"/>
  <c r="AU173" i="2"/>
  <c r="AR173" i="2"/>
  <c r="AO173" i="2"/>
  <c r="AL173" i="2"/>
  <c r="AI173" i="2"/>
  <c r="AF173" i="2"/>
  <c r="AC173" i="2"/>
  <c r="Z173" i="2"/>
  <c r="W173" i="2"/>
  <c r="T173" i="2"/>
  <c r="Q173" i="2"/>
  <c r="N173" i="2"/>
  <c r="H173" i="2"/>
  <c r="BJ172" i="2"/>
  <c r="BA172" i="2"/>
  <c r="AX172" i="2"/>
  <c r="AU172" i="2"/>
  <c r="AR172" i="2"/>
  <c r="AO172" i="2"/>
  <c r="AL172" i="2"/>
  <c r="AI172" i="2"/>
  <c r="AF172" i="2"/>
  <c r="AC172" i="2"/>
  <c r="Z172" i="2"/>
  <c r="W172" i="2"/>
  <c r="T172" i="2"/>
  <c r="Q172" i="2"/>
  <c r="N172" i="2"/>
  <c r="H172" i="2"/>
  <c r="BJ171" i="2"/>
  <c r="BA171" i="2"/>
  <c r="AX171" i="2"/>
  <c r="AU171" i="2"/>
  <c r="AR171" i="2"/>
  <c r="AO171" i="2"/>
  <c r="AL171" i="2"/>
  <c r="AI171" i="2"/>
  <c r="AF171" i="2"/>
  <c r="AC171" i="2"/>
  <c r="Z171" i="2"/>
  <c r="W171" i="2"/>
  <c r="T171" i="2"/>
  <c r="Q171" i="2"/>
  <c r="N171" i="2"/>
  <c r="H171" i="2"/>
  <c r="BJ170" i="2"/>
  <c r="BA170" i="2"/>
  <c r="AX170" i="2"/>
  <c r="AU170" i="2"/>
  <c r="AR170" i="2"/>
  <c r="AO170" i="2"/>
  <c r="AL170" i="2"/>
  <c r="AI170" i="2"/>
  <c r="AF170" i="2"/>
  <c r="AC170" i="2"/>
  <c r="Z170" i="2"/>
  <c r="W170" i="2"/>
  <c r="T170" i="2"/>
  <c r="Q170" i="2"/>
  <c r="N170" i="2"/>
  <c r="H170" i="2"/>
  <c r="BJ169" i="2"/>
  <c r="BA169" i="2"/>
  <c r="AX169" i="2"/>
  <c r="AU169" i="2"/>
  <c r="AR169" i="2"/>
  <c r="AO169" i="2"/>
  <c r="AL169" i="2"/>
  <c r="AI169" i="2"/>
  <c r="AF169" i="2"/>
  <c r="AC169" i="2"/>
  <c r="Z169" i="2"/>
  <c r="W169" i="2"/>
  <c r="T169" i="2"/>
  <c r="Q169" i="2"/>
  <c r="N169" i="2"/>
  <c r="H169" i="2"/>
  <c r="BJ168" i="2"/>
  <c r="BA168" i="2"/>
  <c r="AX168" i="2"/>
  <c r="AU168" i="2"/>
  <c r="AR168" i="2"/>
  <c r="AO168" i="2"/>
  <c r="AL168" i="2"/>
  <c r="AI168" i="2"/>
  <c r="AF168" i="2"/>
  <c r="AC168" i="2"/>
  <c r="Z168" i="2"/>
  <c r="W168" i="2"/>
  <c r="T168" i="2"/>
  <c r="Q168" i="2"/>
  <c r="N168" i="2"/>
  <c r="H168" i="2"/>
  <c r="BJ167" i="2"/>
  <c r="BA167" i="2"/>
  <c r="AX167" i="2"/>
  <c r="AU167" i="2"/>
  <c r="AR167" i="2"/>
  <c r="AO167" i="2"/>
  <c r="AL167" i="2"/>
  <c r="AI167" i="2"/>
  <c r="AF167" i="2"/>
  <c r="AC167" i="2"/>
  <c r="Z167" i="2"/>
  <c r="W167" i="2"/>
  <c r="T167" i="2"/>
  <c r="Q167" i="2"/>
  <c r="N167" i="2"/>
  <c r="H167" i="2"/>
  <c r="BJ166" i="2"/>
  <c r="BA166" i="2"/>
  <c r="AX166" i="2"/>
  <c r="AU166" i="2"/>
  <c r="AR166" i="2"/>
  <c r="AO166" i="2"/>
  <c r="AL166" i="2"/>
  <c r="AI166" i="2"/>
  <c r="AF166" i="2"/>
  <c r="AC166" i="2"/>
  <c r="Z166" i="2"/>
  <c r="W166" i="2"/>
  <c r="T166" i="2"/>
  <c r="Q166" i="2"/>
  <c r="N166" i="2"/>
  <c r="H166" i="2"/>
  <c r="BJ165" i="2"/>
  <c r="BA165" i="2"/>
  <c r="AX165" i="2"/>
  <c r="AU165" i="2"/>
  <c r="AR165" i="2"/>
  <c r="AO165" i="2"/>
  <c r="AL165" i="2"/>
  <c r="AI165" i="2"/>
  <c r="AF165" i="2"/>
  <c r="AC165" i="2"/>
  <c r="Z165" i="2"/>
  <c r="W165" i="2"/>
  <c r="T165" i="2"/>
  <c r="Q165" i="2"/>
  <c r="N165" i="2"/>
  <c r="H165" i="2"/>
  <c r="BJ164" i="2"/>
  <c r="BA164" i="2"/>
  <c r="AX164" i="2"/>
  <c r="AU164" i="2"/>
  <c r="AR164" i="2"/>
  <c r="AO164" i="2"/>
  <c r="AL164" i="2"/>
  <c r="AI164" i="2"/>
  <c r="AF164" i="2"/>
  <c r="AC164" i="2"/>
  <c r="Z164" i="2"/>
  <c r="W164" i="2"/>
  <c r="T164" i="2"/>
  <c r="Q164" i="2"/>
  <c r="N164" i="2"/>
  <c r="H164" i="2"/>
  <c r="BJ163" i="2"/>
  <c r="BA163" i="2"/>
  <c r="AX163" i="2"/>
  <c r="AU163" i="2"/>
  <c r="AR163" i="2"/>
  <c r="AO163" i="2"/>
  <c r="AL163" i="2"/>
  <c r="AI163" i="2"/>
  <c r="AF163" i="2"/>
  <c r="AC163" i="2"/>
  <c r="Z163" i="2"/>
  <c r="W163" i="2"/>
  <c r="T163" i="2"/>
  <c r="Q163" i="2"/>
  <c r="N163" i="2"/>
  <c r="H163" i="2"/>
  <c r="BJ162" i="2"/>
  <c r="BA162" i="2"/>
  <c r="AX162" i="2"/>
  <c r="AU162" i="2"/>
  <c r="AR162" i="2"/>
  <c r="AO162" i="2"/>
  <c r="AL162" i="2"/>
  <c r="AI162" i="2"/>
  <c r="AF162" i="2"/>
  <c r="AC162" i="2"/>
  <c r="Z162" i="2"/>
  <c r="W162" i="2"/>
  <c r="T162" i="2"/>
  <c r="Q162" i="2"/>
  <c r="N162" i="2"/>
  <c r="H162" i="2"/>
  <c r="D174" i="2"/>
  <c r="C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BL160" i="2"/>
  <c r="BK160" i="2"/>
  <c r="BL159" i="2"/>
  <c r="BK159" i="2"/>
  <c r="BL158" i="2"/>
  <c r="BK158" i="2"/>
  <c r="BL157" i="2"/>
  <c r="BK157" i="2"/>
  <c r="BL156" i="2"/>
  <c r="BK156" i="2"/>
  <c r="BL155" i="2"/>
  <c r="BK155" i="2"/>
  <c r="BL154" i="2"/>
  <c r="BK154" i="2"/>
  <c r="BL153" i="2"/>
  <c r="BK153" i="2"/>
  <c r="BL152" i="2"/>
  <c r="BK152" i="2"/>
  <c r="BL151" i="2"/>
  <c r="BK151" i="2"/>
  <c r="BL150" i="2"/>
  <c r="BK150" i="2"/>
  <c r="BL149" i="2"/>
  <c r="BK149" i="2"/>
  <c r="BI161" i="2"/>
  <c r="BH161" i="2"/>
  <c r="AZ161" i="2"/>
  <c r="AY161" i="2"/>
  <c r="AW161" i="2"/>
  <c r="AV161" i="2"/>
  <c r="AT161" i="2"/>
  <c r="AS161" i="2"/>
  <c r="AQ161" i="2"/>
  <c r="AP161" i="2"/>
  <c r="AN161" i="2"/>
  <c r="AM161" i="2"/>
  <c r="AK161" i="2"/>
  <c r="AJ161" i="2"/>
  <c r="AH161" i="2"/>
  <c r="AG161" i="2"/>
  <c r="AE161" i="2"/>
  <c r="AD161" i="2"/>
  <c r="AB161" i="2"/>
  <c r="AA161" i="2"/>
  <c r="Y161" i="2"/>
  <c r="X161" i="2"/>
  <c r="V161" i="2"/>
  <c r="U161" i="2"/>
  <c r="S161" i="2"/>
  <c r="R161" i="2"/>
  <c r="P161" i="2"/>
  <c r="O161" i="2"/>
  <c r="M161" i="2"/>
  <c r="L161" i="2"/>
  <c r="G161" i="2"/>
  <c r="F161" i="2"/>
  <c r="BJ160" i="2"/>
  <c r="BA160" i="2"/>
  <c r="AX160" i="2"/>
  <c r="AU160" i="2"/>
  <c r="AR160" i="2"/>
  <c r="AO160" i="2"/>
  <c r="AL160" i="2"/>
  <c r="AI160" i="2"/>
  <c r="AF160" i="2"/>
  <c r="AC160" i="2"/>
  <c r="Z160" i="2"/>
  <c r="W160" i="2"/>
  <c r="T160" i="2"/>
  <c r="Q160" i="2"/>
  <c r="N160" i="2"/>
  <c r="H160" i="2"/>
  <c r="BJ159" i="2"/>
  <c r="BA159" i="2"/>
  <c r="AX159" i="2"/>
  <c r="AU159" i="2"/>
  <c r="AR159" i="2"/>
  <c r="AO159" i="2"/>
  <c r="AL159" i="2"/>
  <c r="AI159" i="2"/>
  <c r="AF159" i="2"/>
  <c r="AC159" i="2"/>
  <c r="Z159" i="2"/>
  <c r="W159" i="2"/>
  <c r="T159" i="2"/>
  <c r="Q159" i="2"/>
  <c r="N159" i="2"/>
  <c r="H159" i="2"/>
  <c r="BJ158" i="2"/>
  <c r="BA158" i="2"/>
  <c r="AX158" i="2"/>
  <c r="AU158" i="2"/>
  <c r="AR158" i="2"/>
  <c r="AO158" i="2"/>
  <c r="AL158" i="2"/>
  <c r="AI158" i="2"/>
  <c r="AF158" i="2"/>
  <c r="AC158" i="2"/>
  <c r="Z158" i="2"/>
  <c r="W158" i="2"/>
  <c r="T158" i="2"/>
  <c r="Q158" i="2"/>
  <c r="N158" i="2"/>
  <c r="H158" i="2"/>
  <c r="BJ157" i="2"/>
  <c r="BA157" i="2"/>
  <c r="AX157" i="2"/>
  <c r="AU157" i="2"/>
  <c r="AR157" i="2"/>
  <c r="AO157" i="2"/>
  <c r="AL157" i="2"/>
  <c r="AI157" i="2"/>
  <c r="AF157" i="2"/>
  <c r="AC157" i="2"/>
  <c r="Z157" i="2"/>
  <c r="W157" i="2"/>
  <c r="T157" i="2"/>
  <c r="Q157" i="2"/>
  <c r="N157" i="2"/>
  <c r="H157" i="2"/>
  <c r="BJ156" i="2"/>
  <c r="BA156" i="2"/>
  <c r="AX156" i="2"/>
  <c r="AU156" i="2"/>
  <c r="AR156" i="2"/>
  <c r="AO156" i="2"/>
  <c r="AL156" i="2"/>
  <c r="AI156" i="2"/>
  <c r="AF156" i="2"/>
  <c r="AC156" i="2"/>
  <c r="Z156" i="2"/>
  <c r="W156" i="2"/>
  <c r="T156" i="2"/>
  <c r="Q156" i="2"/>
  <c r="N156" i="2"/>
  <c r="H156" i="2"/>
  <c r="BJ155" i="2"/>
  <c r="BA155" i="2"/>
  <c r="AX155" i="2"/>
  <c r="AU155" i="2"/>
  <c r="AR155" i="2"/>
  <c r="AO155" i="2"/>
  <c r="AL155" i="2"/>
  <c r="AI155" i="2"/>
  <c r="AF155" i="2"/>
  <c r="AC155" i="2"/>
  <c r="Z155" i="2"/>
  <c r="W155" i="2"/>
  <c r="T155" i="2"/>
  <c r="Q155" i="2"/>
  <c r="N155" i="2"/>
  <c r="H155" i="2"/>
  <c r="BJ154" i="2"/>
  <c r="BA154" i="2"/>
  <c r="AX154" i="2"/>
  <c r="AU154" i="2"/>
  <c r="AR154" i="2"/>
  <c r="AO154" i="2"/>
  <c r="AL154" i="2"/>
  <c r="AI154" i="2"/>
  <c r="AF154" i="2"/>
  <c r="AC154" i="2"/>
  <c r="Z154" i="2"/>
  <c r="W154" i="2"/>
  <c r="T154" i="2"/>
  <c r="Q154" i="2"/>
  <c r="N154" i="2"/>
  <c r="H154" i="2"/>
  <c r="BJ153" i="2"/>
  <c r="BA153" i="2"/>
  <c r="AX153" i="2"/>
  <c r="AU153" i="2"/>
  <c r="AR153" i="2"/>
  <c r="AO153" i="2"/>
  <c r="AL153" i="2"/>
  <c r="AI153" i="2"/>
  <c r="AF153" i="2"/>
  <c r="AC153" i="2"/>
  <c r="Z153" i="2"/>
  <c r="W153" i="2"/>
  <c r="T153" i="2"/>
  <c r="Q153" i="2"/>
  <c r="N153" i="2"/>
  <c r="H153" i="2"/>
  <c r="BJ152" i="2"/>
  <c r="BA152" i="2"/>
  <c r="AX152" i="2"/>
  <c r="AU152" i="2"/>
  <c r="AR152" i="2"/>
  <c r="AO152" i="2"/>
  <c r="AL152" i="2"/>
  <c r="AI152" i="2"/>
  <c r="AF152" i="2"/>
  <c r="AC152" i="2"/>
  <c r="Z152" i="2"/>
  <c r="W152" i="2"/>
  <c r="T152" i="2"/>
  <c r="Q152" i="2"/>
  <c r="N152" i="2"/>
  <c r="H152" i="2"/>
  <c r="BJ151" i="2"/>
  <c r="BA151" i="2"/>
  <c r="AX151" i="2"/>
  <c r="AU151" i="2"/>
  <c r="AR151" i="2"/>
  <c r="AO151" i="2"/>
  <c r="AL151" i="2"/>
  <c r="AI151" i="2"/>
  <c r="AF151" i="2"/>
  <c r="AC151" i="2"/>
  <c r="Z151" i="2"/>
  <c r="W151" i="2"/>
  <c r="T151" i="2"/>
  <c r="Q151" i="2"/>
  <c r="N151" i="2"/>
  <c r="H151" i="2"/>
  <c r="BJ150" i="2"/>
  <c r="BA150" i="2"/>
  <c r="AX150" i="2"/>
  <c r="AU150" i="2"/>
  <c r="AR150" i="2"/>
  <c r="AO150" i="2"/>
  <c r="AL150" i="2"/>
  <c r="AI150" i="2"/>
  <c r="AF150" i="2"/>
  <c r="AC150" i="2"/>
  <c r="Z150" i="2"/>
  <c r="W150" i="2"/>
  <c r="T150" i="2"/>
  <c r="Q150" i="2"/>
  <c r="N150" i="2"/>
  <c r="H150" i="2"/>
  <c r="BJ149" i="2"/>
  <c r="BA149" i="2"/>
  <c r="AX149" i="2"/>
  <c r="AU149" i="2"/>
  <c r="AR149" i="2"/>
  <c r="AO149" i="2"/>
  <c r="AL149" i="2"/>
  <c r="AI149" i="2"/>
  <c r="AF149" i="2"/>
  <c r="AC149" i="2"/>
  <c r="Z149" i="2"/>
  <c r="W149" i="2"/>
  <c r="T149" i="2"/>
  <c r="Q149" i="2"/>
  <c r="N149" i="2"/>
  <c r="H149" i="2"/>
  <c r="D161" i="2"/>
  <c r="C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BL147" i="2"/>
  <c r="BK147" i="2"/>
  <c r="BL146" i="2"/>
  <c r="BK146" i="2"/>
  <c r="BL145" i="2"/>
  <c r="BK145" i="2"/>
  <c r="BL144" i="2"/>
  <c r="BK144" i="2"/>
  <c r="BL143" i="2"/>
  <c r="BK143" i="2"/>
  <c r="BL142" i="2"/>
  <c r="BK142" i="2"/>
  <c r="BL141" i="2"/>
  <c r="BK141" i="2"/>
  <c r="BL140" i="2"/>
  <c r="BK140" i="2"/>
  <c r="BL139" i="2"/>
  <c r="BK139" i="2"/>
  <c r="BL138" i="2"/>
  <c r="BK138" i="2"/>
  <c r="BL137" i="2"/>
  <c r="BK137" i="2"/>
  <c r="BL136" i="2"/>
  <c r="BK136" i="2"/>
  <c r="BI148" i="2"/>
  <c r="BH148" i="2"/>
  <c r="AZ148" i="2"/>
  <c r="AY148" i="2"/>
  <c r="AW148" i="2"/>
  <c r="AV148" i="2"/>
  <c r="AT148" i="2"/>
  <c r="AS148" i="2"/>
  <c r="AQ148" i="2"/>
  <c r="AP148" i="2"/>
  <c r="AN148" i="2"/>
  <c r="AM148" i="2"/>
  <c r="AK148" i="2"/>
  <c r="AJ148" i="2"/>
  <c r="AH148" i="2"/>
  <c r="AG148" i="2"/>
  <c r="AE148" i="2"/>
  <c r="AD148" i="2"/>
  <c r="AB148" i="2"/>
  <c r="AA148" i="2"/>
  <c r="Y148" i="2"/>
  <c r="X148" i="2"/>
  <c r="V148" i="2"/>
  <c r="U148" i="2"/>
  <c r="S148" i="2"/>
  <c r="R148" i="2"/>
  <c r="P148" i="2"/>
  <c r="O148" i="2"/>
  <c r="M148" i="2"/>
  <c r="L148" i="2"/>
  <c r="G148" i="2"/>
  <c r="F148" i="2"/>
  <c r="BJ147" i="2"/>
  <c r="BA147" i="2"/>
  <c r="AX147" i="2"/>
  <c r="AU147" i="2"/>
  <c r="AR147" i="2"/>
  <c r="AO147" i="2"/>
  <c r="AL147" i="2"/>
  <c r="AI147" i="2"/>
  <c r="AF147" i="2"/>
  <c r="AC147" i="2"/>
  <c r="Z147" i="2"/>
  <c r="W147" i="2"/>
  <c r="T147" i="2"/>
  <c r="Q147" i="2"/>
  <c r="N147" i="2"/>
  <c r="H147" i="2"/>
  <c r="BJ146" i="2"/>
  <c r="BA146" i="2"/>
  <c r="AX146" i="2"/>
  <c r="AU146" i="2"/>
  <c r="AR146" i="2"/>
  <c r="AO146" i="2"/>
  <c r="AL146" i="2"/>
  <c r="AI146" i="2"/>
  <c r="AF146" i="2"/>
  <c r="AC146" i="2"/>
  <c r="Z146" i="2"/>
  <c r="W146" i="2"/>
  <c r="T146" i="2"/>
  <c r="Q146" i="2"/>
  <c r="N146" i="2"/>
  <c r="H146" i="2"/>
  <c r="BJ145" i="2"/>
  <c r="BA145" i="2"/>
  <c r="AX145" i="2"/>
  <c r="AU145" i="2"/>
  <c r="AR145" i="2"/>
  <c r="AO145" i="2"/>
  <c r="AL145" i="2"/>
  <c r="AI145" i="2"/>
  <c r="AF145" i="2"/>
  <c r="AC145" i="2"/>
  <c r="Z145" i="2"/>
  <c r="W145" i="2"/>
  <c r="T145" i="2"/>
  <c r="Q145" i="2"/>
  <c r="N145" i="2"/>
  <c r="H145" i="2"/>
  <c r="BJ144" i="2"/>
  <c r="BA144" i="2"/>
  <c r="AX144" i="2"/>
  <c r="AU144" i="2"/>
  <c r="AR144" i="2"/>
  <c r="AO144" i="2"/>
  <c r="AL144" i="2"/>
  <c r="AI144" i="2"/>
  <c r="AF144" i="2"/>
  <c r="AC144" i="2"/>
  <c r="Z144" i="2"/>
  <c r="W144" i="2"/>
  <c r="T144" i="2"/>
  <c r="Q144" i="2"/>
  <c r="N144" i="2"/>
  <c r="H144" i="2"/>
  <c r="BJ143" i="2"/>
  <c r="BA143" i="2"/>
  <c r="AX143" i="2"/>
  <c r="AU143" i="2"/>
  <c r="AR143" i="2"/>
  <c r="AO143" i="2"/>
  <c r="AL143" i="2"/>
  <c r="AI143" i="2"/>
  <c r="AF143" i="2"/>
  <c r="AC143" i="2"/>
  <c r="Z143" i="2"/>
  <c r="W143" i="2"/>
  <c r="T143" i="2"/>
  <c r="Q143" i="2"/>
  <c r="N143" i="2"/>
  <c r="H143" i="2"/>
  <c r="BJ142" i="2"/>
  <c r="BA142" i="2"/>
  <c r="AX142" i="2"/>
  <c r="AU142" i="2"/>
  <c r="AR142" i="2"/>
  <c r="AO142" i="2"/>
  <c r="AL142" i="2"/>
  <c r="AI142" i="2"/>
  <c r="AF142" i="2"/>
  <c r="AC142" i="2"/>
  <c r="Z142" i="2"/>
  <c r="W142" i="2"/>
  <c r="T142" i="2"/>
  <c r="Q142" i="2"/>
  <c r="N142" i="2"/>
  <c r="H142" i="2"/>
  <c r="BJ141" i="2"/>
  <c r="BA141" i="2"/>
  <c r="AX141" i="2"/>
  <c r="AU141" i="2"/>
  <c r="AR141" i="2"/>
  <c r="AO141" i="2"/>
  <c r="AL141" i="2"/>
  <c r="AI141" i="2"/>
  <c r="AF141" i="2"/>
  <c r="AC141" i="2"/>
  <c r="Z141" i="2"/>
  <c r="W141" i="2"/>
  <c r="T141" i="2"/>
  <c r="Q141" i="2"/>
  <c r="N141" i="2"/>
  <c r="H141" i="2"/>
  <c r="BJ140" i="2"/>
  <c r="BA140" i="2"/>
  <c r="AX140" i="2"/>
  <c r="AU140" i="2"/>
  <c r="AR140" i="2"/>
  <c r="AO140" i="2"/>
  <c r="AL140" i="2"/>
  <c r="AI140" i="2"/>
  <c r="AF140" i="2"/>
  <c r="AC140" i="2"/>
  <c r="Z140" i="2"/>
  <c r="W140" i="2"/>
  <c r="T140" i="2"/>
  <c r="Q140" i="2"/>
  <c r="N140" i="2"/>
  <c r="H140" i="2"/>
  <c r="BJ139" i="2"/>
  <c r="BA139" i="2"/>
  <c r="AX139" i="2"/>
  <c r="AU139" i="2"/>
  <c r="AR139" i="2"/>
  <c r="AO139" i="2"/>
  <c r="AL139" i="2"/>
  <c r="AI139" i="2"/>
  <c r="AF139" i="2"/>
  <c r="AC139" i="2"/>
  <c r="Z139" i="2"/>
  <c r="W139" i="2"/>
  <c r="T139" i="2"/>
  <c r="Q139" i="2"/>
  <c r="N139" i="2"/>
  <c r="H139" i="2"/>
  <c r="BJ138" i="2"/>
  <c r="BA138" i="2"/>
  <c r="AX138" i="2"/>
  <c r="AU138" i="2"/>
  <c r="AR138" i="2"/>
  <c r="AO138" i="2"/>
  <c r="AL138" i="2"/>
  <c r="AI138" i="2"/>
  <c r="AF138" i="2"/>
  <c r="AC138" i="2"/>
  <c r="Z138" i="2"/>
  <c r="W138" i="2"/>
  <c r="T138" i="2"/>
  <c r="Q138" i="2"/>
  <c r="N138" i="2"/>
  <c r="H138" i="2"/>
  <c r="BJ137" i="2"/>
  <c r="BA137" i="2"/>
  <c r="AX137" i="2"/>
  <c r="AU137" i="2"/>
  <c r="AR137" i="2"/>
  <c r="AO137" i="2"/>
  <c r="AL137" i="2"/>
  <c r="AI137" i="2"/>
  <c r="AF137" i="2"/>
  <c r="AC137" i="2"/>
  <c r="Z137" i="2"/>
  <c r="W137" i="2"/>
  <c r="T137" i="2"/>
  <c r="Q137" i="2"/>
  <c r="N137" i="2"/>
  <c r="H137" i="2"/>
  <c r="BJ136" i="2"/>
  <c r="BA136" i="2"/>
  <c r="AX136" i="2"/>
  <c r="AU136" i="2"/>
  <c r="AR136" i="2"/>
  <c r="AO136" i="2"/>
  <c r="AL136" i="2"/>
  <c r="AI136" i="2"/>
  <c r="AF136" i="2"/>
  <c r="AC136" i="2"/>
  <c r="Z136" i="2"/>
  <c r="W136" i="2"/>
  <c r="T136" i="2"/>
  <c r="Q136" i="2"/>
  <c r="N136" i="2"/>
  <c r="H136" i="2"/>
  <c r="D148" i="2"/>
  <c r="C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BL187" i="2" l="1"/>
  <c r="BK148" i="2"/>
  <c r="BL148" i="2"/>
  <c r="BK174" i="2"/>
  <c r="BL174" i="2"/>
  <c r="BL161" i="2"/>
  <c r="BK161" i="2"/>
  <c r="BL134" i="2"/>
  <c r="BK134" i="2"/>
  <c r="BL133" i="2"/>
  <c r="BK133" i="2"/>
  <c r="BL132" i="2"/>
  <c r="BL131" i="2"/>
  <c r="BK131" i="2"/>
  <c r="BL130" i="2"/>
  <c r="BK130" i="2"/>
  <c r="BL129" i="2"/>
  <c r="BK129" i="2"/>
  <c r="BL128" i="2"/>
  <c r="BK128" i="2"/>
  <c r="BL127" i="2"/>
  <c r="BK127" i="2"/>
  <c r="BL126" i="2"/>
  <c r="BK126" i="2"/>
  <c r="BL125" i="2"/>
  <c r="BK125" i="2"/>
  <c r="BL124" i="2"/>
  <c r="BK124" i="2"/>
  <c r="BL123" i="2"/>
  <c r="BK123" i="2"/>
  <c r="BK132" i="2"/>
  <c r="V122" i="2"/>
  <c r="U122" i="2"/>
  <c r="W121" i="2"/>
  <c r="W120" i="2"/>
  <c r="W119" i="2"/>
  <c r="W118" i="2"/>
  <c r="W117" i="2"/>
  <c r="W116" i="2"/>
  <c r="W115" i="2"/>
  <c r="W114" i="2"/>
  <c r="W113" i="2"/>
  <c r="W112" i="2"/>
  <c r="W111" i="2"/>
  <c r="W110" i="2"/>
  <c r="V109" i="2"/>
  <c r="U109" i="2"/>
  <c r="W108" i="2"/>
  <c r="W107" i="2"/>
  <c r="W106" i="2"/>
  <c r="W105" i="2"/>
  <c r="W104" i="2"/>
  <c r="W103" i="2"/>
  <c r="W102" i="2"/>
  <c r="W101" i="2"/>
  <c r="W100" i="2"/>
  <c r="W99" i="2"/>
  <c r="W98" i="2"/>
  <c r="W97" i="2"/>
  <c r="V96" i="2"/>
  <c r="U96" i="2"/>
  <c r="W95" i="2"/>
  <c r="W94" i="2"/>
  <c r="W93" i="2"/>
  <c r="W92" i="2"/>
  <c r="W91" i="2"/>
  <c r="W90" i="2"/>
  <c r="W89" i="2"/>
  <c r="W88" i="2"/>
  <c r="W87" i="2"/>
  <c r="W86" i="2"/>
  <c r="W85" i="2"/>
  <c r="W84" i="2"/>
  <c r="V83" i="2"/>
  <c r="U83" i="2"/>
  <c r="W82" i="2"/>
  <c r="W81" i="2"/>
  <c r="W80" i="2"/>
  <c r="W79" i="2"/>
  <c r="W78" i="2"/>
  <c r="W77" i="2"/>
  <c r="W76" i="2"/>
  <c r="W75" i="2"/>
  <c r="W74" i="2"/>
  <c r="W73" i="2"/>
  <c r="W72" i="2"/>
  <c r="W71" i="2"/>
  <c r="V70" i="2"/>
  <c r="U70" i="2"/>
  <c r="W69" i="2"/>
  <c r="W68" i="2"/>
  <c r="W67" i="2"/>
  <c r="W66" i="2"/>
  <c r="W65" i="2"/>
  <c r="W64" i="2"/>
  <c r="W63" i="2"/>
  <c r="W62" i="2"/>
  <c r="W61" i="2"/>
  <c r="W60" i="2"/>
  <c r="W59" i="2"/>
  <c r="W58" i="2"/>
  <c r="V57" i="2"/>
  <c r="U57" i="2"/>
  <c r="W56" i="2"/>
  <c r="W55" i="2"/>
  <c r="W54" i="2"/>
  <c r="W53" i="2"/>
  <c r="W52" i="2"/>
  <c r="W51" i="2"/>
  <c r="W50" i="2"/>
  <c r="W49" i="2"/>
  <c r="W48" i="2"/>
  <c r="W47" i="2"/>
  <c r="W46" i="2"/>
  <c r="W45" i="2"/>
  <c r="V44" i="2"/>
  <c r="U44" i="2"/>
  <c r="W43" i="2"/>
  <c r="W42" i="2"/>
  <c r="W41" i="2"/>
  <c r="W40" i="2"/>
  <c r="W39" i="2"/>
  <c r="W38" i="2"/>
  <c r="W37" i="2"/>
  <c r="W36" i="2"/>
  <c r="W35" i="2"/>
  <c r="W34" i="2"/>
  <c r="W33" i="2"/>
  <c r="W32" i="2"/>
  <c r="V31" i="2"/>
  <c r="U31" i="2"/>
  <c r="W30" i="2"/>
  <c r="W29" i="2"/>
  <c r="W28" i="2"/>
  <c r="W27" i="2"/>
  <c r="W26" i="2"/>
  <c r="W25" i="2"/>
  <c r="W24" i="2"/>
  <c r="W23" i="2"/>
  <c r="W22" i="2"/>
  <c r="W21" i="2"/>
  <c r="W20" i="2"/>
  <c r="W19" i="2"/>
  <c r="V18" i="2"/>
  <c r="U18" i="2"/>
  <c r="W17" i="2"/>
  <c r="W16" i="2"/>
  <c r="W15" i="2"/>
  <c r="W14" i="2"/>
  <c r="W13" i="2"/>
  <c r="W12" i="2"/>
  <c r="W11" i="2"/>
  <c r="W10" i="2"/>
  <c r="W9" i="2"/>
  <c r="W8" i="2"/>
  <c r="W7" i="2"/>
  <c r="W6" i="2"/>
  <c r="V135" i="2"/>
  <c r="U135" i="2"/>
  <c r="W134" i="2"/>
  <c r="W133" i="2"/>
  <c r="W132" i="2"/>
  <c r="W131" i="2"/>
  <c r="W130" i="2"/>
  <c r="W129" i="2"/>
  <c r="W128" i="2"/>
  <c r="W127" i="2"/>
  <c r="W126" i="2"/>
  <c r="W125" i="2"/>
  <c r="W124" i="2"/>
  <c r="W123" i="2"/>
  <c r="S122" i="2"/>
  <c r="R122" i="2"/>
  <c r="T121" i="2"/>
  <c r="T120" i="2"/>
  <c r="T119" i="2"/>
  <c r="T118" i="2"/>
  <c r="T117" i="2"/>
  <c r="T116" i="2"/>
  <c r="T115" i="2"/>
  <c r="T114" i="2"/>
  <c r="T113" i="2"/>
  <c r="T112" i="2"/>
  <c r="T111" i="2"/>
  <c r="T110" i="2"/>
  <c r="S109" i="2"/>
  <c r="R109" i="2"/>
  <c r="T108" i="2"/>
  <c r="T107" i="2"/>
  <c r="T106" i="2"/>
  <c r="T105" i="2"/>
  <c r="T104" i="2"/>
  <c r="T103" i="2"/>
  <c r="T102" i="2"/>
  <c r="T101" i="2"/>
  <c r="T100" i="2"/>
  <c r="T99" i="2"/>
  <c r="T98" i="2"/>
  <c r="T97" i="2"/>
  <c r="S96" i="2"/>
  <c r="R96" i="2"/>
  <c r="T95" i="2"/>
  <c r="T94" i="2"/>
  <c r="T93" i="2"/>
  <c r="T92" i="2"/>
  <c r="T91" i="2"/>
  <c r="T90" i="2"/>
  <c r="T89" i="2"/>
  <c r="T88" i="2"/>
  <c r="T87" i="2"/>
  <c r="T86" i="2"/>
  <c r="T85" i="2"/>
  <c r="T84" i="2"/>
  <c r="S83" i="2"/>
  <c r="R83" i="2"/>
  <c r="T82" i="2"/>
  <c r="T81" i="2"/>
  <c r="T80" i="2"/>
  <c r="T79" i="2"/>
  <c r="T78" i="2"/>
  <c r="T77" i="2"/>
  <c r="T76" i="2"/>
  <c r="T75" i="2"/>
  <c r="T74" i="2"/>
  <c r="T73" i="2"/>
  <c r="T72" i="2"/>
  <c r="T71" i="2"/>
  <c r="S70" i="2"/>
  <c r="R70" i="2"/>
  <c r="T69" i="2"/>
  <c r="T68" i="2"/>
  <c r="T67" i="2"/>
  <c r="T66" i="2"/>
  <c r="T65" i="2"/>
  <c r="T64" i="2"/>
  <c r="T63" i="2"/>
  <c r="T62" i="2"/>
  <c r="T61" i="2"/>
  <c r="T60" i="2"/>
  <c r="T59" i="2"/>
  <c r="T58" i="2"/>
  <c r="S57" i="2"/>
  <c r="R57" i="2"/>
  <c r="T56" i="2"/>
  <c r="T55" i="2"/>
  <c r="T54" i="2"/>
  <c r="T53" i="2"/>
  <c r="T52" i="2"/>
  <c r="T51" i="2"/>
  <c r="T50" i="2"/>
  <c r="T49" i="2"/>
  <c r="T48" i="2"/>
  <c r="T47" i="2"/>
  <c r="T46" i="2"/>
  <c r="T45" i="2"/>
  <c r="S44" i="2"/>
  <c r="R44" i="2"/>
  <c r="T43" i="2"/>
  <c r="T42" i="2"/>
  <c r="T41" i="2"/>
  <c r="T40" i="2"/>
  <c r="T39" i="2"/>
  <c r="T38" i="2"/>
  <c r="T37" i="2"/>
  <c r="T36" i="2"/>
  <c r="T35" i="2"/>
  <c r="T34" i="2"/>
  <c r="T33" i="2"/>
  <c r="T32" i="2"/>
  <c r="S31" i="2"/>
  <c r="R31" i="2"/>
  <c r="T30" i="2"/>
  <c r="T29" i="2"/>
  <c r="T28" i="2"/>
  <c r="T27" i="2"/>
  <c r="T26" i="2"/>
  <c r="T25" i="2"/>
  <c r="T24" i="2"/>
  <c r="T23" i="2"/>
  <c r="T22" i="2"/>
  <c r="T21" i="2"/>
  <c r="T20" i="2"/>
  <c r="T19" i="2"/>
  <c r="S18" i="2"/>
  <c r="R18" i="2"/>
  <c r="T17" i="2"/>
  <c r="T16" i="2"/>
  <c r="T15" i="2"/>
  <c r="T14" i="2"/>
  <c r="T13" i="2"/>
  <c r="T12" i="2"/>
  <c r="T11" i="2"/>
  <c r="T10" i="2"/>
  <c r="T9" i="2"/>
  <c r="T8" i="2"/>
  <c r="T7" i="2"/>
  <c r="T6" i="2"/>
  <c r="S135" i="2"/>
  <c r="R135" i="2"/>
  <c r="T134" i="2"/>
  <c r="T133" i="2"/>
  <c r="T132" i="2"/>
  <c r="T131" i="2"/>
  <c r="T130" i="2"/>
  <c r="T129" i="2"/>
  <c r="T128" i="2"/>
  <c r="T127" i="2"/>
  <c r="T126" i="2"/>
  <c r="T125" i="2"/>
  <c r="T124" i="2"/>
  <c r="T123" i="2"/>
  <c r="BI135" i="2" l="1"/>
  <c r="BH135" i="2"/>
  <c r="AZ135" i="2"/>
  <c r="AY135" i="2"/>
  <c r="AW135" i="2"/>
  <c r="AV135" i="2"/>
  <c r="AT135" i="2"/>
  <c r="AS135" i="2"/>
  <c r="AQ135" i="2"/>
  <c r="AP135" i="2"/>
  <c r="AN135" i="2"/>
  <c r="AM135" i="2"/>
  <c r="AK135" i="2"/>
  <c r="AJ135" i="2"/>
  <c r="AH135" i="2"/>
  <c r="AG135" i="2"/>
  <c r="AE135" i="2"/>
  <c r="AD135" i="2"/>
  <c r="AB135" i="2"/>
  <c r="AA135" i="2"/>
  <c r="Y135" i="2"/>
  <c r="X135" i="2"/>
  <c r="P135" i="2"/>
  <c r="O135" i="2"/>
  <c r="M135" i="2"/>
  <c r="L135" i="2"/>
  <c r="G135" i="2"/>
  <c r="F135" i="2"/>
  <c r="BJ134" i="2"/>
  <c r="BA134" i="2"/>
  <c r="AX134" i="2"/>
  <c r="AU134" i="2"/>
  <c r="AR134" i="2"/>
  <c r="AO134" i="2"/>
  <c r="AL134" i="2"/>
  <c r="AI134" i="2"/>
  <c r="AF134" i="2"/>
  <c r="AC134" i="2"/>
  <c r="Z134" i="2"/>
  <c r="Q134" i="2"/>
  <c r="N134" i="2"/>
  <c r="H134" i="2"/>
  <c r="BJ133" i="2"/>
  <c r="BA133" i="2"/>
  <c r="AX133" i="2"/>
  <c r="AU133" i="2"/>
  <c r="AR133" i="2"/>
  <c r="AO133" i="2"/>
  <c r="AL133" i="2"/>
  <c r="AI133" i="2"/>
  <c r="AF133" i="2"/>
  <c r="AC133" i="2"/>
  <c r="Z133" i="2"/>
  <c r="Q133" i="2"/>
  <c r="N133" i="2"/>
  <c r="H133" i="2"/>
  <c r="BJ132" i="2"/>
  <c r="BA132" i="2"/>
  <c r="AX132" i="2"/>
  <c r="AU132" i="2"/>
  <c r="AR132" i="2"/>
  <c r="AO132" i="2"/>
  <c r="AL132" i="2"/>
  <c r="AI132" i="2"/>
  <c r="AF132" i="2"/>
  <c r="AC132" i="2"/>
  <c r="Z132" i="2"/>
  <c r="Q132" i="2"/>
  <c r="N132" i="2"/>
  <c r="H132" i="2"/>
  <c r="BJ131" i="2"/>
  <c r="BA131" i="2"/>
  <c r="AX131" i="2"/>
  <c r="AU131" i="2"/>
  <c r="AR131" i="2"/>
  <c r="AO131" i="2"/>
  <c r="AL131" i="2"/>
  <c r="AI131" i="2"/>
  <c r="AF131" i="2"/>
  <c r="AC131" i="2"/>
  <c r="Z131" i="2"/>
  <c r="Q131" i="2"/>
  <c r="N131" i="2"/>
  <c r="H131" i="2"/>
  <c r="BJ130" i="2"/>
  <c r="BA130" i="2"/>
  <c r="AX130" i="2"/>
  <c r="AU130" i="2"/>
  <c r="AR130" i="2"/>
  <c r="AO130" i="2"/>
  <c r="AL130" i="2"/>
  <c r="AI130" i="2"/>
  <c r="AF130" i="2"/>
  <c r="AC130" i="2"/>
  <c r="Z130" i="2"/>
  <c r="Q130" i="2"/>
  <c r="N130" i="2"/>
  <c r="H130" i="2"/>
  <c r="BJ129" i="2"/>
  <c r="BA129" i="2"/>
  <c r="AX129" i="2"/>
  <c r="AU129" i="2"/>
  <c r="AR129" i="2"/>
  <c r="AO129" i="2"/>
  <c r="AL129" i="2"/>
  <c r="AI129" i="2"/>
  <c r="AF129" i="2"/>
  <c r="AC129" i="2"/>
  <c r="Z129" i="2"/>
  <c r="Q129" i="2"/>
  <c r="N129" i="2"/>
  <c r="H129" i="2"/>
  <c r="BJ128" i="2"/>
  <c r="BA128" i="2"/>
  <c r="AX128" i="2"/>
  <c r="AU128" i="2"/>
  <c r="AR128" i="2"/>
  <c r="AO128" i="2"/>
  <c r="AL128" i="2"/>
  <c r="AI128" i="2"/>
  <c r="AF128" i="2"/>
  <c r="AC128" i="2"/>
  <c r="Z128" i="2"/>
  <c r="Q128" i="2"/>
  <c r="N128" i="2"/>
  <c r="H128" i="2"/>
  <c r="BJ127" i="2"/>
  <c r="BA127" i="2"/>
  <c r="AX127" i="2"/>
  <c r="AU127" i="2"/>
  <c r="AR127" i="2"/>
  <c r="AO127" i="2"/>
  <c r="AL127" i="2"/>
  <c r="AI127" i="2"/>
  <c r="AF127" i="2"/>
  <c r="AC127" i="2"/>
  <c r="Z127" i="2"/>
  <c r="Q127" i="2"/>
  <c r="N127" i="2"/>
  <c r="H127" i="2"/>
  <c r="BJ126" i="2"/>
  <c r="BA126" i="2"/>
  <c r="AX126" i="2"/>
  <c r="AU126" i="2"/>
  <c r="AR126" i="2"/>
  <c r="AO126" i="2"/>
  <c r="AL126" i="2"/>
  <c r="AI126" i="2"/>
  <c r="AF126" i="2"/>
  <c r="AC126" i="2"/>
  <c r="Z126" i="2"/>
  <c r="Q126" i="2"/>
  <c r="N126" i="2"/>
  <c r="H126" i="2"/>
  <c r="BJ125" i="2"/>
  <c r="BA125" i="2"/>
  <c r="AX125" i="2"/>
  <c r="AU125" i="2"/>
  <c r="AR125" i="2"/>
  <c r="AO125" i="2"/>
  <c r="AL125" i="2"/>
  <c r="AI125" i="2"/>
  <c r="AF125" i="2"/>
  <c r="AC125" i="2"/>
  <c r="Z125" i="2"/>
  <c r="Q125" i="2"/>
  <c r="N125" i="2"/>
  <c r="H125" i="2"/>
  <c r="BJ124" i="2"/>
  <c r="BA124" i="2"/>
  <c r="AX124" i="2"/>
  <c r="AU124" i="2"/>
  <c r="AR124" i="2"/>
  <c r="AO124" i="2"/>
  <c r="AL124" i="2"/>
  <c r="AI124" i="2"/>
  <c r="AF124" i="2"/>
  <c r="AC124" i="2"/>
  <c r="Z124" i="2"/>
  <c r="Q124" i="2"/>
  <c r="N124" i="2"/>
  <c r="H124" i="2"/>
  <c r="BJ123" i="2"/>
  <c r="BA123" i="2"/>
  <c r="AX123" i="2"/>
  <c r="AU123" i="2"/>
  <c r="AR123" i="2"/>
  <c r="AO123" i="2"/>
  <c r="AL123" i="2"/>
  <c r="AI123" i="2"/>
  <c r="AF123" i="2"/>
  <c r="AC123" i="2"/>
  <c r="Z123" i="2"/>
  <c r="Q123" i="2"/>
  <c r="N123" i="2"/>
  <c r="H123" i="2"/>
  <c r="D135" i="2"/>
  <c r="C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BK135" i="2" l="1"/>
  <c r="BL135" i="2"/>
  <c r="BJ121" i="2"/>
  <c r="BA121" i="2"/>
  <c r="AX121" i="2"/>
  <c r="AU121" i="2"/>
  <c r="AR121" i="2"/>
  <c r="AO121" i="2"/>
  <c r="AL121" i="2"/>
  <c r="AI121" i="2"/>
  <c r="AF121" i="2"/>
  <c r="AC121" i="2"/>
  <c r="Z121" i="2"/>
  <c r="Q121" i="2"/>
  <c r="N121" i="2"/>
  <c r="H121" i="2"/>
  <c r="E121" i="2"/>
  <c r="BJ120" i="2"/>
  <c r="BA120" i="2"/>
  <c r="AX120" i="2"/>
  <c r="AU120" i="2"/>
  <c r="AR120" i="2"/>
  <c r="AO120" i="2"/>
  <c r="AL120" i="2"/>
  <c r="AI120" i="2"/>
  <c r="AF120" i="2"/>
  <c r="AC120" i="2"/>
  <c r="Z120" i="2"/>
  <c r="Q120" i="2"/>
  <c r="N120" i="2"/>
  <c r="H120" i="2"/>
  <c r="E120" i="2"/>
  <c r="BJ119" i="2"/>
  <c r="BA119" i="2"/>
  <c r="AX119" i="2"/>
  <c r="AU119" i="2"/>
  <c r="AR119" i="2"/>
  <c r="AO119" i="2"/>
  <c r="AL119" i="2"/>
  <c r="AI119" i="2"/>
  <c r="AF119" i="2"/>
  <c r="AC119" i="2"/>
  <c r="Z119" i="2"/>
  <c r="Q119" i="2"/>
  <c r="N119" i="2"/>
  <c r="H119" i="2"/>
  <c r="E119" i="2"/>
  <c r="BJ118" i="2"/>
  <c r="BA118" i="2"/>
  <c r="AX118" i="2"/>
  <c r="AU118" i="2"/>
  <c r="AR118" i="2"/>
  <c r="AO118" i="2"/>
  <c r="AL118" i="2"/>
  <c r="AI118" i="2"/>
  <c r="AF118" i="2"/>
  <c r="AC118" i="2"/>
  <c r="Z118" i="2"/>
  <c r="Q118" i="2"/>
  <c r="N118" i="2"/>
  <c r="H118" i="2"/>
  <c r="E118" i="2"/>
  <c r="BJ117" i="2"/>
  <c r="BA117" i="2"/>
  <c r="AX117" i="2"/>
  <c r="AU117" i="2"/>
  <c r="AR117" i="2"/>
  <c r="AO117" i="2"/>
  <c r="AL117" i="2"/>
  <c r="AI117" i="2"/>
  <c r="AF117" i="2"/>
  <c r="AC117" i="2"/>
  <c r="Z117" i="2"/>
  <c r="Q117" i="2"/>
  <c r="N117" i="2"/>
  <c r="H117" i="2"/>
  <c r="E117" i="2"/>
  <c r="BJ116" i="2"/>
  <c r="BA116" i="2"/>
  <c r="AX116" i="2"/>
  <c r="AU116" i="2"/>
  <c r="AR116" i="2"/>
  <c r="AO116" i="2"/>
  <c r="AL116" i="2"/>
  <c r="AI116" i="2"/>
  <c r="AF116" i="2"/>
  <c r="AC116" i="2"/>
  <c r="Z116" i="2"/>
  <c r="Q116" i="2"/>
  <c r="N116" i="2"/>
  <c r="H116" i="2"/>
  <c r="E116" i="2"/>
  <c r="BJ115" i="2"/>
  <c r="BA115" i="2"/>
  <c r="AX115" i="2"/>
  <c r="AU115" i="2"/>
  <c r="AR115" i="2"/>
  <c r="AO115" i="2"/>
  <c r="AL115" i="2"/>
  <c r="AI115" i="2"/>
  <c r="AF115" i="2"/>
  <c r="AC115" i="2"/>
  <c r="Z115" i="2"/>
  <c r="Q115" i="2"/>
  <c r="N115" i="2"/>
  <c r="H115" i="2"/>
  <c r="E115" i="2"/>
  <c r="BJ114" i="2"/>
  <c r="BA114" i="2"/>
  <c r="AX114" i="2"/>
  <c r="AU114" i="2"/>
  <c r="AR114" i="2"/>
  <c r="AO114" i="2"/>
  <c r="AL114" i="2"/>
  <c r="AI114" i="2"/>
  <c r="AF114" i="2"/>
  <c r="AC114" i="2"/>
  <c r="Z114" i="2"/>
  <c r="Q114" i="2"/>
  <c r="N114" i="2"/>
  <c r="H114" i="2"/>
  <c r="E114" i="2"/>
  <c r="BL121" i="2" l="1"/>
  <c r="BK121" i="2"/>
  <c r="BL120" i="2"/>
  <c r="BK120" i="2"/>
  <c r="BL119" i="2"/>
  <c r="BK119" i="2"/>
  <c r="BL118" i="2"/>
  <c r="BK118" i="2"/>
  <c r="BL117" i="2"/>
  <c r="BK117" i="2"/>
  <c r="BL116" i="2"/>
  <c r="BK116" i="2"/>
  <c r="BL115" i="2"/>
  <c r="BK115" i="2"/>
  <c r="BL114" i="2"/>
  <c r="BK114" i="2"/>
  <c r="BL113" i="2"/>
  <c r="BK113" i="2"/>
  <c r="BL112" i="2"/>
  <c r="BK112" i="2"/>
  <c r="BL111" i="2"/>
  <c r="BK111" i="2"/>
  <c r="BL110" i="2"/>
  <c r="BK110" i="2"/>
  <c r="BI122" i="2"/>
  <c r="BH122" i="2"/>
  <c r="AZ122" i="2"/>
  <c r="AY122" i="2"/>
  <c r="AW122" i="2"/>
  <c r="AV122" i="2"/>
  <c r="AT122" i="2"/>
  <c r="AS122" i="2"/>
  <c r="AQ122" i="2"/>
  <c r="AP122" i="2"/>
  <c r="AN122" i="2"/>
  <c r="AM122" i="2"/>
  <c r="AK122" i="2"/>
  <c r="AJ122" i="2"/>
  <c r="AH122" i="2"/>
  <c r="AG122" i="2"/>
  <c r="AE122" i="2"/>
  <c r="AD122" i="2"/>
  <c r="AB122" i="2"/>
  <c r="AA122" i="2"/>
  <c r="Y122" i="2"/>
  <c r="X122" i="2"/>
  <c r="P122" i="2"/>
  <c r="O122" i="2"/>
  <c r="M122" i="2"/>
  <c r="L122" i="2"/>
  <c r="G122" i="2"/>
  <c r="F122" i="2"/>
  <c r="BJ113" i="2"/>
  <c r="H113" i="2"/>
  <c r="BJ112" i="2"/>
  <c r="H112" i="2"/>
  <c r="BJ111" i="2"/>
  <c r="H111" i="2"/>
  <c r="BJ110" i="2"/>
  <c r="N110" i="2"/>
  <c r="H110" i="2"/>
  <c r="D122" i="2"/>
  <c r="C122" i="2"/>
  <c r="E113" i="2"/>
  <c r="E112" i="2"/>
  <c r="E111" i="2"/>
  <c r="E110" i="2"/>
  <c r="BK122" i="2" l="1"/>
  <c r="BL122" i="2"/>
  <c r="BL108" i="2"/>
  <c r="BK108" i="2"/>
  <c r="BL107" i="2"/>
  <c r="BK107" i="2"/>
  <c r="BL106" i="2"/>
  <c r="BK106" i="2"/>
  <c r="BL105" i="2"/>
  <c r="BK105" i="2"/>
  <c r="BL104" i="2"/>
  <c r="BK104" i="2"/>
  <c r="BL103" i="2"/>
  <c r="BK103" i="2"/>
  <c r="BL102" i="2"/>
  <c r="BK102" i="2"/>
  <c r="BL101" i="2"/>
  <c r="BK101" i="2"/>
  <c r="BL100" i="2"/>
  <c r="BK100" i="2"/>
  <c r="BL98" i="2"/>
  <c r="BK98" i="2"/>
  <c r="BL97" i="2"/>
  <c r="BK97" i="2"/>
  <c r="BL99" i="2"/>
  <c r="BK99" i="2"/>
  <c r="AK109" i="2"/>
  <c r="AJ109" i="2"/>
  <c r="AL99" i="2"/>
  <c r="AK96" i="2"/>
  <c r="AJ96" i="2"/>
  <c r="AK83" i="2"/>
  <c r="AJ83" i="2"/>
  <c r="AK70" i="2"/>
  <c r="AJ70" i="2"/>
  <c r="AK57" i="2"/>
  <c r="AJ57" i="2"/>
  <c r="AK44" i="2"/>
  <c r="AJ44" i="2"/>
  <c r="AK31" i="2"/>
  <c r="AJ31" i="2"/>
  <c r="AK18" i="2"/>
  <c r="AJ18" i="2"/>
  <c r="BI109" i="2" l="1"/>
  <c r="BH109" i="2"/>
  <c r="AZ109" i="2"/>
  <c r="AY109" i="2"/>
  <c r="AW109" i="2"/>
  <c r="AV109" i="2"/>
  <c r="AT109" i="2"/>
  <c r="AS109" i="2"/>
  <c r="AQ109" i="2"/>
  <c r="AP109" i="2"/>
  <c r="AN109" i="2"/>
  <c r="AM109" i="2"/>
  <c r="AH109" i="2"/>
  <c r="AG109" i="2"/>
  <c r="AE109" i="2"/>
  <c r="AD109" i="2"/>
  <c r="AB109" i="2"/>
  <c r="AA109" i="2"/>
  <c r="Y109" i="2"/>
  <c r="X109" i="2"/>
  <c r="P109" i="2"/>
  <c r="O109" i="2"/>
  <c r="M109" i="2"/>
  <c r="L109" i="2"/>
  <c r="G109" i="2"/>
  <c r="F109" i="2"/>
  <c r="D109" i="2"/>
  <c r="C109" i="2"/>
  <c r="BJ108" i="2"/>
  <c r="Z108" i="2"/>
  <c r="H108" i="2"/>
  <c r="E108" i="2"/>
  <c r="BJ107" i="2"/>
  <c r="N107" i="2"/>
  <c r="H107" i="2"/>
  <c r="E107" i="2"/>
  <c r="BJ106" i="2"/>
  <c r="N106" i="2"/>
  <c r="H106" i="2"/>
  <c r="E106" i="2"/>
  <c r="BJ105" i="2"/>
  <c r="H105" i="2"/>
  <c r="E105" i="2"/>
  <c r="BJ104" i="2"/>
  <c r="H104" i="2"/>
  <c r="E104" i="2"/>
  <c r="H103" i="2"/>
  <c r="E103" i="2"/>
  <c r="H102" i="2"/>
  <c r="E102" i="2"/>
  <c r="BJ101" i="2"/>
  <c r="E101" i="2"/>
  <c r="BJ100" i="2"/>
  <c r="N100" i="2"/>
  <c r="H100" i="2"/>
  <c r="E100" i="2"/>
  <c r="BJ99" i="2"/>
  <c r="H99" i="2"/>
  <c r="E99" i="2"/>
  <c r="BJ98" i="2"/>
  <c r="E98" i="2"/>
  <c r="BJ97" i="2"/>
  <c r="N97" i="2"/>
  <c r="H97" i="2"/>
  <c r="E97" i="2"/>
  <c r="BL109" i="2" l="1"/>
  <c r="BK109" i="2"/>
  <c r="E89" i="2"/>
  <c r="BL90" i="2" l="1"/>
  <c r="BK90" i="2"/>
  <c r="BL89" i="2"/>
  <c r="BK89" i="2"/>
  <c r="BL88" i="2"/>
  <c r="BK88" i="2"/>
  <c r="BL87" i="2"/>
  <c r="BK87" i="2"/>
  <c r="BL86" i="2"/>
  <c r="BK86" i="2"/>
  <c r="BL85" i="2"/>
  <c r="BK85" i="2"/>
  <c r="BL84" i="2"/>
  <c r="BK84" i="2"/>
  <c r="BL95" i="2"/>
  <c r="BK95" i="2"/>
  <c r="BL94" i="2"/>
  <c r="BK94" i="2"/>
  <c r="BL93" i="2"/>
  <c r="BK93" i="2"/>
  <c r="BL92" i="2"/>
  <c r="BK92" i="2"/>
  <c r="BL91" i="2"/>
  <c r="BK91" i="2"/>
  <c r="P96" i="2"/>
  <c r="O96" i="2"/>
  <c r="Q91" i="2"/>
  <c r="P83" i="2"/>
  <c r="O83" i="2"/>
  <c r="P70" i="2"/>
  <c r="O70" i="2"/>
  <c r="P57" i="2"/>
  <c r="O57" i="2"/>
  <c r="P44" i="2"/>
  <c r="O44" i="2"/>
  <c r="P31" i="2"/>
  <c r="O31" i="2"/>
  <c r="AO90" i="2" l="1"/>
  <c r="AO88" i="2"/>
  <c r="AF88" i="2"/>
  <c r="N95" i="2"/>
  <c r="N93" i="2"/>
  <c r="N85" i="2"/>
  <c r="H95" i="2"/>
  <c r="H94" i="2"/>
  <c r="H93" i="2"/>
  <c r="H92" i="2"/>
  <c r="H91" i="2"/>
  <c r="H90" i="2"/>
  <c r="H89" i="2"/>
  <c r="H88" i="2"/>
  <c r="H87" i="2"/>
  <c r="H86" i="2"/>
  <c r="H85" i="2"/>
  <c r="H84" i="2"/>
  <c r="BI96" i="2" l="1"/>
  <c r="BH96" i="2"/>
  <c r="AZ96" i="2"/>
  <c r="AY96" i="2"/>
  <c r="AW96" i="2"/>
  <c r="AV96" i="2"/>
  <c r="AT96" i="2"/>
  <c r="AS96" i="2"/>
  <c r="AQ96" i="2"/>
  <c r="AP96" i="2"/>
  <c r="AN96" i="2"/>
  <c r="AM96" i="2"/>
  <c r="AH96" i="2"/>
  <c r="AG96" i="2"/>
  <c r="AE96" i="2"/>
  <c r="AD96" i="2"/>
  <c r="AB96" i="2"/>
  <c r="AA96" i="2"/>
  <c r="Y96" i="2"/>
  <c r="X96" i="2"/>
  <c r="M96" i="2"/>
  <c r="L96" i="2"/>
  <c r="G96" i="2"/>
  <c r="F96" i="2"/>
  <c r="D96" i="2"/>
  <c r="C96" i="2"/>
  <c r="BJ95" i="2"/>
  <c r="E95" i="2"/>
  <c r="BJ94" i="2"/>
  <c r="E94" i="2"/>
  <c r="BJ93" i="2"/>
  <c r="E93" i="2"/>
  <c r="BJ92" i="2"/>
  <c r="E92" i="2"/>
  <c r="BJ91" i="2"/>
  <c r="E91" i="2"/>
  <c r="BJ90" i="2"/>
  <c r="E90" i="2"/>
  <c r="BJ89" i="2"/>
  <c r="BJ88" i="2"/>
  <c r="E88" i="2"/>
  <c r="BJ87" i="2"/>
  <c r="E87" i="2"/>
  <c r="BJ86" i="2"/>
  <c r="E86" i="2"/>
  <c r="BJ85" i="2"/>
  <c r="E85" i="2"/>
  <c r="BJ84" i="2"/>
  <c r="E84" i="2"/>
  <c r="BK96" i="2" l="1"/>
  <c r="BL96" i="2"/>
  <c r="AO76" i="2"/>
  <c r="BJ72" i="2" l="1"/>
  <c r="H72" i="2"/>
  <c r="E72" i="2"/>
  <c r="BK72" i="2" l="1"/>
  <c r="BJ71" i="2" l="1"/>
  <c r="BK71" i="2"/>
  <c r="BJ82" i="2" l="1"/>
  <c r="BJ81" i="2"/>
  <c r="BJ80" i="2"/>
  <c r="BJ79" i="2"/>
  <c r="BJ78" i="2"/>
  <c r="BJ77" i="2"/>
  <c r="BJ76" i="2"/>
  <c r="BJ75" i="2"/>
  <c r="BJ74" i="2"/>
  <c r="BJ73" i="2"/>
  <c r="AR81" i="2"/>
  <c r="N75" i="2"/>
  <c r="N74" i="2"/>
  <c r="H82" i="2"/>
  <c r="H81" i="2"/>
  <c r="H80" i="2"/>
  <c r="H79" i="2"/>
  <c r="H78" i="2"/>
  <c r="H77" i="2"/>
  <c r="H76" i="2"/>
  <c r="H75" i="2"/>
  <c r="H74" i="2"/>
  <c r="H73" i="2"/>
  <c r="E71" i="2"/>
  <c r="BI83" i="2"/>
  <c r="BH83" i="2"/>
  <c r="AZ83" i="2"/>
  <c r="AY83" i="2"/>
  <c r="AW83" i="2"/>
  <c r="AV83" i="2"/>
  <c r="AT83" i="2"/>
  <c r="AS83" i="2"/>
  <c r="AQ83" i="2"/>
  <c r="AP83" i="2"/>
  <c r="AN83" i="2"/>
  <c r="AM83" i="2"/>
  <c r="AH83" i="2"/>
  <c r="AG83" i="2"/>
  <c r="AE83" i="2"/>
  <c r="AD83" i="2"/>
  <c r="AB83" i="2"/>
  <c r="AA83" i="2"/>
  <c r="Y83" i="2"/>
  <c r="X83" i="2"/>
  <c r="M83" i="2"/>
  <c r="L83" i="2"/>
  <c r="G83" i="2"/>
  <c r="F83" i="2"/>
  <c r="D83" i="2"/>
  <c r="C83" i="2"/>
  <c r="BL82" i="2"/>
  <c r="BK82" i="2"/>
  <c r="E82" i="2"/>
  <c r="BL81" i="2"/>
  <c r="BK81" i="2"/>
  <c r="E81" i="2"/>
  <c r="BL80" i="2"/>
  <c r="BK80" i="2"/>
  <c r="E80" i="2"/>
  <c r="BL79" i="2"/>
  <c r="BK79" i="2"/>
  <c r="E79" i="2"/>
  <c r="BL78" i="2"/>
  <c r="BK78" i="2"/>
  <c r="E78" i="2"/>
  <c r="BL77" i="2"/>
  <c r="BK77" i="2"/>
  <c r="E77" i="2"/>
  <c r="BL76" i="2"/>
  <c r="BK76" i="2"/>
  <c r="E76" i="2"/>
  <c r="BL75" i="2"/>
  <c r="BK75" i="2"/>
  <c r="E75" i="2"/>
  <c r="BL74" i="2"/>
  <c r="BK74" i="2"/>
  <c r="E74" i="2"/>
  <c r="BL73" i="2"/>
  <c r="BK73" i="2"/>
  <c r="E73" i="2"/>
  <c r="BL72" i="2"/>
  <c r="BL71" i="2"/>
  <c r="BK83" i="2" l="1"/>
  <c r="BL83" i="2"/>
  <c r="BK59" i="2"/>
  <c r="BL59" i="2"/>
  <c r="BK60" i="2"/>
  <c r="BL60" i="2"/>
  <c r="BK61" i="2"/>
  <c r="BL61" i="2"/>
  <c r="BK62" i="2"/>
  <c r="BL62" i="2"/>
  <c r="BK63" i="2"/>
  <c r="BL63" i="2"/>
  <c r="BK64" i="2"/>
  <c r="BL64" i="2"/>
  <c r="BK65" i="2"/>
  <c r="BL65" i="2"/>
  <c r="BK66" i="2"/>
  <c r="BL66" i="2"/>
  <c r="BK67" i="2"/>
  <c r="BL67" i="2"/>
  <c r="BK68" i="2"/>
  <c r="BL68" i="2"/>
  <c r="BK69" i="2"/>
  <c r="BL69" i="2"/>
  <c r="BL58" i="2"/>
  <c r="BK58" i="2"/>
  <c r="AW70" i="2"/>
  <c r="AV70" i="2"/>
  <c r="AX68" i="2"/>
  <c r="AW57" i="2"/>
  <c r="AV57" i="2"/>
  <c r="AW44" i="2"/>
  <c r="AV44" i="2"/>
  <c r="AW31" i="2"/>
  <c r="AV31" i="2"/>
  <c r="M70" i="2" l="1"/>
  <c r="L70" i="2"/>
  <c r="N62" i="2"/>
  <c r="M57" i="2"/>
  <c r="L57" i="2"/>
  <c r="M44" i="2"/>
  <c r="L44" i="2"/>
  <c r="M31" i="2"/>
  <c r="L31" i="2"/>
  <c r="AC61" i="2" l="1"/>
  <c r="AB70" i="2"/>
  <c r="AA70" i="2"/>
  <c r="AB57" i="2"/>
  <c r="AA57" i="2"/>
  <c r="AB44" i="2"/>
  <c r="AA44" i="2"/>
  <c r="AB31" i="2"/>
  <c r="AA31" i="2"/>
  <c r="AB18" i="2"/>
  <c r="AA18" i="2"/>
  <c r="BJ60" i="2" l="1"/>
  <c r="BJ69" i="2" l="1"/>
  <c r="BJ68" i="2"/>
  <c r="BJ67" i="2"/>
  <c r="BJ66" i="2"/>
  <c r="BJ65" i="2"/>
  <c r="BJ64" i="2"/>
  <c r="BJ63" i="2"/>
  <c r="BJ62" i="2"/>
  <c r="BJ61" i="2"/>
  <c r="BJ59" i="2"/>
  <c r="BJ58" i="2"/>
  <c r="AR61" i="2"/>
  <c r="AO64" i="2"/>
  <c r="AO63" i="2"/>
  <c r="AF58" i="2"/>
  <c r="H69" i="2"/>
  <c r="H67" i="2"/>
  <c r="H66" i="2"/>
  <c r="H64" i="2"/>
  <c r="H62" i="2"/>
  <c r="H61" i="2"/>
  <c r="H60" i="2"/>
  <c r="H59" i="2"/>
  <c r="H58" i="2"/>
  <c r="E59" i="2"/>
  <c r="E60" i="2"/>
  <c r="E61" i="2"/>
  <c r="E62" i="2"/>
  <c r="E63" i="2"/>
  <c r="E64" i="2"/>
  <c r="E65" i="2"/>
  <c r="E66" i="2"/>
  <c r="E67" i="2"/>
  <c r="E68" i="2"/>
  <c r="E69" i="2"/>
  <c r="BI70" i="2"/>
  <c r="BH70" i="2"/>
  <c r="AZ70" i="2"/>
  <c r="AY70" i="2"/>
  <c r="AT70" i="2"/>
  <c r="AS70" i="2"/>
  <c r="AQ70" i="2"/>
  <c r="AP70" i="2"/>
  <c r="AN70" i="2"/>
  <c r="AM70" i="2"/>
  <c r="AH70" i="2"/>
  <c r="AG70" i="2"/>
  <c r="AE70" i="2"/>
  <c r="AD70" i="2"/>
  <c r="Y70" i="2"/>
  <c r="X70" i="2"/>
  <c r="G70" i="2"/>
  <c r="F70" i="2"/>
  <c r="D70" i="2"/>
  <c r="C70" i="2"/>
  <c r="BK70" i="2" l="1"/>
  <c r="BL70" i="2"/>
  <c r="AO49" i="2"/>
  <c r="BJ56" i="2" l="1"/>
  <c r="BJ55" i="2"/>
  <c r="BJ54" i="2"/>
  <c r="BJ53" i="2"/>
  <c r="BJ52" i="2"/>
  <c r="BJ51" i="2"/>
  <c r="BJ50" i="2"/>
  <c r="BJ48" i="2"/>
  <c r="BJ47" i="2"/>
  <c r="BJ46" i="2"/>
  <c r="AR56" i="2"/>
  <c r="AO55" i="2"/>
  <c r="AO48" i="2"/>
  <c r="AF56" i="2"/>
  <c r="H56" i="2"/>
  <c r="AF55" i="2"/>
  <c r="H55" i="2"/>
  <c r="AF54" i="2"/>
  <c r="H54" i="2"/>
  <c r="H53" i="2"/>
  <c r="H52" i="2"/>
  <c r="H51" i="2"/>
  <c r="H50" i="2"/>
  <c r="H49" i="2"/>
  <c r="H48" i="2"/>
  <c r="H47" i="2"/>
  <c r="H46" i="2"/>
  <c r="BI57" i="2"/>
  <c r="BH57" i="2"/>
  <c r="AZ57" i="2"/>
  <c r="AY57" i="2"/>
  <c r="AT57" i="2"/>
  <c r="AS57" i="2"/>
  <c r="AQ57" i="2"/>
  <c r="AP57" i="2"/>
  <c r="AN57" i="2"/>
  <c r="AM57" i="2"/>
  <c r="AH57" i="2"/>
  <c r="AG57" i="2"/>
  <c r="AE57" i="2"/>
  <c r="AD57" i="2"/>
  <c r="Y57" i="2"/>
  <c r="X57" i="2"/>
  <c r="G57" i="2"/>
  <c r="F57" i="2"/>
  <c r="D57" i="2"/>
  <c r="C57" i="2"/>
  <c r="BL56" i="2"/>
  <c r="BK56" i="2"/>
  <c r="BL55" i="2"/>
  <c r="BK55" i="2"/>
  <c r="BL54" i="2"/>
  <c r="BK54" i="2"/>
  <c r="BL53" i="2"/>
  <c r="BK53" i="2"/>
  <c r="BL52" i="2"/>
  <c r="BK52" i="2"/>
  <c r="BL51" i="2"/>
  <c r="BK51" i="2"/>
  <c r="BL50" i="2"/>
  <c r="BK50" i="2"/>
  <c r="BL49" i="2"/>
  <c r="BK49" i="2"/>
  <c r="BL48" i="2"/>
  <c r="BK48" i="2"/>
  <c r="BL47" i="2"/>
  <c r="BK47" i="2"/>
  <c r="BL46" i="2"/>
  <c r="BK46" i="2"/>
  <c r="BL45" i="2"/>
  <c r="BK45" i="2"/>
  <c r="BL57" i="2" l="1"/>
  <c r="BK57" i="2"/>
  <c r="BK42" i="2"/>
  <c r="BL42" i="2"/>
  <c r="BK33" i="2" l="1"/>
  <c r="BL33" i="2"/>
  <c r="BK34" i="2"/>
  <c r="BL34" i="2"/>
  <c r="BK35" i="2"/>
  <c r="BL35" i="2"/>
  <c r="BK36" i="2"/>
  <c r="BL36" i="2"/>
  <c r="BK37" i="2"/>
  <c r="BL37" i="2"/>
  <c r="BK38" i="2"/>
  <c r="BL38" i="2"/>
  <c r="BK39" i="2"/>
  <c r="BL39" i="2"/>
  <c r="BK40" i="2"/>
  <c r="BL40" i="2"/>
  <c r="BK41" i="2"/>
  <c r="BL41" i="2"/>
  <c r="BK43" i="2"/>
  <c r="BL43" i="2"/>
  <c r="BL32" i="2"/>
  <c r="BK32" i="2"/>
  <c r="AN44" i="2" l="1"/>
  <c r="AM44" i="2"/>
  <c r="AO41" i="2"/>
  <c r="AO40" i="2"/>
  <c r="AO39" i="2"/>
  <c r="AO38" i="2"/>
  <c r="AN31" i="2"/>
  <c r="AM31" i="2"/>
  <c r="AN18" i="2"/>
  <c r="AM18" i="2"/>
  <c r="BI44" i="2" l="1"/>
  <c r="BH44" i="2"/>
  <c r="BJ41" i="2"/>
  <c r="BJ40" i="2"/>
  <c r="BJ39" i="2"/>
  <c r="BJ38" i="2"/>
  <c r="BJ37" i="2"/>
  <c r="BJ36" i="2"/>
  <c r="BJ35" i="2"/>
  <c r="BJ34" i="2"/>
  <c r="BJ33" i="2"/>
  <c r="BJ32" i="2"/>
  <c r="AZ44" i="2"/>
  <c r="AY44" i="2"/>
  <c r="AT44" i="2"/>
  <c r="AS44" i="2"/>
  <c r="AQ44" i="2"/>
  <c r="AP44" i="2"/>
  <c r="AH44" i="2"/>
  <c r="AG44" i="2"/>
  <c r="AE44" i="2"/>
  <c r="AD44" i="2"/>
  <c r="Y44" i="2"/>
  <c r="X44" i="2"/>
  <c r="G44" i="2"/>
  <c r="F44" i="2"/>
  <c r="H43" i="2"/>
  <c r="H42" i="2"/>
  <c r="H41" i="2"/>
  <c r="H40" i="2"/>
  <c r="H39" i="2"/>
  <c r="H38" i="2"/>
  <c r="H37" i="2"/>
  <c r="H36" i="2"/>
  <c r="H35" i="2"/>
  <c r="H32" i="2"/>
  <c r="E36" i="2"/>
  <c r="E38" i="2"/>
  <c r="E41" i="2"/>
  <c r="C44" i="2"/>
  <c r="D44" i="2"/>
  <c r="BK44" i="2" l="1"/>
  <c r="BL44" i="2"/>
  <c r="E29" i="2"/>
  <c r="AR23" i="2" l="1"/>
  <c r="E23" i="2"/>
  <c r="AR22" i="2"/>
  <c r="BA19" i="2"/>
  <c r="E19" i="2"/>
  <c r="H19" i="2"/>
  <c r="AF19" i="2"/>
  <c r="H17" i="2"/>
  <c r="E17" i="2"/>
  <c r="H16" i="2"/>
  <c r="E16" i="2"/>
  <c r="H15" i="2"/>
  <c r="E15" i="2"/>
  <c r="AR14" i="2"/>
  <c r="H14" i="2"/>
  <c r="BJ13" i="2"/>
  <c r="H13" i="2"/>
  <c r="AR12" i="2"/>
  <c r="H12" i="2"/>
  <c r="BK11" i="2"/>
  <c r="BJ11" i="2"/>
  <c r="AR11" i="2"/>
  <c r="H11" i="2"/>
  <c r="H10" i="2" l="1"/>
  <c r="AR9" i="2"/>
  <c r="H9" i="2"/>
  <c r="H8" i="2"/>
  <c r="H29" i="2" l="1"/>
  <c r="BJ29" i="2"/>
  <c r="BJ30" i="2"/>
  <c r="F31" i="2"/>
  <c r="G31" i="2"/>
  <c r="X31" i="2"/>
  <c r="Y31" i="2"/>
  <c r="AD31" i="2"/>
  <c r="AE31" i="2"/>
  <c r="AG31" i="2"/>
  <c r="AH31" i="2"/>
  <c r="AP31" i="2"/>
  <c r="AQ31" i="2"/>
  <c r="AS31" i="2"/>
  <c r="AT31" i="2"/>
  <c r="AY31" i="2"/>
  <c r="AZ31" i="2"/>
  <c r="BH31" i="2"/>
  <c r="BI31" i="2"/>
  <c r="D31" i="2"/>
  <c r="C31" i="2"/>
  <c r="AU10" i="2" l="1"/>
  <c r="BK7" i="2"/>
  <c r="BK20" i="2" l="1"/>
  <c r="BL20" i="2"/>
  <c r="BK21" i="2"/>
  <c r="BL21" i="2"/>
  <c r="BK22" i="2"/>
  <c r="BL22" i="2"/>
  <c r="BK23" i="2"/>
  <c r="BL23" i="2"/>
  <c r="BK24" i="2"/>
  <c r="BL24" i="2"/>
  <c r="BK25" i="2"/>
  <c r="BL25" i="2"/>
  <c r="BK26" i="2"/>
  <c r="BL26" i="2"/>
  <c r="BK27" i="2"/>
  <c r="BL27" i="2"/>
  <c r="BK28" i="2"/>
  <c r="BL28" i="2"/>
  <c r="BK29" i="2"/>
  <c r="BL29" i="2"/>
  <c r="BK30" i="2"/>
  <c r="BL30" i="2"/>
  <c r="BL19" i="2"/>
  <c r="BK19" i="2"/>
  <c r="BL7" i="2"/>
  <c r="BK8" i="2"/>
  <c r="BL8" i="2"/>
  <c r="BK9" i="2"/>
  <c r="BL9" i="2"/>
  <c r="BK10" i="2"/>
  <c r="BL10" i="2"/>
  <c r="BL11" i="2"/>
  <c r="BK12" i="2"/>
  <c r="BL12" i="2"/>
  <c r="BK13" i="2"/>
  <c r="BL13" i="2"/>
  <c r="BK14" i="2"/>
  <c r="BL14" i="2"/>
  <c r="BK15" i="2"/>
  <c r="BL15" i="2"/>
  <c r="BK16" i="2"/>
  <c r="BL16" i="2"/>
  <c r="BK17" i="2"/>
  <c r="BL17" i="2"/>
  <c r="BL6" i="2"/>
  <c r="BK6" i="2"/>
  <c r="BK31" i="2" l="1"/>
  <c r="BJ24" i="2"/>
  <c r="H24" i="2"/>
  <c r="BJ23" i="2"/>
  <c r="H23" i="2"/>
  <c r="BJ22" i="2"/>
  <c r="H22" i="2"/>
  <c r="BJ21" i="2"/>
  <c r="AR21" i="2"/>
  <c r="H21" i="2"/>
  <c r="BJ20" i="2"/>
  <c r="BA20" i="2"/>
  <c r="H20" i="2"/>
  <c r="E20" i="2"/>
  <c r="BI18" i="2"/>
  <c r="BH18" i="2"/>
  <c r="AT18" i="2"/>
  <c r="AS18" i="2"/>
  <c r="AQ18" i="2"/>
  <c r="AP18" i="2"/>
  <c r="AH18" i="2"/>
  <c r="AG18" i="2"/>
  <c r="AE18" i="2"/>
  <c r="AD18" i="2"/>
  <c r="G18" i="2"/>
  <c r="F18" i="2"/>
  <c r="D18" i="2"/>
  <c r="C18" i="2"/>
  <c r="BJ17" i="2"/>
  <c r="AR17" i="2"/>
  <c r="AF17" i="2"/>
  <c r="BJ16" i="2"/>
  <c r="BJ15" i="2"/>
  <c r="BJ14" i="2"/>
  <c r="AI13" i="2"/>
  <c r="BJ12" i="2"/>
  <c r="BJ10" i="2"/>
  <c r="BJ9" i="2"/>
  <c r="BJ8" i="2"/>
  <c r="BJ7" i="2"/>
  <c r="AR7" i="2"/>
  <c r="H7" i="2"/>
  <c r="BL18" i="2" l="1"/>
  <c r="BK18" i="2"/>
  <c r="BL31" i="2"/>
</calcChain>
</file>

<file path=xl/sharedStrings.xml><?xml version="1.0" encoding="utf-8"?>
<sst xmlns="http://schemas.openxmlformats.org/spreadsheetml/2006/main" count="271" uniqueCount="44">
  <si>
    <t>Year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</si>
  <si>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</si>
  <si>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</si>
  <si>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</si>
  <si>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</si>
  <si>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</si>
  <si>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</si>
  <si>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</si>
  <si>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</si>
  <si>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</si>
  <si>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</si>
  <si>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</si>
  <si>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</si>
  <si>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</si>
  <si>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</si>
  <si>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Argentina</t>
  </si>
  <si>
    <t>Germany</t>
  </si>
  <si>
    <t>Total quantity in tons</t>
  </si>
  <si>
    <t>All countries</t>
  </si>
  <si>
    <t>Country</t>
  </si>
  <si>
    <t>Total FOB value (R'000)</t>
  </si>
  <si>
    <t>Ton</t>
  </si>
  <si>
    <t>Australia</t>
  </si>
  <si>
    <t>Imports</t>
  </si>
  <si>
    <t xml:space="preserve">FOB value R '000 </t>
  </si>
  <si>
    <t xml:space="preserve">FOB value    R '000 </t>
  </si>
  <si>
    <t>Kenya</t>
  </si>
  <si>
    <t>Uganda</t>
  </si>
  <si>
    <t>Singapore</t>
  </si>
  <si>
    <t>Uruguay</t>
  </si>
  <si>
    <t>Ireland</t>
  </si>
  <si>
    <t>Tariff line 1502.90 Fats of bovine animals - Other</t>
  </si>
  <si>
    <t>Namibia</t>
  </si>
  <si>
    <t>United Kingdom</t>
  </si>
  <si>
    <t>Hungary</t>
  </si>
  <si>
    <t>Brazil</t>
  </si>
  <si>
    <t>Sweden</t>
  </si>
  <si>
    <t>China</t>
  </si>
  <si>
    <t>Lesotho</t>
  </si>
  <si>
    <t>New Zealand</t>
  </si>
  <si>
    <t>France</t>
  </si>
  <si>
    <t>Gabon</t>
  </si>
  <si>
    <t>Austria</t>
  </si>
  <si>
    <t>United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</si>
</sst>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vertical="center" wrapText="1"/>
    </xf>
    <xf numFmtId="4" fontId="0" fillId="0" borderId="0" xfId="0" applyNumberFormat="1"/>
    <xf numFmtId="4" fontId="2" fillId="0" borderId="0" xfId="0" applyNumberFormat="1" applyFont="1" applyAlignment="1">
      <alignment vertical="center" wrapText="1"/>
    </xf>
    <xf numFmtId="4" fontId="0" fillId="0" borderId="1" xfId="0" applyNumberFormat="1" applyBorder="1"/>
    <xf numFmtId="164" fontId="0" fillId="0" borderId="3" xfId="0" applyNumberFormat="1" applyBorder="1"/>
    <xf numFmtId="164" fontId="0" fillId="0" borderId="0" xfId="0" applyNumberFormat="1"/>
    <xf numFmtId="4" fontId="0" fillId="0" borderId="2" xfId="0" applyNumberFormat="1" applyBorder="1"/>
    <xf numFmtId="164" fontId="0" fillId="0" borderId="4" xfId="0" applyNumberFormat="1" applyBorder="1"/>
    <xf numFmtId="4" fontId="0" fillId="0" borderId="5" xfId="0" applyNumberFormat="1" applyBorder="1"/>
    <xf numFmtId="0" fontId="0" fillId="2" borderId="0" xfId="0" applyFill="1" applyAlignment="1">
      <alignment horizontal="left"/>
    </xf>
    <xf numFmtId="164" fontId="0" fillId="2" borderId="0" xfId="0" applyNumberFormat="1" applyFill="1"/>
    <xf numFmtId="4" fontId="0" fillId="2" borderId="0" xfId="0" applyNumberFormat="1" applyFill="1"/>
    <xf numFmtId="0" fontId="0" fillId="2" borderId="0" xfId="0" applyFill="1"/>
    <xf numFmtId="49" fontId="5" fillId="2" borderId="0" xfId="0" applyNumberFormat="1" applyFont="1" applyFill="1" applyAlignment="1">
      <alignment horizontal="left" wrapText="1"/>
    </xf>
    <xf numFmtId="4" fontId="4" fillId="2" borderId="0" xfId="0" applyNumberFormat="1" applyFont="1" applyFill="1" applyAlignment="1">
      <alignment wrapText="1"/>
    </xf>
    <xf numFmtId="164" fontId="4" fillId="2" borderId="0" xfId="0" applyNumberFormat="1" applyFont="1" applyFill="1" applyAlignment="1">
      <alignment wrapText="1"/>
    </xf>
    <xf numFmtId="49" fontId="4" fillId="2" borderId="0" xfId="0" applyNumberFormat="1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164" fontId="2" fillId="2" borderId="0" xfId="0" applyNumberFormat="1" applyFont="1" applyFill="1" applyAlignment="1">
      <alignment wrapText="1"/>
    </xf>
    <xf numFmtId="4" fontId="3" fillId="2" borderId="0" xfId="0" applyNumberFormat="1" applyFont="1" applyFill="1" applyAlignment="1">
      <alignment horizontal="center" wrapText="1"/>
    </xf>
    <xf numFmtId="4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4" fontId="0" fillId="0" borderId="8" xfId="0" applyNumberFormat="1" applyBorder="1"/>
    <xf numFmtId="164" fontId="2" fillId="0" borderId="6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7" fillId="3" borderId="9" xfId="0" applyNumberFormat="1" applyFont="1" applyFill="1" applyBorder="1"/>
    <xf numFmtId="164" fontId="7" fillId="3" borderId="6" xfId="0" applyNumberFormat="1" applyFont="1" applyFill="1" applyBorder="1"/>
    <xf numFmtId="4" fontId="7" fillId="3" borderId="7" xfId="0" applyNumberFormat="1" applyFont="1" applyFill="1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left"/>
    </xf>
    <xf numFmtId="0" fontId="7" fillId="3" borderId="12" xfId="0" applyFont="1" applyFill="1" applyBorder="1"/>
    <xf numFmtId="0" fontId="7" fillId="3" borderId="7" xfId="0" applyFont="1" applyFill="1" applyBorder="1" applyAlignment="1">
      <alignment horizontal="left"/>
    </xf>
    <xf numFmtId="4" fontId="8" fillId="0" borderId="2" xfId="0" applyNumberFormat="1" applyFont="1" applyBorder="1"/>
    <xf numFmtId="0" fontId="0" fillId="0" borderId="3" xfId="0" applyBorder="1"/>
    <xf numFmtId="0" fontId="0" fillId="0" borderId="2" xfId="0" applyBorder="1"/>
    <xf numFmtId="0" fontId="7" fillId="3" borderId="7" xfId="0" applyFont="1" applyFill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164" fontId="0" fillId="0" borderId="1" xfId="0" applyNumberFormat="1" applyBorder="1"/>
    <xf numFmtId="0" fontId="0" fillId="0" borderId="17" xfId="0" applyBorder="1"/>
    <xf numFmtId="164" fontId="0" fillId="0" borderId="18" xfId="0" applyNumberFormat="1" applyBorder="1"/>
    <xf numFmtId="164" fontId="0" fillId="0" borderId="19" xfId="0" applyNumberFormat="1" applyBorder="1"/>
    <xf numFmtId="4" fontId="0" fillId="0" borderId="20" xfId="0" applyNumberFormat="1" applyBorder="1"/>
    <xf numFmtId="4" fontId="0" fillId="0" borderId="17" xfId="0" applyNumberFormat="1" applyBorder="1"/>
    <xf numFmtId="4" fontId="7" fillId="3" borderId="16" xfId="0" applyNumberFormat="1" applyFont="1" applyFill="1" applyBorder="1" applyAlignment="1">
      <alignment horizontal="center" vertical="center" wrapText="1"/>
    </xf>
    <xf numFmtId="164" fontId="7" fillId="3" borderId="10" xfId="0" applyNumberFormat="1" applyFont="1" applyFill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0" fillId="0" borderId="21" xfId="0" applyNumberFormat="1" applyBorder="1"/>
    <xf numFmtId="164" fontId="0" fillId="0" borderId="22" xfId="0" applyNumberFormat="1" applyBorder="1"/>
    <xf numFmtId="164" fontId="7" fillId="3" borderId="12" xfId="0" applyNumberFormat="1" applyFont="1" applyFill="1" applyBorder="1"/>
    <xf numFmtId="164" fontId="0" fillId="0" borderId="2" xfId="0" applyNumberForma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2" fontId="0" fillId="0" borderId="1" xfId="0" applyNumberFormat="1" applyBorder="1"/>
    <xf numFmtId="4" fontId="7" fillId="3" borderId="10" xfId="0" applyNumberFormat="1" applyFont="1" applyFill="1" applyBorder="1" applyAlignment="1">
      <alignment horizontal="center" vertical="center" wrapText="1"/>
    </xf>
    <xf numFmtId="4" fontId="7" fillId="3" borderId="13" xfId="0" applyNumberFormat="1" applyFont="1" applyFill="1" applyBorder="1" applyAlignment="1">
      <alignment horizontal="center" vertical="center" wrapText="1"/>
    </xf>
    <xf numFmtId="4" fontId="7" fillId="3" borderId="11" xfId="0" applyNumberFormat="1" applyFont="1" applyFill="1" applyBorder="1" applyAlignment="1">
      <alignment horizontal="center" vertical="center" wrapText="1"/>
    </xf>
    <xf numFmtId="4" fontId="7" fillId="3" borderId="14" xfId="0" applyNumberFormat="1" applyFont="1" applyFill="1" applyBorder="1" applyAlignment="1">
      <alignment horizontal="center" vertical="center" wrapText="1"/>
    </xf>
    <xf numFmtId="4" fontId="7" fillId="3" borderId="15" xfId="0" applyNumberFormat="1" applyFont="1" applyFill="1" applyBorder="1" applyAlignment="1">
      <alignment horizontal="center" vertical="center" wrapText="1"/>
    </xf>
    <xf numFmtId="4" fontId="7" fillId="3" borderId="16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4" fontId="5" fillId="2" borderId="0" xfId="0" applyNumberFormat="1" applyFont="1" applyFill="1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187"/>
  <sheetViews>
    <sheetView tabSelected="1" zoomScaleNormal="100" workbookViewId="0">
      <pane xSplit="2" ySplit="5" topLeftCell="C175" activePane="bottomRight" state="frozen"/>
      <selection pane="topRight" activeCell="B1" sqref="B1"/>
      <selection pane="bottomLeft" activeCell="A6" sqref="A6"/>
      <selection pane="bottomRight" activeCell="A177" sqref="A177"/>
    </sheetView>
  </sheetViews>
  <sheetFormatPr defaultColWidth="13.5546875" defaultRowHeight="14.4" x14ac:dyDescent="0.3"/>
  <cols>
    <col min="1" max="1" width="9.88671875" customWidth="1"/>
    <col min="2" max="2" width="10.109375" style="1" customWidth="1"/>
    <col min="3" max="3" width="10.33203125" style="7" customWidth="1"/>
    <col min="4" max="4" width="11" style="3" customWidth="1"/>
    <col min="5" max="5" width="10.88671875" style="3" customWidth="1"/>
    <col min="6" max="6" width="10.5546875" style="7" bestFit="1" customWidth="1"/>
    <col min="7" max="7" width="11" style="3" customWidth="1"/>
    <col min="8" max="8" width="10.5546875" style="3" customWidth="1"/>
    <col min="9" max="9" width="9.33203125" style="7" customWidth="1"/>
    <col min="10" max="10" width="10.33203125" style="3" bestFit="1" customWidth="1"/>
    <col min="11" max="11" width="9.44140625" style="3" bestFit="1" customWidth="1"/>
    <col min="12" max="12" width="9.33203125" style="7" customWidth="1"/>
    <col min="13" max="13" width="10.33203125" style="3" bestFit="1" customWidth="1"/>
    <col min="14" max="14" width="9.44140625" style="3" bestFit="1" customWidth="1"/>
    <col min="15" max="15" width="9.33203125" style="7" customWidth="1"/>
    <col min="16" max="16" width="10.33203125" style="3" bestFit="1" customWidth="1"/>
    <col min="17" max="17" width="9.44140625" style="3" bestFit="1" customWidth="1"/>
    <col min="18" max="18" width="9.33203125" style="7" customWidth="1"/>
    <col min="19" max="19" width="10.33203125" style="3" bestFit="1" customWidth="1"/>
    <col min="20" max="20" width="9.44140625" style="3" bestFit="1" customWidth="1"/>
    <col min="21" max="21" width="9.33203125" style="7" customWidth="1"/>
    <col min="22" max="22" width="10.33203125" style="3" bestFit="1" customWidth="1"/>
    <col min="23" max="23" width="9.44140625" style="3" bestFit="1" customWidth="1"/>
    <col min="24" max="24" width="9.33203125" style="7" customWidth="1"/>
    <col min="25" max="25" width="10.33203125" style="3" bestFit="1" customWidth="1"/>
    <col min="26" max="26" width="9.44140625" style="3" bestFit="1" customWidth="1"/>
    <col min="27" max="27" width="9.33203125" style="7" customWidth="1"/>
    <col min="28" max="28" width="10.33203125" style="3" bestFit="1" customWidth="1"/>
    <col min="29" max="29" width="9.88671875" style="3" bestFit="1" customWidth="1"/>
    <col min="30" max="30" width="9.88671875" style="7" customWidth="1"/>
    <col min="31" max="31" width="10.33203125" style="3" customWidth="1"/>
    <col min="32" max="32" width="9.44140625" style="3" bestFit="1" customWidth="1"/>
    <col min="33" max="33" width="9.33203125" style="7" customWidth="1"/>
    <col min="34" max="34" width="10.33203125" style="3" bestFit="1" customWidth="1"/>
    <col min="35" max="35" width="9.88671875" style="3" bestFit="1" customWidth="1"/>
    <col min="36" max="36" width="10.5546875" style="7" bestFit="1" customWidth="1"/>
    <col min="37" max="37" width="10.5546875" style="3" bestFit="1" customWidth="1"/>
    <col min="38" max="38" width="9.44140625" style="3" bestFit="1" customWidth="1"/>
    <col min="39" max="39" width="10.5546875" style="7" bestFit="1" customWidth="1"/>
    <col min="40" max="40" width="10.5546875" style="3" bestFit="1" customWidth="1"/>
    <col min="41" max="41" width="9.44140625" style="3" bestFit="1" customWidth="1"/>
    <col min="42" max="42" width="10.5546875" style="7" bestFit="1" customWidth="1"/>
    <col min="43" max="43" width="10.5546875" style="3" bestFit="1" customWidth="1"/>
    <col min="44" max="44" width="9.44140625" style="3" bestFit="1" customWidth="1"/>
    <col min="45" max="45" width="8.88671875" style="7" customWidth="1"/>
    <col min="46" max="46" width="10.33203125" style="3" bestFit="1" customWidth="1"/>
    <col min="47" max="47" width="9.44140625" style="3" bestFit="1" customWidth="1"/>
    <col min="48" max="48" width="9.33203125" style="7" customWidth="1"/>
    <col min="49" max="49" width="10.33203125" style="3" bestFit="1" customWidth="1"/>
    <col min="50" max="50" width="9.44140625" style="3" bestFit="1" customWidth="1"/>
    <col min="51" max="51" width="9.33203125" style="7" customWidth="1"/>
    <col min="52" max="52" width="10.33203125" style="3" bestFit="1" customWidth="1"/>
    <col min="53" max="53" width="9.44140625" style="3" bestFit="1" customWidth="1"/>
    <col min="54" max="54" width="10.88671875" style="7" bestFit="1" customWidth="1"/>
    <col min="55" max="55" width="10.88671875" style="3" bestFit="1" customWidth="1"/>
    <col min="56" max="56" width="10.5546875" style="3" customWidth="1"/>
    <col min="57" max="57" width="10.88671875" style="7" bestFit="1" customWidth="1"/>
    <col min="58" max="58" width="10.88671875" style="3" bestFit="1" customWidth="1"/>
    <col min="59" max="59" width="10.5546875" style="3" customWidth="1"/>
    <col min="60" max="60" width="10.88671875" style="7" bestFit="1" customWidth="1"/>
    <col min="61" max="61" width="10.88671875" style="3" bestFit="1" customWidth="1"/>
    <col min="62" max="62" width="10.5546875" style="3" customWidth="1"/>
    <col min="63" max="63" width="13.5546875" style="7" bestFit="1" customWidth="1"/>
    <col min="64" max="64" width="13" style="3" bestFit="1" customWidth="1"/>
    <col min="65" max="65" width="13.5546875" style="3"/>
  </cols>
  <sheetData>
    <row r="1" spans="1:65" s="14" customFormat="1" ht="11.25" customHeight="1" x14ac:dyDescent="0.3">
      <c r="B1" s="11"/>
      <c r="C1" s="12"/>
      <c r="D1" s="13"/>
      <c r="E1" s="13"/>
      <c r="F1" s="12"/>
      <c r="G1" s="13"/>
      <c r="H1" s="13"/>
      <c r="I1" s="12"/>
      <c r="J1" s="13"/>
      <c r="K1" s="13"/>
      <c r="L1" s="12"/>
      <c r="M1" s="13"/>
      <c r="N1" s="13"/>
      <c r="O1" s="12"/>
      <c r="P1" s="13"/>
      <c r="Q1" s="13"/>
      <c r="R1" s="12"/>
      <c r="S1" s="13"/>
      <c r="T1" s="13"/>
      <c r="U1" s="12"/>
      <c r="V1" s="13"/>
      <c r="W1" s="13"/>
      <c r="X1" s="12"/>
      <c r="Y1" s="13"/>
      <c r="Z1" s="13"/>
      <c r="AA1" s="12"/>
      <c r="AB1" s="13"/>
      <c r="AC1" s="13"/>
      <c r="AD1" s="12"/>
      <c r="AE1" s="13"/>
      <c r="AF1" s="13"/>
      <c r="AG1" s="12"/>
      <c r="AH1" s="13"/>
      <c r="AI1" s="13"/>
      <c r="AJ1" s="12"/>
      <c r="AK1" s="13"/>
      <c r="AL1" s="13"/>
      <c r="AM1" s="12"/>
      <c r="AN1" s="13"/>
      <c r="AO1" s="13"/>
      <c r="AP1" s="12"/>
      <c r="AQ1" s="13"/>
      <c r="AR1" s="13"/>
      <c r="AS1" s="12"/>
      <c r="AT1" s="13"/>
      <c r="AU1" s="13"/>
      <c r="AV1" s="12"/>
      <c r="AW1" s="13"/>
      <c r="AX1" s="13"/>
      <c r="AY1" s="12"/>
      <c r="AZ1" s="13"/>
      <c r="BA1" s="13"/>
      <c r="BB1" s="12"/>
      <c r="BC1" s="13"/>
      <c r="BD1" s="13"/>
      <c r="BE1" s="12"/>
      <c r="BF1" s="13"/>
      <c r="BG1" s="13"/>
      <c r="BH1" s="12"/>
      <c r="BI1" s="13"/>
      <c r="BJ1" s="13"/>
      <c r="BK1" s="12"/>
      <c r="BL1" s="13"/>
      <c r="BM1" s="13"/>
    </row>
    <row r="2" spans="1:65" s="18" customFormat="1" ht="19.5" customHeight="1" x14ac:dyDescent="0.4">
      <c r="B2" s="15" t="s">
        <v>23</v>
      </c>
      <c r="C2" s="69" t="s">
        <v>31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16"/>
      <c r="Z2" s="16"/>
      <c r="AA2" s="17"/>
      <c r="AB2" s="16"/>
      <c r="AC2" s="16"/>
      <c r="AD2" s="17"/>
      <c r="AE2" s="16"/>
      <c r="AF2" s="16"/>
      <c r="AG2" s="17"/>
      <c r="AH2" s="16"/>
      <c r="AI2" s="16"/>
      <c r="AJ2" s="17"/>
      <c r="AK2" s="16"/>
      <c r="AL2" s="16"/>
      <c r="AM2" s="17"/>
      <c r="AN2" s="16"/>
      <c r="AO2" s="16"/>
      <c r="AP2" s="17"/>
      <c r="AQ2" s="16"/>
      <c r="AR2" s="16"/>
      <c r="AS2" s="17"/>
      <c r="AT2" s="16"/>
      <c r="AU2" s="16"/>
      <c r="AV2" s="17"/>
      <c r="AW2" s="16"/>
      <c r="AX2" s="16"/>
      <c r="AY2" s="17"/>
      <c r="AZ2" s="16"/>
      <c r="BA2" s="16"/>
      <c r="BB2" s="17"/>
      <c r="BC2" s="16"/>
      <c r="BD2" s="16"/>
      <c r="BE2" s="17"/>
      <c r="BF2" s="16"/>
      <c r="BG2" s="16"/>
      <c r="BH2" s="17"/>
      <c r="BI2" s="16"/>
      <c r="BJ2" s="16"/>
      <c r="BK2" s="17"/>
      <c r="BL2" s="16"/>
      <c r="BM2" s="16"/>
    </row>
    <row r="3" spans="1:65" s="23" customFormat="1" ht="7.5" customHeight="1" thickBot="1" x14ac:dyDescent="0.35">
      <c r="B3" s="19"/>
      <c r="C3" s="20"/>
      <c r="D3" s="21"/>
      <c r="E3" s="21"/>
      <c r="F3" s="20"/>
      <c r="G3" s="22"/>
      <c r="H3" s="22"/>
      <c r="I3" s="20"/>
      <c r="J3" s="22"/>
      <c r="K3" s="22"/>
      <c r="L3" s="20"/>
      <c r="M3" s="22"/>
      <c r="N3" s="22"/>
      <c r="O3" s="20"/>
      <c r="P3" s="22"/>
      <c r="Q3" s="22"/>
      <c r="R3" s="20"/>
      <c r="S3" s="22"/>
      <c r="T3" s="22"/>
      <c r="U3" s="20"/>
      <c r="V3" s="22"/>
      <c r="W3" s="22"/>
      <c r="X3" s="20"/>
      <c r="Y3" s="22"/>
      <c r="Z3" s="22"/>
      <c r="AA3" s="20"/>
      <c r="AB3" s="22"/>
      <c r="AC3" s="22"/>
      <c r="AD3" s="20"/>
      <c r="AE3" s="22"/>
      <c r="AF3" s="22"/>
      <c r="AG3" s="20"/>
      <c r="AH3" s="22"/>
      <c r="AI3" s="22"/>
      <c r="AJ3" s="20"/>
      <c r="AK3" s="22"/>
      <c r="AL3" s="22"/>
      <c r="AM3" s="20"/>
      <c r="AN3" s="22"/>
      <c r="AO3" s="22"/>
      <c r="AP3" s="20"/>
      <c r="AQ3" s="22"/>
      <c r="AR3" s="22"/>
      <c r="AS3" s="20"/>
      <c r="AT3" s="22"/>
      <c r="AU3" s="22"/>
      <c r="AV3" s="20"/>
      <c r="AW3" s="22"/>
      <c r="AX3" s="22"/>
      <c r="AY3" s="20"/>
      <c r="AZ3" s="22"/>
      <c r="BA3" s="22"/>
      <c r="BB3" s="20"/>
      <c r="BC3" s="22"/>
      <c r="BD3" s="22"/>
      <c r="BE3" s="20"/>
      <c r="BF3" s="22"/>
      <c r="BG3" s="22"/>
      <c r="BH3" s="20"/>
      <c r="BI3" s="22"/>
      <c r="BJ3" s="22"/>
      <c r="BK3" s="20"/>
      <c r="BL3" s="22"/>
      <c r="BM3" s="22"/>
    </row>
    <row r="4" spans="1:65" s="2" customFormat="1" ht="45" customHeight="1" x14ac:dyDescent="0.3">
      <c r="A4" s="67" t="s">
        <v>19</v>
      </c>
      <c r="B4" s="68"/>
      <c r="C4" s="61" t="s">
        <v>15</v>
      </c>
      <c r="D4" s="62"/>
      <c r="E4" s="63"/>
      <c r="F4" s="61" t="s">
        <v>22</v>
      </c>
      <c r="G4" s="62"/>
      <c r="H4" s="63"/>
      <c r="I4" s="61" t="s">
        <v>42</v>
      </c>
      <c r="J4" s="62"/>
      <c r="K4" s="63"/>
      <c r="L4" s="61" t="s">
        <v>35</v>
      </c>
      <c r="M4" s="62"/>
      <c r="N4" s="63"/>
      <c r="O4" s="61" t="s">
        <v>37</v>
      </c>
      <c r="P4" s="62"/>
      <c r="Q4" s="63"/>
      <c r="R4" s="61" t="s">
        <v>40</v>
      </c>
      <c r="S4" s="62"/>
      <c r="T4" s="63"/>
      <c r="U4" s="61" t="s">
        <v>41</v>
      </c>
      <c r="V4" s="62"/>
      <c r="W4" s="63"/>
      <c r="X4" s="61" t="s">
        <v>16</v>
      </c>
      <c r="Y4" s="62"/>
      <c r="Z4" s="63"/>
      <c r="AA4" s="64" t="s">
        <v>34</v>
      </c>
      <c r="AB4" s="65"/>
      <c r="AC4" s="66"/>
      <c r="AD4" s="64" t="s">
        <v>30</v>
      </c>
      <c r="AE4" s="65"/>
      <c r="AF4" s="66"/>
      <c r="AG4" s="64" t="s">
        <v>26</v>
      </c>
      <c r="AH4" s="65"/>
      <c r="AI4" s="66"/>
      <c r="AJ4" s="64" t="s">
        <v>38</v>
      </c>
      <c r="AK4" s="65"/>
      <c r="AL4" s="66"/>
      <c r="AM4" s="64" t="s">
        <v>32</v>
      </c>
      <c r="AN4" s="65"/>
      <c r="AO4" s="66"/>
      <c r="AP4" s="64" t="s">
        <v>39</v>
      </c>
      <c r="AQ4" s="65"/>
      <c r="AR4" s="66"/>
      <c r="AS4" s="64" t="s">
        <v>28</v>
      </c>
      <c r="AT4" s="65"/>
      <c r="AU4" s="66"/>
      <c r="AV4" s="64" t="s">
        <v>36</v>
      </c>
      <c r="AW4" s="65"/>
      <c r="AX4" s="66"/>
      <c r="AY4" s="64" t="s">
        <v>27</v>
      </c>
      <c r="AZ4" s="65"/>
      <c r="BA4" s="66"/>
      <c r="BB4" s="64" t="s">
        <v>33</v>
      </c>
      <c r="BC4" s="65"/>
      <c r="BD4" s="66"/>
      <c r="BE4" s="64" t="s">
        <v>43</v>
      </c>
      <c r="BF4" s="65"/>
      <c r="BG4" s="66"/>
      <c r="BH4" s="64" t="s">
        <v>29</v>
      </c>
      <c r="BI4" s="65"/>
      <c r="BJ4" s="66"/>
      <c r="BK4" s="52" t="s">
        <v>18</v>
      </c>
      <c r="BL4" s="51" t="s">
        <v>18</v>
      </c>
      <c r="BM4" s="4"/>
    </row>
    <row r="5" spans="1:65" ht="45" customHeight="1" thickBot="1" x14ac:dyDescent="0.35">
      <c r="A5" s="31" t="s">
        <v>0</v>
      </c>
      <c r="B5" s="32" t="s">
        <v>0</v>
      </c>
      <c r="C5" s="25" t="s">
        <v>21</v>
      </c>
      <c r="D5" s="26" t="s">
        <v>24</v>
      </c>
      <c r="E5" s="27" t="s">
        <v>1</v>
      </c>
      <c r="F5" s="25" t="s">
        <v>21</v>
      </c>
      <c r="G5" s="26" t="s">
        <v>24</v>
      </c>
      <c r="H5" s="27" t="s">
        <v>1</v>
      </c>
      <c r="I5" s="25" t="s">
        <v>21</v>
      </c>
      <c r="J5" s="26" t="s">
        <v>25</v>
      </c>
      <c r="K5" s="27" t="s">
        <v>1</v>
      </c>
      <c r="L5" s="25" t="s">
        <v>21</v>
      </c>
      <c r="M5" s="26" t="s">
        <v>25</v>
      </c>
      <c r="N5" s="27" t="s">
        <v>1</v>
      </c>
      <c r="O5" s="25" t="s">
        <v>21</v>
      </c>
      <c r="P5" s="26" t="s">
        <v>25</v>
      </c>
      <c r="Q5" s="27" t="s">
        <v>1</v>
      </c>
      <c r="R5" s="25" t="s">
        <v>21</v>
      </c>
      <c r="S5" s="26" t="s">
        <v>25</v>
      </c>
      <c r="T5" s="27" t="s">
        <v>1</v>
      </c>
      <c r="U5" s="25" t="s">
        <v>21</v>
      </c>
      <c r="V5" s="26" t="s">
        <v>25</v>
      </c>
      <c r="W5" s="27" t="s">
        <v>1</v>
      </c>
      <c r="X5" s="25" t="s">
        <v>21</v>
      </c>
      <c r="Y5" s="26" t="s">
        <v>25</v>
      </c>
      <c r="Z5" s="27" t="s">
        <v>1</v>
      </c>
      <c r="AA5" s="25" t="s">
        <v>21</v>
      </c>
      <c r="AB5" s="26" t="s">
        <v>25</v>
      </c>
      <c r="AC5" s="27" t="s">
        <v>1</v>
      </c>
      <c r="AD5" s="25" t="s">
        <v>21</v>
      </c>
      <c r="AE5" s="26" t="s">
        <v>25</v>
      </c>
      <c r="AF5" s="27" t="s">
        <v>1</v>
      </c>
      <c r="AG5" s="25" t="s">
        <v>21</v>
      </c>
      <c r="AH5" s="26" t="s">
        <v>25</v>
      </c>
      <c r="AI5" s="27" t="s">
        <v>1</v>
      </c>
      <c r="AJ5" s="25" t="s">
        <v>21</v>
      </c>
      <c r="AK5" s="26" t="s">
        <v>25</v>
      </c>
      <c r="AL5" s="27" t="s">
        <v>1</v>
      </c>
      <c r="AM5" s="25" t="s">
        <v>21</v>
      </c>
      <c r="AN5" s="26" t="s">
        <v>25</v>
      </c>
      <c r="AO5" s="27" t="s">
        <v>1</v>
      </c>
      <c r="AP5" s="25" t="s">
        <v>21</v>
      </c>
      <c r="AQ5" s="26" t="s">
        <v>25</v>
      </c>
      <c r="AR5" s="27" t="s">
        <v>1</v>
      </c>
      <c r="AS5" s="25" t="s">
        <v>21</v>
      </c>
      <c r="AT5" s="26" t="s">
        <v>25</v>
      </c>
      <c r="AU5" s="27" t="s">
        <v>1</v>
      </c>
      <c r="AV5" s="25" t="s">
        <v>21</v>
      </c>
      <c r="AW5" s="26" t="s">
        <v>25</v>
      </c>
      <c r="AX5" s="27" t="s">
        <v>1</v>
      </c>
      <c r="AY5" s="25" t="s">
        <v>21</v>
      </c>
      <c r="AZ5" s="26" t="s">
        <v>25</v>
      </c>
      <c r="BA5" s="27" t="s">
        <v>1</v>
      </c>
      <c r="BB5" s="25" t="s">
        <v>21</v>
      </c>
      <c r="BC5" s="26" t="s">
        <v>25</v>
      </c>
      <c r="BD5" s="27" t="s">
        <v>1</v>
      </c>
      <c r="BE5" s="25" t="s">
        <v>21</v>
      </c>
      <c r="BF5" s="26" t="s">
        <v>25</v>
      </c>
      <c r="BG5" s="27" t="s">
        <v>1</v>
      </c>
      <c r="BH5" s="25" t="s">
        <v>21</v>
      </c>
      <c r="BI5" s="26" t="s">
        <v>25</v>
      </c>
      <c r="BJ5" s="27" t="s">
        <v>1</v>
      </c>
      <c r="BK5" s="53" t="s">
        <v>17</v>
      </c>
      <c r="BL5" s="27" t="s">
        <v>20</v>
      </c>
    </row>
    <row r="6" spans="1:65" x14ac:dyDescent="0.3">
      <c r="A6" s="33">
        <v>2012</v>
      </c>
      <c r="B6" s="34" t="s">
        <v>2</v>
      </c>
      <c r="C6" s="9">
        <v>0</v>
      </c>
      <c r="D6" s="24">
        <v>0</v>
      </c>
      <c r="E6" s="10">
        <v>0</v>
      </c>
      <c r="F6" s="9">
        <v>0</v>
      </c>
      <c r="G6" s="24">
        <v>0</v>
      </c>
      <c r="H6" s="10">
        <v>0</v>
      </c>
      <c r="I6" s="9"/>
      <c r="J6" s="24"/>
      <c r="K6" s="10"/>
      <c r="L6" s="9">
        <v>0</v>
      </c>
      <c r="M6" s="24">
        <v>0</v>
      </c>
      <c r="N6" s="10">
        <v>0</v>
      </c>
      <c r="O6" s="9">
        <v>0</v>
      </c>
      <c r="P6" s="24">
        <v>0</v>
      </c>
      <c r="Q6" s="10">
        <v>0</v>
      </c>
      <c r="R6" s="9">
        <v>0</v>
      </c>
      <c r="S6" s="24">
        <v>0</v>
      </c>
      <c r="T6" s="10">
        <f t="shared" ref="T6:T17" si="0">IF(R6=0,0,S6/R6*1000)</f>
        <v>0</v>
      </c>
      <c r="U6" s="9">
        <v>0</v>
      </c>
      <c r="V6" s="24">
        <v>0</v>
      </c>
      <c r="W6" s="10">
        <f t="shared" ref="W6:W17" si="1">IF(U6=0,0,V6/U6*1000)</f>
        <v>0</v>
      </c>
      <c r="X6" s="9">
        <v>0</v>
      </c>
      <c r="Y6" s="24">
        <v>0</v>
      </c>
      <c r="Z6" s="10">
        <v>0</v>
      </c>
      <c r="AA6" s="9">
        <v>0</v>
      </c>
      <c r="AB6" s="24">
        <v>0</v>
      </c>
      <c r="AC6" s="10">
        <v>0</v>
      </c>
      <c r="AD6" s="9">
        <v>0</v>
      </c>
      <c r="AE6" s="24">
        <v>0</v>
      </c>
      <c r="AF6" s="10">
        <v>0</v>
      </c>
      <c r="AG6" s="9">
        <v>0</v>
      </c>
      <c r="AH6" s="24">
        <v>0</v>
      </c>
      <c r="AI6" s="10">
        <v>0</v>
      </c>
      <c r="AJ6" s="9">
        <v>0</v>
      </c>
      <c r="AK6" s="24">
        <v>0</v>
      </c>
      <c r="AL6" s="10">
        <v>0</v>
      </c>
      <c r="AM6" s="9">
        <v>0</v>
      </c>
      <c r="AN6" s="24">
        <v>0</v>
      </c>
      <c r="AO6" s="10">
        <v>0</v>
      </c>
      <c r="AP6" s="9">
        <v>0</v>
      </c>
      <c r="AQ6" s="24">
        <v>0</v>
      </c>
      <c r="AR6" s="10">
        <v>0</v>
      </c>
      <c r="AS6" s="9">
        <v>0</v>
      </c>
      <c r="AT6" s="24">
        <v>0</v>
      </c>
      <c r="AU6" s="10">
        <v>0</v>
      </c>
      <c r="AV6" s="9">
        <v>0</v>
      </c>
      <c r="AW6" s="24">
        <v>0</v>
      </c>
      <c r="AX6" s="10">
        <v>0</v>
      </c>
      <c r="AY6" s="9">
        <v>0</v>
      </c>
      <c r="AZ6" s="24">
        <v>0</v>
      </c>
      <c r="BA6" s="10">
        <v>0</v>
      </c>
      <c r="BB6" s="9">
        <v>0</v>
      </c>
      <c r="BC6" s="24">
        <v>0</v>
      </c>
      <c r="BD6" s="10">
        <v>0</v>
      </c>
      <c r="BE6" s="9"/>
      <c r="BF6" s="24"/>
      <c r="BG6" s="10"/>
      <c r="BH6" s="9">
        <v>0</v>
      </c>
      <c r="BI6" s="24">
        <v>0</v>
      </c>
      <c r="BJ6" s="10">
        <v>0</v>
      </c>
      <c r="BK6" s="54">
        <f t="shared" ref="BK6:BK31" si="2">C6+F6+X6+AD6+AG6+AP6+AS6+AY6+BH6</f>
        <v>0</v>
      </c>
      <c r="BL6" s="10">
        <f t="shared" ref="BL6:BL31" si="3">D6+G6+Y6+AE6+AH6+AQ6+AT6+AZ6+BI6</f>
        <v>0</v>
      </c>
    </row>
    <row r="7" spans="1:65" x14ac:dyDescent="0.3">
      <c r="A7" s="35">
        <v>2012</v>
      </c>
      <c r="B7" s="36" t="s">
        <v>3</v>
      </c>
      <c r="C7" s="6">
        <v>0</v>
      </c>
      <c r="D7" s="5">
        <v>0</v>
      </c>
      <c r="E7" s="8">
        <v>0</v>
      </c>
      <c r="F7" s="6">
        <v>44</v>
      </c>
      <c r="G7" s="5">
        <v>198</v>
      </c>
      <c r="H7" s="8">
        <f t="shared" ref="H7:H17" si="4">G7/F7*1000</f>
        <v>4500</v>
      </c>
      <c r="I7" s="6"/>
      <c r="J7" s="5"/>
      <c r="K7" s="8"/>
      <c r="L7" s="6">
        <v>0</v>
      </c>
      <c r="M7" s="5">
        <v>0</v>
      </c>
      <c r="N7" s="8">
        <v>0</v>
      </c>
      <c r="O7" s="6">
        <v>0</v>
      </c>
      <c r="P7" s="5">
        <v>0</v>
      </c>
      <c r="Q7" s="8">
        <v>0</v>
      </c>
      <c r="R7" s="6">
        <v>0</v>
      </c>
      <c r="S7" s="5">
        <v>0</v>
      </c>
      <c r="T7" s="8">
        <f t="shared" si="0"/>
        <v>0</v>
      </c>
      <c r="U7" s="6">
        <v>0</v>
      </c>
      <c r="V7" s="5">
        <v>0</v>
      </c>
      <c r="W7" s="8">
        <f t="shared" si="1"/>
        <v>0</v>
      </c>
      <c r="X7" s="6">
        <v>0</v>
      </c>
      <c r="Y7" s="5">
        <v>0</v>
      </c>
      <c r="Z7" s="8">
        <v>0</v>
      </c>
      <c r="AA7" s="6">
        <v>0</v>
      </c>
      <c r="AB7" s="5">
        <v>0</v>
      </c>
      <c r="AC7" s="8">
        <v>0</v>
      </c>
      <c r="AD7" s="6">
        <v>0</v>
      </c>
      <c r="AE7" s="5">
        <v>0</v>
      </c>
      <c r="AF7" s="8">
        <v>0</v>
      </c>
      <c r="AG7" s="6">
        <v>0</v>
      </c>
      <c r="AH7" s="5">
        <v>0</v>
      </c>
      <c r="AI7" s="8">
        <v>0</v>
      </c>
      <c r="AJ7" s="6">
        <v>0</v>
      </c>
      <c r="AK7" s="5">
        <v>0</v>
      </c>
      <c r="AL7" s="8">
        <v>0</v>
      </c>
      <c r="AM7" s="6">
        <v>0</v>
      </c>
      <c r="AN7" s="5">
        <v>0</v>
      </c>
      <c r="AO7" s="8">
        <v>0</v>
      </c>
      <c r="AP7" s="6">
        <v>6</v>
      </c>
      <c r="AQ7" s="5">
        <v>43</v>
      </c>
      <c r="AR7" s="8">
        <f t="shared" ref="AR7:AR17" si="5">AQ7/AP7*1000</f>
        <v>7166.666666666667</v>
      </c>
      <c r="AS7" s="6">
        <v>0</v>
      </c>
      <c r="AT7" s="5">
        <v>0</v>
      </c>
      <c r="AU7" s="8">
        <v>0</v>
      </c>
      <c r="AV7" s="6">
        <v>0</v>
      </c>
      <c r="AW7" s="5">
        <v>0</v>
      </c>
      <c r="AX7" s="8">
        <v>0</v>
      </c>
      <c r="AY7" s="6">
        <v>0</v>
      </c>
      <c r="AZ7" s="5">
        <v>0</v>
      </c>
      <c r="BA7" s="8">
        <v>0</v>
      </c>
      <c r="BB7" s="6">
        <v>0</v>
      </c>
      <c r="BC7" s="5">
        <v>0</v>
      </c>
      <c r="BD7" s="8">
        <v>0</v>
      </c>
      <c r="BE7" s="6"/>
      <c r="BF7" s="5"/>
      <c r="BG7" s="8"/>
      <c r="BH7" s="6">
        <v>365</v>
      </c>
      <c r="BI7" s="5">
        <v>2387</v>
      </c>
      <c r="BJ7" s="8">
        <f t="shared" ref="BJ7:BJ17" si="6">BI7/BH7*1000</f>
        <v>6539.7260273972606</v>
      </c>
      <c r="BK7" s="55">
        <f t="shared" si="2"/>
        <v>415</v>
      </c>
      <c r="BL7" s="8">
        <f t="shared" si="3"/>
        <v>2628</v>
      </c>
    </row>
    <row r="8" spans="1:65" x14ac:dyDescent="0.3">
      <c r="A8" s="35">
        <v>2012</v>
      </c>
      <c r="B8" s="36" t="s">
        <v>4</v>
      </c>
      <c r="C8" s="6">
        <v>0</v>
      </c>
      <c r="D8" s="5">
        <v>0</v>
      </c>
      <c r="E8" s="8">
        <v>0</v>
      </c>
      <c r="F8" s="6">
        <v>26</v>
      </c>
      <c r="G8" s="5">
        <v>150</v>
      </c>
      <c r="H8" s="8">
        <f t="shared" si="4"/>
        <v>5769.2307692307695</v>
      </c>
      <c r="I8" s="6"/>
      <c r="J8" s="5"/>
      <c r="K8" s="8"/>
      <c r="L8" s="6">
        <v>0</v>
      </c>
      <c r="M8" s="5">
        <v>0</v>
      </c>
      <c r="N8" s="8">
        <v>0</v>
      </c>
      <c r="O8" s="6">
        <v>0</v>
      </c>
      <c r="P8" s="5">
        <v>0</v>
      </c>
      <c r="Q8" s="8">
        <v>0</v>
      </c>
      <c r="R8" s="6">
        <v>0</v>
      </c>
      <c r="S8" s="5">
        <v>0</v>
      </c>
      <c r="T8" s="8">
        <f t="shared" si="0"/>
        <v>0</v>
      </c>
      <c r="U8" s="6">
        <v>0</v>
      </c>
      <c r="V8" s="5">
        <v>0</v>
      </c>
      <c r="W8" s="8">
        <f t="shared" si="1"/>
        <v>0</v>
      </c>
      <c r="X8" s="6">
        <v>0</v>
      </c>
      <c r="Y8" s="5">
        <v>0</v>
      </c>
      <c r="Z8" s="8">
        <v>0</v>
      </c>
      <c r="AA8" s="6">
        <v>0</v>
      </c>
      <c r="AB8" s="5">
        <v>0</v>
      </c>
      <c r="AC8" s="8">
        <v>0</v>
      </c>
      <c r="AD8" s="6">
        <v>0</v>
      </c>
      <c r="AE8" s="5">
        <v>0</v>
      </c>
      <c r="AF8" s="8">
        <v>0</v>
      </c>
      <c r="AG8" s="6">
        <v>0</v>
      </c>
      <c r="AH8" s="5">
        <v>0</v>
      </c>
      <c r="AI8" s="8">
        <v>0</v>
      </c>
      <c r="AJ8" s="6">
        <v>0</v>
      </c>
      <c r="AK8" s="5">
        <v>0</v>
      </c>
      <c r="AL8" s="8">
        <v>0</v>
      </c>
      <c r="AM8" s="6">
        <v>0</v>
      </c>
      <c r="AN8" s="5">
        <v>0</v>
      </c>
      <c r="AO8" s="8">
        <v>0</v>
      </c>
      <c r="AP8" s="6">
        <v>0</v>
      </c>
      <c r="AQ8" s="5">
        <v>0</v>
      </c>
      <c r="AR8" s="8">
        <v>0</v>
      </c>
      <c r="AS8" s="6">
        <v>0</v>
      </c>
      <c r="AT8" s="5">
        <v>0</v>
      </c>
      <c r="AU8" s="8">
        <v>0</v>
      </c>
      <c r="AV8" s="6">
        <v>0</v>
      </c>
      <c r="AW8" s="5">
        <v>0</v>
      </c>
      <c r="AX8" s="8">
        <v>0</v>
      </c>
      <c r="AY8" s="6">
        <v>0</v>
      </c>
      <c r="AZ8" s="5">
        <v>0</v>
      </c>
      <c r="BA8" s="8">
        <v>0</v>
      </c>
      <c r="BB8" s="6">
        <v>0</v>
      </c>
      <c r="BC8" s="5">
        <v>0</v>
      </c>
      <c r="BD8" s="8">
        <v>0</v>
      </c>
      <c r="BE8" s="6"/>
      <c r="BF8" s="5"/>
      <c r="BG8" s="8"/>
      <c r="BH8" s="6">
        <v>299</v>
      </c>
      <c r="BI8" s="5">
        <v>1736</v>
      </c>
      <c r="BJ8" s="8">
        <f t="shared" si="6"/>
        <v>5806.0200668896314</v>
      </c>
      <c r="BK8" s="55">
        <f t="shared" si="2"/>
        <v>325</v>
      </c>
      <c r="BL8" s="8">
        <f t="shared" si="3"/>
        <v>1886</v>
      </c>
    </row>
    <row r="9" spans="1:65" x14ac:dyDescent="0.3">
      <c r="A9" s="35">
        <v>2012</v>
      </c>
      <c r="B9" s="36" t="s">
        <v>5</v>
      </c>
      <c r="C9" s="6">
        <v>0</v>
      </c>
      <c r="D9" s="5">
        <v>0</v>
      </c>
      <c r="E9" s="8">
        <v>0</v>
      </c>
      <c r="F9" s="6">
        <v>52</v>
      </c>
      <c r="G9" s="5">
        <v>298</v>
      </c>
      <c r="H9" s="8">
        <f t="shared" si="4"/>
        <v>5730.7692307692305</v>
      </c>
      <c r="I9" s="6"/>
      <c r="J9" s="5"/>
      <c r="K9" s="8"/>
      <c r="L9" s="6">
        <v>0</v>
      </c>
      <c r="M9" s="5">
        <v>0</v>
      </c>
      <c r="N9" s="8">
        <v>0</v>
      </c>
      <c r="O9" s="6">
        <v>0</v>
      </c>
      <c r="P9" s="5">
        <v>0</v>
      </c>
      <c r="Q9" s="8">
        <v>0</v>
      </c>
      <c r="R9" s="6">
        <v>0</v>
      </c>
      <c r="S9" s="5">
        <v>0</v>
      </c>
      <c r="T9" s="8">
        <f t="shared" si="0"/>
        <v>0</v>
      </c>
      <c r="U9" s="6">
        <v>0</v>
      </c>
      <c r="V9" s="5">
        <v>0</v>
      </c>
      <c r="W9" s="8">
        <f t="shared" si="1"/>
        <v>0</v>
      </c>
      <c r="X9" s="6">
        <v>0</v>
      </c>
      <c r="Y9" s="5">
        <v>0</v>
      </c>
      <c r="Z9" s="8">
        <v>0</v>
      </c>
      <c r="AA9" s="6">
        <v>0</v>
      </c>
      <c r="AB9" s="5">
        <v>0</v>
      </c>
      <c r="AC9" s="8">
        <v>0</v>
      </c>
      <c r="AD9" s="6">
        <v>0</v>
      </c>
      <c r="AE9" s="5">
        <v>0</v>
      </c>
      <c r="AF9" s="8">
        <v>0</v>
      </c>
      <c r="AG9" s="6">
        <v>0</v>
      </c>
      <c r="AH9" s="5">
        <v>0</v>
      </c>
      <c r="AI9" s="8">
        <v>0</v>
      </c>
      <c r="AJ9" s="6">
        <v>0</v>
      </c>
      <c r="AK9" s="5">
        <v>0</v>
      </c>
      <c r="AL9" s="8">
        <v>0</v>
      </c>
      <c r="AM9" s="6">
        <v>0</v>
      </c>
      <c r="AN9" s="5">
        <v>0</v>
      </c>
      <c r="AO9" s="8">
        <v>0</v>
      </c>
      <c r="AP9" s="6">
        <v>18</v>
      </c>
      <c r="AQ9" s="5">
        <v>102</v>
      </c>
      <c r="AR9" s="8">
        <f t="shared" si="5"/>
        <v>5666.666666666667</v>
      </c>
      <c r="AS9" s="6">
        <v>0</v>
      </c>
      <c r="AT9" s="5">
        <v>0</v>
      </c>
      <c r="AU9" s="8">
        <v>0</v>
      </c>
      <c r="AV9" s="6">
        <v>0</v>
      </c>
      <c r="AW9" s="5">
        <v>0</v>
      </c>
      <c r="AX9" s="8">
        <v>0</v>
      </c>
      <c r="AY9" s="6">
        <v>0</v>
      </c>
      <c r="AZ9" s="5">
        <v>0</v>
      </c>
      <c r="BA9" s="8">
        <v>0</v>
      </c>
      <c r="BB9" s="6">
        <v>0</v>
      </c>
      <c r="BC9" s="5">
        <v>0</v>
      </c>
      <c r="BD9" s="8">
        <v>0</v>
      </c>
      <c r="BE9" s="6"/>
      <c r="BF9" s="5"/>
      <c r="BG9" s="8"/>
      <c r="BH9" s="6">
        <v>162</v>
      </c>
      <c r="BI9" s="5">
        <v>982</v>
      </c>
      <c r="BJ9" s="8">
        <f t="shared" si="6"/>
        <v>6061.7283950617284</v>
      </c>
      <c r="BK9" s="55">
        <f t="shared" si="2"/>
        <v>232</v>
      </c>
      <c r="BL9" s="8">
        <f t="shared" si="3"/>
        <v>1382</v>
      </c>
    </row>
    <row r="10" spans="1:65" x14ac:dyDescent="0.3">
      <c r="A10" s="35">
        <v>2012</v>
      </c>
      <c r="B10" s="36" t="s">
        <v>6</v>
      </c>
      <c r="C10" s="6">
        <v>0</v>
      </c>
      <c r="D10" s="5">
        <v>0</v>
      </c>
      <c r="E10" s="8">
        <v>0</v>
      </c>
      <c r="F10" s="6">
        <v>3</v>
      </c>
      <c r="G10" s="5">
        <v>18</v>
      </c>
      <c r="H10" s="8">
        <f t="shared" si="4"/>
        <v>6000</v>
      </c>
      <c r="I10" s="6"/>
      <c r="J10" s="5"/>
      <c r="K10" s="8"/>
      <c r="L10" s="6">
        <v>0</v>
      </c>
      <c r="M10" s="5">
        <v>0</v>
      </c>
      <c r="N10" s="8">
        <v>0</v>
      </c>
      <c r="O10" s="6">
        <v>0</v>
      </c>
      <c r="P10" s="5">
        <v>0</v>
      </c>
      <c r="Q10" s="8">
        <v>0</v>
      </c>
      <c r="R10" s="6">
        <v>0</v>
      </c>
      <c r="S10" s="5">
        <v>0</v>
      </c>
      <c r="T10" s="8">
        <f t="shared" si="0"/>
        <v>0</v>
      </c>
      <c r="U10" s="6">
        <v>0</v>
      </c>
      <c r="V10" s="5">
        <v>0</v>
      </c>
      <c r="W10" s="8">
        <f t="shared" si="1"/>
        <v>0</v>
      </c>
      <c r="X10" s="6">
        <v>0</v>
      </c>
      <c r="Y10" s="5">
        <v>0</v>
      </c>
      <c r="Z10" s="8">
        <v>0</v>
      </c>
      <c r="AA10" s="6">
        <v>0</v>
      </c>
      <c r="AB10" s="5">
        <v>0</v>
      </c>
      <c r="AC10" s="8">
        <v>0</v>
      </c>
      <c r="AD10" s="6">
        <v>0</v>
      </c>
      <c r="AE10" s="5">
        <v>0</v>
      </c>
      <c r="AF10" s="8">
        <v>0</v>
      </c>
      <c r="AG10" s="6">
        <v>0</v>
      </c>
      <c r="AH10" s="5">
        <v>0</v>
      </c>
      <c r="AI10" s="8">
        <v>0</v>
      </c>
      <c r="AJ10" s="6">
        <v>0</v>
      </c>
      <c r="AK10" s="5">
        <v>0</v>
      </c>
      <c r="AL10" s="8">
        <v>0</v>
      </c>
      <c r="AM10" s="6">
        <v>0</v>
      </c>
      <c r="AN10" s="5">
        <v>0</v>
      </c>
      <c r="AO10" s="8">
        <v>0</v>
      </c>
      <c r="AP10" s="6">
        <v>0</v>
      </c>
      <c r="AQ10" s="5">
        <v>0</v>
      </c>
      <c r="AR10" s="8">
        <v>0</v>
      </c>
      <c r="AS10" s="6">
        <v>50</v>
      </c>
      <c r="AT10" s="5">
        <v>289</v>
      </c>
      <c r="AU10" s="8">
        <f t="shared" ref="AU10" si="7">AT10/AS10*1000</f>
        <v>5780</v>
      </c>
      <c r="AV10" s="6">
        <v>0</v>
      </c>
      <c r="AW10" s="5">
        <v>0</v>
      </c>
      <c r="AX10" s="8">
        <v>0</v>
      </c>
      <c r="AY10" s="6">
        <v>0</v>
      </c>
      <c r="AZ10" s="5">
        <v>0</v>
      </c>
      <c r="BA10" s="8">
        <v>0</v>
      </c>
      <c r="BB10" s="6">
        <v>0</v>
      </c>
      <c r="BC10" s="5">
        <v>0</v>
      </c>
      <c r="BD10" s="8">
        <v>0</v>
      </c>
      <c r="BE10" s="6"/>
      <c r="BF10" s="5"/>
      <c r="BG10" s="8"/>
      <c r="BH10" s="6">
        <v>217</v>
      </c>
      <c r="BI10" s="5">
        <v>1246</v>
      </c>
      <c r="BJ10" s="8">
        <f t="shared" si="6"/>
        <v>5741.9354838709678</v>
      </c>
      <c r="BK10" s="55">
        <f t="shared" si="2"/>
        <v>270</v>
      </c>
      <c r="BL10" s="8">
        <f t="shared" si="3"/>
        <v>1553</v>
      </c>
    </row>
    <row r="11" spans="1:65" x14ac:dyDescent="0.3">
      <c r="A11" s="35">
        <v>2012</v>
      </c>
      <c r="B11" s="36" t="s">
        <v>7</v>
      </c>
      <c r="C11" s="6">
        <v>0</v>
      </c>
      <c r="D11" s="5">
        <v>0</v>
      </c>
      <c r="E11" s="8">
        <v>0</v>
      </c>
      <c r="F11" s="6">
        <v>10</v>
      </c>
      <c r="G11" s="5">
        <v>45</v>
      </c>
      <c r="H11" s="8">
        <f t="shared" si="4"/>
        <v>4500</v>
      </c>
      <c r="I11" s="6"/>
      <c r="J11" s="5"/>
      <c r="K11" s="8"/>
      <c r="L11" s="6">
        <v>0</v>
      </c>
      <c r="M11" s="5">
        <v>0</v>
      </c>
      <c r="N11" s="8">
        <v>0</v>
      </c>
      <c r="O11" s="6">
        <v>0</v>
      </c>
      <c r="P11" s="5">
        <v>0</v>
      </c>
      <c r="Q11" s="8">
        <v>0</v>
      </c>
      <c r="R11" s="6">
        <v>0</v>
      </c>
      <c r="S11" s="5">
        <v>0</v>
      </c>
      <c r="T11" s="8">
        <f t="shared" si="0"/>
        <v>0</v>
      </c>
      <c r="U11" s="6">
        <v>0</v>
      </c>
      <c r="V11" s="5">
        <v>0</v>
      </c>
      <c r="W11" s="8">
        <f t="shared" si="1"/>
        <v>0</v>
      </c>
      <c r="X11" s="6">
        <v>0</v>
      </c>
      <c r="Y11" s="5">
        <v>0</v>
      </c>
      <c r="Z11" s="8">
        <v>0</v>
      </c>
      <c r="AA11" s="6">
        <v>0</v>
      </c>
      <c r="AB11" s="5">
        <v>0</v>
      </c>
      <c r="AC11" s="8">
        <v>0</v>
      </c>
      <c r="AD11" s="6">
        <v>0</v>
      </c>
      <c r="AE11" s="5">
        <v>0</v>
      </c>
      <c r="AF11" s="8">
        <v>0</v>
      </c>
      <c r="AG11" s="6">
        <v>0</v>
      </c>
      <c r="AH11" s="5">
        <v>0</v>
      </c>
      <c r="AI11" s="8">
        <v>0</v>
      </c>
      <c r="AJ11" s="6">
        <v>0</v>
      </c>
      <c r="AK11" s="5">
        <v>0</v>
      </c>
      <c r="AL11" s="8">
        <v>0</v>
      </c>
      <c r="AM11" s="6">
        <v>0</v>
      </c>
      <c r="AN11" s="5">
        <v>0</v>
      </c>
      <c r="AO11" s="8">
        <v>0</v>
      </c>
      <c r="AP11" s="6">
        <v>26</v>
      </c>
      <c r="AQ11" s="5">
        <v>156</v>
      </c>
      <c r="AR11" s="8">
        <f>AQ11/AP11*1000</f>
        <v>6000</v>
      </c>
      <c r="AS11" s="6">
        <v>0</v>
      </c>
      <c r="AT11" s="5">
        <v>0</v>
      </c>
      <c r="AU11" s="8">
        <v>0</v>
      </c>
      <c r="AV11" s="6">
        <v>0</v>
      </c>
      <c r="AW11" s="5">
        <v>0</v>
      </c>
      <c r="AX11" s="8">
        <v>0</v>
      </c>
      <c r="AY11" s="6">
        <v>0</v>
      </c>
      <c r="AZ11" s="5">
        <v>0</v>
      </c>
      <c r="BA11" s="8">
        <v>0</v>
      </c>
      <c r="BB11" s="6">
        <v>0</v>
      </c>
      <c r="BC11" s="5">
        <v>0</v>
      </c>
      <c r="BD11" s="8">
        <v>0</v>
      </c>
      <c r="BE11" s="6"/>
      <c r="BF11" s="5"/>
      <c r="BG11" s="8"/>
      <c r="BH11" s="6">
        <v>109</v>
      </c>
      <c r="BI11" s="5">
        <v>654</v>
      </c>
      <c r="BJ11" s="8">
        <f t="shared" si="6"/>
        <v>6000</v>
      </c>
      <c r="BK11" s="55">
        <f t="shared" si="2"/>
        <v>145</v>
      </c>
      <c r="BL11" s="8">
        <f t="shared" si="3"/>
        <v>855</v>
      </c>
    </row>
    <row r="12" spans="1:65" x14ac:dyDescent="0.3">
      <c r="A12" s="35">
        <v>2012</v>
      </c>
      <c r="B12" s="36" t="s">
        <v>8</v>
      </c>
      <c r="C12" s="6">
        <v>0</v>
      </c>
      <c r="D12" s="5">
        <v>0</v>
      </c>
      <c r="E12" s="8">
        <v>0</v>
      </c>
      <c r="F12" s="6">
        <v>11</v>
      </c>
      <c r="G12" s="5">
        <v>51</v>
      </c>
      <c r="H12" s="8">
        <f t="shared" si="4"/>
        <v>4636.3636363636369</v>
      </c>
      <c r="I12" s="6"/>
      <c r="J12" s="5"/>
      <c r="K12" s="8"/>
      <c r="L12" s="6">
        <v>0</v>
      </c>
      <c r="M12" s="5">
        <v>0</v>
      </c>
      <c r="N12" s="8">
        <v>0</v>
      </c>
      <c r="O12" s="6">
        <v>0</v>
      </c>
      <c r="P12" s="5">
        <v>0</v>
      </c>
      <c r="Q12" s="8">
        <v>0</v>
      </c>
      <c r="R12" s="6">
        <v>0</v>
      </c>
      <c r="S12" s="5">
        <v>0</v>
      </c>
      <c r="T12" s="8">
        <f t="shared" si="0"/>
        <v>0</v>
      </c>
      <c r="U12" s="6">
        <v>0</v>
      </c>
      <c r="V12" s="5">
        <v>0</v>
      </c>
      <c r="W12" s="8">
        <f t="shared" si="1"/>
        <v>0</v>
      </c>
      <c r="X12" s="6">
        <v>0</v>
      </c>
      <c r="Y12" s="5">
        <v>0</v>
      </c>
      <c r="Z12" s="8">
        <v>0</v>
      </c>
      <c r="AA12" s="6">
        <v>0</v>
      </c>
      <c r="AB12" s="5">
        <v>0</v>
      </c>
      <c r="AC12" s="8">
        <v>0</v>
      </c>
      <c r="AD12" s="6">
        <v>0</v>
      </c>
      <c r="AE12" s="5">
        <v>0</v>
      </c>
      <c r="AF12" s="8">
        <v>0</v>
      </c>
      <c r="AG12" s="6">
        <v>0</v>
      </c>
      <c r="AH12" s="5">
        <v>0</v>
      </c>
      <c r="AI12" s="8">
        <v>0</v>
      </c>
      <c r="AJ12" s="6">
        <v>0</v>
      </c>
      <c r="AK12" s="5">
        <v>0</v>
      </c>
      <c r="AL12" s="8">
        <v>0</v>
      </c>
      <c r="AM12" s="6">
        <v>0</v>
      </c>
      <c r="AN12" s="5">
        <v>0</v>
      </c>
      <c r="AO12" s="8">
        <v>0</v>
      </c>
      <c r="AP12" s="6">
        <v>18</v>
      </c>
      <c r="AQ12" s="5">
        <v>99</v>
      </c>
      <c r="AR12" s="8">
        <f>AQ12/AP12*1000</f>
        <v>5500</v>
      </c>
      <c r="AS12" s="6">
        <v>0</v>
      </c>
      <c r="AT12" s="5">
        <v>0</v>
      </c>
      <c r="AU12" s="8">
        <v>0</v>
      </c>
      <c r="AV12" s="6">
        <v>0</v>
      </c>
      <c r="AW12" s="5">
        <v>0</v>
      </c>
      <c r="AX12" s="8">
        <v>0</v>
      </c>
      <c r="AY12" s="6">
        <v>0</v>
      </c>
      <c r="AZ12" s="5">
        <v>0</v>
      </c>
      <c r="BA12" s="8">
        <v>0</v>
      </c>
      <c r="BB12" s="6">
        <v>0</v>
      </c>
      <c r="BC12" s="5">
        <v>0</v>
      </c>
      <c r="BD12" s="8">
        <v>0</v>
      </c>
      <c r="BE12" s="6"/>
      <c r="BF12" s="5"/>
      <c r="BG12" s="8"/>
      <c r="BH12" s="6">
        <v>135</v>
      </c>
      <c r="BI12" s="5">
        <v>691</v>
      </c>
      <c r="BJ12" s="8">
        <f t="shared" si="6"/>
        <v>5118.5185185185182</v>
      </c>
      <c r="BK12" s="55">
        <f t="shared" si="2"/>
        <v>164</v>
      </c>
      <c r="BL12" s="8">
        <f t="shared" si="3"/>
        <v>841</v>
      </c>
    </row>
    <row r="13" spans="1:65" x14ac:dyDescent="0.3">
      <c r="A13" s="35">
        <v>2012</v>
      </c>
      <c r="B13" s="36" t="s">
        <v>9</v>
      </c>
      <c r="C13" s="6">
        <v>0</v>
      </c>
      <c r="D13" s="5">
        <v>0</v>
      </c>
      <c r="E13" s="8">
        <v>0</v>
      </c>
      <c r="F13" s="6">
        <v>22</v>
      </c>
      <c r="G13" s="5">
        <v>116</v>
      </c>
      <c r="H13" s="8">
        <f t="shared" si="4"/>
        <v>5272.7272727272721</v>
      </c>
      <c r="I13" s="6"/>
      <c r="J13" s="5"/>
      <c r="K13" s="8"/>
      <c r="L13" s="6">
        <v>0</v>
      </c>
      <c r="M13" s="5">
        <v>0</v>
      </c>
      <c r="N13" s="8">
        <v>0</v>
      </c>
      <c r="O13" s="6">
        <v>0</v>
      </c>
      <c r="P13" s="5">
        <v>0</v>
      </c>
      <c r="Q13" s="8">
        <v>0</v>
      </c>
      <c r="R13" s="6">
        <v>0</v>
      </c>
      <c r="S13" s="5">
        <v>0</v>
      </c>
      <c r="T13" s="8">
        <f t="shared" si="0"/>
        <v>0</v>
      </c>
      <c r="U13" s="6">
        <v>0</v>
      </c>
      <c r="V13" s="5">
        <v>0</v>
      </c>
      <c r="W13" s="8">
        <f t="shared" si="1"/>
        <v>0</v>
      </c>
      <c r="X13" s="6">
        <v>0</v>
      </c>
      <c r="Y13" s="5">
        <v>0</v>
      </c>
      <c r="Z13" s="8">
        <v>0</v>
      </c>
      <c r="AA13" s="6">
        <v>0</v>
      </c>
      <c r="AB13" s="5">
        <v>0</v>
      </c>
      <c r="AC13" s="8">
        <v>0</v>
      </c>
      <c r="AD13" s="6">
        <v>0</v>
      </c>
      <c r="AE13" s="5">
        <v>0</v>
      </c>
      <c r="AF13" s="8">
        <v>0</v>
      </c>
      <c r="AG13" s="6">
        <v>36</v>
      </c>
      <c r="AH13" s="5">
        <v>1295</v>
      </c>
      <c r="AI13" s="8">
        <f t="shared" ref="AI13" si="8">AH13/AG13*1000</f>
        <v>35972.222222222219</v>
      </c>
      <c r="AJ13" s="6">
        <v>0</v>
      </c>
      <c r="AK13" s="5">
        <v>0</v>
      </c>
      <c r="AL13" s="8">
        <v>0</v>
      </c>
      <c r="AM13" s="6">
        <v>0</v>
      </c>
      <c r="AN13" s="5">
        <v>0</v>
      </c>
      <c r="AO13" s="8">
        <v>0</v>
      </c>
      <c r="AP13" s="6">
        <v>0</v>
      </c>
      <c r="AQ13" s="5">
        <v>0</v>
      </c>
      <c r="AR13" s="8">
        <v>0</v>
      </c>
      <c r="AS13" s="6">
        <v>0</v>
      </c>
      <c r="AT13" s="5">
        <v>0</v>
      </c>
      <c r="AU13" s="8">
        <v>0</v>
      </c>
      <c r="AV13" s="6">
        <v>0</v>
      </c>
      <c r="AW13" s="5">
        <v>0</v>
      </c>
      <c r="AX13" s="8">
        <v>0</v>
      </c>
      <c r="AY13" s="6">
        <v>0</v>
      </c>
      <c r="AZ13" s="5">
        <v>0</v>
      </c>
      <c r="BA13" s="8">
        <v>0</v>
      </c>
      <c r="BB13" s="6">
        <v>0</v>
      </c>
      <c r="BC13" s="5">
        <v>0</v>
      </c>
      <c r="BD13" s="8">
        <v>0</v>
      </c>
      <c r="BE13" s="6"/>
      <c r="BF13" s="5"/>
      <c r="BG13" s="8"/>
      <c r="BH13" s="6">
        <v>53</v>
      </c>
      <c r="BI13" s="5">
        <v>279</v>
      </c>
      <c r="BJ13" s="8">
        <f t="shared" si="6"/>
        <v>5264.1509433962265</v>
      </c>
      <c r="BK13" s="55">
        <f t="shared" si="2"/>
        <v>111</v>
      </c>
      <c r="BL13" s="8">
        <f t="shared" si="3"/>
        <v>1690</v>
      </c>
    </row>
    <row r="14" spans="1:65" x14ac:dyDescent="0.3">
      <c r="A14" s="35">
        <v>2012</v>
      </c>
      <c r="B14" s="36" t="s">
        <v>10</v>
      </c>
      <c r="C14" s="6">
        <v>0</v>
      </c>
      <c r="D14" s="5">
        <v>0</v>
      </c>
      <c r="E14" s="8">
        <v>0</v>
      </c>
      <c r="F14" s="6">
        <v>265</v>
      </c>
      <c r="G14" s="5">
        <v>1298</v>
      </c>
      <c r="H14" s="8">
        <f t="shared" si="4"/>
        <v>4898.1132075471696</v>
      </c>
      <c r="I14" s="6"/>
      <c r="J14" s="5"/>
      <c r="K14" s="8"/>
      <c r="L14" s="6">
        <v>0</v>
      </c>
      <c r="M14" s="5">
        <v>0</v>
      </c>
      <c r="N14" s="8">
        <v>0</v>
      </c>
      <c r="O14" s="6">
        <v>0</v>
      </c>
      <c r="P14" s="5">
        <v>0</v>
      </c>
      <c r="Q14" s="8">
        <v>0</v>
      </c>
      <c r="R14" s="6">
        <v>0</v>
      </c>
      <c r="S14" s="5">
        <v>0</v>
      </c>
      <c r="T14" s="8">
        <f t="shared" si="0"/>
        <v>0</v>
      </c>
      <c r="U14" s="6">
        <v>0</v>
      </c>
      <c r="V14" s="5">
        <v>0</v>
      </c>
      <c r="W14" s="8">
        <f t="shared" si="1"/>
        <v>0</v>
      </c>
      <c r="X14" s="6">
        <v>0</v>
      </c>
      <c r="Y14" s="5">
        <v>0</v>
      </c>
      <c r="Z14" s="8">
        <v>0</v>
      </c>
      <c r="AA14" s="6">
        <v>0</v>
      </c>
      <c r="AB14" s="5">
        <v>0</v>
      </c>
      <c r="AC14" s="8">
        <v>0</v>
      </c>
      <c r="AD14" s="6">
        <v>0</v>
      </c>
      <c r="AE14" s="5">
        <v>0</v>
      </c>
      <c r="AF14" s="8">
        <v>0</v>
      </c>
      <c r="AG14" s="6">
        <v>0</v>
      </c>
      <c r="AH14" s="5">
        <v>0</v>
      </c>
      <c r="AI14" s="8">
        <v>0</v>
      </c>
      <c r="AJ14" s="6">
        <v>0</v>
      </c>
      <c r="AK14" s="5">
        <v>0</v>
      </c>
      <c r="AL14" s="8">
        <v>0</v>
      </c>
      <c r="AM14" s="6">
        <v>0</v>
      </c>
      <c r="AN14" s="5">
        <v>0</v>
      </c>
      <c r="AO14" s="8">
        <v>0</v>
      </c>
      <c r="AP14" s="6">
        <v>12</v>
      </c>
      <c r="AQ14" s="5">
        <v>54</v>
      </c>
      <c r="AR14" s="8">
        <f>AQ14/AP14*1000</f>
        <v>4500</v>
      </c>
      <c r="AS14" s="6">
        <v>0</v>
      </c>
      <c r="AT14" s="5">
        <v>0</v>
      </c>
      <c r="AU14" s="8">
        <v>0</v>
      </c>
      <c r="AV14" s="6">
        <v>0</v>
      </c>
      <c r="AW14" s="5">
        <v>0</v>
      </c>
      <c r="AX14" s="8">
        <v>0</v>
      </c>
      <c r="AY14" s="6">
        <v>0</v>
      </c>
      <c r="AZ14" s="5">
        <v>0</v>
      </c>
      <c r="BA14" s="8">
        <v>0</v>
      </c>
      <c r="BB14" s="6">
        <v>0</v>
      </c>
      <c r="BC14" s="5">
        <v>0</v>
      </c>
      <c r="BD14" s="8">
        <v>0</v>
      </c>
      <c r="BE14" s="6"/>
      <c r="BF14" s="5"/>
      <c r="BG14" s="8"/>
      <c r="BH14" s="6">
        <v>193</v>
      </c>
      <c r="BI14" s="5">
        <v>1104</v>
      </c>
      <c r="BJ14" s="8">
        <f t="shared" si="6"/>
        <v>5720.2072538860102</v>
      </c>
      <c r="BK14" s="55">
        <f t="shared" si="2"/>
        <v>470</v>
      </c>
      <c r="BL14" s="8">
        <f t="shared" si="3"/>
        <v>2456</v>
      </c>
    </row>
    <row r="15" spans="1:65" x14ac:dyDescent="0.3">
      <c r="A15" s="35">
        <v>2012</v>
      </c>
      <c r="B15" s="36" t="s">
        <v>11</v>
      </c>
      <c r="C15" s="6">
        <v>28</v>
      </c>
      <c r="D15" s="5">
        <v>225</v>
      </c>
      <c r="E15" s="8">
        <f t="shared" ref="E15" si="9">D15/C15*1000</f>
        <v>8035.7142857142862</v>
      </c>
      <c r="F15" s="6">
        <v>64</v>
      </c>
      <c r="G15" s="5">
        <v>355</v>
      </c>
      <c r="H15" s="8">
        <f t="shared" si="4"/>
        <v>5546.875</v>
      </c>
      <c r="I15" s="6"/>
      <c r="J15" s="5"/>
      <c r="K15" s="8"/>
      <c r="L15" s="6">
        <v>0</v>
      </c>
      <c r="M15" s="5">
        <v>0</v>
      </c>
      <c r="N15" s="8">
        <v>0</v>
      </c>
      <c r="O15" s="6">
        <v>0</v>
      </c>
      <c r="P15" s="5">
        <v>0</v>
      </c>
      <c r="Q15" s="8">
        <v>0</v>
      </c>
      <c r="R15" s="6">
        <v>0</v>
      </c>
      <c r="S15" s="5">
        <v>0</v>
      </c>
      <c r="T15" s="8">
        <f t="shared" si="0"/>
        <v>0</v>
      </c>
      <c r="U15" s="6">
        <v>0</v>
      </c>
      <c r="V15" s="5">
        <v>0</v>
      </c>
      <c r="W15" s="8">
        <f t="shared" si="1"/>
        <v>0</v>
      </c>
      <c r="X15" s="6">
        <v>0</v>
      </c>
      <c r="Y15" s="5">
        <v>0</v>
      </c>
      <c r="Z15" s="8">
        <v>0</v>
      </c>
      <c r="AA15" s="6">
        <v>0</v>
      </c>
      <c r="AB15" s="5">
        <v>0</v>
      </c>
      <c r="AC15" s="8">
        <v>0</v>
      </c>
      <c r="AD15" s="6">
        <v>0</v>
      </c>
      <c r="AE15" s="5">
        <v>0</v>
      </c>
      <c r="AF15" s="8">
        <v>0</v>
      </c>
      <c r="AG15" s="6">
        <v>0</v>
      </c>
      <c r="AH15" s="5">
        <v>0</v>
      </c>
      <c r="AI15" s="8">
        <v>0</v>
      </c>
      <c r="AJ15" s="6">
        <v>0</v>
      </c>
      <c r="AK15" s="5">
        <v>0</v>
      </c>
      <c r="AL15" s="8">
        <v>0</v>
      </c>
      <c r="AM15" s="6">
        <v>0</v>
      </c>
      <c r="AN15" s="5">
        <v>0</v>
      </c>
      <c r="AO15" s="8">
        <v>0</v>
      </c>
      <c r="AP15" s="6">
        <v>0</v>
      </c>
      <c r="AQ15" s="5">
        <v>0</v>
      </c>
      <c r="AR15" s="8">
        <v>0</v>
      </c>
      <c r="AS15" s="6">
        <v>0</v>
      </c>
      <c r="AT15" s="5">
        <v>0</v>
      </c>
      <c r="AU15" s="8">
        <v>0</v>
      </c>
      <c r="AV15" s="6">
        <v>0</v>
      </c>
      <c r="AW15" s="5">
        <v>0</v>
      </c>
      <c r="AX15" s="8">
        <v>0</v>
      </c>
      <c r="AY15" s="6">
        <v>0</v>
      </c>
      <c r="AZ15" s="5">
        <v>0</v>
      </c>
      <c r="BA15" s="8">
        <v>0</v>
      </c>
      <c r="BB15" s="6">
        <v>0</v>
      </c>
      <c r="BC15" s="5">
        <v>0</v>
      </c>
      <c r="BD15" s="8">
        <v>0</v>
      </c>
      <c r="BE15" s="6"/>
      <c r="BF15" s="5"/>
      <c r="BG15" s="8"/>
      <c r="BH15" s="6">
        <v>109</v>
      </c>
      <c r="BI15" s="5">
        <v>732</v>
      </c>
      <c r="BJ15" s="8">
        <f t="shared" si="6"/>
        <v>6715.5963302752289</v>
      </c>
      <c r="BK15" s="55">
        <f t="shared" si="2"/>
        <v>201</v>
      </c>
      <c r="BL15" s="8">
        <f t="shared" si="3"/>
        <v>1312</v>
      </c>
    </row>
    <row r="16" spans="1:65" x14ac:dyDescent="0.3">
      <c r="A16" s="35">
        <v>2012</v>
      </c>
      <c r="B16" s="36" t="s">
        <v>12</v>
      </c>
      <c r="C16" s="6">
        <v>28</v>
      </c>
      <c r="D16" s="5">
        <v>236</v>
      </c>
      <c r="E16" s="8">
        <f>D16/C16*1000</f>
        <v>8428.5714285714294</v>
      </c>
      <c r="F16" s="6">
        <v>284</v>
      </c>
      <c r="G16" s="5">
        <v>2139</v>
      </c>
      <c r="H16" s="8">
        <f t="shared" si="4"/>
        <v>7531.6901408450703</v>
      </c>
      <c r="I16" s="6"/>
      <c r="J16" s="5"/>
      <c r="K16" s="8"/>
      <c r="L16" s="6">
        <v>0</v>
      </c>
      <c r="M16" s="5">
        <v>0</v>
      </c>
      <c r="N16" s="8">
        <v>0</v>
      </c>
      <c r="O16" s="6">
        <v>0</v>
      </c>
      <c r="P16" s="5">
        <v>0</v>
      </c>
      <c r="Q16" s="8">
        <v>0</v>
      </c>
      <c r="R16" s="6">
        <v>0</v>
      </c>
      <c r="S16" s="5">
        <v>0</v>
      </c>
      <c r="T16" s="8">
        <f t="shared" si="0"/>
        <v>0</v>
      </c>
      <c r="U16" s="6">
        <v>0</v>
      </c>
      <c r="V16" s="5">
        <v>0</v>
      </c>
      <c r="W16" s="8">
        <f t="shared" si="1"/>
        <v>0</v>
      </c>
      <c r="X16" s="6">
        <v>0</v>
      </c>
      <c r="Y16" s="5">
        <v>0</v>
      </c>
      <c r="Z16" s="8">
        <v>0</v>
      </c>
      <c r="AA16" s="6">
        <v>0</v>
      </c>
      <c r="AB16" s="5">
        <v>0</v>
      </c>
      <c r="AC16" s="8">
        <v>0</v>
      </c>
      <c r="AD16" s="6">
        <v>0</v>
      </c>
      <c r="AE16" s="5">
        <v>0</v>
      </c>
      <c r="AF16" s="8">
        <v>0</v>
      </c>
      <c r="AG16" s="6">
        <v>0</v>
      </c>
      <c r="AH16" s="5">
        <v>0</v>
      </c>
      <c r="AI16" s="8">
        <v>0</v>
      </c>
      <c r="AJ16" s="6">
        <v>0</v>
      </c>
      <c r="AK16" s="5">
        <v>0</v>
      </c>
      <c r="AL16" s="8">
        <v>0</v>
      </c>
      <c r="AM16" s="6">
        <v>0</v>
      </c>
      <c r="AN16" s="5">
        <v>0</v>
      </c>
      <c r="AO16" s="8">
        <v>0</v>
      </c>
      <c r="AP16" s="6">
        <v>0</v>
      </c>
      <c r="AQ16" s="5">
        <v>0</v>
      </c>
      <c r="AR16" s="8">
        <v>0</v>
      </c>
      <c r="AS16" s="6">
        <v>0</v>
      </c>
      <c r="AT16" s="5">
        <v>0</v>
      </c>
      <c r="AU16" s="8">
        <v>0</v>
      </c>
      <c r="AV16" s="6">
        <v>0</v>
      </c>
      <c r="AW16" s="5">
        <v>0</v>
      </c>
      <c r="AX16" s="8">
        <v>0</v>
      </c>
      <c r="AY16" s="6">
        <v>0</v>
      </c>
      <c r="AZ16" s="5">
        <v>0</v>
      </c>
      <c r="BA16" s="8">
        <v>0</v>
      </c>
      <c r="BB16" s="6">
        <v>0</v>
      </c>
      <c r="BC16" s="5">
        <v>0</v>
      </c>
      <c r="BD16" s="8">
        <v>0</v>
      </c>
      <c r="BE16" s="6"/>
      <c r="BF16" s="5"/>
      <c r="BG16" s="8"/>
      <c r="BH16" s="6">
        <v>28</v>
      </c>
      <c r="BI16" s="5">
        <v>236</v>
      </c>
      <c r="BJ16" s="8">
        <f t="shared" si="6"/>
        <v>8428.5714285714294</v>
      </c>
      <c r="BK16" s="55">
        <f t="shared" si="2"/>
        <v>340</v>
      </c>
      <c r="BL16" s="8">
        <f t="shared" si="3"/>
        <v>2611</v>
      </c>
    </row>
    <row r="17" spans="1:64" x14ac:dyDescent="0.3">
      <c r="A17" s="35">
        <v>2012</v>
      </c>
      <c r="B17" s="36" t="s">
        <v>13</v>
      </c>
      <c r="C17" s="6">
        <v>165</v>
      </c>
      <c r="D17" s="5">
        <v>1328</v>
      </c>
      <c r="E17" s="8">
        <f>D17/C17*1000</f>
        <v>8048.484848484849</v>
      </c>
      <c r="F17" s="6">
        <v>149</v>
      </c>
      <c r="G17" s="5">
        <v>1122</v>
      </c>
      <c r="H17" s="8">
        <f t="shared" si="4"/>
        <v>7530.2013422818791</v>
      </c>
      <c r="I17" s="6"/>
      <c r="J17" s="5"/>
      <c r="K17" s="8"/>
      <c r="L17" s="6">
        <v>0</v>
      </c>
      <c r="M17" s="5">
        <v>0</v>
      </c>
      <c r="N17" s="8">
        <v>0</v>
      </c>
      <c r="O17" s="6">
        <v>0</v>
      </c>
      <c r="P17" s="5">
        <v>0</v>
      </c>
      <c r="Q17" s="8">
        <v>0</v>
      </c>
      <c r="R17" s="6">
        <v>0</v>
      </c>
      <c r="S17" s="5">
        <v>0</v>
      </c>
      <c r="T17" s="8">
        <f t="shared" si="0"/>
        <v>0</v>
      </c>
      <c r="U17" s="6">
        <v>0</v>
      </c>
      <c r="V17" s="5">
        <v>0</v>
      </c>
      <c r="W17" s="8">
        <f t="shared" si="1"/>
        <v>0</v>
      </c>
      <c r="X17" s="6">
        <v>0</v>
      </c>
      <c r="Y17" s="5">
        <v>0</v>
      </c>
      <c r="Z17" s="8">
        <v>0</v>
      </c>
      <c r="AA17" s="6">
        <v>0</v>
      </c>
      <c r="AB17" s="5">
        <v>0</v>
      </c>
      <c r="AC17" s="8">
        <v>0</v>
      </c>
      <c r="AD17" s="6">
        <v>26</v>
      </c>
      <c r="AE17" s="5">
        <v>149</v>
      </c>
      <c r="AF17" s="8">
        <f t="shared" ref="AF17" si="10">AE17/AD17*1000</f>
        <v>5730.7692307692305</v>
      </c>
      <c r="AG17" s="6">
        <v>0</v>
      </c>
      <c r="AH17" s="5">
        <v>0</v>
      </c>
      <c r="AI17" s="8">
        <v>0</v>
      </c>
      <c r="AJ17" s="6">
        <v>0</v>
      </c>
      <c r="AK17" s="5">
        <v>0</v>
      </c>
      <c r="AL17" s="8">
        <v>0</v>
      </c>
      <c r="AM17" s="6">
        <v>0</v>
      </c>
      <c r="AN17" s="5">
        <v>0</v>
      </c>
      <c r="AO17" s="8">
        <v>0</v>
      </c>
      <c r="AP17" s="6">
        <v>13</v>
      </c>
      <c r="AQ17" s="5">
        <v>76</v>
      </c>
      <c r="AR17" s="8">
        <f t="shared" si="5"/>
        <v>5846.1538461538457</v>
      </c>
      <c r="AS17" s="6">
        <v>0</v>
      </c>
      <c r="AT17" s="5">
        <v>0</v>
      </c>
      <c r="AU17" s="8">
        <v>0</v>
      </c>
      <c r="AV17" s="6">
        <v>0</v>
      </c>
      <c r="AW17" s="5">
        <v>0</v>
      </c>
      <c r="AX17" s="8">
        <v>0</v>
      </c>
      <c r="AY17" s="6">
        <v>0</v>
      </c>
      <c r="AZ17" s="5">
        <v>0</v>
      </c>
      <c r="BA17" s="8">
        <v>0</v>
      </c>
      <c r="BB17" s="6">
        <v>0</v>
      </c>
      <c r="BC17" s="5">
        <v>0</v>
      </c>
      <c r="BD17" s="8">
        <v>0</v>
      </c>
      <c r="BE17" s="6"/>
      <c r="BF17" s="5"/>
      <c r="BG17" s="8"/>
      <c r="BH17" s="6">
        <v>214</v>
      </c>
      <c r="BI17" s="5">
        <v>1795</v>
      </c>
      <c r="BJ17" s="8">
        <f t="shared" si="6"/>
        <v>8387.8504672897197</v>
      </c>
      <c r="BK17" s="55">
        <f t="shared" si="2"/>
        <v>567</v>
      </c>
      <c r="BL17" s="8">
        <f t="shared" si="3"/>
        <v>4470</v>
      </c>
    </row>
    <row r="18" spans="1:64" ht="15" thickBot="1" x14ac:dyDescent="0.35">
      <c r="A18" s="37"/>
      <c r="B18" s="38" t="s">
        <v>14</v>
      </c>
      <c r="C18" s="29">
        <f>SUM(C6:C17)</f>
        <v>221</v>
      </c>
      <c r="D18" s="28">
        <f>SUM(D6:D17)</f>
        <v>1789</v>
      </c>
      <c r="E18" s="30"/>
      <c r="F18" s="29">
        <f>SUM(F6:F17)</f>
        <v>930</v>
      </c>
      <c r="G18" s="28">
        <f>SUM(G6:G17)</f>
        <v>5790</v>
      </c>
      <c r="H18" s="30"/>
      <c r="I18" s="29"/>
      <c r="J18" s="28"/>
      <c r="K18" s="30"/>
      <c r="L18" s="29">
        <v>0</v>
      </c>
      <c r="M18" s="28">
        <v>0</v>
      </c>
      <c r="N18" s="30"/>
      <c r="O18" s="29">
        <v>0</v>
      </c>
      <c r="P18" s="28">
        <v>0</v>
      </c>
      <c r="Q18" s="30"/>
      <c r="R18" s="29">
        <f t="shared" ref="R18:S18" si="11">SUM(R6:R17)</f>
        <v>0</v>
      </c>
      <c r="S18" s="28">
        <f t="shared" si="11"/>
        <v>0</v>
      </c>
      <c r="T18" s="30"/>
      <c r="U18" s="29">
        <f t="shared" ref="U18:V18" si="12">SUM(U6:U17)</f>
        <v>0</v>
      </c>
      <c r="V18" s="28">
        <f t="shared" si="12"/>
        <v>0</v>
      </c>
      <c r="W18" s="30"/>
      <c r="X18" s="29">
        <v>0</v>
      </c>
      <c r="Y18" s="28">
        <v>0</v>
      </c>
      <c r="Z18" s="30"/>
      <c r="AA18" s="29">
        <f>SUM(AA6:AA17)</f>
        <v>0</v>
      </c>
      <c r="AB18" s="28">
        <f>SUM(AB6:AB17)</f>
        <v>0</v>
      </c>
      <c r="AC18" s="30"/>
      <c r="AD18" s="29">
        <f>SUM(AD6:AD17)</f>
        <v>26</v>
      </c>
      <c r="AE18" s="28">
        <f>SUM(AE6:AE17)</f>
        <v>149</v>
      </c>
      <c r="AF18" s="30"/>
      <c r="AG18" s="29">
        <f>SUM(AG6:AG17)</f>
        <v>36</v>
      </c>
      <c r="AH18" s="28">
        <f>SUM(AH6:AH17)</f>
        <v>1295</v>
      </c>
      <c r="AI18" s="30"/>
      <c r="AJ18" s="29">
        <f t="shared" ref="AJ18:AK18" si="13">SUM(AJ6:AJ17)</f>
        <v>0</v>
      </c>
      <c r="AK18" s="28">
        <f t="shared" si="13"/>
        <v>0</v>
      </c>
      <c r="AL18" s="30"/>
      <c r="AM18" s="29">
        <f t="shared" ref="AM18:AN18" si="14">SUM(AM6:AM17)</f>
        <v>0</v>
      </c>
      <c r="AN18" s="28">
        <f t="shared" si="14"/>
        <v>0</v>
      </c>
      <c r="AO18" s="30"/>
      <c r="AP18" s="29">
        <f t="shared" ref="AP18:AQ18" si="15">SUM(AP6:AP17)</f>
        <v>93</v>
      </c>
      <c r="AQ18" s="28">
        <f t="shared" si="15"/>
        <v>530</v>
      </c>
      <c r="AR18" s="30"/>
      <c r="AS18" s="29">
        <f t="shared" ref="AS18:AT18" si="16">SUM(AS6:AS17)</f>
        <v>50</v>
      </c>
      <c r="AT18" s="28">
        <f t="shared" si="16"/>
        <v>289</v>
      </c>
      <c r="AU18" s="30"/>
      <c r="AV18" s="29">
        <v>0</v>
      </c>
      <c r="AW18" s="28">
        <v>0</v>
      </c>
      <c r="AX18" s="30"/>
      <c r="AY18" s="29">
        <v>0</v>
      </c>
      <c r="AZ18" s="28">
        <v>0</v>
      </c>
      <c r="BA18" s="30"/>
      <c r="BB18" s="29">
        <f t="shared" ref="BB18:BC18" si="17">SUM(BB6:BB17)</f>
        <v>0</v>
      </c>
      <c r="BC18" s="28">
        <f t="shared" si="17"/>
        <v>0</v>
      </c>
      <c r="BD18" s="30"/>
      <c r="BE18" s="29"/>
      <c r="BF18" s="28"/>
      <c r="BG18" s="30"/>
      <c r="BH18" s="29">
        <f t="shared" ref="BH18:BI18" si="18">SUM(BH6:BH17)</f>
        <v>1884</v>
      </c>
      <c r="BI18" s="28">
        <f t="shared" si="18"/>
        <v>11842</v>
      </c>
      <c r="BJ18" s="30"/>
      <c r="BK18" s="56">
        <f t="shared" si="2"/>
        <v>3240</v>
      </c>
      <c r="BL18" s="30">
        <f t="shared" si="3"/>
        <v>21684</v>
      </c>
    </row>
    <row r="19" spans="1:64" x14ac:dyDescent="0.3">
      <c r="A19" s="33">
        <v>2013</v>
      </c>
      <c r="B19" s="34" t="s">
        <v>2</v>
      </c>
      <c r="C19" s="9">
        <v>25</v>
      </c>
      <c r="D19" s="24">
        <v>194</v>
      </c>
      <c r="E19" s="10">
        <f>D19/C19*1000</f>
        <v>7760</v>
      </c>
      <c r="F19" s="9">
        <v>75</v>
      </c>
      <c r="G19" s="24">
        <v>526</v>
      </c>
      <c r="H19" s="10">
        <f>G19/F19*1000</f>
        <v>7013.3333333333339</v>
      </c>
      <c r="I19" s="9"/>
      <c r="J19" s="24"/>
      <c r="K19" s="10"/>
      <c r="L19" s="9">
        <v>0</v>
      </c>
      <c r="M19" s="24">
        <v>0</v>
      </c>
      <c r="N19" s="10">
        <v>0</v>
      </c>
      <c r="O19" s="9">
        <v>0</v>
      </c>
      <c r="P19" s="24">
        <v>0</v>
      </c>
      <c r="Q19" s="10">
        <v>0</v>
      </c>
      <c r="R19" s="9">
        <v>0</v>
      </c>
      <c r="S19" s="24">
        <v>0</v>
      </c>
      <c r="T19" s="10">
        <f t="shared" ref="T19:T30" si="19">IF(R19=0,0,S19/R19*1000)</f>
        <v>0</v>
      </c>
      <c r="U19" s="9">
        <v>0</v>
      </c>
      <c r="V19" s="24">
        <v>0</v>
      </c>
      <c r="W19" s="10">
        <f t="shared" ref="W19:W30" si="20">IF(U19=0,0,V19/U19*1000)</f>
        <v>0</v>
      </c>
      <c r="X19" s="9">
        <v>0</v>
      </c>
      <c r="Y19" s="24">
        <v>0</v>
      </c>
      <c r="Z19" s="10">
        <v>0</v>
      </c>
      <c r="AA19" s="9">
        <v>0</v>
      </c>
      <c r="AB19" s="24">
        <v>0</v>
      </c>
      <c r="AC19" s="10">
        <v>0</v>
      </c>
      <c r="AD19" s="9">
        <v>13</v>
      </c>
      <c r="AE19" s="24">
        <v>80</v>
      </c>
      <c r="AF19" s="10">
        <f>AE19/AD19*1000</f>
        <v>6153.8461538461543</v>
      </c>
      <c r="AG19" s="9">
        <v>0</v>
      </c>
      <c r="AH19" s="24">
        <v>0</v>
      </c>
      <c r="AI19" s="10">
        <v>0</v>
      </c>
      <c r="AJ19" s="9">
        <v>0</v>
      </c>
      <c r="AK19" s="24">
        <v>0</v>
      </c>
      <c r="AL19" s="10">
        <v>0</v>
      </c>
      <c r="AM19" s="9">
        <v>0</v>
      </c>
      <c r="AN19" s="24">
        <v>0</v>
      </c>
      <c r="AO19" s="10">
        <v>0</v>
      </c>
      <c r="AP19" s="9">
        <v>0</v>
      </c>
      <c r="AQ19" s="24">
        <v>0</v>
      </c>
      <c r="AR19" s="10">
        <v>0</v>
      </c>
      <c r="AS19" s="9">
        <v>0</v>
      </c>
      <c r="AT19" s="24">
        <v>0</v>
      </c>
      <c r="AU19" s="10">
        <v>0</v>
      </c>
      <c r="AV19" s="9">
        <v>0</v>
      </c>
      <c r="AW19" s="24">
        <v>0</v>
      </c>
      <c r="AX19" s="10">
        <v>0</v>
      </c>
      <c r="AY19" s="9">
        <v>54</v>
      </c>
      <c r="AZ19" s="24">
        <v>399</v>
      </c>
      <c r="BA19" s="10">
        <f t="shared" ref="BA19:BA20" si="21">AZ19/AY19*1000</f>
        <v>7388.8888888888896</v>
      </c>
      <c r="BB19" s="9">
        <v>0</v>
      </c>
      <c r="BC19" s="24">
        <v>0</v>
      </c>
      <c r="BD19" s="10">
        <v>0</v>
      </c>
      <c r="BE19" s="9"/>
      <c r="BF19" s="24"/>
      <c r="BG19" s="10"/>
      <c r="BH19" s="9">
        <v>0</v>
      </c>
      <c r="BI19" s="24">
        <v>0</v>
      </c>
      <c r="BJ19" s="10">
        <v>0</v>
      </c>
      <c r="BK19" s="54">
        <f t="shared" si="2"/>
        <v>167</v>
      </c>
      <c r="BL19" s="10">
        <f t="shared" si="3"/>
        <v>1199</v>
      </c>
    </row>
    <row r="20" spans="1:64" x14ac:dyDescent="0.3">
      <c r="A20" s="35">
        <v>2013</v>
      </c>
      <c r="B20" s="36" t="s">
        <v>3</v>
      </c>
      <c r="C20" s="6">
        <v>82</v>
      </c>
      <c r="D20" s="5">
        <v>624</v>
      </c>
      <c r="E20" s="8">
        <f t="shared" ref="E20" si="22">D20/C20*1000</f>
        <v>7609.7560975609749</v>
      </c>
      <c r="F20" s="6">
        <v>148</v>
      </c>
      <c r="G20" s="5">
        <v>1048</v>
      </c>
      <c r="H20" s="8">
        <f t="shared" ref="H20:H29" si="23">G20/F20*1000</f>
        <v>7081.0810810810808</v>
      </c>
      <c r="I20" s="6"/>
      <c r="J20" s="5"/>
      <c r="K20" s="8"/>
      <c r="L20" s="6">
        <v>0</v>
      </c>
      <c r="M20" s="5">
        <v>0</v>
      </c>
      <c r="N20" s="8">
        <v>0</v>
      </c>
      <c r="O20" s="6">
        <v>0</v>
      </c>
      <c r="P20" s="5">
        <v>0</v>
      </c>
      <c r="Q20" s="8">
        <v>0</v>
      </c>
      <c r="R20" s="6">
        <v>0</v>
      </c>
      <c r="S20" s="5">
        <v>0</v>
      </c>
      <c r="T20" s="8">
        <f t="shared" si="19"/>
        <v>0</v>
      </c>
      <c r="U20" s="6">
        <v>0</v>
      </c>
      <c r="V20" s="5">
        <v>0</v>
      </c>
      <c r="W20" s="8">
        <f t="shared" si="20"/>
        <v>0</v>
      </c>
      <c r="X20" s="6">
        <v>0</v>
      </c>
      <c r="Y20" s="5">
        <v>0</v>
      </c>
      <c r="Z20" s="8">
        <v>0</v>
      </c>
      <c r="AA20" s="6">
        <v>0</v>
      </c>
      <c r="AB20" s="5">
        <v>0</v>
      </c>
      <c r="AC20" s="8">
        <v>0</v>
      </c>
      <c r="AD20" s="6">
        <v>0</v>
      </c>
      <c r="AE20" s="5">
        <v>0</v>
      </c>
      <c r="AF20" s="8">
        <v>0</v>
      </c>
      <c r="AG20" s="6">
        <v>0</v>
      </c>
      <c r="AH20" s="5">
        <v>0</v>
      </c>
      <c r="AI20" s="8">
        <v>0</v>
      </c>
      <c r="AJ20" s="6">
        <v>0</v>
      </c>
      <c r="AK20" s="5">
        <v>0</v>
      </c>
      <c r="AL20" s="8">
        <v>0</v>
      </c>
      <c r="AM20" s="6">
        <v>0</v>
      </c>
      <c r="AN20" s="5">
        <v>0</v>
      </c>
      <c r="AO20" s="8">
        <v>0</v>
      </c>
      <c r="AP20" s="6">
        <v>0</v>
      </c>
      <c r="AQ20" s="5">
        <v>0</v>
      </c>
      <c r="AR20" s="8">
        <v>0</v>
      </c>
      <c r="AS20" s="6">
        <v>0</v>
      </c>
      <c r="AT20" s="5">
        <v>0</v>
      </c>
      <c r="AU20" s="8">
        <v>0</v>
      </c>
      <c r="AV20" s="6">
        <v>0</v>
      </c>
      <c r="AW20" s="5">
        <v>0</v>
      </c>
      <c r="AX20" s="8">
        <v>0</v>
      </c>
      <c r="AY20" s="6">
        <v>27</v>
      </c>
      <c r="AZ20" s="5">
        <v>219</v>
      </c>
      <c r="BA20" s="8">
        <f t="shared" si="21"/>
        <v>8111.1111111111104</v>
      </c>
      <c r="BB20" s="6">
        <v>0</v>
      </c>
      <c r="BC20" s="5">
        <v>0</v>
      </c>
      <c r="BD20" s="8">
        <v>0</v>
      </c>
      <c r="BE20" s="6"/>
      <c r="BF20" s="5"/>
      <c r="BG20" s="8"/>
      <c r="BH20" s="6">
        <v>104</v>
      </c>
      <c r="BI20" s="5">
        <v>827</v>
      </c>
      <c r="BJ20" s="8">
        <f t="shared" ref="BJ20:BJ30" si="24">BI20/BH20*1000</f>
        <v>7951.9230769230762</v>
      </c>
      <c r="BK20" s="55">
        <f t="shared" si="2"/>
        <v>361</v>
      </c>
      <c r="BL20" s="8">
        <f t="shared" si="3"/>
        <v>2718</v>
      </c>
    </row>
    <row r="21" spans="1:64" x14ac:dyDescent="0.3">
      <c r="A21" s="35">
        <v>2013</v>
      </c>
      <c r="B21" s="36" t="s">
        <v>4</v>
      </c>
      <c r="C21" s="6">
        <v>0</v>
      </c>
      <c r="D21" s="5">
        <v>0</v>
      </c>
      <c r="E21" s="8">
        <v>0</v>
      </c>
      <c r="F21" s="6">
        <v>166</v>
      </c>
      <c r="G21" s="5">
        <v>1184</v>
      </c>
      <c r="H21" s="8">
        <f t="shared" si="23"/>
        <v>7132.530120481928</v>
      </c>
      <c r="I21" s="6"/>
      <c r="J21" s="5"/>
      <c r="K21" s="8"/>
      <c r="L21" s="6">
        <v>0</v>
      </c>
      <c r="M21" s="5">
        <v>0</v>
      </c>
      <c r="N21" s="8">
        <v>0</v>
      </c>
      <c r="O21" s="6">
        <v>0</v>
      </c>
      <c r="P21" s="5">
        <v>0</v>
      </c>
      <c r="Q21" s="8">
        <v>0</v>
      </c>
      <c r="R21" s="6">
        <v>0</v>
      </c>
      <c r="S21" s="5">
        <v>0</v>
      </c>
      <c r="T21" s="8">
        <f t="shared" si="19"/>
        <v>0</v>
      </c>
      <c r="U21" s="6">
        <v>0</v>
      </c>
      <c r="V21" s="5">
        <v>0</v>
      </c>
      <c r="W21" s="8">
        <f t="shared" si="20"/>
        <v>0</v>
      </c>
      <c r="X21" s="6">
        <v>0</v>
      </c>
      <c r="Y21" s="5">
        <v>0</v>
      </c>
      <c r="Z21" s="8">
        <v>0</v>
      </c>
      <c r="AA21" s="6">
        <v>0</v>
      </c>
      <c r="AB21" s="5">
        <v>0</v>
      </c>
      <c r="AC21" s="8">
        <v>0</v>
      </c>
      <c r="AD21" s="6">
        <v>0</v>
      </c>
      <c r="AE21" s="5">
        <v>0</v>
      </c>
      <c r="AF21" s="8">
        <v>0</v>
      </c>
      <c r="AG21" s="6">
        <v>0</v>
      </c>
      <c r="AH21" s="5">
        <v>0</v>
      </c>
      <c r="AI21" s="8">
        <v>0</v>
      </c>
      <c r="AJ21" s="6">
        <v>0</v>
      </c>
      <c r="AK21" s="5">
        <v>0</v>
      </c>
      <c r="AL21" s="8">
        <v>0</v>
      </c>
      <c r="AM21" s="6">
        <v>0</v>
      </c>
      <c r="AN21" s="5">
        <v>0</v>
      </c>
      <c r="AO21" s="8">
        <v>0</v>
      </c>
      <c r="AP21" s="6">
        <v>12</v>
      </c>
      <c r="AQ21" s="5">
        <v>72</v>
      </c>
      <c r="AR21" s="8">
        <f t="shared" ref="AR21" si="25">AQ21/AP21*1000</f>
        <v>6000</v>
      </c>
      <c r="AS21" s="6">
        <v>0</v>
      </c>
      <c r="AT21" s="5">
        <v>0</v>
      </c>
      <c r="AU21" s="8">
        <v>0</v>
      </c>
      <c r="AV21" s="6">
        <v>0</v>
      </c>
      <c r="AW21" s="5">
        <v>0</v>
      </c>
      <c r="AX21" s="8">
        <v>0</v>
      </c>
      <c r="AY21" s="6">
        <v>0</v>
      </c>
      <c r="AZ21" s="5">
        <v>0</v>
      </c>
      <c r="BA21" s="8">
        <v>0</v>
      </c>
      <c r="BB21" s="6">
        <v>0</v>
      </c>
      <c r="BC21" s="5">
        <v>0</v>
      </c>
      <c r="BD21" s="8">
        <v>0</v>
      </c>
      <c r="BE21" s="6"/>
      <c r="BF21" s="5"/>
      <c r="BG21" s="8"/>
      <c r="BH21" s="6">
        <v>199</v>
      </c>
      <c r="BI21" s="5">
        <v>1669</v>
      </c>
      <c r="BJ21" s="8">
        <f t="shared" si="24"/>
        <v>8386.9346733668335</v>
      </c>
      <c r="BK21" s="55">
        <f t="shared" si="2"/>
        <v>377</v>
      </c>
      <c r="BL21" s="8">
        <f t="shared" si="3"/>
        <v>2925</v>
      </c>
    </row>
    <row r="22" spans="1:64" x14ac:dyDescent="0.3">
      <c r="A22" s="35">
        <v>2013</v>
      </c>
      <c r="B22" s="36" t="s">
        <v>5</v>
      </c>
      <c r="C22" s="6">
        <v>0</v>
      </c>
      <c r="D22" s="5">
        <v>0</v>
      </c>
      <c r="E22" s="8">
        <v>0</v>
      </c>
      <c r="F22" s="6">
        <v>152</v>
      </c>
      <c r="G22" s="5">
        <v>1086</v>
      </c>
      <c r="H22" s="8">
        <f t="shared" si="23"/>
        <v>7144.7368421052624</v>
      </c>
      <c r="I22" s="6"/>
      <c r="J22" s="5"/>
      <c r="K22" s="8"/>
      <c r="L22" s="6">
        <v>0</v>
      </c>
      <c r="M22" s="5">
        <v>0</v>
      </c>
      <c r="N22" s="8">
        <v>0</v>
      </c>
      <c r="O22" s="6">
        <v>0</v>
      </c>
      <c r="P22" s="5">
        <v>0</v>
      </c>
      <c r="Q22" s="8">
        <v>0</v>
      </c>
      <c r="R22" s="6">
        <v>0</v>
      </c>
      <c r="S22" s="5">
        <v>0</v>
      </c>
      <c r="T22" s="8">
        <f t="shared" si="19"/>
        <v>0</v>
      </c>
      <c r="U22" s="6">
        <v>0</v>
      </c>
      <c r="V22" s="5">
        <v>0</v>
      </c>
      <c r="W22" s="8">
        <f t="shared" si="20"/>
        <v>0</v>
      </c>
      <c r="X22" s="6">
        <v>0</v>
      </c>
      <c r="Y22" s="5">
        <v>0</v>
      </c>
      <c r="Z22" s="8">
        <v>0</v>
      </c>
      <c r="AA22" s="6">
        <v>0</v>
      </c>
      <c r="AB22" s="5">
        <v>0</v>
      </c>
      <c r="AC22" s="8">
        <v>0</v>
      </c>
      <c r="AD22" s="6">
        <v>0</v>
      </c>
      <c r="AE22" s="5">
        <v>0</v>
      </c>
      <c r="AF22" s="8">
        <v>0</v>
      </c>
      <c r="AG22" s="6">
        <v>0</v>
      </c>
      <c r="AH22" s="5">
        <v>0</v>
      </c>
      <c r="AI22" s="8">
        <v>0</v>
      </c>
      <c r="AJ22" s="6">
        <v>0</v>
      </c>
      <c r="AK22" s="5">
        <v>0</v>
      </c>
      <c r="AL22" s="8">
        <v>0</v>
      </c>
      <c r="AM22" s="6">
        <v>0</v>
      </c>
      <c r="AN22" s="5">
        <v>0</v>
      </c>
      <c r="AO22" s="8">
        <v>0</v>
      </c>
      <c r="AP22" s="6">
        <v>19</v>
      </c>
      <c r="AQ22" s="5">
        <v>121</v>
      </c>
      <c r="AR22" s="8">
        <f>AQ22/AP22*1000</f>
        <v>6368.4210526315792</v>
      </c>
      <c r="AS22" s="6">
        <v>0</v>
      </c>
      <c r="AT22" s="5">
        <v>0</v>
      </c>
      <c r="AU22" s="8">
        <v>0</v>
      </c>
      <c r="AV22" s="6">
        <v>0</v>
      </c>
      <c r="AW22" s="5">
        <v>0</v>
      </c>
      <c r="AX22" s="8">
        <v>0</v>
      </c>
      <c r="AY22" s="6">
        <v>0</v>
      </c>
      <c r="AZ22" s="5">
        <v>0</v>
      </c>
      <c r="BA22" s="8">
        <v>0</v>
      </c>
      <c r="BB22" s="6">
        <v>0</v>
      </c>
      <c r="BC22" s="5">
        <v>0</v>
      </c>
      <c r="BD22" s="8">
        <v>0</v>
      </c>
      <c r="BE22" s="6"/>
      <c r="BF22" s="5"/>
      <c r="BG22" s="8"/>
      <c r="BH22" s="6">
        <v>262</v>
      </c>
      <c r="BI22" s="5">
        <v>2064</v>
      </c>
      <c r="BJ22" s="8">
        <f t="shared" si="24"/>
        <v>7877.8625954198469</v>
      </c>
      <c r="BK22" s="55">
        <f t="shared" si="2"/>
        <v>433</v>
      </c>
      <c r="BL22" s="8">
        <f t="shared" si="3"/>
        <v>3271</v>
      </c>
    </row>
    <row r="23" spans="1:64" x14ac:dyDescent="0.3">
      <c r="A23" s="35">
        <v>2013</v>
      </c>
      <c r="B23" s="36" t="s">
        <v>6</v>
      </c>
      <c r="C23" s="6">
        <v>82</v>
      </c>
      <c r="D23" s="5">
        <v>607</v>
      </c>
      <c r="E23" s="8">
        <f>D23/C23*1000</f>
        <v>7402.4390243902435</v>
      </c>
      <c r="F23" s="6">
        <v>85</v>
      </c>
      <c r="G23" s="5">
        <v>583</v>
      </c>
      <c r="H23" s="8">
        <f t="shared" si="23"/>
        <v>6858.823529411764</v>
      </c>
      <c r="I23" s="6"/>
      <c r="J23" s="5"/>
      <c r="K23" s="8"/>
      <c r="L23" s="6">
        <v>0</v>
      </c>
      <c r="M23" s="5">
        <v>0</v>
      </c>
      <c r="N23" s="8">
        <v>0</v>
      </c>
      <c r="O23" s="6">
        <v>0</v>
      </c>
      <c r="P23" s="5">
        <v>0</v>
      </c>
      <c r="Q23" s="8">
        <v>0</v>
      </c>
      <c r="R23" s="6">
        <v>0</v>
      </c>
      <c r="S23" s="5">
        <v>0</v>
      </c>
      <c r="T23" s="8">
        <f t="shared" si="19"/>
        <v>0</v>
      </c>
      <c r="U23" s="6">
        <v>0</v>
      </c>
      <c r="V23" s="5">
        <v>0</v>
      </c>
      <c r="W23" s="8">
        <f t="shared" si="20"/>
        <v>0</v>
      </c>
      <c r="X23" s="6">
        <v>0</v>
      </c>
      <c r="Y23" s="5">
        <v>0</v>
      </c>
      <c r="Z23" s="8">
        <v>0</v>
      </c>
      <c r="AA23" s="6">
        <v>0</v>
      </c>
      <c r="AB23" s="5">
        <v>0</v>
      </c>
      <c r="AC23" s="8">
        <v>0</v>
      </c>
      <c r="AD23" s="6">
        <v>0</v>
      </c>
      <c r="AE23" s="5">
        <v>0</v>
      </c>
      <c r="AF23" s="8">
        <v>0</v>
      </c>
      <c r="AG23" s="6">
        <v>0</v>
      </c>
      <c r="AH23" s="5">
        <v>0</v>
      </c>
      <c r="AI23" s="8">
        <v>0</v>
      </c>
      <c r="AJ23" s="6">
        <v>0</v>
      </c>
      <c r="AK23" s="5">
        <v>0</v>
      </c>
      <c r="AL23" s="8">
        <v>0</v>
      </c>
      <c r="AM23" s="6">
        <v>0</v>
      </c>
      <c r="AN23" s="5">
        <v>0</v>
      </c>
      <c r="AO23" s="8">
        <v>0</v>
      </c>
      <c r="AP23" s="6">
        <v>65</v>
      </c>
      <c r="AQ23" s="5">
        <v>428</v>
      </c>
      <c r="AR23" s="8">
        <f>AQ23/AP23*1000</f>
        <v>6584.6153846153848</v>
      </c>
      <c r="AS23" s="6">
        <v>0</v>
      </c>
      <c r="AT23" s="5">
        <v>0</v>
      </c>
      <c r="AU23" s="8">
        <v>0</v>
      </c>
      <c r="AV23" s="6">
        <v>0</v>
      </c>
      <c r="AW23" s="5">
        <v>0</v>
      </c>
      <c r="AX23" s="8">
        <v>0</v>
      </c>
      <c r="AY23" s="6">
        <v>0</v>
      </c>
      <c r="AZ23" s="5">
        <v>0</v>
      </c>
      <c r="BA23" s="8">
        <v>0</v>
      </c>
      <c r="BB23" s="6">
        <v>0</v>
      </c>
      <c r="BC23" s="5">
        <v>0</v>
      </c>
      <c r="BD23" s="8">
        <v>0</v>
      </c>
      <c r="BE23" s="6"/>
      <c r="BF23" s="5"/>
      <c r="BG23" s="8"/>
      <c r="BH23" s="6">
        <v>288</v>
      </c>
      <c r="BI23" s="5">
        <v>2163</v>
      </c>
      <c r="BJ23" s="8">
        <f t="shared" si="24"/>
        <v>7510.416666666667</v>
      </c>
      <c r="BK23" s="55">
        <f t="shared" si="2"/>
        <v>520</v>
      </c>
      <c r="BL23" s="8">
        <f t="shared" si="3"/>
        <v>3781</v>
      </c>
    </row>
    <row r="24" spans="1:64" x14ac:dyDescent="0.3">
      <c r="A24" s="35">
        <v>2013</v>
      </c>
      <c r="B24" s="36" t="s">
        <v>7</v>
      </c>
      <c r="C24" s="6">
        <v>0</v>
      </c>
      <c r="D24" s="5">
        <v>0</v>
      </c>
      <c r="E24" s="8">
        <v>0</v>
      </c>
      <c r="F24" s="6">
        <v>49</v>
      </c>
      <c r="G24" s="5">
        <v>342</v>
      </c>
      <c r="H24" s="8">
        <f t="shared" si="23"/>
        <v>6979.591836734694</v>
      </c>
      <c r="I24" s="6"/>
      <c r="J24" s="5"/>
      <c r="K24" s="8"/>
      <c r="L24" s="6">
        <v>0</v>
      </c>
      <c r="M24" s="5">
        <v>0</v>
      </c>
      <c r="N24" s="8">
        <v>0</v>
      </c>
      <c r="O24" s="6">
        <v>0</v>
      </c>
      <c r="P24" s="5">
        <v>1</v>
      </c>
      <c r="Q24" s="8">
        <v>0</v>
      </c>
      <c r="R24" s="6">
        <v>0</v>
      </c>
      <c r="S24" s="5">
        <v>0</v>
      </c>
      <c r="T24" s="8">
        <f t="shared" si="19"/>
        <v>0</v>
      </c>
      <c r="U24" s="6">
        <v>0</v>
      </c>
      <c r="V24" s="5">
        <v>0</v>
      </c>
      <c r="W24" s="8">
        <f t="shared" si="20"/>
        <v>0</v>
      </c>
      <c r="X24" s="6">
        <v>0</v>
      </c>
      <c r="Y24" s="5">
        <v>1</v>
      </c>
      <c r="Z24" s="8">
        <v>0</v>
      </c>
      <c r="AA24" s="6">
        <v>0</v>
      </c>
      <c r="AB24" s="5">
        <v>0</v>
      </c>
      <c r="AC24" s="8">
        <v>0</v>
      </c>
      <c r="AD24" s="6">
        <v>0</v>
      </c>
      <c r="AE24" s="5">
        <v>0</v>
      </c>
      <c r="AF24" s="8">
        <v>0</v>
      </c>
      <c r="AG24" s="6">
        <v>0</v>
      </c>
      <c r="AH24" s="5">
        <v>0</v>
      </c>
      <c r="AI24" s="8">
        <v>0</v>
      </c>
      <c r="AJ24" s="6">
        <v>0</v>
      </c>
      <c r="AK24" s="5">
        <v>0</v>
      </c>
      <c r="AL24" s="8">
        <v>0</v>
      </c>
      <c r="AM24" s="6">
        <v>0</v>
      </c>
      <c r="AN24" s="5">
        <v>0</v>
      </c>
      <c r="AO24" s="8">
        <v>0</v>
      </c>
      <c r="AP24" s="6">
        <v>0</v>
      </c>
      <c r="AQ24" s="5">
        <v>0</v>
      </c>
      <c r="AR24" s="8">
        <v>0</v>
      </c>
      <c r="AS24" s="6">
        <v>0</v>
      </c>
      <c r="AT24" s="5">
        <v>0</v>
      </c>
      <c r="AU24" s="8">
        <v>0</v>
      </c>
      <c r="AV24" s="6">
        <v>0</v>
      </c>
      <c r="AW24" s="5">
        <v>0</v>
      </c>
      <c r="AX24" s="8">
        <v>0</v>
      </c>
      <c r="AY24" s="6">
        <v>0</v>
      </c>
      <c r="AZ24" s="5">
        <v>0</v>
      </c>
      <c r="BA24" s="8">
        <v>0</v>
      </c>
      <c r="BB24" s="6">
        <v>0</v>
      </c>
      <c r="BC24" s="5">
        <v>0</v>
      </c>
      <c r="BD24" s="8">
        <v>0</v>
      </c>
      <c r="BE24" s="6"/>
      <c r="BF24" s="5"/>
      <c r="BG24" s="8"/>
      <c r="BH24" s="6">
        <v>296</v>
      </c>
      <c r="BI24" s="5">
        <v>2291</v>
      </c>
      <c r="BJ24" s="8">
        <f t="shared" si="24"/>
        <v>7739.864864864865</v>
      </c>
      <c r="BK24" s="55">
        <f t="shared" si="2"/>
        <v>345</v>
      </c>
      <c r="BL24" s="8">
        <f t="shared" si="3"/>
        <v>2634</v>
      </c>
    </row>
    <row r="25" spans="1:64" x14ac:dyDescent="0.3">
      <c r="A25" s="35">
        <v>2013</v>
      </c>
      <c r="B25" s="36" t="s">
        <v>8</v>
      </c>
      <c r="C25" s="6">
        <v>0</v>
      </c>
      <c r="D25" s="5">
        <v>0</v>
      </c>
      <c r="E25" s="8">
        <v>0</v>
      </c>
      <c r="F25" s="6">
        <v>0</v>
      </c>
      <c r="G25" s="5">
        <v>0</v>
      </c>
      <c r="H25" s="8">
        <v>0</v>
      </c>
      <c r="I25" s="6"/>
      <c r="J25" s="5"/>
      <c r="K25" s="8"/>
      <c r="L25" s="6">
        <v>0</v>
      </c>
      <c r="M25" s="5">
        <v>0</v>
      </c>
      <c r="N25" s="8">
        <v>0</v>
      </c>
      <c r="O25" s="6">
        <v>0</v>
      </c>
      <c r="P25" s="5">
        <v>0</v>
      </c>
      <c r="Q25" s="8">
        <v>0</v>
      </c>
      <c r="R25" s="6">
        <v>0</v>
      </c>
      <c r="S25" s="5">
        <v>0</v>
      </c>
      <c r="T25" s="8">
        <f t="shared" si="19"/>
        <v>0</v>
      </c>
      <c r="U25" s="6">
        <v>0</v>
      </c>
      <c r="V25" s="5">
        <v>0</v>
      </c>
      <c r="W25" s="8">
        <f t="shared" si="20"/>
        <v>0</v>
      </c>
      <c r="X25" s="6">
        <v>0</v>
      </c>
      <c r="Y25" s="5">
        <v>0</v>
      </c>
      <c r="Z25" s="8">
        <v>0</v>
      </c>
      <c r="AA25" s="6">
        <v>0</v>
      </c>
      <c r="AB25" s="5">
        <v>0</v>
      </c>
      <c r="AC25" s="8">
        <v>0</v>
      </c>
      <c r="AD25" s="6">
        <v>0</v>
      </c>
      <c r="AE25" s="5">
        <v>0</v>
      </c>
      <c r="AF25" s="8">
        <v>0</v>
      </c>
      <c r="AG25" s="6">
        <v>0</v>
      </c>
      <c r="AH25" s="5">
        <v>0</v>
      </c>
      <c r="AI25" s="8">
        <v>0</v>
      </c>
      <c r="AJ25" s="6">
        <v>0</v>
      </c>
      <c r="AK25" s="5">
        <v>0</v>
      </c>
      <c r="AL25" s="8">
        <v>0</v>
      </c>
      <c r="AM25" s="6">
        <v>0</v>
      </c>
      <c r="AN25" s="5">
        <v>0</v>
      </c>
      <c r="AO25" s="8">
        <v>0</v>
      </c>
      <c r="AP25" s="6">
        <v>0</v>
      </c>
      <c r="AQ25" s="5">
        <v>0</v>
      </c>
      <c r="AR25" s="8">
        <v>0</v>
      </c>
      <c r="AS25" s="6">
        <v>0</v>
      </c>
      <c r="AT25" s="5">
        <v>0</v>
      </c>
      <c r="AU25" s="8">
        <v>0</v>
      </c>
      <c r="AV25" s="6">
        <v>0</v>
      </c>
      <c r="AW25" s="5">
        <v>0</v>
      </c>
      <c r="AX25" s="8">
        <v>0</v>
      </c>
      <c r="AY25" s="6">
        <v>0</v>
      </c>
      <c r="AZ25" s="5">
        <v>0</v>
      </c>
      <c r="BA25" s="8">
        <v>0</v>
      </c>
      <c r="BB25" s="6">
        <v>0</v>
      </c>
      <c r="BC25" s="5">
        <v>0</v>
      </c>
      <c r="BD25" s="8">
        <v>0</v>
      </c>
      <c r="BE25" s="6"/>
      <c r="BF25" s="5"/>
      <c r="BG25" s="8"/>
      <c r="BH25" s="6">
        <v>0</v>
      </c>
      <c r="BI25" s="5">
        <v>0</v>
      </c>
      <c r="BJ25" s="8">
        <v>0</v>
      </c>
      <c r="BK25" s="55">
        <f t="shared" si="2"/>
        <v>0</v>
      </c>
      <c r="BL25" s="8">
        <f t="shared" si="3"/>
        <v>0</v>
      </c>
    </row>
    <row r="26" spans="1:64" x14ac:dyDescent="0.3">
      <c r="A26" s="35">
        <v>2013</v>
      </c>
      <c r="B26" s="36" t="s">
        <v>9</v>
      </c>
      <c r="C26" s="6">
        <v>0</v>
      </c>
      <c r="D26" s="5">
        <v>0</v>
      </c>
      <c r="E26" s="8">
        <v>0</v>
      </c>
      <c r="F26" s="6">
        <v>0</v>
      </c>
      <c r="G26" s="5">
        <v>0</v>
      </c>
      <c r="H26" s="8">
        <v>0</v>
      </c>
      <c r="I26" s="6"/>
      <c r="J26" s="5"/>
      <c r="K26" s="8"/>
      <c r="L26" s="6">
        <v>0</v>
      </c>
      <c r="M26" s="5">
        <v>0</v>
      </c>
      <c r="N26" s="8">
        <v>0</v>
      </c>
      <c r="O26" s="6">
        <v>0</v>
      </c>
      <c r="P26" s="5">
        <v>0</v>
      </c>
      <c r="Q26" s="8">
        <v>0</v>
      </c>
      <c r="R26" s="6">
        <v>0</v>
      </c>
      <c r="S26" s="5">
        <v>0</v>
      </c>
      <c r="T26" s="8">
        <f t="shared" si="19"/>
        <v>0</v>
      </c>
      <c r="U26" s="6">
        <v>0</v>
      </c>
      <c r="V26" s="5">
        <v>0</v>
      </c>
      <c r="W26" s="8">
        <f t="shared" si="20"/>
        <v>0</v>
      </c>
      <c r="X26" s="6">
        <v>0</v>
      </c>
      <c r="Y26" s="5">
        <v>0</v>
      </c>
      <c r="Z26" s="8">
        <v>0</v>
      </c>
      <c r="AA26" s="6">
        <v>0</v>
      </c>
      <c r="AB26" s="5">
        <v>0</v>
      </c>
      <c r="AC26" s="8">
        <v>0</v>
      </c>
      <c r="AD26" s="6">
        <v>0</v>
      </c>
      <c r="AE26" s="5">
        <v>0</v>
      </c>
      <c r="AF26" s="8">
        <v>0</v>
      </c>
      <c r="AG26" s="6">
        <v>0</v>
      </c>
      <c r="AH26" s="5">
        <v>0</v>
      </c>
      <c r="AI26" s="8">
        <v>0</v>
      </c>
      <c r="AJ26" s="6">
        <v>0</v>
      </c>
      <c r="AK26" s="5">
        <v>0</v>
      </c>
      <c r="AL26" s="8">
        <v>0</v>
      </c>
      <c r="AM26" s="6">
        <v>0</v>
      </c>
      <c r="AN26" s="5">
        <v>0</v>
      </c>
      <c r="AO26" s="8">
        <v>0</v>
      </c>
      <c r="AP26" s="6">
        <v>0</v>
      </c>
      <c r="AQ26" s="5">
        <v>0</v>
      </c>
      <c r="AR26" s="8">
        <v>0</v>
      </c>
      <c r="AS26" s="6">
        <v>0</v>
      </c>
      <c r="AT26" s="5">
        <v>0</v>
      </c>
      <c r="AU26" s="8">
        <v>0</v>
      </c>
      <c r="AV26" s="6">
        <v>0</v>
      </c>
      <c r="AW26" s="5">
        <v>0</v>
      </c>
      <c r="AX26" s="8">
        <v>0</v>
      </c>
      <c r="AY26" s="6">
        <v>0</v>
      </c>
      <c r="AZ26" s="5">
        <v>0</v>
      </c>
      <c r="BA26" s="8">
        <v>0</v>
      </c>
      <c r="BB26" s="6">
        <v>0</v>
      </c>
      <c r="BC26" s="5">
        <v>0</v>
      </c>
      <c r="BD26" s="8">
        <v>0</v>
      </c>
      <c r="BE26" s="6"/>
      <c r="BF26" s="5"/>
      <c r="BG26" s="8"/>
      <c r="BH26" s="6">
        <v>0</v>
      </c>
      <c r="BI26" s="5">
        <v>0</v>
      </c>
      <c r="BJ26" s="8">
        <v>0</v>
      </c>
      <c r="BK26" s="55">
        <f t="shared" si="2"/>
        <v>0</v>
      </c>
      <c r="BL26" s="8">
        <f t="shared" si="3"/>
        <v>0</v>
      </c>
    </row>
    <row r="27" spans="1:64" x14ac:dyDescent="0.3">
      <c r="A27" s="35">
        <v>2013</v>
      </c>
      <c r="B27" s="36" t="s">
        <v>10</v>
      </c>
      <c r="C27" s="6">
        <v>0</v>
      </c>
      <c r="D27" s="5">
        <v>0</v>
      </c>
      <c r="E27" s="8">
        <v>0</v>
      </c>
      <c r="F27" s="6">
        <v>0</v>
      </c>
      <c r="G27" s="5">
        <v>0</v>
      </c>
      <c r="H27" s="8">
        <v>0</v>
      </c>
      <c r="I27" s="6"/>
      <c r="J27" s="5"/>
      <c r="K27" s="8"/>
      <c r="L27" s="6">
        <v>0</v>
      </c>
      <c r="M27" s="5">
        <v>0</v>
      </c>
      <c r="N27" s="8">
        <v>0</v>
      </c>
      <c r="O27" s="6">
        <v>0</v>
      </c>
      <c r="P27" s="5">
        <v>0</v>
      </c>
      <c r="Q27" s="8">
        <v>0</v>
      </c>
      <c r="R27" s="6">
        <v>0</v>
      </c>
      <c r="S27" s="5">
        <v>0</v>
      </c>
      <c r="T27" s="8">
        <f t="shared" si="19"/>
        <v>0</v>
      </c>
      <c r="U27" s="6">
        <v>0</v>
      </c>
      <c r="V27" s="5">
        <v>0</v>
      </c>
      <c r="W27" s="8">
        <f t="shared" si="20"/>
        <v>0</v>
      </c>
      <c r="X27" s="6">
        <v>0</v>
      </c>
      <c r="Y27" s="5">
        <v>0</v>
      </c>
      <c r="Z27" s="8">
        <v>0</v>
      </c>
      <c r="AA27" s="6">
        <v>0</v>
      </c>
      <c r="AB27" s="5">
        <v>0</v>
      </c>
      <c r="AC27" s="8">
        <v>0</v>
      </c>
      <c r="AD27" s="6">
        <v>0</v>
      </c>
      <c r="AE27" s="5">
        <v>0</v>
      </c>
      <c r="AF27" s="8">
        <v>0</v>
      </c>
      <c r="AG27" s="6">
        <v>0</v>
      </c>
      <c r="AH27" s="5">
        <v>0</v>
      </c>
      <c r="AI27" s="8">
        <v>0</v>
      </c>
      <c r="AJ27" s="6">
        <v>0</v>
      </c>
      <c r="AK27" s="5">
        <v>0</v>
      </c>
      <c r="AL27" s="8">
        <v>0</v>
      </c>
      <c r="AM27" s="6">
        <v>0</v>
      </c>
      <c r="AN27" s="5">
        <v>0</v>
      </c>
      <c r="AO27" s="8">
        <v>0</v>
      </c>
      <c r="AP27" s="6">
        <v>0</v>
      </c>
      <c r="AQ27" s="5">
        <v>0</v>
      </c>
      <c r="AR27" s="8">
        <v>0</v>
      </c>
      <c r="AS27" s="6">
        <v>0</v>
      </c>
      <c r="AT27" s="5">
        <v>0</v>
      </c>
      <c r="AU27" s="8">
        <v>0</v>
      </c>
      <c r="AV27" s="6">
        <v>0</v>
      </c>
      <c r="AW27" s="5">
        <v>0</v>
      </c>
      <c r="AX27" s="8">
        <v>0</v>
      </c>
      <c r="AY27" s="6">
        <v>0</v>
      </c>
      <c r="AZ27" s="5">
        <v>0</v>
      </c>
      <c r="BA27" s="8">
        <v>0</v>
      </c>
      <c r="BB27" s="6">
        <v>0</v>
      </c>
      <c r="BC27" s="5">
        <v>0</v>
      </c>
      <c r="BD27" s="8">
        <v>0</v>
      </c>
      <c r="BE27" s="6"/>
      <c r="BF27" s="5"/>
      <c r="BG27" s="8"/>
      <c r="BH27" s="6">
        <v>0</v>
      </c>
      <c r="BI27" s="5">
        <v>0</v>
      </c>
      <c r="BJ27" s="8">
        <v>0</v>
      </c>
      <c r="BK27" s="55">
        <f t="shared" si="2"/>
        <v>0</v>
      </c>
      <c r="BL27" s="8">
        <f t="shared" si="3"/>
        <v>0</v>
      </c>
    </row>
    <row r="28" spans="1:64" x14ac:dyDescent="0.3">
      <c r="A28" s="35">
        <v>2013</v>
      </c>
      <c r="B28" s="36" t="s">
        <v>11</v>
      </c>
      <c r="C28" s="6">
        <v>0</v>
      </c>
      <c r="D28" s="5">
        <v>0</v>
      </c>
      <c r="E28" s="8">
        <v>0</v>
      </c>
      <c r="F28" s="6">
        <v>0</v>
      </c>
      <c r="G28" s="5">
        <v>0</v>
      </c>
      <c r="H28" s="8">
        <v>0</v>
      </c>
      <c r="I28" s="6"/>
      <c r="J28" s="5"/>
      <c r="K28" s="8"/>
      <c r="L28" s="6">
        <v>0</v>
      </c>
      <c r="M28" s="5">
        <v>0</v>
      </c>
      <c r="N28" s="8">
        <v>0</v>
      </c>
      <c r="O28" s="6">
        <v>0</v>
      </c>
      <c r="P28" s="5">
        <v>0</v>
      </c>
      <c r="Q28" s="8">
        <v>0</v>
      </c>
      <c r="R28" s="6">
        <v>0</v>
      </c>
      <c r="S28" s="5">
        <v>0</v>
      </c>
      <c r="T28" s="8">
        <f t="shared" si="19"/>
        <v>0</v>
      </c>
      <c r="U28" s="6">
        <v>0</v>
      </c>
      <c r="V28" s="5">
        <v>0</v>
      </c>
      <c r="W28" s="8">
        <f t="shared" si="20"/>
        <v>0</v>
      </c>
      <c r="X28" s="6">
        <v>0</v>
      </c>
      <c r="Y28" s="5">
        <v>0</v>
      </c>
      <c r="Z28" s="8">
        <v>0</v>
      </c>
      <c r="AA28" s="6">
        <v>0</v>
      </c>
      <c r="AB28" s="5">
        <v>0</v>
      </c>
      <c r="AC28" s="8">
        <v>0</v>
      </c>
      <c r="AD28" s="6">
        <v>0</v>
      </c>
      <c r="AE28" s="5">
        <v>0</v>
      </c>
      <c r="AF28" s="8">
        <v>0</v>
      </c>
      <c r="AG28" s="6">
        <v>0</v>
      </c>
      <c r="AH28" s="5">
        <v>0</v>
      </c>
      <c r="AI28" s="8">
        <v>0</v>
      </c>
      <c r="AJ28" s="6">
        <v>0</v>
      </c>
      <c r="AK28" s="5">
        <v>0</v>
      </c>
      <c r="AL28" s="8">
        <v>0</v>
      </c>
      <c r="AM28" s="6">
        <v>0</v>
      </c>
      <c r="AN28" s="5">
        <v>0</v>
      </c>
      <c r="AO28" s="8">
        <v>0</v>
      </c>
      <c r="AP28" s="6">
        <v>0</v>
      </c>
      <c r="AQ28" s="5">
        <v>0</v>
      </c>
      <c r="AR28" s="8">
        <v>0</v>
      </c>
      <c r="AS28" s="6">
        <v>0</v>
      </c>
      <c r="AT28" s="5">
        <v>0</v>
      </c>
      <c r="AU28" s="8">
        <v>0</v>
      </c>
      <c r="AV28" s="6">
        <v>0</v>
      </c>
      <c r="AW28" s="5">
        <v>0</v>
      </c>
      <c r="AX28" s="8">
        <v>0</v>
      </c>
      <c r="AY28" s="6">
        <v>0</v>
      </c>
      <c r="AZ28" s="5">
        <v>0</v>
      </c>
      <c r="BA28" s="8">
        <v>0</v>
      </c>
      <c r="BB28" s="6">
        <v>0</v>
      </c>
      <c r="BC28" s="5">
        <v>0</v>
      </c>
      <c r="BD28" s="8">
        <v>0</v>
      </c>
      <c r="BE28" s="6"/>
      <c r="BF28" s="5"/>
      <c r="BG28" s="8"/>
      <c r="BH28" s="6">
        <v>0</v>
      </c>
      <c r="BI28" s="5">
        <v>0</v>
      </c>
      <c r="BJ28" s="8">
        <v>0</v>
      </c>
      <c r="BK28" s="55">
        <f t="shared" si="2"/>
        <v>0</v>
      </c>
      <c r="BL28" s="8">
        <f t="shared" si="3"/>
        <v>0</v>
      </c>
    </row>
    <row r="29" spans="1:64" x14ac:dyDescent="0.3">
      <c r="A29" s="35">
        <v>2013</v>
      </c>
      <c r="B29" s="36" t="s">
        <v>12</v>
      </c>
      <c r="C29" s="6">
        <v>26.402000000000001</v>
      </c>
      <c r="D29" s="5">
        <v>230.11</v>
      </c>
      <c r="E29" s="8">
        <f t="shared" ref="E29" si="26">D29/C29*1000</f>
        <v>8715.6276039693967</v>
      </c>
      <c r="F29" s="6">
        <v>5.2370000000000001</v>
      </c>
      <c r="G29" s="5">
        <v>36.35</v>
      </c>
      <c r="H29" s="8">
        <f t="shared" si="23"/>
        <v>6940.9967538667179</v>
      </c>
      <c r="I29" s="6"/>
      <c r="J29" s="5"/>
      <c r="K29" s="8"/>
      <c r="L29" s="6">
        <v>0</v>
      </c>
      <c r="M29" s="5">
        <v>0</v>
      </c>
      <c r="N29" s="8">
        <v>0</v>
      </c>
      <c r="O29" s="6">
        <v>0</v>
      </c>
      <c r="P29" s="5">
        <v>0</v>
      </c>
      <c r="Q29" s="8">
        <v>0</v>
      </c>
      <c r="R29" s="6">
        <v>0</v>
      </c>
      <c r="S29" s="5">
        <v>0</v>
      </c>
      <c r="T29" s="8">
        <f t="shared" si="19"/>
        <v>0</v>
      </c>
      <c r="U29" s="6">
        <v>0</v>
      </c>
      <c r="V29" s="5">
        <v>0</v>
      </c>
      <c r="W29" s="8">
        <f t="shared" si="20"/>
        <v>0</v>
      </c>
      <c r="X29" s="6">
        <v>0</v>
      </c>
      <c r="Y29" s="5">
        <v>0</v>
      </c>
      <c r="Z29" s="8">
        <v>0</v>
      </c>
      <c r="AA29" s="6">
        <v>0</v>
      </c>
      <c r="AB29" s="5">
        <v>0</v>
      </c>
      <c r="AC29" s="8">
        <v>0</v>
      </c>
      <c r="AD29" s="6">
        <v>0</v>
      </c>
      <c r="AE29" s="5">
        <v>0</v>
      </c>
      <c r="AF29" s="8">
        <v>0</v>
      </c>
      <c r="AG29" s="6">
        <v>0</v>
      </c>
      <c r="AH29" s="5">
        <v>0</v>
      </c>
      <c r="AI29" s="8">
        <v>0</v>
      </c>
      <c r="AJ29" s="6">
        <v>0</v>
      </c>
      <c r="AK29" s="5">
        <v>0</v>
      </c>
      <c r="AL29" s="8">
        <v>0</v>
      </c>
      <c r="AM29" s="6">
        <v>0</v>
      </c>
      <c r="AN29" s="5">
        <v>0</v>
      </c>
      <c r="AO29" s="8">
        <v>0</v>
      </c>
      <c r="AP29" s="6">
        <v>0</v>
      </c>
      <c r="AQ29" s="5">
        <v>0</v>
      </c>
      <c r="AR29" s="8">
        <v>0</v>
      </c>
      <c r="AS29" s="6">
        <v>0</v>
      </c>
      <c r="AT29" s="5">
        <v>0</v>
      </c>
      <c r="AU29" s="8">
        <v>0</v>
      </c>
      <c r="AV29" s="6">
        <v>0</v>
      </c>
      <c r="AW29" s="5">
        <v>0</v>
      </c>
      <c r="AX29" s="8">
        <v>0</v>
      </c>
      <c r="AY29" s="6">
        <v>0</v>
      </c>
      <c r="AZ29" s="5">
        <v>0</v>
      </c>
      <c r="BA29" s="8">
        <v>0</v>
      </c>
      <c r="BB29" s="6">
        <v>0</v>
      </c>
      <c r="BC29" s="5">
        <v>0</v>
      </c>
      <c r="BD29" s="8">
        <v>0</v>
      </c>
      <c r="BE29" s="6"/>
      <c r="BF29" s="5"/>
      <c r="BG29" s="8"/>
      <c r="BH29" s="6">
        <v>135.999</v>
      </c>
      <c r="BI29" s="5">
        <v>1143.69</v>
      </c>
      <c r="BJ29" s="8">
        <f t="shared" si="24"/>
        <v>8409.5471290230089</v>
      </c>
      <c r="BK29" s="55">
        <f t="shared" si="2"/>
        <v>167.63800000000001</v>
      </c>
      <c r="BL29" s="8">
        <f t="shared" si="3"/>
        <v>1410.15</v>
      </c>
    </row>
    <row r="30" spans="1:64" x14ac:dyDescent="0.3">
      <c r="A30" s="35">
        <v>2013</v>
      </c>
      <c r="B30" s="36" t="s">
        <v>13</v>
      </c>
      <c r="C30" s="6">
        <v>0</v>
      </c>
      <c r="D30" s="5">
        <v>0</v>
      </c>
      <c r="E30" s="8">
        <v>0</v>
      </c>
      <c r="F30" s="6">
        <v>0</v>
      </c>
      <c r="G30" s="5">
        <v>0</v>
      </c>
      <c r="H30" s="8">
        <v>0</v>
      </c>
      <c r="I30" s="6"/>
      <c r="J30" s="5"/>
      <c r="K30" s="8"/>
      <c r="L30" s="6">
        <v>0</v>
      </c>
      <c r="M30" s="5">
        <v>0</v>
      </c>
      <c r="N30" s="8">
        <v>0</v>
      </c>
      <c r="O30" s="6">
        <v>0</v>
      </c>
      <c r="P30" s="5">
        <v>0</v>
      </c>
      <c r="Q30" s="8">
        <v>0</v>
      </c>
      <c r="R30" s="6">
        <v>0</v>
      </c>
      <c r="S30" s="5">
        <v>0</v>
      </c>
      <c r="T30" s="8">
        <f t="shared" si="19"/>
        <v>0</v>
      </c>
      <c r="U30" s="6">
        <v>0</v>
      </c>
      <c r="V30" s="5">
        <v>0</v>
      </c>
      <c r="W30" s="8">
        <f t="shared" si="20"/>
        <v>0</v>
      </c>
      <c r="X30" s="6">
        <v>0</v>
      </c>
      <c r="Y30" s="5">
        <v>0</v>
      </c>
      <c r="Z30" s="8">
        <v>0</v>
      </c>
      <c r="AA30" s="6">
        <v>0</v>
      </c>
      <c r="AB30" s="5">
        <v>0</v>
      </c>
      <c r="AC30" s="8">
        <v>0</v>
      </c>
      <c r="AD30" s="6">
        <v>0</v>
      </c>
      <c r="AE30" s="5">
        <v>0</v>
      </c>
      <c r="AF30" s="8">
        <v>0</v>
      </c>
      <c r="AG30" s="6">
        <v>0</v>
      </c>
      <c r="AH30" s="5">
        <v>0</v>
      </c>
      <c r="AI30" s="8">
        <v>0</v>
      </c>
      <c r="AJ30" s="6">
        <v>0</v>
      </c>
      <c r="AK30" s="5">
        <v>0</v>
      </c>
      <c r="AL30" s="8">
        <v>0</v>
      </c>
      <c r="AM30" s="6">
        <v>0</v>
      </c>
      <c r="AN30" s="5">
        <v>0</v>
      </c>
      <c r="AO30" s="8">
        <v>0</v>
      </c>
      <c r="AP30" s="6">
        <v>0</v>
      </c>
      <c r="AQ30" s="5">
        <v>0</v>
      </c>
      <c r="AR30" s="8">
        <v>0</v>
      </c>
      <c r="AS30" s="6">
        <v>0</v>
      </c>
      <c r="AT30" s="5">
        <v>0</v>
      </c>
      <c r="AU30" s="8">
        <v>0</v>
      </c>
      <c r="AV30" s="6">
        <v>0</v>
      </c>
      <c r="AW30" s="5">
        <v>0</v>
      </c>
      <c r="AX30" s="8">
        <v>0</v>
      </c>
      <c r="AY30" s="6">
        <v>0</v>
      </c>
      <c r="AZ30" s="5">
        <v>0</v>
      </c>
      <c r="BA30" s="8">
        <v>0</v>
      </c>
      <c r="BB30" s="6">
        <v>0</v>
      </c>
      <c r="BC30" s="5">
        <v>0</v>
      </c>
      <c r="BD30" s="8">
        <v>0</v>
      </c>
      <c r="BE30" s="6"/>
      <c r="BF30" s="5"/>
      <c r="BG30" s="8"/>
      <c r="BH30" s="6">
        <v>164.68799999999999</v>
      </c>
      <c r="BI30" s="5">
        <v>1456.76</v>
      </c>
      <c r="BJ30" s="8">
        <f t="shared" si="24"/>
        <v>8845.5746623919185</v>
      </c>
      <c r="BK30" s="55">
        <f t="shared" si="2"/>
        <v>164.68799999999999</v>
      </c>
      <c r="BL30" s="8">
        <f t="shared" si="3"/>
        <v>1456.76</v>
      </c>
    </row>
    <row r="31" spans="1:64" ht="15" thickBot="1" x14ac:dyDescent="0.35">
      <c r="A31" s="37"/>
      <c r="B31" s="38" t="s">
        <v>14</v>
      </c>
      <c r="C31" s="29">
        <f t="shared" ref="C31:D31" si="27">SUM(C19:C30)</f>
        <v>215.40199999999999</v>
      </c>
      <c r="D31" s="28">
        <f t="shared" si="27"/>
        <v>1655.1100000000001</v>
      </c>
      <c r="E31" s="30"/>
      <c r="F31" s="29">
        <f t="shared" ref="F31:G31" si="28">SUM(F19:F30)</f>
        <v>680.23699999999997</v>
      </c>
      <c r="G31" s="28">
        <f t="shared" si="28"/>
        <v>4805.3500000000004</v>
      </c>
      <c r="H31" s="30"/>
      <c r="I31" s="29"/>
      <c r="J31" s="28"/>
      <c r="K31" s="30"/>
      <c r="L31" s="29">
        <f t="shared" ref="L31:M31" si="29">SUM(L19:L30)</f>
        <v>0</v>
      </c>
      <c r="M31" s="28">
        <f t="shared" si="29"/>
        <v>0</v>
      </c>
      <c r="N31" s="30"/>
      <c r="O31" s="29">
        <f t="shared" ref="O31:P31" si="30">SUM(O19:O30)</f>
        <v>0</v>
      </c>
      <c r="P31" s="28">
        <f t="shared" si="30"/>
        <v>1</v>
      </c>
      <c r="Q31" s="30"/>
      <c r="R31" s="29">
        <f t="shared" ref="R31:S31" si="31">SUM(R19:R30)</f>
        <v>0</v>
      </c>
      <c r="S31" s="28">
        <f t="shared" si="31"/>
        <v>0</v>
      </c>
      <c r="T31" s="30"/>
      <c r="U31" s="29">
        <f t="shared" ref="U31:V31" si="32">SUM(U19:U30)</f>
        <v>0</v>
      </c>
      <c r="V31" s="28">
        <f t="shared" si="32"/>
        <v>0</v>
      </c>
      <c r="W31" s="30"/>
      <c r="X31" s="29">
        <f t="shared" ref="X31:Y31" si="33">SUM(X19:X30)</f>
        <v>0</v>
      </c>
      <c r="Y31" s="28">
        <f t="shared" si="33"/>
        <v>1</v>
      </c>
      <c r="Z31" s="30"/>
      <c r="AA31" s="29">
        <f t="shared" ref="AA31:AB31" si="34">SUM(AA19:AA30)</f>
        <v>0</v>
      </c>
      <c r="AB31" s="28">
        <f t="shared" si="34"/>
        <v>0</v>
      </c>
      <c r="AC31" s="30"/>
      <c r="AD31" s="29">
        <f t="shared" ref="AD31:AE31" si="35">SUM(AD19:AD30)</f>
        <v>13</v>
      </c>
      <c r="AE31" s="28">
        <f t="shared" si="35"/>
        <v>80</v>
      </c>
      <c r="AF31" s="30"/>
      <c r="AG31" s="29">
        <f t="shared" ref="AG31:AH31" si="36">SUM(AG19:AG30)</f>
        <v>0</v>
      </c>
      <c r="AH31" s="28">
        <f t="shared" si="36"/>
        <v>0</v>
      </c>
      <c r="AI31" s="30"/>
      <c r="AJ31" s="29">
        <f t="shared" ref="AJ31:AK31" si="37">SUM(AJ19:AJ30)</f>
        <v>0</v>
      </c>
      <c r="AK31" s="28">
        <f t="shared" si="37"/>
        <v>0</v>
      </c>
      <c r="AL31" s="30"/>
      <c r="AM31" s="29">
        <f t="shared" ref="AM31:AN31" si="38">SUM(AM19:AM30)</f>
        <v>0</v>
      </c>
      <c r="AN31" s="28">
        <f t="shared" si="38"/>
        <v>0</v>
      </c>
      <c r="AO31" s="30"/>
      <c r="AP31" s="29">
        <f t="shared" ref="AP31:AQ31" si="39">SUM(AP19:AP30)</f>
        <v>96</v>
      </c>
      <c r="AQ31" s="28">
        <f t="shared" si="39"/>
        <v>621</v>
      </c>
      <c r="AR31" s="30"/>
      <c r="AS31" s="29">
        <f t="shared" ref="AS31:AT31" si="40">SUM(AS19:AS30)</f>
        <v>0</v>
      </c>
      <c r="AT31" s="28">
        <f t="shared" si="40"/>
        <v>0</v>
      </c>
      <c r="AU31" s="30"/>
      <c r="AV31" s="29">
        <f t="shared" ref="AV31:AW31" si="41">SUM(AV19:AV30)</f>
        <v>0</v>
      </c>
      <c r="AW31" s="28">
        <f t="shared" si="41"/>
        <v>0</v>
      </c>
      <c r="AX31" s="30"/>
      <c r="AY31" s="29">
        <f t="shared" ref="AY31:AZ31" si="42">SUM(AY19:AY30)</f>
        <v>81</v>
      </c>
      <c r="AZ31" s="28">
        <f t="shared" si="42"/>
        <v>618</v>
      </c>
      <c r="BA31" s="30"/>
      <c r="BB31" s="29">
        <f t="shared" ref="BB31:BC31" si="43">SUM(BB19:BB30)</f>
        <v>0</v>
      </c>
      <c r="BC31" s="28">
        <f t="shared" si="43"/>
        <v>0</v>
      </c>
      <c r="BD31" s="30"/>
      <c r="BE31" s="29"/>
      <c r="BF31" s="28"/>
      <c r="BG31" s="30"/>
      <c r="BH31" s="29">
        <f t="shared" ref="BH31:BI31" si="44">SUM(BH19:BH30)</f>
        <v>1449.6869999999999</v>
      </c>
      <c r="BI31" s="28">
        <f t="shared" si="44"/>
        <v>11614.45</v>
      </c>
      <c r="BJ31" s="30"/>
      <c r="BK31" s="56">
        <f t="shared" si="2"/>
        <v>2535.326</v>
      </c>
      <c r="BL31" s="30">
        <f t="shared" si="3"/>
        <v>19394.910000000003</v>
      </c>
    </row>
    <row r="32" spans="1:64" x14ac:dyDescent="0.3">
      <c r="A32" s="35">
        <v>2014</v>
      </c>
      <c r="B32" s="36" t="s">
        <v>2</v>
      </c>
      <c r="C32" s="6">
        <v>0</v>
      </c>
      <c r="D32" s="5">
        <v>0</v>
      </c>
      <c r="E32" s="8">
        <v>0</v>
      </c>
      <c r="F32" s="6">
        <v>65.834999999999994</v>
      </c>
      <c r="G32" s="5">
        <v>504.39</v>
      </c>
      <c r="H32" s="8">
        <f t="shared" ref="H32:H43" si="45">G32/F32*1000</f>
        <v>7661.426293005241</v>
      </c>
      <c r="I32" s="6"/>
      <c r="J32" s="5"/>
      <c r="K32" s="8"/>
      <c r="L32" s="6">
        <v>0</v>
      </c>
      <c r="M32" s="5">
        <v>0</v>
      </c>
      <c r="N32" s="8">
        <v>0</v>
      </c>
      <c r="O32" s="6">
        <v>0</v>
      </c>
      <c r="P32" s="5">
        <v>0</v>
      </c>
      <c r="Q32" s="8">
        <v>0</v>
      </c>
      <c r="R32" s="6">
        <v>0</v>
      </c>
      <c r="S32" s="5">
        <v>0</v>
      </c>
      <c r="T32" s="8">
        <f t="shared" ref="T32:T43" si="46">IF(R32=0,0,S32/R32*1000)</f>
        <v>0</v>
      </c>
      <c r="U32" s="6">
        <v>0</v>
      </c>
      <c r="V32" s="5">
        <v>0</v>
      </c>
      <c r="W32" s="8">
        <f t="shared" ref="W32:W43" si="47">IF(U32=0,0,V32/U32*1000)</f>
        <v>0</v>
      </c>
      <c r="X32" s="6">
        <v>0</v>
      </c>
      <c r="Y32" s="5">
        <v>0</v>
      </c>
      <c r="Z32" s="8">
        <v>0</v>
      </c>
      <c r="AA32" s="6">
        <v>0</v>
      </c>
      <c r="AB32" s="5">
        <v>0</v>
      </c>
      <c r="AC32" s="8">
        <v>0</v>
      </c>
      <c r="AD32" s="6">
        <v>0</v>
      </c>
      <c r="AE32" s="5">
        <v>0</v>
      </c>
      <c r="AF32" s="8">
        <v>0</v>
      </c>
      <c r="AG32" s="6">
        <v>0</v>
      </c>
      <c r="AH32" s="5">
        <v>0</v>
      </c>
      <c r="AI32" s="8">
        <v>0</v>
      </c>
      <c r="AJ32" s="6">
        <v>0</v>
      </c>
      <c r="AK32" s="5">
        <v>0</v>
      </c>
      <c r="AL32" s="8">
        <v>0</v>
      </c>
      <c r="AM32" s="6">
        <v>0</v>
      </c>
      <c r="AN32" s="5">
        <v>0</v>
      </c>
      <c r="AO32" s="8">
        <v>0</v>
      </c>
      <c r="AP32" s="6">
        <v>0</v>
      </c>
      <c r="AQ32" s="5">
        <v>0</v>
      </c>
      <c r="AR32" s="8">
        <v>0</v>
      </c>
      <c r="AS32" s="6">
        <v>0</v>
      </c>
      <c r="AT32" s="5">
        <v>0</v>
      </c>
      <c r="AU32" s="8">
        <v>0</v>
      </c>
      <c r="AV32" s="6">
        <v>0</v>
      </c>
      <c r="AW32" s="5">
        <v>0</v>
      </c>
      <c r="AX32" s="8">
        <v>0</v>
      </c>
      <c r="AY32" s="6">
        <v>0</v>
      </c>
      <c r="AZ32" s="5">
        <v>0</v>
      </c>
      <c r="BA32" s="8">
        <v>0</v>
      </c>
      <c r="BB32" s="6">
        <v>0</v>
      </c>
      <c r="BC32" s="5">
        <v>0</v>
      </c>
      <c r="BD32" s="8">
        <v>0</v>
      </c>
      <c r="BE32" s="6"/>
      <c r="BF32" s="5"/>
      <c r="BG32" s="8"/>
      <c r="BH32" s="6">
        <v>243.565</v>
      </c>
      <c r="BI32" s="5">
        <v>2293.38</v>
      </c>
      <c r="BJ32" s="8">
        <f t="shared" ref="BJ32:BJ41" si="48">BI32/BH32*1000</f>
        <v>9415.8848767269519</v>
      </c>
      <c r="BK32" s="55">
        <f t="shared" ref="BK32:BK57" si="49">C32+F32+X32+AD32+AG32+AP32+AS32+AY32+BH32+AM32+BE32</f>
        <v>309.39999999999998</v>
      </c>
      <c r="BL32" s="8">
        <f t="shared" ref="BL32:BL57" si="50">D32+G32+Y32+AE32+AH32+AQ32+AT32+AZ32+BI32+AN32+BF32</f>
        <v>2797.77</v>
      </c>
    </row>
    <row r="33" spans="1:64" x14ac:dyDescent="0.3">
      <c r="A33" s="35">
        <v>2014</v>
      </c>
      <c r="B33" s="36" t="s">
        <v>3</v>
      </c>
      <c r="C33" s="6">
        <v>0</v>
      </c>
      <c r="D33" s="5">
        <v>0</v>
      </c>
      <c r="E33" s="8">
        <v>0</v>
      </c>
      <c r="F33" s="6">
        <v>0</v>
      </c>
      <c r="G33" s="5">
        <v>0</v>
      </c>
      <c r="H33" s="8">
        <v>0</v>
      </c>
      <c r="I33" s="6"/>
      <c r="J33" s="5"/>
      <c r="K33" s="8"/>
      <c r="L33" s="6">
        <v>0</v>
      </c>
      <c r="M33" s="5">
        <v>0</v>
      </c>
      <c r="N33" s="8">
        <v>0</v>
      </c>
      <c r="O33" s="6">
        <v>0</v>
      </c>
      <c r="P33" s="5">
        <v>0</v>
      </c>
      <c r="Q33" s="8">
        <v>0</v>
      </c>
      <c r="R33" s="6">
        <v>0</v>
      </c>
      <c r="S33" s="5">
        <v>0</v>
      </c>
      <c r="T33" s="8">
        <f t="shared" si="46"/>
        <v>0</v>
      </c>
      <c r="U33" s="6">
        <v>0</v>
      </c>
      <c r="V33" s="5">
        <v>0</v>
      </c>
      <c r="W33" s="8">
        <f t="shared" si="47"/>
        <v>0</v>
      </c>
      <c r="X33" s="6">
        <v>0</v>
      </c>
      <c r="Y33" s="5">
        <v>0</v>
      </c>
      <c r="Z33" s="8">
        <v>0</v>
      </c>
      <c r="AA33" s="6">
        <v>0</v>
      </c>
      <c r="AB33" s="5">
        <v>0</v>
      </c>
      <c r="AC33" s="8">
        <v>0</v>
      </c>
      <c r="AD33" s="6">
        <v>0</v>
      </c>
      <c r="AE33" s="5">
        <v>0</v>
      </c>
      <c r="AF33" s="8">
        <v>0</v>
      </c>
      <c r="AG33" s="6">
        <v>0</v>
      </c>
      <c r="AH33" s="5">
        <v>0</v>
      </c>
      <c r="AI33" s="8">
        <v>0</v>
      </c>
      <c r="AJ33" s="6">
        <v>0</v>
      </c>
      <c r="AK33" s="5">
        <v>0</v>
      </c>
      <c r="AL33" s="8">
        <v>0</v>
      </c>
      <c r="AM33" s="6">
        <v>0</v>
      </c>
      <c r="AN33" s="5">
        <v>0</v>
      </c>
      <c r="AO33" s="8">
        <v>0</v>
      </c>
      <c r="AP33" s="6">
        <v>0</v>
      </c>
      <c r="AQ33" s="5">
        <v>0</v>
      </c>
      <c r="AR33" s="8">
        <v>0</v>
      </c>
      <c r="AS33" s="6">
        <v>0</v>
      </c>
      <c r="AT33" s="5">
        <v>0</v>
      </c>
      <c r="AU33" s="8">
        <v>0</v>
      </c>
      <c r="AV33" s="6">
        <v>0</v>
      </c>
      <c r="AW33" s="5">
        <v>0</v>
      </c>
      <c r="AX33" s="8">
        <v>0</v>
      </c>
      <c r="AY33" s="6">
        <v>0</v>
      </c>
      <c r="AZ33" s="5">
        <v>0</v>
      </c>
      <c r="BA33" s="8">
        <v>0</v>
      </c>
      <c r="BB33" s="6">
        <v>0</v>
      </c>
      <c r="BC33" s="5">
        <v>0</v>
      </c>
      <c r="BD33" s="8">
        <v>0</v>
      </c>
      <c r="BE33" s="6"/>
      <c r="BF33" s="5"/>
      <c r="BG33" s="8"/>
      <c r="BH33" s="6">
        <v>51.899000000000001</v>
      </c>
      <c r="BI33" s="5">
        <v>445.3</v>
      </c>
      <c r="BJ33" s="8">
        <f t="shared" si="48"/>
        <v>8580.1267847164672</v>
      </c>
      <c r="BK33" s="55">
        <f t="shared" si="49"/>
        <v>51.899000000000001</v>
      </c>
      <c r="BL33" s="8">
        <f t="shared" si="50"/>
        <v>445.3</v>
      </c>
    </row>
    <row r="34" spans="1:64" x14ac:dyDescent="0.3">
      <c r="A34" s="35">
        <v>2014</v>
      </c>
      <c r="B34" s="36" t="s">
        <v>4</v>
      </c>
      <c r="C34" s="6">
        <v>0</v>
      </c>
      <c r="D34" s="5">
        <v>0</v>
      </c>
      <c r="E34" s="8">
        <v>0</v>
      </c>
      <c r="F34" s="6">
        <v>0</v>
      </c>
      <c r="G34" s="5">
        <v>0</v>
      </c>
      <c r="H34" s="8">
        <v>0</v>
      </c>
      <c r="I34" s="6"/>
      <c r="J34" s="5"/>
      <c r="K34" s="8"/>
      <c r="L34" s="6">
        <v>0</v>
      </c>
      <c r="M34" s="5">
        <v>0</v>
      </c>
      <c r="N34" s="8">
        <v>0</v>
      </c>
      <c r="O34" s="6">
        <v>0</v>
      </c>
      <c r="P34" s="5">
        <v>0</v>
      </c>
      <c r="Q34" s="8">
        <v>0</v>
      </c>
      <c r="R34" s="6">
        <v>0</v>
      </c>
      <c r="S34" s="5">
        <v>0</v>
      </c>
      <c r="T34" s="8">
        <f t="shared" si="46"/>
        <v>0</v>
      </c>
      <c r="U34" s="6">
        <v>0</v>
      </c>
      <c r="V34" s="5">
        <v>0</v>
      </c>
      <c r="W34" s="8">
        <f t="shared" si="47"/>
        <v>0</v>
      </c>
      <c r="X34" s="6">
        <v>0</v>
      </c>
      <c r="Y34" s="5">
        <v>0</v>
      </c>
      <c r="Z34" s="8">
        <v>0</v>
      </c>
      <c r="AA34" s="6">
        <v>0</v>
      </c>
      <c r="AB34" s="5">
        <v>0</v>
      </c>
      <c r="AC34" s="8">
        <v>0</v>
      </c>
      <c r="AD34" s="6">
        <v>0</v>
      </c>
      <c r="AE34" s="5">
        <v>0</v>
      </c>
      <c r="AF34" s="8">
        <v>0</v>
      </c>
      <c r="AG34" s="6">
        <v>0</v>
      </c>
      <c r="AH34" s="5">
        <v>0</v>
      </c>
      <c r="AI34" s="8">
        <v>0</v>
      </c>
      <c r="AJ34" s="6">
        <v>0</v>
      </c>
      <c r="AK34" s="5">
        <v>0</v>
      </c>
      <c r="AL34" s="8">
        <v>0</v>
      </c>
      <c r="AM34" s="6">
        <v>0</v>
      </c>
      <c r="AN34" s="5">
        <v>0</v>
      </c>
      <c r="AO34" s="8">
        <v>0</v>
      </c>
      <c r="AP34" s="6">
        <v>0</v>
      </c>
      <c r="AQ34" s="5">
        <v>0</v>
      </c>
      <c r="AR34" s="8">
        <v>0</v>
      </c>
      <c r="AS34" s="6">
        <v>0</v>
      </c>
      <c r="AT34" s="5">
        <v>0</v>
      </c>
      <c r="AU34" s="8">
        <v>0</v>
      </c>
      <c r="AV34" s="6">
        <v>0</v>
      </c>
      <c r="AW34" s="5">
        <v>0</v>
      </c>
      <c r="AX34" s="8">
        <v>0</v>
      </c>
      <c r="AY34" s="6">
        <v>0</v>
      </c>
      <c r="AZ34" s="5">
        <v>0</v>
      </c>
      <c r="BA34" s="8">
        <v>0</v>
      </c>
      <c r="BB34" s="6">
        <v>0</v>
      </c>
      <c r="BC34" s="5">
        <v>0</v>
      </c>
      <c r="BD34" s="8">
        <v>0</v>
      </c>
      <c r="BE34" s="6"/>
      <c r="BF34" s="5"/>
      <c r="BG34" s="8"/>
      <c r="BH34" s="6">
        <v>27.096</v>
      </c>
      <c r="BI34" s="5">
        <v>226.44</v>
      </c>
      <c r="BJ34" s="8">
        <f t="shared" si="48"/>
        <v>8356.953055801594</v>
      </c>
      <c r="BK34" s="55">
        <f t="shared" si="49"/>
        <v>27.096</v>
      </c>
      <c r="BL34" s="8">
        <f t="shared" si="50"/>
        <v>226.44</v>
      </c>
    </row>
    <row r="35" spans="1:64" x14ac:dyDescent="0.3">
      <c r="A35" s="35">
        <v>2014</v>
      </c>
      <c r="B35" s="36" t="s">
        <v>5</v>
      </c>
      <c r="C35" s="6">
        <v>0</v>
      </c>
      <c r="D35" s="5">
        <v>0</v>
      </c>
      <c r="E35" s="8">
        <v>0</v>
      </c>
      <c r="F35" s="6">
        <v>50.988999999999997</v>
      </c>
      <c r="G35" s="5">
        <v>466.23</v>
      </c>
      <c r="H35" s="8">
        <f t="shared" si="45"/>
        <v>9143.7368844260527</v>
      </c>
      <c r="I35" s="6"/>
      <c r="J35" s="5"/>
      <c r="K35" s="8"/>
      <c r="L35" s="6">
        <v>0</v>
      </c>
      <c r="M35" s="5">
        <v>0</v>
      </c>
      <c r="N35" s="8">
        <v>0</v>
      </c>
      <c r="O35" s="6">
        <v>0</v>
      </c>
      <c r="P35" s="5">
        <v>0</v>
      </c>
      <c r="Q35" s="8">
        <v>0</v>
      </c>
      <c r="R35" s="6">
        <v>0</v>
      </c>
      <c r="S35" s="5">
        <v>0</v>
      </c>
      <c r="T35" s="8">
        <f t="shared" si="46"/>
        <v>0</v>
      </c>
      <c r="U35" s="6">
        <v>0</v>
      </c>
      <c r="V35" s="5">
        <v>0</v>
      </c>
      <c r="W35" s="8">
        <f t="shared" si="47"/>
        <v>0</v>
      </c>
      <c r="X35" s="6">
        <v>0</v>
      </c>
      <c r="Y35" s="5">
        <v>0</v>
      </c>
      <c r="Z35" s="8">
        <v>0</v>
      </c>
      <c r="AA35" s="6">
        <v>0</v>
      </c>
      <c r="AB35" s="5">
        <v>0</v>
      </c>
      <c r="AC35" s="8">
        <v>0</v>
      </c>
      <c r="AD35" s="6">
        <v>0</v>
      </c>
      <c r="AE35" s="5">
        <v>0</v>
      </c>
      <c r="AF35" s="8">
        <v>0</v>
      </c>
      <c r="AG35" s="6">
        <v>0</v>
      </c>
      <c r="AH35" s="5">
        <v>0</v>
      </c>
      <c r="AI35" s="8">
        <v>0</v>
      </c>
      <c r="AJ35" s="6">
        <v>0</v>
      </c>
      <c r="AK35" s="5">
        <v>0</v>
      </c>
      <c r="AL35" s="8">
        <v>0</v>
      </c>
      <c r="AM35" s="6">
        <v>0</v>
      </c>
      <c r="AN35" s="5">
        <v>0</v>
      </c>
      <c r="AO35" s="8">
        <v>0</v>
      </c>
      <c r="AP35" s="6">
        <v>0</v>
      </c>
      <c r="AQ35" s="5">
        <v>0</v>
      </c>
      <c r="AR35" s="8">
        <v>0</v>
      </c>
      <c r="AS35" s="6">
        <v>0</v>
      </c>
      <c r="AT35" s="5">
        <v>0</v>
      </c>
      <c r="AU35" s="8">
        <v>0</v>
      </c>
      <c r="AV35" s="6">
        <v>0</v>
      </c>
      <c r="AW35" s="5">
        <v>0</v>
      </c>
      <c r="AX35" s="8">
        <v>0</v>
      </c>
      <c r="AY35" s="6">
        <v>0</v>
      </c>
      <c r="AZ35" s="5">
        <v>0</v>
      </c>
      <c r="BA35" s="8">
        <v>0</v>
      </c>
      <c r="BB35" s="6">
        <v>0</v>
      </c>
      <c r="BC35" s="5">
        <v>0</v>
      </c>
      <c r="BD35" s="8">
        <v>0</v>
      </c>
      <c r="BE35" s="6"/>
      <c r="BF35" s="5"/>
      <c r="BG35" s="8"/>
      <c r="BH35" s="6">
        <v>268.68299999999999</v>
      </c>
      <c r="BI35" s="5">
        <v>2795.23</v>
      </c>
      <c r="BJ35" s="8">
        <f t="shared" si="48"/>
        <v>10403.449418087486</v>
      </c>
      <c r="BK35" s="55">
        <f t="shared" si="49"/>
        <v>319.67199999999997</v>
      </c>
      <c r="BL35" s="8">
        <f t="shared" si="50"/>
        <v>3261.46</v>
      </c>
    </row>
    <row r="36" spans="1:64" x14ac:dyDescent="0.3">
      <c r="A36" s="35">
        <v>2014</v>
      </c>
      <c r="B36" s="36" t="s">
        <v>6</v>
      </c>
      <c r="C36" s="6">
        <v>27</v>
      </c>
      <c r="D36" s="5">
        <v>317.92</v>
      </c>
      <c r="E36" s="8">
        <f t="shared" ref="E36:E41" si="51">D36/C36*1000</f>
        <v>11774.814814814816</v>
      </c>
      <c r="F36" s="6">
        <v>197.52199999999999</v>
      </c>
      <c r="G36" s="5">
        <v>1743.62</v>
      </c>
      <c r="H36" s="8">
        <f t="shared" si="45"/>
        <v>8827.4723828231799</v>
      </c>
      <c r="I36" s="6"/>
      <c r="J36" s="5"/>
      <c r="K36" s="8"/>
      <c r="L36" s="6">
        <v>0</v>
      </c>
      <c r="M36" s="5">
        <v>0</v>
      </c>
      <c r="N36" s="8">
        <v>0</v>
      </c>
      <c r="O36" s="6">
        <v>0</v>
      </c>
      <c r="P36" s="5">
        <v>0</v>
      </c>
      <c r="Q36" s="8">
        <v>0</v>
      </c>
      <c r="R36" s="6">
        <v>0</v>
      </c>
      <c r="S36" s="5">
        <v>0</v>
      </c>
      <c r="T36" s="8">
        <f t="shared" si="46"/>
        <v>0</v>
      </c>
      <c r="U36" s="6">
        <v>0</v>
      </c>
      <c r="V36" s="5">
        <v>0</v>
      </c>
      <c r="W36" s="8">
        <f t="shared" si="47"/>
        <v>0</v>
      </c>
      <c r="X36" s="6">
        <v>0</v>
      </c>
      <c r="Y36" s="5">
        <v>0</v>
      </c>
      <c r="Z36" s="8">
        <v>0</v>
      </c>
      <c r="AA36" s="6">
        <v>0</v>
      </c>
      <c r="AB36" s="5">
        <v>0</v>
      </c>
      <c r="AC36" s="8">
        <v>0</v>
      </c>
      <c r="AD36" s="6">
        <v>0</v>
      </c>
      <c r="AE36" s="5">
        <v>0</v>
      </c>
      <c r="AF36" s="8">
        <v>0</v>
      </c>
      <c r="AG36" s="6">
        <v>0</v>
      </c>
      <c r="AH36" s="5">
        <v>0</v>
      </c>
      <c r="AI36" s="8">
        <v>0</v>
      </c>
      <c r="AJ36" s="6">
        <v>0</v>
      </c>
      <c r="AK36" s="5">
        <v>0</v>
      </c>
      <c r="AL36" s="8">
        <v>0</v>
      </c>
      <c r="AM36" s="6">
        <v>0</v>
      </c>
      <c r="AN36" s="5">
        <v>0</v>
      </c>
      <c r="AO36" s="8">
        <v>0</v>
      </c>
      <c r="AP36" s="6">
        <v>0</v>
      </c>
      <c r="AQ36" s="5">
        <v>0</v>
      </c>
      <c r="AR36" s="8">
        <v>0</v>
      </c>
      <c r="AS36" s="6">
        <v>0</v>
      </c>
      <c r="AT36" s="5">
        <v>0</v>
      </c>
      <c r="AU36" s="8">
        <v>0</v>
      </c>
      <c r="AV36" s="6">
        <v>0</v>
      </c>
      <c r="AW36" s="5">
        <v>0</v>
      </c>
      <c r="AX36" s="8">
        <v>0</v>
      </c>
      <c r="AY36" s="6">
        <v>0</v>
      </c>
      <c r="AZ36" s="5">
        <v>0</v>
      </c>
      <c r="BA36" s="8">
        <v>0</v>
      </c>
      <c r="BB36" s="6">
        <v>0</v>
      </c>
      <c r="BC36" s="5">
        <v>0</v>
      </c>
      <c r="BD36" s="8">
        <v>0</v>
      </c>
      <c r="BE36" s="6"/>
      <c r="BF36" s="5"/>
      <c r="BG36" s="8"/>
      <c r="BH36" s="6">
        <v>239.42</v>
      </c>
      <c r="BI36" s="5">
        <v>2522.8200000000002</v>
      </c>
      <c r="BJ36" s="8">
        <f t="shared" si="48"/>
        <v>10537.214936095566</v>
      </c>
      <c r="BK36" s="55">
        <f t="shared" si="49"/>
        <v>463.94200000000001</v>
      </c>
      <c r="BL36" s="8">
        <f t="shared" si="50"/>
        <v>4584.3600000000006</v>
      </c>
    </row>
    <row r="37" spans="1:64" x14ac:dyDescent="0.3">
      <c r="A37" s="35">
        <v>2014</v>
      </c>
      <c r="B37" s="36" t="s">
        <v>7</v>
      </c>
      <c r="C37" s="6">
        <v>0</v>
      </c>
      <c r="D37" s="5">
        <v>0</v>
      </c>
      <c r="E37" s="8">
        <v>0</v>
      </c>
      <c r="F37" s="6">
        <v>78.301000000000002</v>
      </c>
      <c r="G37" s="5">
        <v>735.14</v>
      </c>
      <c r="H37" s="8">
        <f t="shared" si="45"/>
        <v>9388.64126894931</v>
      </c>
      <c r="I37" s="6"/>
      <c r="J37" s="5"/>
      <c r="K37" s="8"/>
      <c r="L37" s="6">
        <v>0</v>
      </c>
      <c r="M37" s="5">
        <v>0</v>
      </c>
      <c r="N37" s="8">
        <v>0</v>
      </c>
      <c r="O37" s="6">
        <v>0</v>
      </c>
      <c r="P37" s="5">
        <v>0</v>
      </c>
      <c r="Q37" s="8">
        <v>0</v>
      </c>
      <c r="R37" s="6">
        <v>0</v>
      </c>
      <c r="S37" s="5">
        <v>0</v>
      </c>
      <c r="T37" s="8">
        <f t="shared" si="46"/>
        <v>0</v>
      </c>
      <c r="U37" s="6">
        <v>0</v>
      </c>
      <c r="V37" s="5">
        <v>0</v>
      </c>
      <c r="W37" s="8">
        <f t="shared" si="47"/>
        <v>0</v>
      </c>
      <c r="X37" s="6">
        <v>0</v>
      </c>
      <c r="Y37" s="5">
        <v>0</v>
      </c>
      <c r="Z37" s="8">
        <v>0</v>
      </c>
      <c r="AA37" s="6">
        <v>0</v>
      </c>
      <c r="AB37" s="5">
        <v>0</v>
      </c>
      <c r="AC37" s="8">
        <v>0</v>
      </c>
      <c r="AD37" s="6">
        <v>0</v>
      </c>
      <c r="AE37" s="5">
        <v>0</v>
      </c>
      <c r="AF37" s="8">
        <v>0</v>
      </c>
      <c r="AG37" s="6">
        <v>0</v>
      </c>
      <c r="AH37" s="5">
        <v>0</v>
      </c>
      <c r="AI37" s="8">
        <v>0</v>
      </c>
      <c r="AJ37" s="6">
        <v>0</v>
      </c>
      <c r="AK37" s="5">
        <v>0</v>
      </c>
      <c r="AL37" s="8">
        <v>0</v>
      </c>
      <c r="AM37" s="6">
        <v>0</v>
      </c>
      <c r="AN37" s="5">
        <v>0</v>
      </c>
      <c r="AO37" s="8">
        <v>0</v>
      </c>
      <c r="AP37" s="6">
        <v>0</v>
      </c>
      <c r="AQ37" s="5">
        <v>0</v>
      </c>
      <c r="AR37" s="8">
        <v>0</v>
      </c>
      <c r="AS37" s="6">
        <v>0</v>
      </c>
      <c r="AT37" s="5">
        <v>0</v>
      </c>
      <c r="AU37" s="8">
        <v>0</v>
      </c>
      <c r="AV37" s="6">
        <v>0</v>
      </c>
      <c r="AW37" s="5">
        <v>0</v>
      </c>
      <c r="AX37" s="8">
        <v>0</v>
      </c>
      <c r="AY37" s="6">
        <v>0</v>
      </c>
      <c r="AZ37" s="5">
        <v>0</v>
      </c>
      <c r="BA37" s="8">
        <v>0</v>
      </c>
      <c r="BB37" s="6">
        <v>0</v>
      </c>
      <c r="BC37" s="5">
        <v>0</v>
      </c>
      <c r="BD37" s="8">
        <v>0</v>
      </c>
      <c r="BE37" s="6"/>
      <c r="BF37" s="5"/>
      <c r="BG37" s="8"/>
      <c r="BH37" s="6">
        <v>319.65600000000001</v>
      </c>
      <c r="BI37" s="5">
        <v>3423.06</v>
      </c>
      <c r="BJ37" s="8">
        <f t="shared" si="48"/>
        <v>10708.57421728358</v>
      </c>
      <c r="BK37" s="55">
        <f t="shared" si="49"/>
        <v>397.95699999999999</v>
      </c>
      <c r="BL37" s="8">
        <f t="shared" si="50"/>
        <v>4158.2</v>
      </c>
    </row>
    <row r="38" spans="1:64" x14ac:dyDescent="0.3">
      <c r="A38" s="35">
        <v>2014</v>
      </c>
      <c r="B38" s="36" t="s">
        <v>8</v>
      </c>
      <c r="C38" s="6">
        <v>131.57900000000001</v>
      </c>
      <c r="D38" s="5">
        <v>1605.25</v>
      </c>
      <c r="E38" s="8">
        <f t="shared" si="51"/>
        <v>12199.895120041951</v>
      </c>
      <c r="F38" s="6">
        <v>53.698999999999998</v>
      </c>
      <c r="G38" s="5">
        <v>582.51</v>
      </c>
      <c r="H38" s="8">
        <f t="shared" si="45"/>
        <v>10847.688038883407</v>
      </c>
      <c r="I38" s="6"/>
      <c r="J38" s="5"/>
      <c r="K38" s="8"/>
      <c r="L38" s="6">
        <v>0</v>
      </c>
      <c r="M38" s="5">
        <v>0</v>
      </c>
      <c r="N38" s="8">
        <v>0</v>
      </c>
      <c r="O38" s="6">
        <v>0</v>
      </c>
      <c r="P38" s="5">
        <v>0</v>
      </c>
      <c r="Q38" s="8">
        <v>0</v>
      </c>
      <c r="R38" s="6">
        <v>0</v>
      </c>
      <c r="S38" s="5">
        <v>0</v>
      </c>
      <c r="T38" s="8">
        <f t="shared" si="46"/>
        <v>0</v>
      </c>
      <c r="U38" s="6">
        <v>0</v>
      </c>
      <c r="V38" s="5">
        <v>0</v>
      </c>
      <c r="W38" s="8">
        <f t="shared" si="47"/>
        <v>0</v>
      </c>
      <c r="X38" s="6">
        <v>0</v>
      </c>
      <c r="Y38" s="5">
        <v>0</v>
      </c>
      <c r="Z38" s="8">
        <v>0</v>
      </c>
      <c r="AA38" s="6">
        <v>0</v>
      </c>
      <c r="AB38" s="5">
        <v>0</v>
      </c>
      <c r="AC38" s="8">
        <v>0</v>
      </c>
      <c r="AD38" s="6">
        <v>0</v>
      </c>
      <c r="AE38" s="5">
        <v>0</v>
      </c>
      <c r="AF38" s="8">
        <v>0</v>
      </c>
      <c r="AG38" s="6">
        <v>0</v>
      </c>
      <c r="AH38" s="5">
        <v>0</v>
      </c>
      <c r="AI38" s="8">
        <v>0</v>
      </c>
      <c r="AJ38" s="6">
        <v>0</v>
      </c>
      <c r="AK38" s="5">
        <v>0</v>
      </c>
      <c r="AL38" s="8">
        <v>0</v>
      </c>
      <c r="AM38" s="6">
        <v>21.826000000000001</v>
      </c>
      <c r="AN38" s="5">
        <v>231.8</v>
      </c>
      <c r="AO38" s="8">
        <f t="shared" ref="AO38:AO41" si="52">AN38/AM38*1000</f>
        <v>10620.36103729497</v>
      </c>
      <c r="AP38" s="6">
        <v>0</v>
      </c>
      <c r="AQ38" s="5">
        <v>0</v>
      </c>
      <c r="AR38" s="8">
        <v>0</v>
      </c>
      <c r="AS38" s="6">
        <v>0</v>
      </c>
      <c r="AT38" s="5">
        <v>0</v>
      </c>
      <c r="AU38" s="8">
        <v>0</v>
      </c>
      <c r="AV38" s="6">
        <v>0</v>
      </c>
      <c r="AW38" s="5">
        <v>0</v>
      </c>
      <c r="AX38" s="8">
        <v>0</v>
      </c>
      <c r="AY38" s="6">
        <v>0</v>
      </c>
      <c r="AZ38" s="5">
        <v>0</v>
      </c>
      <c r="BA38" s="8">
        <v>0</v>
      </c>
      <c r="BB38" s="6">
        <v>0</v>
      </c>
      <c r="BC38" s="5">
        <v>0</v>
      </c>
      <c r="BD38" s="8">
        <v>0</v>
      </c>
      <c r="BE38" s="6"/>
      <c r="BF38" s="5"/>
      <c r="BG38" s="8"/>
      <c r="BH38" s="6">
        <v>295.83100000000002</v>
      </c>
      <c r="BI38" s="5">
        <v>3352</v>
      </c>
      <c r="BJ38" s="8">
        <f t="shared" si="48"/>
        <v>11330.793594991734</v>
      </c>
      <c r="BK38" s="55">
        <f t="shared" si="49"/>
        <v>502.93500000000006</v>
      </c>
      <c r="BL38" s="8">
        <f t="shared" si="50"/>
        <v>5771.56</v>
      </c>
    </row>
    <row r="39" spans="1:64" x14ac:dyDescent="0.3">
      <c r="A39" s="35">
        <v>2014</v>
      </c>
      <c r="B39" s="36" t="s">
        <v>9</v>
      </c>
      <c r="C39" s="6">
        <v>0</v>
      </c>
      <c r="D39" s="5">
        <v>0</v>
      </c>
      <c r="E39" s="8">
        <v>0</v>
      </c>
      <c r="F39" s="6">
        <v>311.68700000000001</v>
      </c>
      <c r="G39" s="5">
        <v>3199.18</v>
      </c>
      <c r="H39" s="8">
        <f t="shared" si="45"/>
        <v>10264.079027999243</v>
      </c>
      <c r="I39" s="6"/>
      <c r="J39" s="5"/>
      <c r="K39" s="8"/>
      <c r="L39" s="6">
        <v>0</v>
      </c>
      <c r="M39" s="5">
        <v>0</v>
      </c>
      <c r="N39" s="8">
        <v>0</v>
      </c>
      <c r="O39" s="6">
        <v>0</v>
      </c>
      <c r="P39" s="5">
        <v>0</v>
      </c>
      <c r="Q39" s="8">
        <v>0</v>
      </c>
      <c r="R39" s="6">
        <v>0</v>
      </c>
      <c r="S39" s="5">
        <v>0</v>
      </c>
      <c r="T39" s="8">
        <f t="shared" si="46"/>
        <v>0</v>
      </c>
      <c r="U39" s="6">
        <v>0</v>
      </c>
      <c r="V39" s="5">
        <v>0</v>
      </c>
      <c r="W39" s="8">
        <f t="shared" si="47"/>
        <v>0</v>
      </c>
      <c r="X39" s="6">
        <v>0</v>
      </c>
      <c r="Y39" s="5">
        <v>0</v>
      </c>
      <c r="Z39" s="8">
        <v>0</v>
      </c>
      <c r="AA39" s="6">
        <v>0</v>
      </c>
      <c r="AB39" s="5">
        <v>0</v>
      </c>
      <c r="AC39" s="8">
        <v>0</v>
      </c>
      <c r="AD39" s="6">
        <v>0</v>
      </c>
      <c r="AE39" s="5">
        <v>0</v>
      </c>
      <c r="AF39" s="8">
        <v>0</v>
      </c>
      <c r="AG39" s="6">
        <v>0</v>
      </c>
      <c r="AH39" s="5">
        <v>0</v>
      </c>
      <c r="AI39" s="8">
        <v>0</v>
      </c>
      <c r="AJ39" s="6">
        <v>0</v>
      </c>
      <c r="AK39" s="5">
        <v>0</v>
      </c>
      <c r="AL39" s="8">
        <v>0</v>
      </c>
      <c r="AM39" s="6">
        <v>2.1999999999999999E-2</v>
      </c>
      <c r="AN39" s="5">
        <v>0.14000000000000001</v>
      </c>
      <c r="AO39" s="8">
        <f t="shared" si="52"/>
        <v>6363.636363636364</v>
      </c>
      <c r="AP39" s="6">
        <v>0</v>
      </c>
      <c r="AQ39" s="5">
        <v>0</v>
      </c>
      <c r="AR39" s="8">
        <v>0</v>
      </c>
      <c r="AS39" s="6">
        <v>0</v>
      </c>
      <c r="AT39" s="5">
        <v>0</v>
      </c>
      <c r="AU39" s="8">
        <v>0</v>
      </c>
      <c r="AV39" s="6">
        <v>0</v>
      </c>
      <c r="AW39" s="5">
        <v>0</v>
      </c>
      <c r="AX39" s="8">
        <v>0</v>
      </c>
      <c r="AY39" s="6">
        <v>0</v>
      </c>
      <c r="AZ39" s="5">
        <v>0</v>
      </c>
      <c r="BA39" s="8">
        <v>0</v>
      </c>
      <c r="BB39" s="6">
        <v>0</v>
      </c>
      <c r="BC39" s="5">
        <v>0</v>
      </c>
      <c r="BD39" s="8">
        <v>0</v>
      </c>
      <c r="BE39" s="6"/>
      <c r="BF39" s="5"/>
      <c r="BG39" s="8"/>
      <c r="BH39" s="6">
        <v>162.536</v>
      </c>
      <c r="BI39" s="5">
        <v>1932.74</v>
      </c>
      <c r="BJ39" s="8">
        <f t="shared" si="48"/>
        <v>11891.150268248264</v>
      </c>
      <c r="BK39" s="55">
        <f t="shared" si="49"/>
        <v>474.245</v>
      </c>
      <c r="BL39" s="8">
        <f t="shared" si="50"/>
        <v>5132.0600000000004</v>
      </c>
    </row>
    <row r="40" spans="1:64" x14ac:dyDescent="0.3">
      <c r="A40" s="35">
        <v>2014</v>
      </c>
      <c r="B40" s="36" t="s">
        <v>10</v>
      </c>
      <c r="C40" s="6">
        <v>0</v>
      </c>
      <c r="D40" s="5">
        <v>0</v>
      </c>
      <c r="E40" s="8">
        <v>0</v>
      </c>
      <c r="F40" s="6">
        <v>395.01600000000002</v>
      </c>
      <c r="G40" s="5">
        <v>4056.63</v>
      </c>
      <c r="H40" s="8">
        <f t="shared" si="45"/>
        <v>10269.533385989427</v>
      </c>
      <c r="I40" s="6"/>
      <c r="J40" s="5"/>
      <c r="K40" s="8"/>
      <c r="L40" s="6">
        <v>0</v>
      </c>
      <c r="M40" s="5">
        <v>0</v>
      </c>
      <c r="N40" s="8">
        <v>0</v>
      </c>
      <c r="O40" s="6">
        <v>0</v>
      </c>
      <c r="P40" s="5">
        <v>0</v>
      </c>
      <c r="Q40" s="8">
        <v>0</v>
      </c>
      <c r="R40" s="6">
        <v>0</v>
      </c>
      <c r="S40" s="5">
        <v>0</v>
      </c>
      <c r="T40" s="8">
        <f t="shared" si="46"/>
        <v>0</v>
      </c>
      <c r="U40" s="6">
        <v>0</v>
      </c>
      <c r="V40" s="5">
        <v>0</v>
      </c>
      <c r="W40" s="8">
        <f t="shared" si="47"/>
        <v>0</v>
      </c>
      <c r="X40" s="6">
        <v>0</v>
      </c>
      <c r="Y40" s="5">
        <v>0</v>
      </c>
      <c r="Z40" s="8">
        <v>0</v>
      </c>
      <c r="AA40" s="6">
        <v>0</v>
      </c>
      <c r="AB40" s="5">
        <v>0</v>
      </c>
      <c r="AC40" s="8">
        <v>0</v>
      </c>
      <c r="AD40" s="6">
        <v>0</v>
      </c>
      <c r="AE40" s="5">
        <v>0</v>
      </c>
      <c r="AF40" s="8">
        <v>0</v>
      </c>
      <c r="AG40" s="6">
        <v>0</v>
      </c>
      <c r="AH40" s="5">
        <v>0</v>
      </c>
      <c r="AI40" s="8">
        <v>0</v>
      </c>
      <c r="AJ40" s="6">
        <v>0</v>
      </c>
      <c r="AK40" s="5">
        <v>0</v>
      </c>
      <c r="AL40" s="8">
        <v>0</v>
      </c>
      <c r="AM40" s="6">
        <v>0.42799999999999999</v>
      </c>
      <c r="AN40" s="5">
        <v>7.32</v>
      </c>
      <c r="AO40" s="8">
        <f t="shared" si="52"/>
        <v>17102.803738317758</v>
      </c>
      <c r="AP40" s="6">
        <v>0</v>
      </c>
      <c r="AQ40" s="5">
        <v>0</v>
      </c>
      <c r="AR40" s="8">
        <v>0</v>
      </c>
      <c r="AS40" s="6">
        <v>0</v>
      </c>
      <c r="AT40" s="5">
        <v>0</v>
      </c>
      <c r="AU40" s="8">
        <v>0</v>
      </c>
      <c r="AV40" s="6">
        <v>0</v>
      </c>
      <c r="AW40" s="5">
        <v>0</v>
      </c>
      <c r="AX40" s="8">
        <v>0</v>
      </c>
      <c r="AY40" s="6">
        <v>0</v>
      </c>
      <c r="AZ40" s="5">
        <v>0</v>
      </c>
      <c r="BA40" s="8">
        <v>0</v>
      </c>
      <c r="BB40" s="6">
        <v>0</v>
      </c>
      <c r="BC40" s="5">
        <v>0</v>
      </c>
      <c r="BD40" s="8">
        <v>0</v>
      </c>
      <c r="BE40" s="6"/>
      <c r="BF40" s="5"/>
      <c r="BG40" s="8"/>
      <c r="BH40" s="6">
        <v>81.894000000000005</v>
      </c>
      <c r="BI40" s="5">
        <v>969.69</v>
      </c>
      <c r="BJ40" s="8">
        <f t="shared" si="48"/>
        <v>11840.794197377098</v>
      </c>
      <c r="BK40" s="55">
        <f t="shared" si="49"/>
        <v>477.33800000000002</v>
      </c>
      <c r="BL40" s="8">
        <f t="shared" si="50"/>
        <v>5033.6399999999994</v>
      </c>
    </row>
    <row r="41" spans="1:64" x14ac:dyDescent="0.3">
      <c r="A41" s="35">
        <v>2014</v>
      </c>
      <c r="B41" s="36" t="s">
        <v>11</v>
      </c>
      <c r="C41" s="6">
        <v>27.004999999999999</v>
      </c>
      <c r="D41" s="5">
        <v>364.55</v>
      </c>
      <c r="E41" s="8">
        <f t="shared" si="51"/>
        <v>13499.351971857064</v>
      </c>
      <c r="F41" s="6">
        <v>621.91399999999999</v>
      </c>
      <c r="G41" s="5">
        <v>6688.36</v>
      </c>
      <c r="H41" s="8">
        <f t="shared" si="45"/>
        <v>10754.477307151792</v>
      </c>
      <c r="I41" s="6"/>
      <c r="J41" s="5"/>
      <c r="K41" s="8"/>
      <c r="L41" s="6">
        <v>0</v>
      </c>
      <c r="M41" s="5">
        <v>0</v>
      </c>
      <c r="N41" s="8">
        <v>0</v>
      </c>
      <c r="O41" s="6">
        <v>0</v>
      </c>
      <c r="P41" s="5">
        <v>0</v>
      </c>
      <c r="Q41" s="8">
        <v>0</v>
      </c>
      <c r="R41" s="6">
        <v>0</v>
      </c>
      <c r="S41" s="5">
        <v>0</v>
      </c>
      <c r="T41" s="8">
        <f t="shared" si="46"/>
        <v>0</v>
      </c>
      <c r="U41" s="6">
        <v>0</v>
      </c>
      <c r="V41" s="5">
        <v>0</v>
      </c>
      <c r="W41" s="8">
        <f t="shared" si="47"/>
        <v>0</v>
      </c>
      <c r="X41" s="6">
        <v>0</v>
      </c>
      <c r="Y41" s="5">
        <v>0</v>
      </c>
      <c r="Z41" s="8">
        <v>0</v>
      </c>
      <c r="AA41" s="6">
        <v>0</v>
      </c>
      <c r="AB41" s="5">
        <v>0</v>
      </c>
      <c r="AC41" s="8">
        <v>0</v>
      </c>
      <c r="AD41" s="6">
        <v>0</v>
      </c>
      <c r="AE41" s="5">
        <v>0</v>
      </c>
      <c r="AF41" s="8">
        <v>0</v>
      </c>
      <c r="AG41" s="6">
        <v>0</v>
      </c>
      <c r="AH41" s="5">
        <v>0</v>
      </c>
      <c r="AI41" s="8">
        <v>0</v>
      </c>
      <c r="AJ41" s="6">
        <v>0</v>
      </c>
      <c r="AK41" s="5">
        <v>0</v>
      </c>
      <c r="AL41" s="8">
        <v>0</v>
      </c>
      <c r="AM41" s="6">
        <v>24.277000000000001</v>
      </c>
      <c r="AN41" s="5">
        <v>226.64</v>
      </c>
      <c r="AO41" s="8">
        <f t="shared" si="52"/>
        <v>9335.5851217201453</v>
      </c>
      <c r="AP41" s="6">
        <v>0</v>
      </c>
      <c r="AQ41" s="5">
        <v>0</v>
      </c>
      <c r="AR41" s="8">
        <v>0</v>
      </c>
      <c r="AS41" s="6">
        <v>0</v>
      </c>
      <c r="AT41" s="5">
        <v>0</v>
      </c>
      <c r="AU41" s="8">
        <v>0</v>
      </c>
      <c r="AV41" s="6">
        <v>0</v>
      </c>
      <c r="AW41" s="5">
        <v>0</v>
      </c>
      <c r="AX41" s="8">
        <v>0</v>
      </c>
      <c r="AY41" s="6">
        <v>0</v>
      </c>
      <c r="AZ41" s="5">
        <v>0</v>
      </c>
      <c r="BA41" s="8">
        <v>0</v>
      </c>
      <c r="BB41" s="6">
        <v>0.40300000000000002</v>
      </c>
      <c r="BC41" s="5">
        <v>36.24</v>
      </c>
      <c r="BD41" s="8">
        <f t="shared" ref="BD41" si="53">BC41/BB41*1000</f>
        <v>89925.558312655077</v>
      </c>
      <c r="BE41" s="6"/>
      <c r="BF41" s="5"/>
      <c r="BG41" s="8"/>
      <c r="BH41" s="6">
        <v>27.888000000000002</v>
      </c>
      <c r="BI41" s="5">
        <v>345.1</v>
      </c>
      <c r="BJ41" s="8">
        <f t="shared" si="48"/>
        <v>12374.497991967872</v>
      </c>
      <c r="BK41" s="55">
        <f t="shared" si="49"/>
        <v>701.08400000000006</v>
      </c>
      <c r="BL41" s="8">
        <f t="shared" si="50"/>
        <v>7624.6500000000005</v>
      </c>
    </row>
    <row r="42" spans="1:64" x14ac:dyDescent="0.3">
      <c r="A42" s="35">
        <v>2014</v>
      </c>
      <c r="B42" s="36" t="s">
        <v>12</v>
      </c>
      <c r="C42" s="6">
        <v>0</v>
      </c>
      <c r="D42" s="5">
        <v>0</v>
      </c>
      <c r="E42" s="8">
        <v>0</v>
      </c>
      <c r="F42" s="6">
        <v>280.90100000000001</v>
      </c>
      <c r="G42" s="5">
        <v>2950.39</v>
      </c>
      <c r="H42" s="8">
        <f t="shared" si="45"/>
        <v>10503.308994983998</v>
      </c>
      <c r="I42" s="6"/>
      <c r="J42" s="5"/>
      <c r="K42" s="8"/>
      <c r="L42" s="6">
        <v>0</v>
      </c>
      <c r="M42" s="5">
        <v>0</v>
      </c>
      <c r="N42" s="8">
        <v>0</v>
      </c>
      <c r="O42" s="6">
        <v>0</v>
      </c>
      <c r="P42" s="5">
        <v>0</v>
      </c>
      <c r="Q42" s="8">
        <v>0</v>
      </c>
      <c r="R42" s="6">
        <v>0</v>
      </c>
      <c r="S42" s="5">
        <v>0</v>
      </c>
      <c r="T42" s="8">
        <f t="shared" si="46"/>
        <v>0</v>
      </c>
      <c r="U42" s="6">
        <v>0</v>
      </c>
      <c r="V42" s="5">
        <v>0</v>
      </c>
      <c r="W42" s="8">
        <f t="shared" si="47"/>
        <v>0</v>
      </c>
      <c r="X42" s="6">
        <v>0</v>
      </c>
      <c r="Y42" s="5">
        <v>0</v>
      </c>
      <c r="Z42" s="8">
        <v>0</v>
      </c>
      <c r="AA42" s="6">
        <v>0</v>
      </c>
      <c r="AB42" s="5">
        <v>0</v>
      </c>
      <c r="AC42" s="8">
        <v>0</v>
      </c>
      <c r="AD42" s="6">
        <v>0</v>
      </c>
      <c r="AE42" s="5">
        <v>0</v>
      </c>
      <c r="AF42" s="8">
        <v>0</v>
      </c>
      <c r="AG42" s="6">
        <v>0</v>
      </c>
      <c r="AH42" s="5">
        <v>0</v>
      </c>
      <c r="AI42" s="8">
        <v>0</v>
      </c>
      <c r="AJ42" s="6">
        <v>0</v>
      </c>
      <c r="AK42" s="5">
        <v>0</v>
      </c>
      <c r="AL42" s="8">
        <v>0</v>
      </c>
      <c r="AM42" s="6">
        <v>0</v>
      </c>
      <c r="AN42" s="5">
        <v>0</v>
      </c>
      <c r="AO42" s="8">
        <v>0</v>
      </c>
      <c r="AP42" s="6">
        <v>0</v>
      </c>
      <c r="AQ42" s="5">
        <v>0</v>
      </c>
      <c r="AR42" s="8">
        <v>0</v>
      </c>
      <c r="AS42" s="6">
        <v>0</v>
      </c>
      <c r="AT42" s="5">
        <v>0</v>
      </c>
      <c r="AU42" s="8">
        <v>0</v>
      </c>
      <c r="AV42" s="6">
        <v>0</v>
      </c>
      <c r="AW42" s="5">
        <v>0</v>
      </c>
      <c r="AX42" s="8">
        <v>0</v>
      </c>
      <c r="AY42" s="6">
        <v>0</v>
      </c>
      <c r="AZ42" s="5">
        <v>0</v>
      </c>
      <c r="BA42" s="8">
        <v>0</v>
      </c>
      <c r="BB42" s="6">
        <v>0</v>
      </c>
      <c r="BC42" s="5">
        <v>0</v>
      </c>
      <c r="BD42" s="8">
        <v>0</v>
      </c>
      <c r="BE42" s="6"/>
      <c r="BF42" s="5"/>
      <c r="BG42" s="8"/>
      <c r="BH42" s="6">
        <v>0</v>
      </c>
      <c r="BI42" s="5">
        <v>0</v>
      </c>
      <c r="BJ42" s="8">
        <v>0</v>
      </c>
      <c r="BK42" s="55">
        <f t="shared" si="49"/>
        <v>280.90100000000001</v>
      </c>
      <c r="BL42" s="8">
        <f t="shared" si="50"/>
        <v>2950.39</v>
      </c>
    </row>
    <row r="43" spans="1:64" x14ac:dyDescent="0.3">
      <c r="A43" s="35">
        <v>2014</v>
      </c>
      <c r="B43" s="36" t="s">
        <v>13</v>
      </c>
      <c r="C43" s="6">
        <v>0</v>
      </c>
      <c r="D43" s="5">
        <v>0</v>
      </c>
      <c r="E43" s="8">
        <v>0</v>
      </c>
      <c r="F43" s="6">
        <v>92.447999999999993</v>
      </c>
      <c r="G43" s="5">
        <v>715.65</v>
      </c>
      <c r="H43" s="8">
        <f t="shared" si="45"/>
        <v>7741.1085150571143</v>
      </c>
      <c r="I43" s="6"/>
      <c r="J43" s="5"/>
      <c r="K43" s="8"/>
      <c r="L43" s="6">
        <v>0</v>
      </c>
      <c r="M43" s="5">
        <v>0</v>
      </c>
      <c r="N43" s="8">
        <v>0</v>
      </c>
      <c r="O43" s="6">
        <v>0</v>
      </c>
      <c r="P43" s="5">
        <v>0</v>
      </c>
      <c r="Q43" s="8">
        <v>0</v>
      </c>
      <c r="R43" s="6">
        <v>0</v>
      </c>
      <c r="S43" s="5">
        <v>0</v>
      </c>
      <c r="T43" s="8">
        <f t="shared" si="46"/>
        <v>0</v>
      </c>
      <c r="U43" s="6">
        <v>0</v>
      </c>
      <c r="V43" s="5">
        <v>0</v>
      </c>
      <c r="W43" s="8">
        <f t="shared" si="47"/>
        <v>0</v>
      </c>
      <c r="X43" s="6">
        <v>0</v>
      </c>
      <c r="Y43" s="5">
        <v>0</v>
      </c>
      <c r="Z43" s="8">
        <v>0</v>
      </c>
      <c r="AA43" s="6">
        <v>0</v>
      </c>
      <c r="AB43" s="5">
        <v>0</v>
      </c>
      <c r="AC43" s="8">
        <v>0</v>
      </c>
      <c r="AD43" s="6">
        <v>0</v>
      </c>
      <c r="AE43" s="5">
        <v>0</v>
      </c>
      <c r="AF43" s="8">
        <v>0</v>
      </c>
      <c r="AG43" s="6">
        <v>0</v>
      </c>
      <c r="AH43" s="5">
        <v>0</v>
      </c>
      <c r="AI43" s="8">
        <v>0</v>
      </c>
      <c r="AJ43" s="6">
        <v>0</v>
      </c>
      <c r="AK43" s="5">
        <v>0</v>
      </c>
      <c r="AL43" s="8">
        <v>0</v>
      </c>
      <c r="AM43" s="6">
        <v>0</v>
      </c>
      <c r="AN43" s="5">
        <v>0</v>
      </c>
      <c r="AO43" s="8">
        <v>0</v>
      </c>
      <c r="AP43" s="6">
        <v>0</v>
      </c>
      <c r="AQ43" s="5">
        <v>0</v>
      </c>
      <c r="AR43" s="8">
        <v>0</v>
      </c>
      <c r="AS43" s="6">
        <v>0</v>
      </c>
      <c r="AT43" s="5">
        <v>0</v>
      </c>
      <c r="AU43" s="8">
        <v>0</v>
      </c>
      <c r="AV43" s="6">
        <v>0</v>
      </c>
      <c r="AW43" s="5">
        <v>0</v>
      </c>
      <c r="AX43" s="8">
        <v>0</v>
      </c>
      <c r="AY43" s="6">
        <v>0</v>
      </c>
      <c r="AZ43" s="5">
        <v>0</v>
      </c>
      <c r="BA43" s="8">
        <v>0</v>
      </c>
      <c r="BB43" s="6">
        <v>0</v>
      </c>
      <c r="BC43" s="5">
        <v>0</v>
      </c>
      <c r="BD43" s="8">
        <v>0</v>
      </c>
      <c r="BE43" s="6"/>
      <c r="BF43" s="5"/>
      <c r="BG43" s="8"/>
      <c r="BH43" s="6">
        <v>0</v>
      </c>
      <c r="BI43" s="5">
        <v>0</v>
      </c>
      <c r="BJ43" s="8">
        <v>0</v>
      </c>
      <c r="BK43" s="55">
        <f t="shared" si="49"/>
        <v>92.447999999999993</v>
      </c>
      <c r="BL43" s="8">
        <f t="shared" si="50"/>
        <v>715.65</v>
      </c>
    </row>
    <row r="44" spans="1:64" ht="15" thickBot="1" x14ac:dyDescent="0.35">
      <c r="A44" s="37"/>
      <c r="B44" s="38" t="s">
        <v>14</v>
      </c>
      <c r="C44" s="29">
        <f t="shared" ref="C44:D44" si="54">SUM(C32:C43)</f>
        <v>185.584</v>
      </c>
      <c r="D44" s="28">
        <f t="shared" si="54"/>
        <v>2287.7200000000003</v>
      </c>
      <c r="E44" s="30"/>
      <c r="F44" s="29">
        <f t="shared" ref="F44:G44" si="55">SUM(F32:F43)</f>
        <v>2148.3119999999999</v>
      </c>
      <c r="G44" s="28">
        <f t="shared" si="55"/>
        <v>21642.100000000002</v>
      </c>
      <c r="H44" s="30"/>
      <c r="I44" s="29"/>
      <c r="J44" s="28"/>
      <c r="K44" s="30"/>
      <c r="L44" s="29">
        <f t="shared" ref="L44:M44" si="56">SUM(L32:L43)</f>
        <v>0</v>
      </c>
      <c r="M44" s="28">
        <f t="shared" si="56"/>
        <v>0</v>
      </c>
      <c r="N44" s="30"/>
      <c r="O44" s="29">
        <f t="shared" ref="O44:P44" si="57">SUM(O32:O43)</f>
        <v>0</v>
      </c>
      <c r="P44" s="28">
        <f t="shared" si="57"/>
        <v>0</v>
      </c>
      <c r="Q44" s="30"/>
      <c r="R44" s="29">
        <f t="shared" ref="R44:S44" si="58">SUM(R32:R43)</f>
        <v>0</v>
      </c>
      <c r="S44" s="28">
        <f t="shared" si="58"/>
        <v>0</v>
      </c>
      <c r="T44" s="30"/>
      <c r="U44" s="29">
        <f t="shared" ref="U44:V44" si="59">SUM(U32:U43)</f>
        <v>0</v>
      </c>
      <c r="V44" s="28">
        <f t="shared" si="59"/>
        <v>0</v>
      </c>
      <c r="W44" s="30"/>
      <c r="X44" s="29">
        <f t="shared" ref="X44:Y44" si="60">SUM(X32:X43)</f>
        <v>0</v>
      </c>
      <c r="Y44" s="28">
        <f t="shared" si="60"/>
        <v>0</v>
      </c>
      <c r="Z44" s="30"/>
      <c r="AA44" s="29">
        <f t="shared" ref="AA44:AB44" si="61">SUM(AA32:AA43)</f>
        <v>0</v>
      </c>
      <c r="AB44" s="28">
        <f t="shared" si="61"/>
        <v>0</v>
      </c>
      <c r="AC44" s="30"/>
      <c r="AD44" s="29">
        <f t="shared" ref="AD44:AE44" si="62">SUM(AD32:AD43)</f>
        <v>0</v>
      </c>
      <c r="AE44" s="28">
        <f t="shared" si="62"/>
        <v>0</v>
      </c>
      <c r="AF44" s="30"/>
      <c r="AG44" s="29">
        <f t="shared" ref="AG44:AH44" si="63">SUM(AG32:AG43)</f>
        <v>0</v>
      </c>
      <c r="AH44" s="28">
        <f t="shared" si="63"/>
        <v>0</v>
      </c>
      <c r="AI44" s="30"/>
      <c r="AJ44" s="29">
        <f t="shared" ref="AJ44:AK44" si="64">SUM(AJ32:AJ43)</f>
        <v>0</v>
      </c>
      <c r="AK44" s="28">
        <f t="shared" si="64"/>
        <v>0</v>
      </c>
      <c r="AL44" s="30"/>
      <c r="AM44" s="29">
        <f t="shared" ref="AM44:AN44" si="65">SUM(AM32:AM43)</f>
        <v>46.552999999999997</v>
      </c>
      <c r="AN44" s="28">
        <f t="shared" si="65"/>
        <v>465.9</v>
      </c>
      <c r="AO44" s="30"/>
      <c r="AP44" s="29">
        <f t="shared" ref="AP44:AQ44" si="66">SUM(AP32:AP43)</f>
        <v>0</v>
      </c>
      <c r="AQ44" s="28">
        <f t="shared" si="66"/>
        <v>0</v>
      </c>
      <c r="AR44" s="30"/>
      <c r="AS44" s="29">
        <f t="shared" ref="AS44:AT44" si="67">SUM(AS32:AS43)</f>
        <v>0</v>
      </c>
      <c r="AT44" s="28">
        <f t="shared" si="67"/>
        <v>0</v>
      </c>
      <c r="AU44" s="30"/>
      <c r="AV44" s="29">
        <f t="shared" ref="AV44:AW44" si="68">SUM(AV32:AV43)</f>
        <v>0</v>
      </c>
      <c r="AW44" s="28">
        <f t="shared" si="68"/>
        <v>0</v>
      </c>
      <c r="AX44" s="30"/>
      <c r="AY44" s="29">
        <f t="shared" ref="AY44:AZ44" si="69">SUM(AY32:AY43)</f>
        <v>0</v>
      </c>
      <c r="AZ44" s="28">
        <f t="shared" si="69"/>
        <v>0</v>
      </c>
      <c r="BA44" s="30"/>
      <c r="BB44" s="29">
        <f t="shared" ref="BB44:BC44" si="70">SUM(BB32:BB43)</f>
        <v>0.40300000000000002</v>
      </c>
      <c r="BC44" s="28">
        <f t="shared" si="70"/>
        <v>36.24</v>
      </c>
      <c r="BD44" s="30"/>
      <c r="BE44" s="29"/>
      <c r="BF44" s="28"/>
      <c r="BG44" s="30"/>
      <c r="BH44" s="29">
        <f t="shared" ref="BH44:BI44" si="71">SUM(BH32:BH43)</f>
        <v>1718.4680000000001</v>
      </c>
      <c r="BI44" s="28">
        <f t="shared" si="71"/>
        <v>18305.759999999998</v>
      </c>
      <c r="BJ44" s="30"/>
      <c r="BK44" s="56">
        <f t="shared" si="49"/>
        <v>4098.9169999999995</v>
      </c>
      <c r="BL44" s="30">
        <f t="shared" si="50"/>
        <v>42701.48</v>
      </c>
    </row>
    <row r="45" spans="1:64" x14ac:dyDescent="0.3">
      <c r="A45" s="35">
        <v>2015</v>
      </c>
      <c r="B45" s="36" t="s">
        <v>2</v>
      </c>
      <c r="C45" s="6">
        <v>0</v>
      </c>
      <c r="D45" s="5">
        <v>0</v>
      </c>
      <c r="E45" s="8">
        <v>0</v>
      </c>
      <c r="F45" s="6">
        <v>0</v>
      </c>
      <c r="G45" s="5">
        <v>0</v>
      </c>
      <c r="H45" s="8">
        <v>0</v>
      </c>
      <c r="I45" s="6"/>
      <c r="J45" s="5"/>
      <c r="K45" s="8"/>
      <c r="L45" s="6">
        <v>0</v>
      </c>
      <c r="M45" s="5">
        <v>0</v>
      </c>
      <c r="N45" s="8">
        <v>0</v>
      </c>
      <c r="O45" s="6">
        <v>0</v>
      </c>
      <c r="P45" s="5">
        <v>0</v>
      </c>
      <c r="Q45" s="8">
        <v>0</v>
      </c>
      <c r="R45" s="6">
        <v>0</v>
      </c>
      <c r="S45" s="5">
        <v>0</v>
      </c>
      <c r="T45" s="8">
        <f t="shared" ref="T45:T56" si="72">IF(R45=0,0,S45/R45*1000)</f>
        <v>0</v>
      </c>
      <c r="U45" s="6">
        <v>0</v>
      </c>
      <c r="V45" s="5">
        <v>0</v>
      </c>
      <c r="W45" s="8">
        <f t="shared" ref="W45:W56" si="73">IF(U45=0,0,V45/U45*1000)</f>
        <v>0</v>
      </c>
      <c r="X45" s="6">
        <v>0</v>
      </c>
      <c r="Y45" s="5">
        <v>0</v>
      </c>
      <c r="Z45" s="8">
        <v>0</v>
      </c>
      <c r="AA45" s="6">
        <v>0</v>
      </c>
      <c r="AB45" s="5">
        <v>0</v>
      </c>
      <c r="AC45" s="8">
        <v>0</v>
      </c>
      <c r="AD45" s="6">
        <v>0</v>
      </c>
      <c r="AE45" s="5">
        <v>0</v>
      </c>
      <c r="AF45" s="8">
        <v>0</v>
      </c>
      <c r="AG45" s="6">
        <v>0</v>
      </c>
      <c r="AH45" s="5">
        <v>0</v>
      </c>
      <c r="AI45" s="8">
        <v>0</v>
      </c>
      <c r="AJ45" s="6">
        <v>0</v>
      </c>
      <c r="AK45" s="5">
        <v>0</v>
      </c>
      <c r="AL45" s="8">
        <v>0</v>
      </c>
      <c r="AM45" s="6">
        <v>0</v>
      </c>
      <c r="AN45" s="5">
        <v>0</v>
      </c>
      <c r="AO45" s="8">
        <v>0</v>
      </c>
      <c r="AP45" s="6">
        <v>0</v>
      </c>
      <c r="AQ45" s="5">
        <v>0</v>
      </c>
      <c r="AR45" s="8">
        <v>0</v>
      </c>
      <c r="AS45" s="6">
        <v>0</v>
      </c>
      <c r="AT45" s="5">
        <v>0</v>
      </c>
      <c r="AU45" s="8">
        <v>0</v>
      </c>
      <c r="AV45" s="6">
        <v>0</v>
      </c>
      <c r="AW45" s="5">
        <v>0</v>
      </c>
      <c r="AX45" s="8">
        <v>0</v>
      </c>
      <c r="AY45" s="6">
        <v>0</v>
      </c>
      <c r="AZ45" s="5">
        <v>0</v>
      </c>
      <c r="BA45" s="8">
        <v>0</v>
      </c>
      <c r="BB45" s="6">
        <v>0</v>
      </c>
      <c r="BC45" s="5">
        <v>0</v>
      </c>
      <c r="BD45" s="8">
        <v>0</v>
      </c>
      <c r="BE45" s="6"/>
      <c r="BF45" s="5"/>
      <c r="BG45" s="8"/>
      <c r="BH45" s="6">
        <v>0</v>
      </c>
      <c r="BI45" s="5">
        <v>0</v>
      </c>
      <c r="BJ45" s="8">
        <v>0</v>
      </c>
      <c r="BK45" s="55">
        <f t="shared" si="49"/>
        <v>0</v>
      </c>
      <c r="BL45" s="8">
        <f t="shared" si="50"/>
        <v>0</v>
      </c>
    </row>
    <row r="46" spans="1:64" x14ac:dyDescent="0.3">
      <c r="A46" s="35">
        <v>2015</v>
      </c>
      <c r="B46" s="36" t="s">
        <v>3</v>
      </c>
      <c r="C46" s="6">
        <v>0</v>
      </c>
      <c r="D46" s="5">
        <v>0</v>
      </c>
      <c r="E46" s="8">
        <v>0</v>
      </c>
      <c r="F46" s="6">
        <v>75.992000000000004</v>
      </c>
      <c r="G46" s="5">
        <v>403.67</v>
      </c>
      <c r="H46" s="8">
        <f t="shared" ref="H46:H56" si="74">G46/F46*1000</f>
        <v>5312.0065270028426</v>
      </c>
      <c r="I46" s="6"/>
      <c r="J46" s="5"/>
      <c r="K46" s="8"/>
      <c r="L46" s="6">
        <v>0</v>
      </c>
      <c r="M46" s="5">
        <v>0</v>
      </c>
      <c r="N46" s="8">
        <v>0</v>
      </c>
      <c r="O46" s="6">
        <v>0</v>
      </c>
      <c r="P46" s="5">
        <v>0</v>
      </c>
      <c r="Q46" s="8">
        <v>0</v>
      </c>
      <c r="R46" s="6">
        <v>0</v>
      </c>
      <c r="S46" s="5">
        <v>0</v>
      </c>
      <c r="T46" s="8">
        <f t="shared" si="72"/>
        <v>0</v>
      </c>
      <c r="U46" s="6">
        <v>0</v>
      </c>
      <c r="V46" s="5">
        <v>0</v>
      </c>
      <c r="W46" s="8">
        <f t="shared" si="73"/>
        <v>0</v>
      </c>
      <c r="X46" s="6">
        <v>0</v>
      </c>
      <c r="Y46" s="5">
        <v>0</v>
      </c>
      <c r="Z46" s="8">
        <v>0</v>
      </c>
      <c r="AA46" s="6">
        <v>0</v>
      </c>
      <c r="AB46" s="5">
        <v>0</v>
      </c>
      <c r="AC46" s="8">
        <v>0</v>
      </c>
      <c r="AD46" s="6">
        <v>0</v>
      </c>
      <c r="AE46" s="5">
        <v>0</v>
      </c>
      <c r="AF46" s="8">
        <v>0</v>
      </c>
      <c r="AG46" s="6">
        <v>0</v>
      </c>
      <c r="AH46" s="5">
        <v>0</v>
      </c>
      <c r="AI46" s="8">
        <v>0</v>
      </c>
      <c r="AJ46" s="6">
        <v>0</v>
      </c>
      <c r="AK46" s="5">
        <v>0</v>
      </c>
      <c r="AL46" s="8">
        <v>0</v>
      </c>
      <c r="AM46" s="6">
        <v>0</v>
      </c>
      <c r="AN46" s="5">
        <v>0</v>
      </c>
      <c r="AO46" s="8">
        <v>0</v>
      </c>
      <c r="AP46" s="6">
        <v>0</v>
      </c>
      <c r="AQ46" s="5">
        <v>0</v>
      </c>
      <c r="AR46" s="8">
        <v>0</v>
      </c>
      <c r="AS46" s="6">
        <v>0</v>
      </c>
      <c r="AT46" s="5">
        <v>0</v>
      </c>
      <c r="AU46" s="8">
        <v>0</v>
      </c>
      <c r="AV46" s="6">
        <v>0</v>
      </c>
      <c r="AW46" s="5">
        <v>0</v>
      </c>
      <c r="AX46" s="8">
        <v>0</v>
      </c>
      <c r="AY46" s="6">
        <v>0</v>
      </c>
      <c r="AZ46" s="5">
        <v>0</v>
      </c>
      <c r="BA46" s="8">
        <v>0</v>
      </c>
      <c r="BB46" s="6">
        <v>0</v>
      </c>
      <c r="BC46" s="5">
        <v>0</v>
      </c>
      <c r="BD46" s="8">
        <v>0</v>
      </c>
      <c r="BE46" s="6"/>
      <c r="BF46" s="5"/>
      <c r="BG46" s="8"/>
      <c r="BH46" s="6">
        <v>53.435000000000002</v>
      </c>
      <c r="BI46" s="5">
        <v>614.44000000000005</v>
      </c>
      <c r="BJ46" s="8">
        <f t="shared" ref="BJ46:BJ56" si="75">BI46/BH46*1000</f>
        <v>11498.830354636475</v>
      </c>
      <c r="BK46" s="55">
        <f t="shared" si="49"/>
        <v>129.42700000000002</v>
      </c>
      <c r="BL46" s="8">
        <f t="shared" si="50"/>
        <v>1018.1100000000001</v>
      </c>
    </row>
    <row r="47" spans="1:64" x14ac:dyDescent="0.3">
      <c r="A47" s="35">
        <v>2015</v>
      </c>
      <c r="B47" s="36" t="s">
        <v>4</v>
      </c>
      <c r="C47" s="6">
        <v>0</v>
      </c>
      <c r="D47" s="5">
        <v>0</v>
      </c>
      <c r="E47" s="8">
        <v>0</v>
      </c>
      <c r="F47" s="6">
        <v>146.11799999999999</v>
      </c>
      <c r="G47" s="5">
        <v>929.76</v>
      </c>
      <c r="H47" s="8">
        <f t="shared" si="74"/>
        <v>6363.0764176898128</v>
      </c>
      <c r="I47" s="6"/>
      <c r="J47" s="5"/>
      <c r="K47" s="8"/>
      <c r="L47" s="6">
        <v>0</v>
      </c>
      <c r="M47" s="5">
        <v>0</v>
      </c>
      <c r="N47" s="8">
        <v>0</v>
      </c>
      <c r="O47" s="6">
        <v>0</v>
      </c>
      <c r="P47" s="5">
        <v>0</v>
      </c>
      <c r="Q47" s="8">
        <v>0</v>
      </c>
      <c r="R47" s="6">
        <v>0</v>
      </c>
      <c r="S47" s="5">
        <v>0</v>
      </c>
      <c r="T47" s="8">
        <f t="shared" si="72"/>
        <v>0</v>
      </c>
      <c r="U47" s="6">
        <v>0</v>
      </c>
      <c r="V47" s="5">
        <v>0</v>
      </c>
      <c r="W47" s="8">
        <f t="shared" si="73"/>
        <v>0</v>
      </c>
      <c r="X47" s="6">
        <v>0</v>
      </c>
      <c r="Y47" s="5">
        <v>0</v>
      </c>
      <c r="Z47" s="8">
        <v>0</v>
      </c>
      <c r="AA47" s="6">
        <v>0</v>
      </c>
      <c r="AB47" s="5">
        <v>0</v>
      </c>
      <c r="AC47" s="8">
        <v>0</v>
      </c>
      <c r="AD47" s="6">
        <v>0</v>
      </c>
      <c r="AE47" s="5">
        <v>0</v>
      </c>
      <c r="AF47" s="8">
        <v>0</v>
      </c>
      <c r="AG47" s="6">
        <v>0</v>
      </c>
      <c r="AH47" s="5">
        <v>0</v>
      </c>
      <c r="AI47" s="8">
        <v>0</v>
      </c>
      <c r="AJ47" s="6">
        <v>0</v>
      </c>
      <c r="AK47" s="5">
        <v>0</v>
      </c>
      <c r="AL47" s="8">
        <v>0</v>
      </c>
      <c r="AM47" s="6">
        <v>0</v>
      </c>
      <c r="AN47" s="5">
        <v>0</v>
      </c>
      <c r="AO47" s="8">
        <v>0</v>
      </c>
      <c r="AP47" s="6">
        <v>0</v>
      </c>
      <c r="AQ47" s="5">
        <v>0</v>
      </c>
      <c r="AR47" s="8">
        <v>0</v>
      </c>
      <c r="AS47" s="6">
        <v>0</v>
      </c>
      <c r="AT47" s="5">
        <v>0</v>
      </c>
      <c r="AU47" s="8">
        <v>0</v>
      </c>
      <c r="AV47" s="6">
        <v>0</v>
      </c>
      <c r="AW47" s="5">
        <v>0</v>
      </c>
      <c r="AX47" s="8">
        <v>0</v>
      </c>
      <c r="AY47" s="6">
        <v>0</v>
      </c>
      <c r="AZ47" s="5">
        <v>0</v>
      </c>
      <c r="BA47" s="8">
        <v>0</v>
      </c>
      <c r="BB47" s="6">
        <v>0</v>
      </c>
      <c r="BC47" s="5">
        <v>0</v>
      </c>
      <c r="BD47" s="8">
        <v>0</v>
      </c>
      <c r="BE47" s="6"/>
      <c r="BF47" s="5"/>
      <c r="BG47" s="8"/>
      <c r="BH47" s="6">
        <v>27.988</v>
      </c>
      <c r="BI47" s="5">
        <v>396.92</v>
      </c>
      <c r="BJ47" s="8">
        <f t="shared" si="75"/>
        <v>14181.79219665571</v>
      </c>
      <c r="BK47" s="55">
        <f t="shared" si="49"/>
        <v>174.10599999999999</v>
      </c>
      <c r="BL47" s="8">
        <f t="shared" si="50"/>
        <v>1326.68</v>
      </c>
    </row>
    <row r="48" spans="1:64" x14ac:dyDescent="0.3">
      <c r="A48" s="35">
        <v>2015</v>
      </c>
      <c r="B48" s="36" t="s">
        <v>5</v>
      </c>
      <c r="C48" s="6">
        <v>0</v>
      </c>
      <c r="D48" s="5">
        <v>0</v>
      </c>
      <c r="E48" s="8">
        <v>0</v>
      </c>
      <c r="F48" s="6">
        <v>186.31</v>
      </c>
      <c r="G48" s="5">
        <v>1179.6500000000001</v>
      </c>
      <c r="H48" s="8">
        <f t="shared" si="74"/>
        <v>6331.6515484944457</v>
      </c>
      <c r="I48" s="6"/>
      <c r="J48" s="5"/>
      <c r="K48" s="8"/>
      <c r="L48" s="6">
        <v>0</v>
      </c>
      <c r="M48" s="5">
        <v>0</v>
      </c>
      <c r="N48" s="8">
        <v>0</v>
      </c>
      <c r="O48" s="6">
        <v>0</v>
      </c>
      <c r="P48" s="5">
        <v>0</v>
      </c>
      <c r="Q48" s="8">
        <v>0</v>
      </c>
      <c r="R48" s="6">
        <v>0</v>
      </c>
      <c r="S48" s="5">
        <v>0</v>
      </c>
      <c r="T48" s="8">
        <f t="shared" si="72"/>
        <v>0</v>
      </c>
      <c r="U48" s="6">
        <v>0</v>
      </c>
      <c r="V48" s="5">
        <v>0</v>
      </c>
      <c r="W48" s="8">
        <f t="shared" si="73"/>
        <v>0</v>
      </c>
      <c r="X48" s="6">
        <v>0</v>
      </c>
      <c r="Y48" s="5">
        <v>0</v>
      </c>
      <c r="Z48" s="8">
        <v>0</v>
      </c>
      <c r="AA48" s="6">
        <v>0</v>
      </c>
      <c r="AB48" s="5">
        <v>0</v>
      </c>
      <c r="AC48" s="8">
        <v>0</v>
      </c>
      <c r="AD48" s="6">
        <v>0</v>
      </c>
      <c r="AE48" s="5">
        <v>0</v>
      </c>
      <c r="AF48" s="8">
        <v>0</v>
      </c>
      <c r="AG48" s="6">
        <v>0</v>
      </c>
      <c r="AH48" s="5">
        <v>0</v>
      </c>
      <c r="AI48" s="8">
        <v>0</v>
      </c>
      <c r="AJ48" s="6">
        <v>0</v>
      </c>
      <c r="AK48" s="5">
        <v>0</v>
      </c>
      <c r="AL48" s="8">
        <v>0</v>
      </c>
      <c r="AM48" s="6">
        <v>2.3679999999999999</v>
      </c>
      <c r="AN48" s="5">
        <v>13.52</v>
      </c>
      <c r="AO48" s="8">
        <f t="shared" ref="AO48:AO55" si="76">AN48/AM48*1000</f>
        <v>5709.45945945946</v>
      </c>
      <c r="AP48" s="6">
        <v>0</v>
      </c>
      <c r="AQ48" s="5">
        <v>0</v>
      </c>
      <c r="AR48" s="8">
        <v>0</v>
      </c>
      <c r="AS48" s="6">
        <v>0</v>
      </c>
      <c r="AT48" s="5">
        <v>0</v>
      </c>
      <c r="AU48" s="8">
        <v>0</v>
      </c>
      <c r="AV48" s="6">
        <v>0</v>
      </c>
      <c r="AW48" s="5">
        <v>0</v>
      </c>
      <c r="AX48" s="8">
        <v>0</v>
      </c>
      <c r="AY48" s="6">
        <v>0</v>
      </c>
      <c r="AZ48" s="5">
        <v>0</v>
      </c>
      <c r="BA48" s="8">
        <v>0</v>
      </c>
      <c r="BB48" s="6">
        <v>0</v>
      </c>
      <c r="BC48" s="5">
        <v>0</v>
      </c>
      <c r="BD48" s="8">
        <v>0</v>
      </c>
      <c r="BE48" s="6"/>
      <c r="BF48" s="5"/>
      <c r="BG48" s="8"/>
      <c r="BH48" s="6">
        <v>19.975000000000001</v>
      </c>
      <c r="BI48" s="5">
        <v>286.45</v>
      </c>
      <c r="BJ48" s="8">
        <f t="shared" si="75"/>
        <v>14340.425531914892</v>
      </c>
      <c r="BK48" s="55">
        <f t="shared" si="49"/>
        <v>208.65299999999999</v>
      </c>
      <c r="BL48" s="8">
        <f t="shared" si="50"/>
        <v>1479.6200000000001</v>
      </c>
    </row>
    <row r="49" spans="1:64" x14ac:dyDescent="0.3">
      <c r="A49" s="35">
        <v>2015</v>
      </c>
      <c r="B49" s="36" t="s">
        <v>6</v>
      </c>
      <c r="C49" s="6">
        <v>0</v>
      </c>
      <c r="D49" s="5">
        <v>0</v>
      </c>
      <c r="E49" s="8">
        <v>0</v>
      </c>
      <c r="F49" s="6">
        <v>153.821</v>
      </c>
      <c r="G49" s="5">
        <v>1031.03</v>
      </c>
      <c r="H49" s="8">
        <f t="shared" si="74"/>
        <v>6702.7909063131819</v>
      </c>
      <c r="I49" s="6"/>
      <c r="J49" s="5"/>
      <c r="K49" s="8"/>
      <c r="L49" s="6">
        <v>0</v>
      </c>
      <c r="M49" s="5">
        <v>0</v>
      </c>
      <c r="N49" s="8">
        <v>0</v>
      </c>
      <c r="O49" s="6">
        <v>0</v>
      </c>
      <c r="P49" s="5">
        <v>0</v>
      </c>
      <c r="Q49" s="8">
        <v>0</v>
      </c>
      <c r="R49" s="6">
        <v>0</v>
      </c>
      <c r="S49" s="5">
        <v>0</v>
      </c>
      <c r="T49" s="8">
        <f t="shared" si="72"/>
        <v>0</v>
      </c>
      <c r="U49" s="6">
        <v>0</v>
      </c>
      <c r="V49" s="5">
        <v>0</v>
      </c>
      <c r="W49" s="8">
        <f t="shared" si="73"/>
        <v>0</v>
      </c>
      <c r="X49" s="6">
        <v>0</v>
      </c>
      <c r="Y49" s="5">
        <v>0</v>
      </c>
      <c r="Z49" s="8">
        <v>0</v>
      </c>
      <c r="AA49" s="6">
        <v>0</v>
      </c>
      <c r="AB49" s="5">
        <v>0</v>
      </c>
      <c r="AC49" s="8">
        <v>0</v>
      </c>
      <c r="AD49" s="6">
        <v>0</v>
      </c>
      <c r="AE49" s="5">
        <v>0</v>
      </c>
      <c r="AF49" s="8">
        <v>0</v>
      </c>
      <c r="AG49" s="6">
        <v>0</v>
      </c>
      <c r="AH49" s="5">
        <v>0</v>
      </c>
      <c r="AI49" s="8">
        <v>0</v>
      </c>
      <c r="AJ49" s="6">
        <v>0</v>
      </c>
      <c r="AK49" s="5">
        <v>0</v>
      </c>
      <c r="AL49" s="8">
        <v>0</v>
      </c>
      <c r="AM49" s="6">
        <v>1.87</v>
      </c>
      <c r="AN49" s="5">
        <v>8.9600000000000009</v>
      </c>
      <c r="AO49" s="8">
        <f t="shared" si="76"/>
        <v>4791.4438502673802</v>
      </c>
      <c r="AP49" s="6">
        <v>0</v>
      </c>
      <c r="AQ49" s="5">
        <v>0</v>
      </c>
      <c r="AR49" s="8">
        <v>0</v>
      </c>
      <c r="AS49" s="6">
        <v>0</v>
      </c>
      <c r="AT49" s="5">
        <v>0</v>
      </c>
      <c r="AU49" s="8">
        <v>0</v>
      </c>
      <c r="AV49" s="6">
        <v>0</v>
      </c>
      <c r="AW49" s="5">
        <v>0</v>
      </c>
      <c r="AX49" s="8">
        <v>0</v>
      </c>
      <c r="AY49" s="6">
        <v>0</v>
      </c>
      <c r="AZ49" s="5">
        <v>0</v>
      </c>
      <c r="BA49" s="8">
        <v>0</v>
      </c>
      <c r="BB49" s="6">
        <v>0</v>
      </c>
      <c r="BC49" s="5">
        <v>0</v>
      </c>
      <c r="BD49" s="8">
        <v>0</v>
      </c>
      <c r="BE49" s="6"/>
      <c r="BF49" s="5"/>
      <c r="BG49" s="8"/>
      <c r="BH49" s="6">
        <v>0</v>
      </c>
      <c r="BI49" s="5">
        <v>0</v>
      </c>
      <c r="BJ49" s="8">
        <v>0</v>
      </c>
      <c r="BK49" s="55">
        <f t="shared" si="49"/>
        <v>155.691</v>
      </c>
      <c r="BL49" s="8">
        <f t="shared" si="50"/>
        <v>1039.99</v>
      </c>
    </row>
    <row r="50" spans="1:64" x14ac:dyDescent="0.3">
      <c r="A50" s="35">
        <v>2015</v>
      </c>
      <c r="B50" s="36" t="s">
        <v>7</v>
      </c>
      <c r="C50" s="6">
        <v>0</v>
      </c>
      <c r="D50" s="5">
        <v>0</v>
      </c>
      <c r="E50" s="8">
        <v>0</v>
      </c>
      <c r="F50" s="6">
        <v>324.81900000000002</v>
      </c>
      <c r="G50" s="5">
        <v>2791.22</v>
      </c>
      <c r="H50" s="8">
        <f t="shared" si="74"/>
        <v>8593.1549570683965</v>
      </c>
      <c r="I50" s="6"/>
      <c r="J50" s="5"/>
      <c r="K50" s="8"/>
      <c r="L50" s="6">
        <v>0</v>
      </c>
      <c r="M50" s="5">
        <v>0</v>
      </c>
      <c r="N50" s="8">
        <v>0</v>
      </c>
      <c r="O50" s="6">
        <v>0</v>
      </c>
      <c r="P50" s="5">
        <v>0</v>
      </c>
      <c r="Q50" s="8">
        <v>0</v>
      </c>
      <c r="R50" s="6">
        <v>0</v>
      </c>
      <c r="S50" s="5">
        <v>0</v>
      </c>
      <c r="T50" s="8">
        <f t="shared" si="72"/>
        <v>0</v>
      </c>
      <c r="U50" s="6">
        <v>0</v>
      </c>
      <c r="V50" s="5">
        <v>0</v>
      </c>
      <c r="W50" s="8">
        <f t="shared" si="73"/>
        <v>0</v>
      </c>
      <c r="X50" s="6">
        <v>0</v>
      </c>
      <c r="Y50" s="5">
        <v>0</v>
      </c>
      <c r="Z50" s="8">
        <v>0</v>
      </c>
      <c r="AA50" s="6">
        <v>0</v>
      </c>
      <c r="AB50" s="5">
        <v>0</v>
      </c>
      <c r="AC50" s="8">
        <v>0</v>
      </c>
      <c r="AD50" s="6">
        <v>0</v>
      </c>
      <c r="AE50" s="5">
        <v>0</v>
      </c>
      <c r="AF50" s="8">
        <v>0</v>
      </c>
      <c r="AG50" s="6">
        <v>0</v>
      </c>
      <c r="AH50" s="5">
        <v>0</v>
      </c>
      <c r="AI50" s="8">
        <v>0</v>
      </c>
      <c r="AJ50" s="6">
        <v>0</v>
      </c>
      <c r="AK50" s="5">
        <v>0</v>
      </c>
      <c r="AL50" s="8">
        <v>0</v>
      </c>
      <c r="AM50" s="6">
        <v>0</v>
      </c>
      <c r="AN50" s="5">
        <v>0</v>
      </c>
      <c r="AO50" s="8">
        <v>0</v>
      </c>
      <c r="AP50" s="6">
        <v>0</v>
      </c>
      <c r="AQ50" s="5">
        <v>0</v>
      </c>
      <c r="AR50" s="8">
        <v>0</v>
      </c>
      <c r="AS50" s="6">
        <v>0</v>
      </c>
      <c r="AT50" s="5">
        <v>0</v>
      </c>
      <c r="AU50" s="8">
        <v>0</v>
      </c>
      <c r="AV50" s="6">
        <v>0</v>
      </c>
      <c r="AW50" s="5">
        <v>0</v>
      </c>
      <c r="AX50" s="8">
        <v>0</v>
      </c>
      <c r="AY50" s="6">
        <v>0</v>
      </c>
      <c r="AZ50" s="5">
        <v>0</v>
      </c>
      <c r="BA50" s="8">
        <v>0</v>
      </c>
      <c r="BB50" s="6">
        <v>0</v>
      </c>
      <c r="BC50" s="5">
        <v>0</v>
      </c>
      <c r="BD50" s="8">
        <v>0</v>
      </c>
      <c r="BE50" s="6"/>
      <c r="BF50" s="5"/>
      <c r="BG50" s="8"/>
      <c r="BH50" s="6">
        <v>81.100999999999999</v>
      </c>
      <c r="BI50" s="5">
        <v>1008.31</v>
      </c>
      <c r="BJ50" s="8">
        <f t="shared" si="75"/>
        <v>12432.769016411636</v>
      </c>
      <c r="BK50" s="55">
        <f t="shared" si="49"/>
        <v>405.92</v>
      </c>
      <c r="BL50" s="8">
        <f t="shared" si="50"/>
        <v>3799.5299999999997</v>
      </c>
    </row>
    <row r="51" spans="1:64" x14ac:dyDescent="0.3">
      <c r="A51" s="35">
        <v>2015</v>
      </c>
      <c r="B51" s="36" t="s">
        <v>8</v>
      </c>
      <c r="C51" s="6">
        <v>0</v>
      </c>
      <c r="D51" s="5">
        <v>0</v>
      </c>
      <c r="E51" s="8">
        <v>0</v>
      </c>
      <c r="F51" s="6">
        <v>298.10300000000001</v>
      </c>
      <c r="G51" s="5">
        <v>2204.0100000000002</v>
      </c>
      <c r="H51" s="8">
        <f t="shared" si="74"/>
        <v>7393.4512567803758</v>
      </c>
      <c r="I51" s="6"/>
      <c r="J51" s="5"/>
      <c r="K51" s="8"/>
      <c r="L51" s="6">
        <v>0</v>
      </c>
      <c r="M51" s="5">
        <v>0</v>
      </c>
      <c r="N51" s="8">
        <v>0</v>
      </c>
      <c r="O51" s="6">
        <v>0</v>
      </c>
      <c r="P51" s="5">
        <v>0</v>
      </c>
      <c r="Q51" s="8">
        <v>0</v>
      </c>
      <c r="R51" s="6">
        <v>0</v>
      </c>
      <c r="S51" s="5">
        <v>0</v>
      </c>
      <c r="T51" s="8">
        <f t="shared" si="72"/>
        <v>0</v>
      </c>
      <c r="U51" s="6">
        <v>0</v>
      </c>
      <c r="V51" s="5">
        <v>0</v>
      </c>
      <c r="W51" s="8">
        <f t="shared" si="73"/>
        <v>0</v>
      </c>
      <c r="X51" s="6">
        <v>0</v>
      </c>
      <c r="Y51" s="5">
        <v>0</v>
      </c>
      <c r="Z51" s="8">
        <v>0</v>
      </c>
      <c r="AA51" s="6">
        <v>0</v>
      </c>
      <c r="AB51" s="5">
        <v>0</v>
      </c>
      <c r="AC51" s="8">
        <v>0</v>
      </c>
      <c r="AD51" s="6">
        <v>0</v>
      </c>
      <c r="AE51" s="5">
        <v>0</v>
      </c>
      <c r="AF51" s="8">
        <v>0</v>
      </c>
      <c r="AG51" s="6">
        <v>0</v>
      </c>
      <c r="AH51" s="5">
        <v>0</v>
      </c>
      <c r="AI51" s="8">
        <v>0</v>
      </c>
      <c r="AJ51" s="6">
        <v>0</v>
      </c>
      <c r="AK51" s="5">
        <v>0</v>
      </c>
      <c r="AL51" s="8">
        <v>0</v>
      </c>
      <c r="AM51" s="6">
        <v>0</v>
      </c>
      <c r="AN51" s="5">
        <v>0</v>
      </c>
      <c r="AO51" s="8">
        <v>0</v>
      </c>
      <c r="AP51" s="6">
        <v>0</v>
      </c>
      <c r="AQ51" s="5">
        <v>0</v>
      </c>
      <c r="AR51" s="8">
        <v>0</v>
      </c>
      <c r="AS51" s="6">
        <v>0</v>
      </c>
      <c r="AT51" s="5">
        <v>0</v>
      </c>
      <c r="AU51" s="8">
        <v>0</v>
      </c>
      <c r="AV51" s="6">
        <v>0</v>
      </c>
      <c r="AW51" s="5">
        <v>0</v>
      </c>
      <c r="AX51" s="8">
        <v>0</v>
      </c>
      <c r="AY51" s="6">
        <v>0</v>
      </c>
      <c r="AZ51" s="5">
        <v>0</v>
      </c>
      <c r="BA51" s="8">
        <v>0</v>
      </c>
      <c r="BB51" s="6">
        <v>0.40100000000000002</v>
      </c>
      <c r="BC51" s="5">
        <v>39.15</v>
      </c>
      <c r="BD51" s="8">
        <f t="shared" ref="BD51" si="77">BC51/BB51*1000</f>
        <v>97630.922693266824</v>
      </c>
      <c r="BE51" s="6"/>
      <c r="BF51" s="5"/>
      <c r="BG51" s="8"/>
      <c r="BH51" s="6">
        <v>130.22800000000001</v>
      </c>
      <c r="BI51" s="5">
        <v>1366.82</v>
      </c>
      <c r="BJ51" s="8">
        <f t="shared" si="75"/>
        <v>10495.592345732099</v>
      </c>
      <c r="BK51" s="55">
        <f t="shared" si="49"/>
        <v>428.33100000000002</v>
      </c>
      <c r="BL51" s="8">
        <f t="shared" si="50"/>
        <v>3570.83</v>
      </c>
    </row>
    <row r="52" spans="1:64" x14ac:dyDescent="0.3">
      <c r="A52" s="35">
        <v>2015</v>
      </c>
      <c r="B52" s="36" t="s">
        <v>9</v>
      </c>
      <c r="C52" s="6">
        <v>0</v>
      </c>
      <c r="D52" s="5">
        <v>0</v>
      </c>
      <c r="E52" s="8">
        <v>0</v>
      </c>
      <c r="F52" s="6">
        <v>49.3</v>
      </c>
      <c r="G52" s="5">
        <v>393.72</v>
      </c>
      <c r="H52" s="8">
        <f t="shared" si="74"/>
        <v>7986.2068965517255</v>
      </c>
      <c r="I52" s="6"/>
      <c r="J52" s="5"/>
      <c r="K52" s="8"/>
      <c r="L52" s="6">
        <v>0</v>
      </c>
      <c r="M52" s="5">
        <v>0</v>
      </c>
      <c r="N52" s="8">
        <v>0</v>
      </c>
      <c r="O52" s="6">
        <v>0</v>
      </c>
      <c r="P52" s="5">
        <v>0</v>
      </c>
      <c r="Q52" s="8">
        <v>0</v>
      </c>
      <c r="R52" s="6">
        <v>0</v>
      </c>
      <c r="S52" s="5">
        <v>0</v>
      </c>
      <c r="T52" s="8">
        <f t="shared" si="72"/>
        <v>0</v>
      </c>
      <c r="U52" s="6">
        <v>0</v>
      </c>
      <c r="V52" s="5">
        <v>0</v>
      </c>
      <c r="W52" s="8">
        <f t="shared" si="73"/>
        <v>0</v>
      </c>
      <c r="X52" s="6">
        <v>0</v>
      </c>
      <c r="Y52" s="5">
        <v>0</v>
      </c>
      <c r="Z52" s="8">
        <v>0</v>
      </c>
      <c r="AA52" s="6">
        <v>0</v>
      </c>
      <c r="AB52" s="5">
        <v>0</v>
      </c>
      <c r="AC52" s="8">
        <v>0</v>
      </c>
      <c r="AD52" s="6">
        <v>0</v>
      </c>
      <c r="AE52" s="5">
        <v>0</v>
      </c>
      <c r="AF52" s="8">
        <v>0</v>
      </c>
      <c r="AG52" s="6">
        <v>0</v>
      </c>
      <c r="AH52" s="5">
        <v>0</v>
      </c>
      <c r="AI52" s="8">
        <v>0</v>
      </c>
      <c r="AJ52" s="6">
        <v>0</v>
      </c>
      <c r="AK52" s="5">
        <v>0</v>
      </c>
      <c r="AL52" s="8">
        <v>0</v>
      </c>
      <c r="AM52" s="6">
        <v>0</v>
      </c>
      <c r="AN52" s="5">
        <v>0</v>
      </c>
      <c r="AO52" s="8">
        <v>0</v>
      </c>
      <c r="AP52" s="6">
        <v>0</v>
      </c>
      <c r="AQ52" s="5">
        <v>0</v>
      </c>
      <c r="AR52" s="8">
        <v>0</v>
      </c>
      <c r="AS52" s="6">
        <v>0</v>
      </c>
      <c r="AT52" s="5">
        <v>0</v>
      </c>
      <c r="AU52" s="8">
        <v>0</v>
      </c>
      <c r="AV52" s="6">
        <v>0</v>
      </c>
      <c r="AW52" s="5">
        <v>0</v>
      </c>
      <c r="AX52" s="8">
        <v>0</v>
      </c>
      <c r="AY52" s="6">
        <v>0</v>
      </c>
      <c r="AZ52" s="5">
        <v>0</v>
      </c>
      <c r="BA52" s="8">
        <v>0</v>
      </c>
      <c r="BB52" s="6">
        <v>0</v>
      </c>
      <c r="BC52" s="5">
        <v>0</v>
      </c>
      <c r="BD52" s="8">
        <v>0</v>
      </c>
      <c r="BE52" s="6"/>
      <c r="BF52" s="5"/>
      <c r="BG52" s="8"/>
      <c r="BH52" s="6">
        <v>102.94199999999999</v>
      </c>
      <c r="BI52" s="5">
        <v>1172.08</v>
      </c>
      <c r="BJ52" s="8">
        <f t="shared" si="75"/>
        <v>11385.828913368692</v>
      </c>
      <c r="BK52" s="55">
        <f t="shared" si="49"/>
        <v>152.24199999999999</v>
      </c>
      <c r="BL52" s="8">
        <f t="shared" si="50"/>
        <v>1565.8</v>
      </c>
    </row>
    <row r="53" spans="1:64" x14ac:dyDescent="0.3">
      <c r="A53" s="35">
        <v>2015</v>
      </c>
      <c r="B53" s="36" t="s">
        <v>10</v>
      </c>
      <c r="C53" s="6">
        <v>0</v>
      </c>
      <c r="D53" s="5">
        <v>0</v>
      </c>
      <c r="E53" s="8">
        <v>0</v>
      </c>
      <c r="F53" s="6">
        <v>48</v>
      </c>
      <c r="G53" s="5">
        <v>388.82</v>
      </c>
      <c r="H53" s="8">
        <f t="shared" si="74"/>
        <v>8100.4166666666661</v>
      </c>
      <c r="I53" s="6"/>
      <c r="J53" s="5"/>
      <c r="K53" s="8"/>
      <c r="L53" s="6">
        <v>0</v>
      </c>
      <c r="M53" s="5">
        <v>0</v>
      </c>
      <c r="N53" s="8">
        <v>0</v>
      </c>
      <c r="O53" s="6">
        <v>0</v>
      </c>
      <c r="P53" s="5">
        <v>0</v>
      </c>
      <c r="Q53" s="8">
        <v>0</v>
      </c>
      <c r="R53" s="6">
        <v>0</v>
      </c>
      <c r="S53" s="5">
        <v>0</v>
      </c>
      <c r="T53" s="8">
        <f t="shared" si="72"/>
        <v>0</v>
      </c>
      <c r="U53" s="6">
        <v>0</v>
      </c>
      <c r="V53" s="5">
        <v>0</v>
      </c>
      <c r="W53" s="8">
        <f t="shared" si="73"/>
        <v>0</v>
      </c>
      <c r="X53" s="6">
        <v>0</v>
      </c>
      <c r="Y53" s="5">
        <v>0</v>
      </c>
      <c r="Z53" s="8">
        <v>0</v>
      </c>
      <c r="AA53" s="6">
        <v>0</v>
      </c>
      <c r="AB53" s="5">
        <v>0</v>
      </c>
      <c r="AC53" s="8">
        <v>0</v>
      </c>
      <c r="AD53" s="6">
        <v>0</v>
      </c>
      <c r="AE53" s="5">
        <v>0</v>
      </c>
      <c r="AF53" s="8">
        <v>0</v>
      </c>
      <c r="AG53" s="6">
        <v>0</v>
      </c>
      <c r="AH53" s="5">
        <v>0</v>
      </c>
      <c r="AI53" s="8">
        <v>0</v>
      </c>
      <c r="AJ53" s="6">
        <v>0</v>
      </c>
      <c r="AK53" s="5">
        <v>0</v>
      </c>
      <c r="AL53" s="8">
        <v>0</v>
      </c>
      <c r="AM53" s="6">
        <v>0</v>
      </c>
      <c r="AN53" s="5">
        <v>0</v>
      </c>
      <c r="AO53" s="8">
        <v>0</v>
      </c>
      <c r="AP53" s="6">
        <v>0</v>
      </c>
      <c r="AQ53" s="5">
        <v>0</v>
      </c>
      <c r="AR53" s="8">
        <v>0</v>
      </c>
      <c r="AS53" s="6">
        <v>0</v>
      </c>
      <c r="AT53" s="5">
        <v>0</v>
      </c>
      <c r="AU53" s="8">
        <v>0</v>
      </c>
      <c r="AV53" s="6">
        <v>0</v>
      </c>
      <c r="AW53" s="5">
        <v>0</v>
      </c>
      <c r="AX53" s="8">
        <v>0</v>
      </c>
      <c r="AY53" s="6">
        <v>0</v>
      </c>
      <c r="AZ53" s="5">
        <v>0</v>
      </c>
      <c r="BA53" s="8">
        <v>0</v>
      </c>
      <c r="BB53" s="6">
        <v>0</v>
      </c>
      <c r="BC53" s="5">
        <v>0</v>
      </c>
      <c r="BD53" s="8">
        <v>0</v>
      </c>
      <c r="BE53" s="6"/>
      <c r="BF53" s="5"/>
      <c r="BG53" s="8"/>
      <c r="BH53" s="6">
        <v>103.985</v>
      </c>
      <c r="BI53" s="5">
        <v>1244.74</v>
      </c>
      <c r="BJ53" s="8">
        <f t="shared" si="75"/>
        <v>11970.380343318748</v>
      </c>
      <c r="BK53" s="55">
        <f t="shared" si="49"/>
        <v>151.98500000000001</v>
      </c>
      <c r="BL53" s="8">
        <f t="shared" si="50"/>
        <v>1633.56</v>
      </c>
    </row>
    <row r="54" spans="1:64" x14ac:dyDescent="0.3">
      <c r="A54" s="35">
        <v>2015</v>
      </c>
      <c r="B54" s="36" t="s">
        <v>11</v>
      </c>
      <c r="C54" s="6">
        <v>0</v>
      </c>
      <c r="D54" s="5">
        <v>0</v>
      </c>
      <c r="E54" s="8">
        <v>0</v>
      </c>
      <c r="F54" s="6">
        <v>92.06</v>
      </c>
      <c r="G54" s="5">
        <v>739.46</v>
      </c>
      <c r="H54" s="8">
        <f t="shared" si="74"/>
        <v>8032.3701933521616</v>
      </c>
      <c r="I54" s="6"/>
      <c r="J54" s="5"/>
      <c r="K54" s="8"/>
      <c r="L54" s="6">
        <v>0</v>
      </c>
      <c r="M54" s="5">
        <v>0</v>
      </c>
      <c r="N54" s="8">
        <v>0</v>
      </c>
      <c r="O54" s="6">
        <v>0</v>
      </c>
      <c r="P54" s="5">
        <v>0</v>
      </c>
      <c r="Q54" s="8">
        <v>0</v>
      </c>
      <c r="R54" s="6">
        <v>0</v>
      </c>
      <c r="S54" s="5">
        <v>0</v>
      </c>
      <c r="T54" s="8">
        <f t="shared" si="72"/>
        <v>0</v>
      </c>
      <c r="U54" s="6">
        <v>0</v>
      </c>
      <c r="V54" s="5">
        <v>0</v>
      </c>
      <c r="W54" s="8">
        <f t="shared" si="73"/>
        <v>0</v>
      </c>
      <c r="X54" s="6">
        <v>0</v>
      </c>
      <c r="Y54" s="5">
        <v>0</v>
      </c>
      <c r="Z54" s="8">
        <v>0</v>
      </c>
      <c r="AA54" s="6">
        <v>0</v>
      </c>
      <c r="AB54" s="5">
        <v>0</v>
      </c>
      <c r="AC54" s="8">
        <v>0</v>
      </c>
      <c r="AD54" s="6">
        <v>77</v>
      </c>
      <c r="AE54" s="5">
        <v>477.47</v>
      </c>
      <c r="AF54" s="8">
        <f t="shared" ref="AF54:AF56" si="78">AE54/AD54*1000</f>
        <v>6200.909090909091</v>
      </c>
      <c r="AG54" s="6">
        <v>0</v>
      </c>
      <c r="AH54" s="5">
        <v>0</v>
      </c>
      <c r="AI54" s="8">
        <v>0</v>
      </c>
      <c r="AJ54" s="6">
        <v>0</v>
      </c>
      <c r="AK54" s="5">
        <v>0</v>
      </c>
      <c r="AL54" s="8">
        <v>0</v>
      </c>
      <c r="AM54" s="6">
        <v>0</v>
      </c>
      <c r="AN54" s="5">
        <v>0</v>
      </c>
      <c r="AO54" s="8">
        <v>0</v>
      </c>
      <c r="AP54" s="6">
        <v>0</v>
      </c>
      <c r="AQ54" s="5">
        <v>0</v>
      </c>
      <c r="AR54" s="8">
        <v>0</v>
      </c>
      <c r="AS54" s="6">
        <v>0</v>
      </c>
      <c r="AT54" s="5">
        <v>0</v>
      </c>
      <c r="AU54" s="8">
        <v>0</v>
      </c>
      <c r="AV54" s="6">
        <v>0</v>
      </c>
      <c r="AW54" s="5">
        <v>0</v>
      </c>
      <c r="AX54" s="8">
        <v>0</v>
      </c>
      <c r="AY54" s="6">
        <v>0</v>
      </c>
      <c r="AZ54" s="5">
        <v>0</v>
      </c>
      <c r="BA54" s="8">
        <v>0</v>
      </c>
      <c r="BB54" s="6">
        <v>0</v>
      </c>
      <c r="BC54" s="5">
        <v>0</v>
      </c>
      <c r="BD54" s="8">
        <v>0</v>
      </c>
      <c r="BE54" s="6"/>
      <c r="BF54" s="5"/>
      <c r="BG54" s="8"/>
      <c r="BH54" s="6">
        <v>108.017</v>
      </c>
      <c r="BI54" s="5">
        <v>1364.12</v>
      </c>
      <c r="BJ54" s="8">
        <f t="shared" si="75"/>
        <v>12628.752881490875</v>
      </c>
      <c r="BK54" s="55">
        <f t="shared" si="49"/>
        <v>277.077</v>
      </c>
      <c r="BL54" s="8">
        <f t="shared" si="50"/>
        <v>2581.0500000000002</v>
      </c>
    </row>
    <row r="55" spans="1:64" x14ac:dyDescent="0.3">
      <c r="A55" s="35">
        <v>2015</v>
      </c>
      <c r="B55" s="36" t="s">
        <v>12</v>
      </c>
      <c r="C55" s="6">
        <v>0</v>
      </c>
      <c r="D55" s="5">
        <v>0</v>
      </c>
      <c r="E55" s="8">
        <v>0</v>
      </c>
      <c r="F55" s="6">
        <v>52.109000000000002</v>
      </c>
      <c r="G55" s="5">
        <v>445.79</v>
      </c>
      <c r="H55" s="8">
        <f t="shared" si="74"/>
        <v>8554.952119595464</v>
      </c>
      <c r="I55" s="6"/>
      <c r="J55" s="5"/>
      <c r="K55" s="8"/>
      <c r="L55" s="6">
        <v>0</v>
      </c>
      <c r="M55" s="5">
        <v>0</v>
      </c>
      <c r="N55" s="8">
        <v>0</v>
      </c>
      <c r="O55" s="6">
        <v>0</v>
      </c>
      <c r="P55" s="5">
        <v>0</v>
      </c>
      <c r="Q55" s="8">
        <v>0</v>
      </c>
      <c r="R55" s="6">
        <v>0</v>
      </c>
      <c r="S55" s="5">
        <v>0</v>
      </c>
      <c r="T55" s="8">
        <f t="shared" si="72"/>
        <v>0</v>
      </c>
      <c r="U55" s="6">
        <v>0</v>
      </c>
      <c r="V55" s="5">
        <v>0</v>
      </c>
      <c r="W55" s="8">
        <f t="shared" si="73"/>
        <v>0</v>
      </c>
      <c r="X55" s="6">
        <v>0</v>
      </c>
      <c r="Y55" s="5">
        <v>0</v>
      </c>
      <c r="Z55" s="8">
        <v>0</v>
      </c>
      <c r="AA55" s="6">
        <v>0</v>
      </c>
      <c r="AB55" s="5">
        <v>0</v>
      </c>
      <c r="AC55" s="8">
        <v>0</v>
      </c>
      <c r="AD55" s="6">
        <v>77</v>
      </c>
      <c r="AE55" s="5">
        <v>475.75</v>
      </c>
      <c r="AF55" s="8">
        <f t="shared" si="78"/>
        <v>6178.5714285714284</v>
      </c>
      <c r="AG55" s="6">
        <v>0</v>
      </c>
      <c r="AH55" s="5">
        <v>0</v>
      </c>
      <c r="AI55" s="8">
        <v>0</v>
      </c>
      <c r="AJ55" s="6">
        <v>0</v>
      </c>
      <c r="AK55" s="5">
        <v>0</v>
      </c>
      <c r="AL55" s="8">
        <v>0</v>
      </c>
      <c r="AM55" s="6">
        <v>3.2000000000000001E-2</v>
      </c>
      <c r="AN55" s="5">
        <v>1.26</v>
      </c>
      <c r="AO55" s="8">
        <f t="shared" si="76"/>
        <v>39375</v>
      </c>
      <c r="AP55" s="6">
        <v>0</v>
      </c>
      <c r="AQ55" s="5">
        <v>0</v>
      </c>
      <c r="AR55" s="8">
        <v>0</v>
      </c>
      <c r="AS55" s="6">
        <v>0</v>
      </c>
      <c r="AT55" s="5">
        <v>0</v>
      </c>
      <c r="AU55" s="8">
        <v>0</v>
      </c>
      <c r="AV55" s="6">
        <v>0</v>
      </c>
      <c r="AW55" s="5">
        <v>0</v>
      </c>
      <c r="AX55" s="8">
        <v>0</v>
      </c>
      <c r="AY55" s="6">
        <v>0</v>
      </c>
      <c r="AZ55" s="5">
        <v>0</v>
      </c>
      <c r="BA55" s="8">
        <v>0</v>
      </c>
      <c r="BB55" s="6">
        <v>0</v>
      </c>
      <c r="BC55" s="5">
        <v>0</v>
      </c>
      <c r="BD55" s="8">
        <v>0</v>
      </c>
      <c r="BE55" s="6"/>
      <c r="BF55" s="5"/>
      <c r="BG55" s="8"/>
      <c r="BH55" s="6">
        <v>26.928000000000001</v>
      </c>
      <c r="BI55" s="5">
        <v>365.32</v>
      </c>
      <c r="BJ55" s="8">
        <f t="shared" si="75"/>
        <v>13566.547831253713</v>
      </c>
      <c r="BK55" s="55">
        <f t="shared" si="49"/>
        <v>156.06900000000002</v>
      </c>
      <c r="BL55" s="8">
        <f t="shared" si="50"/>
        <v>1288.1199999999999</v>
      </c>
    </row>
    <row r="56" spans="1:64" x14ac:dyDescent="0.3">
      <c r="A56" s="35">
        <v>2015</v>
      </c>
      <c r="B56" s="36" t="s">
        <v>13</v>
      </c>
      <c r="C56" s="6">
        <v>0</v>
      </c>
      <c r="D56" s="5">
        <v>0</v>
      </c>
      <c r="E56" s="8">
        <v>0</v>
      </c>
      <c r="F56" s="6">
        <v>65.403000000000006</v>
      </c>
      <c r="G56" s="5">
        <v>555.12</v>
      </c>
      <c r="H56" s="8">
        <f t="shared" si="74"/>
        <v>8487.6840511903119</v>
      </c>
      <c r="I56" s="6"/>
      <c r="J56" s="5"/>
      <c r="K56" s="8"/>
      <c r="L56" s="6">
        <v>0</v>
      </c>
      <c r="M56" s="5">
        <v>0</v>
      </c>
      <c r="N56" s="8">
        <v>0</v>
      </c>
      <c r="O56" s="6">
        <v>0</v>
      </c>
      <c r="P56" s="5">
        <v>0</v>
      </c>
      <c r="Q56" s="8">
        <v>0</v>
      </c>
      <c r="R56" s="6">
        <v>0</v>
      </c>
      <c r="S56" s="5">
        <v>0</v>
      </c>
      <c r="T56" s="8">
        <f t="shared" si="72"/>
        <v>0</v>
      </c>
      <c r="U56" s="6">
        <v>0</v>
      </c>
      <c r="V56" s="5">
        <v>0</v>
      </c>
      <c r="W56" s="8">
        <f t="shared" si="73"/>
        <v>0</v>
      </c>
      <c r="X56" s="6">
        <v>0</v>
      </c>
      <c r="Y56" s="5">
        <v>0</v>
      </c>
      <c r="Z56" s="8">
        <v>0</v>
      </c>
      <c r="AA56" s="6">
        <v>0</v>
      </c>
      <c r="AB56" s="5">
        <v>0</v>
      </c>
      <c r="AC56" s="8">
        <v>0</v>
      </c>
      <c r="AD56" s="6">
        <v>25</v>
      </c>
      <c r="AE56" s="5">
        <v>151.25</v>
      </c>
      <c r="AF56" s="8">
        <f t="shared" si="78"/>
        <v>6050</v>
      </c>
      <c r="AG56" s="6">
        <v>0</v>
      </c>
      <c r="AH56" s="5">
        <v>0</v>
      </c>
      <c r="AI56" s="8">
        <v>0</v>
      </c>
      <c r="AJ56" s="6">
        <v>0</v>
      </c>
      <c r="AK56" s="5">
        <v>0</v>
      </c>
      <c r="AL56" s="8">
        <v>0</v>
      </c>
      <c r="AM56" s="6">
        <v>0</v>
      </c>
      <c r="AN56" s="5">
        <v>0</v>
      </c>
      <c r="AO56" s="8">
        <v>0</v>
      </c>
      <c r="AP56" s="6">
        <v>11.66</v>
      </c>
      <c r="AQ56" s="5">
        <v>58.95</v>
      </c>
      <c r="AR56" s="8">
        <f t="shared" ref="AR56" si="79">AQ56/AP56*1000</f>
        <v>5055.7461406518014</v>
      </c>
      <c r="AS56" s="6">
        <v>0</v>
      </c>
      <c r="AT56" s="5">
        <v>0</v>
      </c>
      <c r="AU56" s="8">
        <v>0</v>
      </c>
      <c r="AV56" s="6">
        <v>0</v>
      </c>
      <c r="AW56" s="5">
        <v>0</v>
      </c>
      <c r="AX56" s="8">
        <v>0</v>
      </c>
      <c r="AY56" s="6">
        <v>0</v>
      </c>
      <c r="AZ56" s="5">
        <v>0</v>
      </c>
      <c r="BA56" s="8">
        <v>0</v>
      </c>
      <c r="BB56" s="6">
        <v>0</v>
      </c>
      <c r="BC56" s="5">
        <v>0</v>
      </c>
      <c r="BD56" s="8">
        <v>0</v>
      </c>
      <c r="BE56" s="6"/>
      <c r="BF56" s="5"/>
      <c r="BG56" s="8"/>
      <c r="BH56" s="6">
        <v>159.93299999999999</v>
      </c>
      <c r="BI56" s="5">
        <v>2280.34</v>
      </c>
      <c r="BJ56" s="8">
        <f t="shared" si="75"/>
        <v>14258.09557752309</v>
      </c>
      <c r="BK56" s="55">
        <f t="shared" si="49"/>
        <v>261.99599999999998</v>
      </c>
      <c r="BL56" s="8">
        <f t="shared" si="50"/>
        <v>3045.6600000000003</v>
      </c>
    </row>
    <row r="57" spans="1:64" ht="15" thickBot="1" x14ac:dyDescent="0.35">
      <c r="A57" s="37"/>
      <c r="B57" s="38" t="s">
        <v>14</v>
      </c>
      <c r="C57" s="29">
        <f t="shared" ref="C57:D57" si="80">SUM(C45:C56)</f>
        <v>0</v>
      </c>
      <c r="D57" s="28">
        <f t="shared" si="80"/>
        <v>0</v>
      </c>
      <c r="E57" s="30"/>
      <c r="F57" s="29">
        <f t="shared" ref="F57:G57" si="81">SUM(F45:F56)</f>
        <v>1492.0349999999999</v>
      </c>
      <c r="G57" s="28">
        <f t="shared" si="81"/>
        <v>11062.250000000002</v>
      </c>
      <c r="H57" s="30"/>
      <c r="I57" s="29"/>
      <c r="J57" s="28"/>
      <c r="K57" s="30"/>
      <c r="L57" s="29">
        <f t="shared" ref="L57:M57" si="82">SUM(L45:L56)</f>
        <v>0</v>
      </c>
      <c r="M57" s="28">
        <f t="shared" si="82"/>
        <v>0</v>
      </c>
      <c r="N57" s="30"/>
      <c r="O57" s="29">
        <f t="shared" ref="O57:P57" si="83">SUM(O45:O56)</f>
        <v>0</v>
      </c>
      <c r="P57" s="28">
        <f t="shared" si="83"/>
        <v>0</v>
      </c>
      <c r="Q57" s="30"/>
      <c r="R57" s="29">
        <f t="shared" ref="R57:S57" si="84">SUM(R45:R56)</f>
        <v>0</v>
      </c>
      <c r="S57" s="28">
        <f t="shared" si="84"/>
        <v>0</v>
      </c>
      <c r="T57" s="30"/>
      <c r="U57" s="29">
        <f t="shared" ref="U57:V57" si="85">SUM(U45:U56)</f>
        <v>0</v>
      </c>
      <c r="V57" s="28">
        <f t="shared" si="85"/>
        <v>0</v>
      </c>
      <c r="W57" s="30"/>
      <c r="X57" s="29">
        <f t="shared" ref="X57:Y57" si="86">SUM(X45:X56)</f>
        <v>0</v>
      </c>
      <c r="Y57" s="28">
        <f t="shared" si="86"/>
        <v>0</v>
      </c>
      <c r="Z57" s="30"/>
      <c r="AA57" s="29">
        <f t="shared" ref="AA57:AB57" si="87">SUM(AA45:AA56)</f>
        <v>0</v>
      </c>
      <c r="AB57" s="28">
        <f t="shared" si="87"/>
        <v>0</v>
      </c>
      <c r="AC57" s="30"/>
      <c r="AD57" s="29">
        <f t="shared" ref="AD57:AE57" si="88">SUM(AD45:AD56)</f>
        <v>179</v>
      </c>
      <c r="AE57" s="28">
        <f t="shared" si="88"/>
        <v>1104.47</v>
      </c>
      <c r="AF57" s="30"/>
      <c r="AG57" s="29">
        <f t="shared" ref="AG57:AH57" si="89">SUM(AG45:AG56)</f>
        <v>0</v>
      </c>
      <c r="AH57" s="28">
        <f t="shared" si="89"/>
        <v>0</v>
      </c>
      <c r="AI57" s="30"/>
      <c r="AJ57" s="29">
        <f t="shared" ref="AJ57:AK57" si="90">SUM(AJ45:AJ56)</f>
        <v>0</v>
      </c>
      <c r="AK57" s="28">
        <f t="shared" si="90"/>
        <v>0</v>
      </c>
      <c r="AL57" s="30"/>
      <c r="AM57" s="29">
        <f t="shared" ref="AM57:AN57" si="91">SUM(AM45:AM56)</f>
        <v>4.2699999999999996</v>
      </c>
      <c r="AN57" s="28">
        <f t="shared" si="91"/>
        <v>23.740000000000002</v>
      </c>
      <c r="AO57" s="30"/>
      <c r="AP57" s="29">
        <f t="shared" ref="AP57:AQ57" si="92">SUM(AP45:AP56)</f>
        <v>11.66</v>
      </c>
      <c r="AQ57" s="28">
        <f t="shared" si="92"/>
        <v>58.95</v>
      </c>
      <c r="AR57" s="30"/>
      <c r="AS57" s="29">
        <f t="shared" ref="AS57:AT57" si="93">SUM(AS45:AS56)</f>
        <v>0</v>
      </c>
      <c r="AT57" s="28">
        <f t="shared" si="93"/>
        <v>0</v>
      </c>
      <c r="AU57" s="30"/>
      <c r="AV57" s="29">
        <f t="shared" ref="AV57:AW57" si="94">SUM(AV45:AV56)</f>
        <v>0</v>
      </c>
      <c r="AW57" s="28">
        <f t="shared" si="94"/>
        <v>0</v>
      </c>
      <c r="AX57" s="30"/>
      <c r="AY57" s="29">
        <f t="shared" ref="AY57:AZ57" si="95">SUM(AY45:AY56)</f>
        <v>0</v>
      </c>
      <c r="AZ57" s="28">
        <f t="shared" si="95"/>
        <v>0</v>
      </c>
      <c r="BA57" s="30"/>
      <c r="BB57" s="29">
        <f t="shared" ref="BB57:BC57" si="96">SUM(BB45:BB56)</f>
        <v>0.40100000000000002</v>
      </c>
      <c r="BC57" s="28">
        <f t="shared" si="96"/>
        <v>39.15</v>
      </c>
      <c r="BD57" s="30"/>
      <c r="BE57" s="29"/>
      <c r="BF57" s="28"/>
      <c r="BG57" s="30"/>
      <c r="BH57" s="29">
        <f t="shared" ref="BH57:BI57" si="97">SUM(BH45:BH56)</f>
        <v>814.53200000000004</v>
      </c>
      <c r="BI57" s="28">
        <f t="shared" si="97"/>
        <v>10099.539999999999</v>
      </c>
      <c r="BJ57" s="30"/>
      <c r="BK57" s="56">
        <f t="shared" si="49"/>
        <v>2501.4969999999998</v>
      </c>
      <c r="BL57" s="30">
        <f t="shared" si="50"/>
        <v>22348.95</v>
      </c>
    </row>
    <row r="58" spans="1:64" x14ac:dyDescent="0.3">
      <c r="A58" s="35">
        <v>2016</v>
      </c>
      <c r="B58" s="36" t="s">
        <v>2</v>
      </c>
      <c r="C58" s="6">
        <v>0</v>
      </c>
      <c r="D58" s="5">
        <v>0</v>
      </c>
      <c r="E58" s="8">
        <v>0</v>
      </c>
      <c r="F58" s="6">
        <v>72.430999999999997</v>
      </c>
      <c r="G58" s="5">
        <v>747.8</v>
      </c>
      <c r="H58" s="8">
        <f t="shared" ref="H58:H69" si="98">G58/F58*1000</f>
        <v>10324.308652372603</v>
      </c>
      <c r="I58" s="6"/>
      <c r="J58" s="5"/>
      <c r="K58" s="8"/>
      <c r="L58" s="6">
        <v>0</v>
      </c>
      <c r="M58" s="5">
        <v>0</v>
      </c>
      <c r="N58" s="8">
        <v>0</v>
      </c>
      <c r="O58" s="6">
        <v>0</v>
      </c>
      <c r="P58" s="5">
        <v>0</v>
      </c>
      <c r="Q58" s="8">
        <v>0</v>
      </c>
      <c r="R58" s="6">
        <v>0</v>
      </c>
      <c r="S58" s="5">
        <v>0</v>
      </c>
      <c r="T58" s="8">
        <f t="shared" ref="T58:T69" si="99">IF(R58=0,0,S58/R58*1000)</f>
        <v>0</v>
      </c>
      <c r="U58" s="6">
        <v>0</v>
      </c>
      <c r="V58" s="5">
        <v>0</v>
      </c>
      <c r="W58" s="8">
        <f t="shared" ref="W58:W69" si="100">IF(U58=0,0,V58/U58*1000)</f>
        <v>0</v>
      </c>
      <c r="X58" s="6">
        <v>0</v>
      </c>
      <c r="Y58" s="5">
        <v>0</v>
      </c>
      <c r="Z58" s="8">
        <v>0</v>
      </c>
      <c r="AA58" s="6">
        <v>0</v>
      </c>
      <c r="AB58" s="5">
        <v>0</v>
      </c>
      <c r="AC58" s="8">
        <v>0</v>
      </c>
      <c r="AD58" s="6">
        <v>26</v>
      </c>
      <c r="AE58" s="5">
        <v>161.6</v>
      </c>
      <c r="AF58" s="8">
        <f t="shared" ref="AF58" si="101">AE58/AD58*1000</f>
        <v>6215.3846153846152</v>
      </c>
      <c r="AG58" s="6">
        <v>0</v>
      </c>
      <c r="AH58" s="5">
        <v>0</v>
      </c>
      <c r="AI58" s="8">
        <v>0</v>
      </c>
      <c r="AJ58" s="6">
        <v>0</v>
      </c>
      <c r="AK58" s="5">
        <v>0</v>
      </c>
      <c r="AL58" s="8">
        <v>0</v>
      </c>
      <c r="AM58" s="6">
        <v>0</v>
      </c>
      <c r="AN58" s="5">
        <v>0</v>
      </c>
      <c r="AO58" s="8">
        <v>0</v>
      </c>
      <c r="AP58" s="6">
        <v>0</v>
      </c>
      <c r="AQ58" s="5">
        <v>0</v>
      </c>
      <c r="AR58" s="8">
        <v>0</v>
      </c>
      <c r="AS58" s="6">
        <v>0</v>
      </c>
      <c r="AT58" s="5">
        <v>0</v>
      </c>
      <c r="AU58" s="8">
        <v>0</v>
      </c>
      <c r="AV58" s="6">
        <v>0</v>
      </c>
      <c r="AW58" s="5">
        <v>0</v>
      </c>
      <c r="AX58" s="8">
        <v>0</v>
      </c>
      <c r="AY58" s="6">
        <v>0</v>
      </c>
      <c r="AZ58" s="5">
        <v>0</v>
      </c>
      <c r="BA58" s="8">
        <v>0</v>
      </c>
      <c r="BB58" s="6">
        <v>0</v>
      </c>
      <c r="BC58" s="5">
        <v>0</v>
      </c>
      <c r="BD58" s="8">
        <v>0</v>
      </c>
      <c r="BE58" s="6"/>
      <c r="BF58" s="5"/>
      <c r="BG58" s="8"/>
      <c r="BH58" s="6">
        <v>268.26799999999997</v>
      </c>
      <c r="BI58" s="5">
        <v>4039.31</v>
      </c>
      <c r="BJ58" s="8">
        <f t="shared" ref="BJ58:BJ69" si="102">BI58/BH58*1000</f>
        <v>15056.995243562409</v>
      </c>
      <c r="BK58" s="55">
        <f t="shared" ref="BK58:BK83" si="103">C58+F58+X58+AD58+AG58+AP58+AS58+AY58+BH58+AM58+BE58+AA58+L58+AV58</f>
        <v>366.69899999999996</v>
      </c>
      <c r="BL58" s="8">
        <f t="shared" ref="BL58:BL83" si="104">D58+G58+Y58+AE58+AH58+AQ58+AT58+AZ58+BI58+AN58+BF58+AB58+M58+AW58</f>
        <v>4948.71</v>
      </c>
    </row>
    <row r="59" spans="1:64" x14ac:dyDescent="0.3">
      <c r="A59" s="35">
        <v>2016</v>
      </c>
      <c r="B59" s="36" t="s">
        <v>3</v>
      </c>
      <c r="C59" s="6">
        <v>80.977999999999994</v>
      </c>
      <c r="D59" s="5">
        <v>859.18</v>
      </c>
      <c r="E59" s="8">
        <f t="shared" ref="E59:E69" si="105">D59/C59*1000</f>
        <v>10610.042233693102</v>
      </c>
      <c r="F59" s="6">
        <v>44.887</v>
      </c>
      <c r="G59" s="5">
        <v>456.4</v>
      </c>
      <c r="H59" s="8">
        <f t="shared" si="98"/>
        <v>10167.754583732483</v>
      </c>
      <c r="I59" s="6"/>
      <c r="J59" s="5"/>
      <c r="K59" s="8"/>
      <c r="L59" s="6">
        <v>0</v>
      </c>
      <c r="M59" s="5">
        <v>0</v>
      </c>
      <c r="N59" s="8">
        <v>0</v>
      </c>
      <c r="O59" s="6">
        <v>0</v>
      </c>
      <c r="P59" s="5">
        <v>0</v>
      </c>
      <c r="Q59" s="8">
        <v>0</v>
      </c>
      <c r="R59" s="6">
        <v>0</v>
      </c>
      <c r="S59" s="5">
        <v>0</v>
      </c>
      <c r="T59" s="8">
        <f t="shared" si="99"/>
        <v>0</v>
      </c>
      <c r="U59" s="6">
        <v>0</v>
      </c>
      <c r="V59" s="5">
        <v>0</v>
      </c>
      <c r="W59" s="8">
        <f t="shared" si="100"/>
        <v>0</v>
      </c>
      <c r="X59" s="6">
        <v>0</v>
      </c>
      <c r="Y59" s="5">
        <v>0</v>
      </c>
      <c r="Z59" s="8">
        <v>0</v>
      </c>
      <c r="AA59" s="6">
        <v>0</v>
      </c>
      <c r="AB59" s="5">
        <v>0</v>
      </c>
      <c r="AC59" s="8">
        <v>0</v>
      </c>
      <c r="AD59" s="6">
        <v>0</v>
      </c>
      <c r="AE59" s="5">
        <v>0</v>
      </c>
      <c r="AF59" s="8">
        <v>0</v>
      </c>
      <c r="AG59" s="6">
        <v>0</v>
      </c>
      <c r="AH59" s="5">
        <v>0</v>
      </c>
      <c r="AI59" s="8">
        <v>0</v>
      </c>
      <c r="AJ59" s="6">
        <v>0</v>
      </c>
      <c r="AK59" s="5">
        <v>0</v>
      </c>
      <c r="AL59" s="8">
        <v>0</v>
      </c>
      <c r="AM59" s="6">
        <v>0</v>
      </c>
      <c r="AN59" s="5">
        <v>0</v>
      </c>
      <c r="AO59" s="8">
        <v>0</v>
      </c>
      <c r="AP59" s="6">
        <v>0</v>
      </c>
      <c r="AQ59" s="5">
        <v>0</v>
      </c>
      <c r="AR59" s="8">
        <v>0</v>
      </c>
      <c r="AS59" s="6">
        <v>0</v>
      </c>
      <c r="AT59" s="5">
        <v>0</v>
      </c>
      <c r="AU59" s="8">
        <v>0</v>
      </c>
      <c r="AV59" s="6">
        <v>0</v>
      </c>
      <c r="AW59" s="5">
        <v>0</v>
      </c>
      <c r="AX59" s="8">
        <v>0</v>
      </c>
      <c r="AY59" s="6">
        <v>0</v>
      </c>
      <c r="AZ59" s="5">
        <v>0</v>
      </c>
      <c r="BA59" s="8">
        <v>0</v>
      </c>
      <c r="BB59" s="6">
        <v>0</v>
      </c>
      <c r="BC59" s="5">
        <v>0</v>
      </c>
      <c r="BD59" s="8">
        <v>0</v>
      </c>
      <c r="BE59" s="6"/>
      <c r="BF59" s="5"/>
      <c r="BG59" s="8"/>
      <c r="BH59" s="6">
        <v>188.774</v>
      </c>
      <c r="BI59" s="5">
        <v>2449.86</v>
      </c>
      <c r="BJ59" s="8">
        <f t="shared" si="102"/>
        <v>12977.740578681387</v>
      </c>
      <c r="BK59" s="55">
        <f t="shared" si="103"/>
        <v>314.63900000000001</v>
      </c>
      <c r="BL59" s="8">
        <f t="shared" si="104"/>
        <v>3765.44</v>
      </c>
    </row>
    <row r="60" spans="1:64" x14ac:dyDescent="0.3">
      <c r="A60" s="35">
        <v>2016</v>
      </c>
      <c r="B60" s="36" t="s">
        <v>4</v>
      </c>
      <c r="C60" s="6">
        <v>80.986000000000004</v>
      </c>
      <c r="D60" s="5">
        <v>821.4</v>
      </c>
      <c r="E60" s="8">
        <f t="shared" si="105"/>
        <v>10142.493764354333</v>
      </c>
      <c r="F60" s="6">
        <v>57.606999999999999</v>
      </c>
      <c r="G60" s="5">
        <v>470.27</v>
      </c>
      <c r="H60" s="8">
        <f t="shared" si="98"/>
        <v>8163.4176402173343</v>
      </c>
      <c r="I60" s="6"/>
      <c r="J60" s="5"/>
      <c r="K60" s="8"/>
      <c r="L60" s="6">
        <v>0</v>
      </c>
      <c r="M60" s="5">
        <v>0</v>
      </c>
      <c r="N60" s="8">
        <v>0</v>
      </c>
      <c r="O60" s="6">
        <v>0</v>
      </c>
      <c r="P60" s="5">
        <v>0</v>
      </c>
      <c r="Q60" s="8">
        <v>0</v>
      </c>
      <c r="R60" s="6">
        <v>0</v>
      </c>
      <c r="S60" s="5">
        <v>0</v>
      </c>
      <c r="T60" s="8">
        <f t="shared" si="99"/>
        <v>0</v>
      </c>
      <c r="U60" s="6">
        <v>0</v>
      </c>
      <c r="V60" s="5">
        <v>0</v>
      </c>
      <c r="W60" s="8">
        <f t="shared" si="100"/>
        <v>0</v>
      </c>
      <c r="X60" s="6">
        <v>0</v>
      </c>
      <c r="Y60" s="5">
        <v>0</v>
      </c>
      <c r="Z60" s="8">
        <v>0</v>
      </c>
      <c r="AA60" s="6">
        <v>0</v>
      </c>
      <c r="AB60" s="5">
        <v>0</v>
      </c>
      <c r="AC60" s="8">
        <v>0</v>
      </c>
      <c r="AD60" s="6">
        <v>0</v>
      </c>
      <c r="AE60" s="5">
        <v>0</v>
      </c>
      <c r="AF60" s="8">
        <v>0</v>
      </c>
      <c r="AG60" s="6">
        <v>0</v>
      </c>
      <c r="AH60" s="5">
        <v>0</v>
      </c>
      <c r="AI60" s="8">
        <v>0</v>
      </c>
      <c r="AJ60" s="6">
        <v>0</v>
      </c>
      <c r="AK60" s="5">
        <v>0</v>
      </c>
      <c r="AL60" s="8">
        <v>0</v>
      </c>
      <c r="AM60" s="6">
        <v>0</v>
      </c>
      <c r="AN60" s="5">
        <v>0</v>
      </c>
      <c r="AO60" s="8">
        <v>0</v>
      </c>
      <c r="AP60" s="6">
        <v>0</v>
      </c>
      <c r="AQ60" s="5">
        <v>0</v>
      </c>
      <c r="AR60" s="8">
        <v>0</v>
      </c>
      <c r="AS60" s="6">
        <v>0</v>
      </c>
      <c r="AT60" s="5">
        <v>0</v>
      </c>
      <c r="AU60" s="8">
        <v>0</v>
      </c>
      <c r="AV60" s="6">
        <v>0</v>
      </c>
      <c r="AW60" s="5">
        <v>0</v>
      </c>
      <c r="AX60" s="8">
        <v>0</v>
      </c>
      <c r="AY60" s="6">
        <v>0</v>
      </c>
      <c r="AZ60" s="5">
        <v>0</v>
      </c>
      <c r="BA60" s="8">
        <v>0</v>
      </c>
      <c r="BB60" s="6">
        <v>0.16800000000000001</v>
      </c>
      <c r="BC60" s="5">
        <v>39.229999999999997</v>
      </c>
      <c r="BD60" s="8">
        <f t="shared" ref="BD60" si="106">BC60/BB60*1000</f>
        <v>233511.90476190473</v>
      </c>
      <c r="BE60" s="6"/>
      <c r="BF60" s="5"/>
      <c r="BG60" s="8"/>
      <c r="BH60" s="6">
        <v>566.54499999999996</v>
      </c>
      <c r="BI60" s="5">
        <v>5758.16</v>
      </c>
      <c r="BJ60" s="8">
        <f t="shared" si="102"/>
        <v>10163.641017041895</v>
      </c>
      <c r="BK60" s="55">
        <f t="shared" si="103"/>
        <v>705.13799999999992</v>
      </c>
      <c r="BL60" s="8">
        <f t="shared" si="104"/>
        <v>7049.83</v>
      </c>
    </row>
    <row r="61" spans="1:64" x14ac:dyDescent="0.3">
      <c r="A61" s="35">
        <v>2016</v>
      </c>
      <c r="B61" s="36" t="s">
        <v>5</v>
      </c>
      <c r="C61" s="6">
        <v>188.96199999999999</v>
      </c>
      <c r="D61" s="5">
        <v>1839.36</v>
      </c>
      <c r="E61" s="8">
        <f t="shared" si="105"/>
        <v>9734.0205967337351</v>
      </c>
      <c r="F61" s="6">
        <v>66.391000000000005</v>
      </c>
      <c r="G61" s="5">
        <v>499.94</v>
      </c>
      <c r="H61" s="8">
        <f t="shared" si="98"/>
        <v>7530.2375321956288</v>
      </c>
      <c r="I61" s="6"/>
      <c r="J61" s="5"/>
      <c r="K61" s="8"/>
      <c r="L61" s="6">
        <v>0</v>
      </c>
      <c r="M61" s="5">
        <v>0</v>
      </c>
      <c r="N61" s="8">
        <v>0</v>
      </c>
      <c r="O61" s="6">
        <v>0</v>
      </c>
      <c r="P61" s="5">
        <v>0</v>
      </c>
      <c r="Q61" s="8">
        <v>0</v>
      </c>
      <c r="R61" s="6">
        <v>0</v>
      </c>
      <c r="S61" s="5">
        <v>0</v>
      </c>
      <c r="T61" s="8">
        <f t="shared" si="99"/>
        <v>0</v>
      </c>
      <c r="U61" s="6">
        <v>0</v>
      </c>
      <c r="V61" s="5">
        <v>0</v>
      </c>
      <c r="W61" s="8">
        <f t="shared" si="100"/>
        <v>0</v>
      </c>
      <c r="X61" s="6">
        <v>0</v>
      </c>
      <c r="Y61" s="5">
        <v>0</v>
      </c>
      <c r="Z61" s="8">
        <v>0</v>
      </c>
      <c r="AA61" s="6">
        <v>27</v>
      </c>
      <c r="AB61" s="5">
        <v>259.35000000000002</v>
      </c>
      <c r="AC61" s="8">
        <f t="shared" ref="AC61" si="107">AB61/AA61*1000</f>
        <v>9605.5555555555566</v>
      </c>
      <c r="AD61" s="6">
        <v>0</v>
      </c>
      <c r="AE61" s="5">
        <v>0</v>
      </c>
      <c r="AF61" s="8">
        <v>0</v>
      </c>
      <c r="AG61" s="6">
        <v>0</v>
      </c>
      <c r="AH61" s="5">
        <v>0</v>
      </c>
      <c r="AI61" s="8">
        <v>0</v>
      </c>
      <c r="AJ61" s="6">
        <v>0</v>
      </c>
      <c r="AK61" s="5">
        <v>0</v>
      </c>
      <c r="AL61" s="8">
        <v>0</v>
      </c>
      <c r="AM61" s="6">
        <v>0</v>
      </c>
      <c r="AN61" s="5">
        <v>0</v>
      </c>
      <c r="AO61" s="8">
        <v>0</v>
      </c>
      <c r="AP61" s="6">
        <v>0.22</v>
      </c>
      <c r="AQ61" s="5">
        <v>2.3199999999999998</v>
      </c>
      <c r="AR61" s="8">
        <f t="shared" ref="AR61" si="108">AQ61/AP61*1000</f>
        <v>10545.454545454544</v>
      </c>
      <c r="AS61" s="6">
        <v>0</v>
      </c>
      <c r="AT61" s="5">
        <v>0</v>
      </c>
      <c r="AU61" s="8">
        <v>0</v>
      </c>
      <c r="AV61" s="6">
        <v>0</v>
      </c>
      <c r="AW61" s="5">
        <v>0</v>
      </c>
      <c r="AX61" s="8">
        <v>0</v>
      </c>
      <c r="AY61" s="6">
        <v>0</v>
      </c>
      <c r="AZ61" s="5">
        <v>0</v>
      </c>
      <c r="BA61" s="8">
        <v>0</v>
      </c>
      <c r="BB61" s="6">
        <v>0</v>
      </c>
      <c r="BC61" s="5">
        <v>0</v>
      </c>
      <c r="BD61" s="8">
        <v>0</v>
      </c>
      <c r="BE61" s="6"/>
      <c r="BF61" s="5"/>
      <c r="BG61" s="8"/>
      <c r="BH61" s="6">
        <v>188.09</v>
      </c>
      <c r="BI61" s="5">
        <v>1819.09</v>
      </c>
      <c r="BJ61" s="8">
        <f t="shared" si="102"/>
        <v>9671.3807219947885</v>
      </c>
      <c r="BK61" s="55">
        <f t="shared" si="103"/>
        <v>470.66300000000001</v>
      </c>
      <c r="BL61" s="8">
        <f t="shared" si="104"/>
        <v>4420.0600000000004</v>
      </c>
    </row>
    <row r="62" spans="1:64" x14ac:dyDescent="0.3">
      <c r="A62" s="35">
        <v>2016</v>
      </c>
      <c r="B62" s="36" t="s">
        <v>6</v>
      </c>
      <c r="C62" s="6">
        <v>186.69800000000001</v>
      </c>
      <c r="D62" s="5">
        <v>1699.9</v>
      </c>
      <c r="E62" s="8">
        <f t="shared" si="105"/>
        <v>9105.0787903459059</v>
      </c>
      <c r="F62" s="6">
        <v>94.844999999999999</v>
      </c>
      <c r="G62" s="5">
        <v>798.14</v>
      </c>
      <c r="H62" s="8">
        <f t="shared" si="98"/>
        <v>8415.2037534925421</v>
      </c>
      <c r="I62" s="6"/>
      <c r="J62" s="5"/>
      <c r="K62" s="8"/>
      <c r="L62" s="6">
        <v>28.056000000000001</v>
      </c>
      <c r="M62" s="5">
        <v>263.85000000000002</v>
      </c>
      <c r="N62" s="8">
        <f t="shared" ref="N62" si="109">M62/L62*1000</f>
        <v>9404.4054747647569</v>
      </c>
      <c r="O62" s="6">
        <v>0</v>
      </c>
      <c r="P62" s="5">
        <v>0</v>
      </c>
      <c r="Q62" s="8">
        <v>0</v>
      </c>
      <c r="R62" s="6">
        <v>0</v>
      </c>
      <c r="S62" s="5">
        <v>0</v>
      </c>
      <c r="T62" s="8">
        <f t="shared" si="99"/>
        <v>0</v>
      </c>
      <c r="U62" s="6">
        <v>0</v>
      </c>
      <c r="V62" s="5">
        <v>0</v>
      </c>
      <c r="W62" s="8">
        <f t="shared" si="100"/>
        <v>0</v>
      </c>
      <c r="X62" s="6">
        <v>0</v>
      </c>
      <c r="Y62" s="5">
        <v>0</v>
      </c>
      <c r="Z62" s="8">
        <v>0</v>
      </c>
      <c r="AA62" s="6">
        <v>0</v>
      </c>
      <c r="AB62" s="5">
        <v>0</v>
      </c>
      <c r="AC62" s="8">
        <v>0</v>
      </c>
      <c r="AD62" s="6">
        <v>0</v>
      </c>
      <c r="AE62" s="5">
        <v>0</v>
      </c>
      <c r="AF62" s="8">
        <v>0</v>
      </c>
      <c r="AG62" s="6">
        <v>0</v>
      </c>
      <c r="AH62" s="5">
        <v>0</v>
      </c>
      <c r="AI62" s="8">
        <v>0</v>
      </c>
      <c r="AJ62" s="6">
        <v>0</v>
      </c>
      <c r="AK62" s="5">
        <v>0</v>
      </c>
      <c r="AL62" s="8">
        <v>0</v>
      </c>
      <c r="AM62" s="6">
        <v>0</v>
      </c>
      <c r="AN62" s="5">
        <v>0</v>
      </c>
      <c r="AO62" s="8">
        <v>0</v>
      </c>
      <c r="AP62" s="6">
        <v>0</v>
      </c>
      <c r="AQ62" s="5">
        <v>0</v>
      </c>
      <c r="AR62" s="8">
        <v>0</v>
      </c>
      <c r="AS62" s="6">
        <v>0</v>
      </c>
      <c r="AT62" s="5">
        <v>0</v>
      </c>
      <c r="AU62" s="8">
        <v>0</v>
      </c>
      <c r="AV62" s="6">
        <v>0</v>
      </c>
      <c r="AW62" s="5">
        <v>0</v>
      </c>
      <c r="AX62" s="8">
        <v>0</v>
      </c>
      <c r="AY62" s="6">
        <v>0</v>
      </c>
      <c r="AZ62" s="5">
        <v>0</v>
      </c>
      <c r="BA62" s="8">
        <v>0</v>
      </c>
      <c r="BB62" s="6">
        <v>0</v>
      </c>
      <c r="BC62" s="5">
        <v>0</v>
      </c>
      <c r="BD62" s="8">
        <v>0</v>
      </c>
      <c r="BE62" s="6"/>
      <c r="BF62" s="5"/>
      <c r="BG62" s="8"/>
      <c r="BH62" s="6">
        <v>241.65199999999999</v>
      </c>
      <c r="BI62" s="5">
        <v>2200.1799999999998</v>
      </c>
      <c r="BJ62" s="8">
        <f t="shared" si="102"/>
        <v>9104.7456673232573</v>
      </c>
      <c r="BK62" s="55">
        <f t="shared" si="103"/>
        <v>551.25099999999998</v>
      </c>
      <c r="BL62" s="8">
        <f t="shared" si="104"/>
        <v>4962.07</v>
      </c>
    </row>
    <row r="63" spans="1:64" x14ac:dyDescent="0.3">
      <c r="A63" s="35">
        <v>2016</v>
      </c>
      <c r="B63" s="36" t="s">
        <v>7</v>
      </c>
      <c r="C63" s="6">
        <v>104.501</v>
      </c>
      <c r="D63" s="5">
        <v>1013.78</v>
      </c>
      <c r="E63" s="8">
        <f t="shared" si="105"/>
        <v>9701.1511851561227</v>
      </c>
      <c r="F63" s="6">
        <v>0</v>
      </c>
      <c r="G63" s="5">
        <v>0</v>
      </c>
      <c r="H63" s="8">
        <v>0</v>
      </c>
      <c r="I63" s="6"/>
      <c r="J63" s="5"/>
      <c r="K63" s="8"/>
      <c r="L63" s="6">
        <v>0</v>
      </c>
      <c r="M63" s="5">
        <v>0</v>
      </c>
      <c r="N63" s="8">
        <v>0</v>
      </c>
      <c r="O63" s="6">
        <v>0</v>
      </c>
      <c r="P63" s="5">
        <v>0</v>
      </c>
      <c r="Q63" s="8">
        <v>0</v>
      </c>
      <c r="R63" s="6">
        <v>0</v>
      </c>
      <c r="S63" s="5">
        <v>0</v>
      </c>
      <c r="T63" s="8">
        <f t="shared" si="99"/>
        <v>0</v>
      </c>
      <c r="U63" s="6">
        <v>0</v>
      </c>
      <c r="V63" s="5">
        <v>0</v>
      </c>
      <c r="W63" s="8">
        <f t="shared" si="100"/>
        <v>0</v>
      </c>
      <c r="X63" s="6">
        <v>0</v>
      </c>
      <c r="Y63" s="5">
        <v>0</v>
      </c>
      <c r="Z63" s="8">
        <v>0</v>
      </c>
      <c r="AA63" s="6">
        <v>0</v>
      </c>
      <c r="AB63" s="5">
        <v>0</v>
      </c>
      <c r="AC63" s="8">
        <v>0</v>
      </c>
      <c r="AD63" s="6">
        <v>0</v>
      </c>
      <c r="AE63" s="5">
        <v>0</v>
      </c>
      <c r="AF63" s="8">
        <v>0</v>
      </c>
      <c r="AG63" s="6">
        <v>0</v>
      </c>
      <c r="AH63" s="5">
        <v>0</v>
      </c>
      <c r="AI63" s="8">
        <v>0</v>
      </c>
      <c r="AJ63" s="6">
        <v>0</v>
      </c>
      <c r="AK63" s="5">
        <v>0</v>
      </c>
      <c r="AL63" s="8">
        <v>0</v>
      </c>
      <c r="AM63" s="6">
        <v>6.452</v>
      </c>
      <c r="AN63" s="5">
        <v>44.16</v>
      </c>
      <c r="AO63" s="8">
        <f t="shared" ref="AO63:AO64" si="110">AN63/AM63*1000</f>
        <v>6844.3893366398006</v>
      </c>
      <c r="AP63" s="6">
        <v>0</v>
      </c>
      <c r="AQ63" s="5">
        <v>0</v>
      </c>
      <c r="AR63" s="8">
        <v>0</v>
      </c>
      <c r="AS63" s="6">
        <v>0</v>
      </c>
      <c r="AT63" s="5">
        <v>0</v>
      </c>
      <c r="AU63" s="8">
        <v>0</v>
      </c>
      <c r="AV63" s="6">
        <v>0</v>
      </c>
      <c r="AW63" s="5">
        <v>0</v>
      </c>
      <c r="AX63" s="8">
        <v>0</v>
      </c>
      <c r="AY63" s="6">
        <v>0</v>
      </c>
      <c r="AZ63" s="5">
        <v>0</v>
      </c>
      <c r="BA63" s="8">
        <v>0</v>
      </c>
      <c r="BB63" s="6">
        <v>0.40300000000000002</v>
      </c>
      <c r="BC63" s="5">
        <v>36.31</v>
      </c>
      <c r="BD63" s="8">
        <f t="shared" ref="BD63" si="111">BC63/BB63*1000</f>
        <v>90099.255583126549</v>
      </c>
      <c r="BE63" s="6"/>
      <c r="BF63" s="5"/>
      <c r="BG63" s="8"/>
      <c r="BH63" s="6">
        <v>456.488</v>
      </c>
      <c r="BI63" s="5">
        <v>4501.21</v>
      </c>
      <c r="BJ63" s="8">
        <f t="shared" si="102"/>
        <v>9860.5220728693839</v>
      </c>
      <c r="BK63" s="55">
        <f t="shared" si="103"/>
        <v>567.44100000000003</v>
      </c>
      <c r="BL63" s="8">
        <f t="shared" si="104"/>
        <v>5559.15</v>
      </c>
    </row>
    <row r="64" spans="1:64" x14ac:dyDescent="0.3">
      <c r="A64" s="35">
        <v>2016</v>
      </c>
      <c r="B64" s="36" t="s">
        <v>8</v>
      </c>
      <c r="C64" s="6">
        <v>106.474</v>
      </c>
      <c r="D64" s="5">
        <v>973.69</v>
      </c>
      <c r="E64" s="8">
        <f t="shared" si="105"/>
        <v>9144.8616563668129</v>
      </c>
      <c r="F64" s="6">
        <v>23.934999999999999</v>
      </c>
      <c r="G64" s="5">
        <v>85.63</v>
      </c>
      <c r="H64" s="8">
        <f t="shared" si="98"/>
        <v>3577.6060162941299</v>
      </c>
      <c r="I64" s="6"/>
      <c r="J64" s="5"/>
      <c r="K64" s="8"/>
      <c r="L64" s="6">
        <v>0</v>
      </c>
      <c r="M64" s="5">
        <v>0</v>
      </c>
      <c r="N64" s="8">
        <v>0</v>
      </c>
      <c r="O64" s="6">
        <v>0</v>
      </c>
      <c r="P64" s="5">
        <v>0</v>
      </c>
      <c r="Q64" s="8">
        <v>0</v>
      </c>
      <c r="R64" s="6">
        <v>0</v>
      </c>
      <c r="S64" s="5">
        <v>0</v>
      </c>
      <c r="T64" s="8">
        <f t="shared" si="99"/>
        <v>0</v>
      </c>
      <c r="U64" s="6">
        <v>0</v>
      </c>
      <c r="V64" s="5">
        <v>0</v>
      </c>
      <c r="W64" s="8">
        <f t="shared" si="100"/>
        <v>0</v>
      </c>
      <c r="X64" s="6">
        <v>0</v>
      </c>
      <c r="Y64" s="5">
        <v>0</v>
      </c>
      <c r="Z64" s="8">
        <v>0</v>
      </c>
      <c r="AA64" s="6">
        <v>0</v>
      </c>
      <c r="AB64" s="5">
        <v>0</v>
      </c>
      <c r="AC64" s="8">
        <v>0</v>
      </c>
      <c r="AD64" s="6">
        <v>0</v>
      </c>
      <c r="AE64" s="5">
        <v>0</v>
      </c>
      <c r="AF64" s="8">
        <v>0</v>
      </c>
      <c r="AG64" s="6">
        <v>0</v>
      </c>
      <c r="AH64" s="5">
        <v>0</v>
      </c>
      <c r="AI64" s="8">
        <v>0</v>
      </c>
      <c r="AJ64" s="6">
        <v>0</v>
      </c>
      <c r="AK64" s="5">
        <v>0</v>
      </c>
      <c r="AL64" s="8">
        <v>0</v>
      </c>
      <c r="AM64" s="6">
        <v>0.39</v>
      </c>
      <c r="AN64" s="5">
        <v>4.38</v>
      </c>
      <c r="AO64" s="8">
        <f t="shared" si="110"/>
        <v>11230.76923076923</v>
      </c>
      <c r="AP64" s="6">
        <v>0</v>
      </c>
      <c r="AQ64" s="5">
        <v>0</v>
      </c>
      <c r="AR64" s="8">
        <v>0</v>
      </c>
      <c r="AS64" s="6">
        <v>0</v>
      </c>
      <c r="AT64" s="5">
        <v>0</v>
      </c>
      <c r="AU64" s="8">
        <v>0</v>
      </c>
      <c r="AV64" s="6">
        <v>0</v>
      </c>
      <c r="AW64" s="5">
        <v>0</v>
      </c>
      <c r="AX64" s="8">
        <v>0</v>
      </c>
      <c r="AY64" s="6">
        <v>0</v>
      </c>
      <c r="AZ64" s="5">
        <v>0</v>
      </c>
      <c r="BA64" s="8">
        <v>0</v>
      </c>
      <c r="BB64" s="6">
        <v>0</v>
      </c>
      <c r="BC64" s="5">
        <v>0</v>
      </c>
      <c r="BD64" s="8">
        <v>0</v>
      </c>
      <c r="BE64" s="6"/>
      <c r="BF64" s="5"/>
      <c r="BG64" s="8"/>
      <c r="BH64" s="6">
        <v>162.50299999999999</v>
      </c>
      <c r="BI64" s="5">
        <v>1481.65</v>
      </c>
      <c r="BJ64" s="8">
        <f t="shared" si="102"/>
        <v>9117.6778274862627</v>
      </c>
      <c r="BK64" s="55">
        <f t="shared" si="103"/>
        <v>293.30199999999996</v>
      </c>
      <c r="BL64" s="8">
        <f t="shared" si="104"/>
        <v>2545.3500000000004</v>
      </c>
    </row>
    <row r="65" spans="1:64" x14ac:dyDescent="0.3">
      <c r="A65" s="35">
        <v>2016</v>
      </c>
      <c r="B65" s="36" t="s">
        <v>9</v>
      </c>
      <c r="C65" s="6">
        <v>216.74</v>
      </c>
      <c r="D65" s="5">
        <v>1809.94</v>
      </c>
      <c r="E65" s="8">
        <f t="shared" si="105"/>
        <v>8350.7428255052127</v>
      </c>
      <c r="F65" s="6">
        <v>0</v>
      </c>
      <c r="G65" s="5">
        <v>0</v>
      </c>
      <c r="H65" s="8">
        <v>0</v>
      </c>
      <c r="I65" s="6"/>
      <c r="J65" s="5"/>
      <c r="K65" s="8"/>
      <c r="L65" s="6">
        <v>0</v>
      </c>
      <c r="M65" s="5">
        <v>0</v>
      </c>
      <c r="N65" s="8">
        <v>0</v>
      </c>
      <c r="O65" s="6">
        <v>0</v>
      </c>
      <c r="P65" s="5">
        <v>0</v>
      </c>
      <c r="Q65" s="8">
        <v>0</v>
      </c>
      <c r="R65" s="6">
        <v>0</v>
      </c>
      <c r="S65" s="5">
        <v>0</v>
      </c>
      <c r="T65" s="8">
        <f t="shared" si="99"/>
        <v>0</v>
      </c>
      <c r="U65" s="6">
        <v>0</v>
      </c>
      <c r="V65" s="5">
        <v>0</v>
      </c>
      <c r="W65" s="8">
        <f t="shared" si="100"/>
        <v>0</v>
      </c>
      <c r="X65" s="6">
        <v>0</v>
      </c>
      <c r="Y65" s="5">
        <v>0</v>
      </c>
      <c r="Z65" s="8">
        <v>0</v>
      </c>
      <c r="AA65" s="6">
        <v>0</v>
      </c>
      <c r="AB65" s="5">
        <v>0</v>
      </c>
      <c r="AC65" s="8">
        <v>0</v>
      </c>
      <c r="AD65" s="6">
        <v>0</v>
      </c>
      <c r="AE65" s="5">
        <v>0</v>
      </c>
      <c r="AF65" s="8">
        <v>0</v>
      </c>
      <c r="AG65" s="6">
        <v>0</v>
      </c>
      <c r="AH65" s="5">
        <v>0</v>
      </c>
      <c r="AI65" s="8">
        <v>0</v>
      </c>
      <c r="AJ65" s="6">
        <v>0</v>
      </c>
      <c r="AK65" s="5">
        <v>0</v>
      </c>
      <c r="AL65" s="8">
        <v>0</v>
      </c>
      <c r="AM65" s="6">
        <v>0</v>
      </c>
      <c r="AN65" s="5">
        <v>0</v>
      </c>
      <c r="AO65" s="8">
        <v>0</v>
      </c>
      <c r="AP65" s="6">
        <v>0</v>
      </c>
      <c r="AQ65" s="5">
        <v>0</v>
      </c>
      <c r="AR65" s="8">
        <v>0</v>
      </c>
      <c r="AS65" s="6">
        <v>0</v>
      </c>
      <c r="AT65" s="5">
        <v>0</v>
      </c>
      <c r="AU65" s="8">
        <v>0</v>
      </c>
      <c r="AV65" s="6">
        <v>0</v>
      </c>
      <c r="AW65" s="5">
        <v>0</v>
      </c>
      <c r="AX65" s="8">
        <v>0</v>
      </c>
      <c r="AY65" s="6">
        <v>0</v>
      </c>
      <c r="AZ65" s="5">
        <v>0</v>
      </c>
      <c r="BA65" s="8">
        <v>0</v>
      </c>
      <c r="BB65" s="6">
        <v>0</v>
      </c>
      <c r="BC65" s="5">
        <v>0</v>
      </c>
      <c r="BD65" s="8">
        <v>0</v>
      </c>
      <c r="BE65" s="6"/>
      <c r="BF65" s="5"/>
      <c r="BG65" s="8"/>
      <c r="BH65" s="6">
        <v>80.085999999999999</v>
      </c>
      <c r="BI65" s="5">
        <v>652.66</v>
      </c>
      <c r="BJ65" s="8">
        <f t="shared" si="102"/>
        <v>8149.4892990035714</v>
      </c>
      <c r="BK65" s="55">
        <f t="shared" si="103"/>
        <v>296.82600000000002</v>
      </c>
      <c r="BL65" s="8">
        <f t="shared" si="104"/>
        <v>2462.6</v>
      </c>
    </row>
    <row r="66" spans="1:64" x14ac:dyDescent="0.3">
      <c r="A66" s="35">
        <v>2016</v>
      </c>
      <c r="B66" s="36" t="s">
        <v>10</v>
      </c>
      <c r="C66" s="6">
        <v>26.989000000000001</v>
      </c>
      <c r="D66" s="5">
        <v>232.89</v>
      </c>
      <c r="E66" s="8">
        <f t="shared" si="105"/>
        <v>8629.0711030419807</v>
      </c>
      <c r="F66" s="6">
        <v>24.885000000000002</v>
      </c>
      <c r="G66" s="5">
        <v>156.08000000000001</v>
      </c>
      <c r="H66" s="8">
        <f t="shared" si="98"/>
        <v>6272.0514366083989</v>
      </c>
      <c r="I66" s="6"/>
      <c r="J66" s="5"/>
      <c r="K66" s="8"/>
      <c r="L66" s="6">
        <v>0</v>
      </c>
      <c r="M66" s="5">
        <v>0</v>
      </c>
      <c r="N66" s="8">
        <v>0</v>
      </c>
      <c r="O66" s="6">
        <v>0</v>
      </c>
      <c r="P66" s="5">
        <v>0</v>
      </c>
      <c r="Q66" s="8">
        <v>0</v>
      </c>
      <c r="R66" s="6">
        <v>0</v>
      </c>
      <c r="S66" s="5">
        <v>0</v>
      </c>
      <c r="T66" s="8">
        <f t="shared" si="99"/>
        <v>0</v>
      </c>
      <c r="U66" s="6">
        <v>0</v>
      </c>
      <c r="V66" s="5">
        <v>0</v>
      </c>
      <c r="W66" s="8">
        <f t="shared" si="100"/>
        <v>0</v>
      </c>
      <c r="X66" s="6">
        <v>0</v>
      </c>
      <c r="Y66" s="5">
        <v>0</v>
      </c>
      <c r="Z66" s="8">
        <v>0</v>
      </c>
      <c r="AA66" s="6">
        <v>0</v>
      </c>
      <c r="AB66" s="5">
        <v>0</v>
      </c>
      <c r="AC66" s="8">
        <v>0</v>
      </c>
      <c r="AD66" s="6">
        <v>0</v>
      </c>
      <c r="AE66" s="5">
        <v>0</v>
      </c>
      <c r="AF66" s="8">
        <v>0</v>
      </c>
      <c r="AG66" s="6">
        <v>0</v>
      </c>
      <c r="AH66" s="5">
        <v>0</v>
      </c>
      <c r="AI66" s="8">
        <v>0</v>
      </c>
      <c r="AJ66" s="6">
        <v>0</v>
      </c>
      <c r="AK66" s="5">
        <v>0</v>
      </c>
      <c r="AL66" s="8">
        <v>0</v>
      </c>
      <c r="AM66" s="6">
        <v>0</v>
      </c>
      <c r="AN66" s="5">
        <v>0</v>
      </c>
      <c r="AO66" s="8">
        <v>0</v>
      </c>
      <c r="AP66" s="6">
        <v>0</v>
      </c>
      <c r="AQ66" s="5">
        <v>0</v>
      </c>
      <c r="AR66" s="8">
        <v>0</v>
      </c>
      <c r="AS66" s="6">
        <v>0</v>
      </c>
      <c r="AT66" s="5">
        <v>0</v>
      </c>
      <c r="AU66" s="8">
        <v>0</v>
      </c>
      <c r="AV66" s="6">
        <v>0</v>
      </c>
      <c r="AW66" s="5">
        <v>0</v>
      </c>
      <c r="AX66" s="8">
        <v>0</v>
      </c>
      <c r="AY66" s="6">
        <v>0</v>
      </c>
      <c r="AZ66" s="5">
        <v>0</v>
      </c>
      <c r="BA66" s="8">
        <v>0</v>
      </c>
      <c r="BB66" s="6">
        <v>0</v>
      </c>
      <c r="BC66" s="5">
        <v>0</v>
      </c>
      <c r="BD66" s="8">
        <v>0</v>
      </c>
      <c r="BE66" s="6"/>
      <c r="BF66" s="5"/>
      <c r="BG66" s="8"/>
      <c r="BH66" s="6">
        <v>188.55099999999999</v>
      </c>
      <c r="BI66" s="5">
        <v>1429.46</v>
      </c>
      <c r="BJ66" s="8">
        <f t="shared" si="102"/>
        <v>7581.2910034950764</v>
      </c>
      <c r="BK66" s="55">
        <f t="shared" si="103"/>
        <v>240.42499999999998</v>
      </c>
      <c r="BL66" s="8">
        <f t="shared" si="104"/>
        <v>1818.43</v>
      </c>
    </row>
    <row r="67" spans="1:64" x14ac:dyDescent="0.3">
      <c r="A67" s="35">
        <v>2016</v>
      </c>
      <c r="B67" s="36" t="s">
        <v>11</v>
      </c>
      <c r="C67" s="6">
        <v>26.998999999999999</v>
      </c>
      <c r="D67" s="5">
        <v>213.26</v>
      </c>
      <c r="E67" s="8">
        <f t="shared" si="105"/>
        <v>7898.8110670765591</v>
      </c>
      <c r="F67" s="6">
        <v>81.635999999999996</v>
      </c>
      <c r="G67" s="5">
        <v>895.45</v>
      </c>
      <c r="H67" s="8">
        <f t="shared" si="98"/>
        <v>10968.812778676076</v>
      </c>
      <c r="I67" s="6"/>
      <c r="J67" s="5"/>
      <c r="K67" s="8"/>
      <c r="L67" s="6">
        <v>0</v>
      </c>
      <c r="M67" s="5">
        <v>0</v>
      </c>
      <c r="N67" s="8">
        <v>0</v>
      </c>
      <c r="O67" s="6">
        <v>0</v>
      </c>
      <c r="P67" s="5">
        <v>0</v>
      </c>
      <c r="Q67" s="8">
        <v>0</v>
      </c>
      <c r="R67" s="6">
        <v>0</v>
      </c>
      <c r="S67" s="5">
        <v>0</v>
      </c>
      <c r="T67" s="8">
        <f t="shared" si="99"/>
        <v>0</v>
      </c>
      <c r="U67" s="6">
        <v>0</v>
      </c>
      <c r="V67" s="5">
        <v>0</v>
      </c>
      <c r="W67" s="8">
        <f t="shared" si="100"/>
        <v>0</v>
      </c>
      <c r="X67" s="6">
        <v>0</v>
      </c>
      <c r="Y67" s="5">
        <v>0</v>
      </c>
      <c r="Z67" s="8">
        <v>0</v>
      </c>
      <c r="AA67" s="6">
        <v>0</v>
      </c>
      <c r="AB67" s="5">
        <v>0</v>
      </c>
      <c r="AC67" s="8">
        <v>0</v>
      </c>
      <c r="AD67" s="6">
        <v>0</v>
      </c>
      <c r="AE67" s="5">
        <v>0</v>
      </c>
      <c r="AF67" s="8">
        <v>0</v>
      </c>
      <c r="AG67" s="6">
        <v>0</v>
      </c>
      <c r="AH67" s="5">
        <v>0</v>
      </c>
      <c r="AI67" s="8">
        <v>0</v>
      </c>
      <c r="AJ67" s="6">
        <v>0</v>
      </c>
      <c r="AK67" s="5">
        <v>0</v>
      </c>
      <c r="AL67" s="8">
        <v>0</v>
      </c>
      <c r="AM67" s="6">
        <v>0</v>
      </c>
      <c r="AN67" s="5">
        <v>0</v>
      </c>
      <c r="AO67" s="8">
        <v>0</v>
      </c>
      <c r="AP67" s="6">
        <v>0</v>
      </c>
      <c r="AQ67" s="5">
        <v>0</v>
      </c>
      <c r="AR67" s="8">
        <v>0</v>
      </c>
      <c r="AS67" s="6">
        <v>0</v>
      </c>
      <c r="AT67" s="5">
        <v>0</v>
      </c>
      <c r="AU67" s="8">
        <v>0</v>
      </c>
      <c r="AV67" s="6">
        <v>0</v>
      </c>
      <c r="AW67" s="5">
        <v>0</v>
      </c>
      <c r="AX67" s="8">
        <v>0</v>
      </c>
      <c r="AY67" s="6">
        <v>0</v>
      </c>
      <c r="AZ67" s="5">
        <v>0</v>
      </c>
      <c r="BA67" s="8">
        <v>0</v>
      </c>
      <c r="BB67" s="6">
        <v>0.749</v>
      </c>
      <c r="BC67" s="5">
        <v>56.65</v>
      </c>
      <c r="BD67" s="8">
        <f t="shared" ref="BD67" si="112">BC67/BB67*1000</f>
        <v>75634.178905206936</v>
      </c>
      <c r="BE67" s="6"/>
      <c r="BF67" s="5"/>
      <c r="BG67" s="8"/>
      <c r="BH67" s="6">
        <v>279.31400000000002</v>
      </c>
      <c r="BI67" s="5">
        <v>2181.66</v>
      </c>
      <c r="BJ67" s="8">
        <f t="shared" si="102"/>
        <v>7810.779266345402</v>
      </c>
      <c r="BK67" s="55">
        <f t="shared" si="103"/>
        <v>387.94900000000001</v>
      </c>
      <c r="BL67" s="8">
        <f t="shared" si="104"/>
        <v>3290.37</v>
      </c>
    </row>
    <row r="68" spans="1:64" x14ac:dyDescent="0.3">
      <c r="A68" s="35">
        <v>2016</v>
      </c>
      <c r="B68" s="36" t="s">
        <v>12</v>
      </c>
      <c r="C68" s="6">
        <v>53.984999999999999</v>
      </c>
      <c r="D68" s="5">
        <v>463.25</v>
      </c>
      <c r="E68" s="8">
        <f t="shared" si="105"/>
        <v>8581.0873390756697</v>
      </c>
      <c r="F68" s="6">
        <v>0</v>
      </c>
      <c r="G68" s="5">
        <v>0</v>
      </c>
      <c r="H68" s="8">
        <v>0</v>
      </c>
      <c r="I68" s="6"/>
      <c r="J68" s="5"/>
      <c r="K68" s="8"/>
      <c r="L68" s="6">
        <v>0</v>
      </c>
      <c r="M68" s="5">
        <v>0</v>
      </c>
      <c r="N68" s="8">
        <v>0</v>
      </c>
      <c r="O68" s="6">
        <v>0</v>
      </c>
      <c r="P68" s="5">
        <v>0</v>
      </c>
      <c r="Q68" s="8">
        <v>0</v>
      </c>
      <c r="R68" s="6">
        <v>0</v>
      </c>
      <c r="S68" s="5">
        <v>0</v>
      </c>
      <c r="T68" s="8">
        <f t="shared" si="99"/>
        <v>0</v>
      </c>
      <c r="U68" s="6">
        <v>0</v>
      </c>
      <c r="V68" s="5">
        <v>0</v>
      </c>
      <c r="W68" s="8">
        <f t="shared" si="100"/>
        <v>0</v>
      </c>
      <c r="X68" s="6">
        <v>0</v>
      </c>
      <c r="Y68" s="5">
        <v>0</v>
      </c>
      <c r="Z68" s="8">
        <v>0</v>
      </c>
      <c r="AA68" s="6">
        <v>0</v>
      </c>
      <c r="AB68" s="5">
        <v>0</v>
      </c>
      <c r="AC68" s="8">
        <v>0</v>
      </c>
      <c r="AD68" s="6">
        <v>0</v>
      </c>
      <c r="AE68" s="5">
        <v>0</v>
      </c>
      <c r="AF68" s="8">
        <v>0</v>
      </c>
      <c r="AG68" s="6">
        <v>0</v>
      </c>
      <c r="AH68" s="5">
        <v>0</v>
      </c>
      <c r="AI68" s="8">
        <v>0</v>
      </c>
      <c r="AJ68" s="6">
        <v>0</v>
      </c>
      <c r="AK68" s="5">
        <v>0</v>
      </c>
      <c r="AL68" s="8">
        <v>0</v>
      </c>
      <c r="AM68" s="6">
        <v>0</v>
      </c>
      <c r="AN68" s="5">
        <v>0</v>
      </c>
      <c r="AO68" s="8">
        <v>0</v>
      </c>
      <c r="AP68" s="6">
        <v>0</v>
      </c>
      <c r="AQ68" s="5">
        <v>0</v>
      </c>
      <c r="AR68" s="8">
        <v>0</v>
      </c>
      <c r="AS68" s="6">
        <v>0</v>
      </c>
      <c r="AT68" s="5">
        <v>0</v>
      </c>
      <c r="AU68" s="8">
        <v>0</v>
      </c>
      <c r="AV68" s="6">
        <v>1.4E-2</v>
      </c>
      <c r="AW68" s="5">
        <v>0.33</v>
      </c>
      <c r="AX68" s="8">
        <f t="shared" ref="AX68" si="113">AW68/AV68*1000</f>
        <v>23571.428571428572</v>
      </c>
      <c r="AY68" s="6">
        <v>0</v>
      </c>
      <c r="AZ68" s="5">
        <v>0</v>
      </c>
      <c r="BA68" s="8">
        <v>0</v>
      </c>
      <c r="BB68" s="6">
        <v>0</v>
      </c>
      <c r="BC68" s="5">
        <v>0</v>
      </c>
      <c r="BD68" s="8">
        <v>0</v>
      </c>
      <c r="BE68" s="6"/>
      <c r="BF68" s="5"/>
      <c r="BG68" s="8"/>
      <c r="BH68" s="6">
        <v>134.75299999999999</v>
      </c>
      <c r="BI68" s="5">
        <v>1147.74</v>
      </c>
      <c r="BJ68" s="8">
        <f t="shared" si="102"/>
        <v>8517.3613945515135</v>
      </c>
      <c r="BK68" s="55">
        <f t="shared" si="103"/>
        <v>188.75200000000001</v>
      </c>
      <c r="BL68" s="8">
        <f t="shared" si="104"/>
        <v>1611.32</v>
      </c>
    </row>
    <row r="69" spans="1:64" x14ac:dyDescent="0.3">
      <c r="A69" s="35">
        <v>2016</v>
      </c>
      <c r="B69" s="36" t="s">
        <v>13</v>
      </c>
      <c r="C69" s="6">
        <v>242.934</v>
      </c>
      <c r="D69" s="5">
        <v>2117.5700000000002</v>
      </c>
      <c r="E69" s="8">
        <f t="shared" si="105"/>
        <v>8716.6473198481908</v>
      </c>
      <c r="F69" s="6">
        <v>15.42</v>
      </c>
      <c r="G69" s="5">
        <v>83.34</v>
      </c>
      <c r="H69" s="8">
        <f t="shared" si="98"/>
        <v>5404.6692607003897</v>
      </c>
      <c r="I69" s="6"/>
      <c r="J69" s="5"/>
      <c r="K69" s="8"/>
      <c r="L69" s="6">
        <v>0</v>
      </c>
      <c r="M69" s="5">
        <v>0</v>
      </c>
      <c r="N69" s="8">
        <v>0</v>
      </c>
      <c r="O69" s="6">
        <v>0</v>
      </c>
      <c r="P69" s="5">
        <v>0</v>
      </c>
      <c r="Q69" s="8">
        <v>0</v>
      </c>
      <c r="R69" s="6">
        <v>0</v>
      </c>
      <c r="S69" s="5">
        <v>0</v>
      </c>
      <c r="T69" s="8">
        <f t="shared" si="99"/>
        <v>0</v>
      </c>
      <c r="U69" s="6">
        <v>0</v>
      </c>
      <c r="V69" s="5">
        <v>0</v>
      </c>
      <c r="W69" s="8">
        <f t="shared" si="100"/>
        <v>0</v>
      </c>
      <c r="X69" s="6">
        <v>0</v>
      </c>
      <c r="Y69" s="5">
        <v>0</v>
      </c>
      <c r="Z69" s="8">
        <v>0</v>
      </c>
      <c r="AA69" s="6">
        <v>0</v>
      </c>
      <c r="AB69" s="5">
        <v>0</v>
      </c>
      <c r="AC69" s="8">
        <v>0</v>
      </c>
      <c r="AD69" s="6">
        <v>0</v>
      </c>
      <c r="AE69" s="5">
        <v>0</v>
      </c>
      <c r="AF69" s="8">
        <v>0</v>
      </c>
      <c r="AG69" s="6">
        <v>0</v>
      </c>
      <c r="AH69" s="5">
        <v>0</v>
      </c>
      <c r="AI69" s="8">
        <v>0</v>
      </c>
      <c r="AJ69" s="6">
        <v>0</v>
      </c>
      <c r="AK69" s="5">
        <v>0</v>
      </c>
      <c r="AL69" s="8">
        <v>0</v>
      </c>
      <c r="AM69" s="6">
        <v>0</v>
      </c>
      <c r="AN69" s="5">
        <v>0</v>
      </c>
      <c r="AO69" s="8">
        <v>0</v>
      </c>
      <c r="AP69" s="6">
        <v>0</v>
      </c>
      <c r="AQ69" s="5">
        <v>0</v>
      </c>
      <c r="AR69" s="8">
        <v>0</v>
      </c>
      <c r="AS69" s="6">
        <v>0</v>
      </c>
      <c r="AT69" s="5">
        <v>0</v>
      </c>
      <c r="AU69" s="8">
        <v>0</v>
      </c>
      <c r="AV69" s="6">
        <v>0</v>
      </c>
      <c r="AW69" s="5">
        <v>0</v>
      </c>
      <c r="AX69" s="8">
        <v>0</v>
      </c>
      <c r="AY69" s="6">
        <v>0</v>
      </c>
      <c r="AZ69" s="5">
        <v>0</v>
      </c>
      <c r="BA69" s="8">
        <v>0</v>
      </c>
      <c r="BB69" s="6">
        <v>0</v>
      </c>
      <c r="BC69" s="5">
        <v>0</v>
      </c>
      <c r="BD69" s="8">
        <v>0</v>
      </c>
      <c r="BE69" s="6"/>
      <c r="BF69" s="5"/>
      <c r="BG69" s="8"/>
      <c r="BH69" s="6">
        <v>213.01400000000001</v>
      </c>
      <c r="BI69" s="5">
        <v>1871.22</v>
      </c>
      <c r="BJ69" s="8">
        <f t="shared" si="102"/>
        <v>8784.4930380162805</v>
      </c>
      <c r="BK69" s="55">
        <f t="shared" si="103"/>
        <v>471.36799999999999</v>
      </c>
      <c r="BL69" s="8">
        <f t="shared" si="104"/>
        <v>4072.13</v>
      </c>
    </row>
    <row r="70" spans="1:64" ht="15" thickBot="1" x14ac:dyDescent="0.35">
      <c r="A70" s="37"/>
      <c r="B70" s="38" t="s">
        <v>14</v>
      </c>
      <c r="C70" s="29">
        <f t="shared" ref="C70:D70" si="114">SUM(C58:C69)</f>
        <v>1316.2460000000001</v>
      </c>
      <c r="D70" s="28">
        <f t="shared" si="114"/>
        <v>12044.22</v>
      </c>
      <c r="E70" s="30"/>
      <c r="F70" s="29">
        <f t="shared" ref="F70:G70" si="115">SUM(F58:F69)</f>
        <v>482.03700000000009</v>
      </c>
      <c r="G70" s="28">
        <f t="shared" si="115"/>
        <v>4193.05</v>
      </c>
      <c r="H70" s="30"/>
      <c r="I70" s="29"/>
      <c r="J70" s="28"/>
      <c r="K70" s="30"/>
      <c r="L70" s="29">
        <f t="shared" ref="L70:M70" si="116">SUM(L58:L69)</f>
        <v>28.056000000000001</v>
      </c>
      <c r="M70" s="28">
        <f t="shared" si="116"/>
        <v>263.85000000000002</v>
      </c>
      <c r="N70" s="30"/>
      <c r="O70" s="29">
        <f t="shared" ref="O70:P70" si="117">SUM(O58:O69)</f>
        <v>0</v>
      </c>
      <c r="P70" s="28">
        <f t="shared" si="117"/>
        <v>0</v>
      </c>
      <c r="Q70" s="30"/>
      <c r="R70" s="29">
        <f t="shared" ref="R70:S70" si="118">SUM(R58:R69)</f>
        <v>0</v>
      </c>
      <c r="S70" s="28">
        <f t="shared" si="118"/>
        <v>0</v>
      </c>
      <c r="T70" s="30"/>
      <c r="U70" s="29">
        <f t="shared" ref="U70:V70" si="119">SUM(U58:U69)</f>
        <v>0</v>
      </c>
      <c r="V70" s="28">
        <f t="shared" si="119"/>
        <v>0</v>
      </c>
      <c r="W70" s="30"/>
      <c r="X70" s="29">
        <f t="shared" ref="X70:Y70" si="120">SUM(X58:X69)</f>
        <v>0</v>
      </c>
      <c r="Y70" s="28">
        <f t="shared" si="120"/>
        <v>0</v>
      </c>
      <c r="Z70" s="30"/>
      <c r="AA70" s="29">
        <f t="shared" ref="AA70:AB70" si="121">SUM(AA58:AA69)</f>
        <v>27</v>
      </c>
      <c r="AB70" s="28">
        <f t="shared" si="121"/>
        <v>259.35000000000002</v>
      </c>
      <c r="AC70" s="30"/>
      <c r="AD70" s="29">
        <f t="shared" ref="AD70:AE70" si="122">SUM(AD58:AD69)</f>
        <v>26</v>
      </c>
      <c r="AE70" s="28">
        <f t="shared" si="122"/>
        <v>161.6</v>
      </c>
      <c r="AF70" s="30"/>
      <c r="AG70" s="29">
        <f t="shared" ref="AG70:AH70" si="123">SUM(AG58:AG69)</f>
        <v>0</v>
      </c>
      <c r="AH70" s="28">
        <f t="shared" si="123"/>
        <v>0</v>
      </c>
      <c r="AI70" s="30"/>
      <c r="AJ70" s="29">
        <f t="shared" ref="AJ70:AK70" si="124">SUM(AJ58:AJ69)</f>
        <v>0</v>
      </c>
      <c r="AK70" s="28">
        <f t="shared" si="124"/>
        <v>0</v>
      </c>
      <c r="AL70" s="30"/>
      <c r="AM70" s="29">
        <f t="shared" ref="AM70:AN70" si="125">SUM(AM58:AM69)</f>
        <v>6.8419999999999996</v>
      </c>
      <c r="AN70" s="28">
        <f t="shared" si="125"/>
        <v>48.54</v>
      </c>
      <c r="AO70" s="30"/>
      <c r="AP70" s="29">
        <f t="shared" ref="AP70:AQ70" si="126">SUM(AP58:AP69)</f>
        <v>0.22</v>
      </c>
      <c r="AQ70" s="28">
        <f t="shared" si="126"/>
        <v>2.3199999999999998</v>
      </c>
      <c r="AR70" s="30"/>
      <c r="AS70" s="29">
        <f t="shared" ref="AS70:AT70" si="127">SUM(AS58:AS69)</f>
        <v>0</v>
      </c>
      <c r="AT70" s="28">
        <f t="shared" si="127"/>
        <v>0</v>
      </c>
      <c r="AU70" s="30"/>
      <c r="AV70" s="29">
        <f t="shared" ref="AV70:AW70" si="128">SUM(AV58:AV69)</f>
        <v>1.4E-2</v>
      </c>
      <c r="AW70" s="28">
        <f t="shared" si="128"/>
        <v>0.33</v>
      </c>
      <c r="AX70" s="30"/>
      <c r="AY70" s="29">
        <f t="shared" ref="AY70:AZ70" si="129">SUM(AY58:AY69)</f>
        <v>0</v>
      </c>
      <c r="AZ70" s="28">
        <f t="shared" si="129"/>
        <v>0</v>
      </c>
      <c r="BA70" s="30"/>
      <c r="BB70" s="29">
        <f t="shared" ref="BB70:BC70" si="130">SUM(BB58:BB69)</f>
        <v>1.32</v>
      </c>
      <c r="BC70" s="28">
        <f t="shared" si="130"/>
        <v>132.19</v>
      </c>
      <c r="BD70" s="30"/>
      <c r="BE70" s="29"/>
      <c r="BF70" s="28"/>
      <c r="BG70" s="30"/>
      <c r="BH70" s="29">
        <f t="shared" ref="BH70:BI70" si="131">SUM(BH58:BH69)</f>
        <v>2968.038</v>
      </c>
      <c r="BI70" s="28">
        <f t="shared" si="131"/>
        <v>29532.200000000004</v>
      </c>
      <c r="BJ70" s="30"/>
      <c r="BK70" s="56">
        <f t="shared" si="103"/>
        <v>4854.4529999999995</v>
      </c>
      <c r="BL70" s="30">
        <f t="shared" si="104"/>
        <v>46505.46</v>
      </c>
    </row>
    <row r="71" spans="1:64" x14ac:dyDescent="0.3">
      <c r="A71" s="35">
        <v>2017</v>
      </c>
      <c r="B71" s="36" t="s">
        <v>2</v>
      </c>
      <c r="C71" s="6">
        <v>188.95500000000001</v>
      </c>
      <c r="D71" s="5">
        <v>1491.67</v>
      </c>
      <c r="E71" s="8">
        <f t="shared" ref="E71:E82" si="132">D71/C71*1000</f>
        <v>7894.3134608769278</v>
      </c>
      <c r="F71" s="6">
        <v>0</v>
      </c>
      <c r="G71" s="5">
        <v>0</v>
      </c>
      <c r="H71" s="8">
        <v>0</v>
      </c>
      <c r="I71" s="6"/>
      <c r="J71" s="5"/>
      <c r="K71" s="8"/>
      <c r="L71" s="6">
        <v>0</v>
      </c>
      <c r="M71" s="5">
        <v>0</v>
      </c>
      <c r="N71" s="8">
        <v>0</v>
      </c>
      <c r="O71" s="6">
        <v>0</v>
      </c>
      <c r="P71" s="5">
        <v>0</v>
      </c>
      <c r="Q71" s="8">
        <v>0</v>
      </c>
      <c r="R71" s="6">
        <v>0</v>
      </c>
      <c r="S71" s="5">
        <v>0</v>
      </c>
      <c r="T71" s="8">
        <f t="shared" ref="T71:T82" si="133">IF(R71=0,0,S71/R71*1000)</f>
        <v>0</v>
      </c>
      <c r="U71" s="6">
        <v>0</v>
      </c>
      <c r="V71" s="5">
        <v>0</v>
      </c>
      <c r="W71" s="8">
        <f t="shared" ref="W71:W82" si="134">IF(U71=0,0,V71/U71*1000)</f>
        <v>0</v>
      </c>
      <c r="X71" s="6">
        <v>0</v>
      </c>
      <c r="Y71" s="5">
        <v>0</v>
      </c>
      <c r="Z71" s="8">
        <v>0</v>
      </c>
      <c r="AA71" s="6">
        <v>0</v>
      </c>
      <c r="AB71" s="5">
        <v>0</v>
      </c>
      <c r="AC71" s="8">
        <v>0</v>
      </c>
      <c r="AD71" s="6">
        <v>0</v>
      </c>
      <c r="AE71" s="5">
        <v>0</v>
      </c>
      <c r="AF71" s="8">
        <v>0</v>
      </c>
      <c r="AG71" s="6">
        <v>0</v>
      </c>
      <c r="AH71" s="5">
        <v>0</v>
      </c>
      <c r="AI71" s="8">
        <v>0</v>
      </c>
      <c r="AJ71" s="6">
        <v>0</v>
      </c>
      <c r="AK71" s="5">
        <v>0</v>
      </c>
      <c r="AL71" s="8">
        <v>0</v>
      </c>
      <c r="AM71" s="6">
        <v>0</v>
      </c>
      <c r="AN71" s="5">
        <v>0</v>
      </c>
      <c r="AO71" s="8">
        <v>0</v>
      </c>
      <c r="AP71" s="6">
        <v>0</v>
      </c>
      <c r="AQ71" s="5">
        <v>0</v>
      </c>
      <c r="AR71" s="8">
        <v>0</v>
      </c>
      <c r="AS71" s="6">
        <v>0</v>
      </c>
      <c r="AT71" s="5">
        <v>0</v>
      </c>
      <c r="AU71" s="8">
        <v>0</v>
      </c>
      <c r="AV71" s="6">
        <v>0</v>
      </c>
      <c r="AW71" s="5">
        <v>0</v>
      </c>
      <c r="AX71" s="8">
        <v>0</v>
      </c>
      <c r="AY71" s="6">
        <v>0</v>
      </c>
      <c r="AZ71" s="5">
        <v>0</v>
      </c>
      <c r="BA71" s="8">
        <v>0</v>
      </c>
      <c r="BB71" s="6">
        <v>0</v>
      </c>
      <c r="BC71" s="5">
        <v>0</v>
      </c>
      <c r="BD71" s="8">
        <v>0</v>
      </c>
      <c r="BE71" s="6"/>
      <c r="BF71" s="5"/>
      <c r="BG71" s="8"/>
      <c r="BH71" s="6">
        <v>174.465</v>
      </c>
      <c r="BI71" s="5">
        <v>1489.41</v>
      </c>
      <c r="BJ71" s="8">
        <f t="shared" ref="BJ71:BJ82" si="135">BI71/BH71*1000</f>
        <v>8537.0131545009026</v>
      </c>
      <c r="BK71" s="55">
        <f t="shared" si="103"/>
        <v>363.42</v>
      </c>
      <c r="BL71" s="8">
        <f t="shared" si="104"/>
        <v>2981.08</v>
      </c>
    </row>
    <row r="72" spans="1:64" x14ac:dyDescent="0.3">
      <c r="A72" s="35">
        <v>2017</v>
      </c>
      <c r="B72" s="36" t="s">
        <v>3</v>
      </c>
      <c r="C72" s="6">
        <v>242.95599999999999</v>
      </c>
      <c r="D72" s="5">
        <v>1679.73</v>
      </c>
      <c r="E72" s="8">
        <f t="shared" si="132"/>
        <v>6913.7210029799635</v>
      </c>
      <c r="F72" s="6">
        <v>20.927</v>
      </c>
      <c r="G72" s="5">
        <v>137.05000000000001</v>
      </c>
      <c r="H72" s="8">
        <f t="shared" ref="H72:H82" si="136">G72/F72*1000</f>
        <v>6548.9558942992317</v>
      </c>
      <c r="I72" s="6"/>
      <c r="J72" s="5"/>
      <c r="K72" s="8"/>
      <c r="L72" s="6">
        <v>0</v>
      </c>
      <c r="M72" s="5">
        <v>0</v>
      </c>
      <c r="N72" s="8">
        <v>0</v>
      </c>
      <c r="O72" s="6">
        <v>0</v>
      </c>
      <c r="P72" s="5">
        <v>0</v>
      </c>
      <c r="Q72" s="8">
        <v>0</v>
      </c>
      <c r="R72" s="6">
        <v>0</v>
      </c>
      <c r="S72" s="5">
        <v>0</v>
      </c>
      <c r="T72" s="8">
        <f t="shared" si="133"/>
        <v>0</v>
      </c>
      <c r="U72" s="6">
        <v>0</v>
      </c>
      <c r="V72" s="5">
        <v>0</v>
      </c>
      <c r="W72" s="8">
        <f t="shared" si="134"/>
        <v>0</v>
      </c>
      <c r="X72" s="6">
        <v>0</v>
      </c>
      <c r="Y72" s="5">
        <v>0</v>
      </c>
      <c r="Z72" s="8">
        <v>0</v>
      </c>
      <c r="AA72" s="6">
        <v>0</v>
      </c>
      <c r="AB72" s="5">
        <v>0</v>
      </c>
      <c r="AC72" s="8">
        <v>0</v>
      </c>
      <c r="AD72" s="6">
        <v>0</v>
      </c>
      <c r="AE72" s="5">
        <v>0</v>
      </c>
      <c r="AF72" s="8">
        <v>0</v>
      </c>
      <c r="AG72" s="6">
        <v>0</v>
      </c>
      <c r="AH72" s="5">
        <v>0</v>
      </c>
      <c r="AI72" s="8">
        <v>0</v>
      </c>
      <c r="AJ72" s="6">
        <v>0</v>
      </c>
      <c r="AK72" s="5">
        <v>0</v>
      </c>
      <c r="AL72" s="8">
        <v>0</v>
      </c>
      <c r="AM72" s="6">
        <v>0</v>
      </c>
      <c r="AN72" s="5">
        <v>0</v>
      </c>
      <c r="AO72" s="8">
        <v>0</v>
      </c>
      <c r="AP72" s="6">
        <v>0</v>
      </c>
      <c r="AQ72" s="5">
        <v>0</v>
      </c>
      <c r="AR72" s="8">
        <v>0</v>
      </c>
      <c r="AS72" s="6">
        <v>0</v>
      </c>
      <c r="AT72" s="5">
        <v>0</v>
      </c>
      <c r="AU72" s="8">
        <v>0</v>
      </c>
      <c r="AV72" s="6">
        <v>0</v>
      </c>
      <c r="AW72" s="5">
        <v>0</v>
      </c>
      <c r="AX72" s="8">
        <v>0</v>
      </c>
      <c r="AY72" s="6">
        <v>0</v>
      </c>
      <c r="AZ72" s="5">
        <v>0</v>
      </c>
      <c r="BA72" s="8">
        <v>0</v>
      </c>
      <c r="BB72" s="6">
        <v>0</v>
      </c>
      <c r="BC72" s="5">
        <v>0</v>
      </c>
      <c r="BD72" s="8">
        <v>0</v>
      </c>
      <c r="BE72" s="6"/>
      <c r="BF72" s="5"/>
      <c r="BG72" s="8"/>
      <c r="BH72" s="6">
        <v>81.727999999999994</v>
      </c>
      <c r="BI72" s="5">
        <v>625.04</v>
      </c>
      <c r="BJ72" s="8">
        <f t="shared" si="135"/>
        <v>7647.8073610023494</v>
      </c>
      <c r="BK72" s="55">
        <f t="shared" si="103"/>
        <v>345.61099999999999</v>
      </c>
      <c r="BL72" s="8">
        <f t="shared" si="104"/>
        <v>2441.8199999999997</v>
      </c>
    </row>
    <row r="73" spans="1:64" x14ac:dyDescent="0.3">
      <c r="A73" s="35">
        <v>2017</v>
      </c>
      <c r="B73" s="36" t="s">
        <v>4</v>
      </c>
      <c r="C73" s="6">
        <v>135.142</v>
      </c>
      <c r="D73" s="5">
        <v>1002.04</v>
      </c>
      <c r="E73" s="8">
        <f t="shared" si="132"/>
        <v>7414.7193322579215</v>
      </c>
      <c r="F73" s="6">
        <v>70.864000000000004</v>
      </c>
      <c r="G73" s="5">
        <v>527.75</v>
      </c>
      <c r="H73" s="8">
        <f t="shared" si="136"/>
        <v>7447.3639647776017</v>
      </c>
      <c r="I73" s="6"/>
      <c r="J73" s="5"/>
      <c r="K73" s="8"/>
      <c r="L73" s="6">
        <v>0</v>
      </c>
      <c r="M73" s="5">
        <v>0</v>
      </c>
      <c r="N73" s="8">
        <v>0</v>
      </c>
      <c r="O73" s="6">
        <v>0</v>
      </c>
      <c r="P73" s="5">
        <v>0</v>
      </c>
      <c r="Q73" s="8">
        <v>0</v>
      </c>
      <c r="R73" s="6">
        <v>0</v>
      </c>
      <c r="S73" s="5">
        <v>0</v>
      </c>
      <c r="T73" s="8">
        <f t="shared" si="133"/>
        <v>0</v>
      </c>
      <c r="U73" s="6">
        <v>0</v>
      </c>
      <c r="V73" s="5">
        <v>0</v>
      </c>
      <c r="W73" s="8">
        <f t="shared" si="134"/>
        <v>0</v>
      </c>
      <c r="X73" s="6">
        <v>0</v>
      </c>
      <c r="Y73" s="5">
        <v>0</v>
      </c>
      <c r="Z73" s="8">
        <v>0</v>
      </c>
      <c r="AA73" s="6">
        <v>0</v>
      </c>
      <c r="AB73" s="5">
        <v>0</v>
      </c>
      <c r="AC73" s="8">
        <v>0</v>
      </c>
      <c r="AD73" s="6">
        <v>0</v>
      </c>
      <c r="AE73" s="5">
        <v>0</v>
      </c>
      <c r="AF73" s="8">
        <v>0</v>
      </c>
      <c r="AG73" s="6">
        <v>0</v>
      </c>
      <c r="AH73" s="5">
        <v>0</v>
      </c>
      <c r="AI73" s="8">
        <v>0</v>
      </c>
      <c r="AJ73" s="6">
        <v>0</v>
      </c>
      <c r="AK73" s="5">
        <v>0</v>
      </c>
      <c r="AL73" s="8">
        <v>0</v>
      </c>
      <c r="AM73" s="6">
        <v>0</v>
      </c>
      <c r="AN73" s="5">
        <v>0</v>
      </c>
      <c r="AO73" s="8">
        <v>0</v>
      </c>
      <c r="AP73" s="6">
        <v>0</v>
      </c>
      <c r="AQ73" s="5">
        <v>0</v>
      </c>
      <c r="AR73" s="8">
        <v>0</v>
      </c>
      <c r="AS73" s="6">
        <v>0</v>
      </c>
      <c r="AT73" s="5">
        <v>0</v>
      </c>
      <c r="AU73" s="8">
        <v>0</v>
      </c>
      <c r="AV73" s="6">
        <v>0</v>
      </c>
      <c r="AW73" s="5">
        <v>0</v>
      </c>
      <c r="AX73" s="8">
        <v>0</v>
      </c>
      <c r="AY73" s="6">
        <v>0</v>
      </c>
      <c r="AZ73" s="5">
        <v>0</v>
      </c>
      <c r="BA73" s="8">
        <v>0</v>
      </c>
      <c r="BB73" s="6">
        <v>0</v>
      </c>
      <c r="BC73" s="5">
        <v>0</v>
      </c>
      <c r="BD73" s="8">
        <v>0</v>
      </c>
      <c r="BE73" s="6"/>
      <c r="BF73" s="5"/>
      <c r="BG73" s="8"/>
      <c r="BH73" s="6">
        <v>324.44</v>
      </c>
      <c r="BI73" s="5">
        <v>2481.4899999999998</v>
      </c>
      <c r="BJ73" s="8">
        <f t="shared" si="135"/>
        <v>7648.5328566144735</v>
      </c>
      <c r="BK73" s="55">
        <f t="shared" si="103"/>
        <v>530.44600000000003</v>
      </c>
      <c r="BL73" s="8">
        <f t="shared" si="104"/>
        <v>4011.2799999999997</v>
      </c>
    </row>
    <row r="74" spans="1:64" x14ac:dyDescent="0.3">
      <c r="A74" s="35">
        <v>2017</v>
      </c>
      <c r="B74" s="36" t="s">
        <v>5</v>
      </c>
      <c r="C74" s="6">
        <v>134.99</v>
      </c>
      <c r="D74" s="5">
        <v>991.95</v>
      </c>
      <c r="E74" s="8">
        <f t="shared" si="132"/>
        <v>7348.32209793318</v>
      </c>
      <c r="F74" s="6">
        <v>54.22</v>
      </c>
      <c r="G74" s="5">
        <v>410.72</v>
      </c>
      <c r="H74" s="8">
        <f t="shared" si="136"/>
        <v>7575.0645518258953</v>
      </c>
      <c r="I74" s="6"/>
      <c r="J74" s="5"/>
      <c r="K74" s="8"/>
      <c r="L74" s="6">
        <v>0.17699999999999999</v>
      </c>
      <c r="M74" s="5">
        <v>3.37</v>
      </c>
      <c r="N74" s="8">
        <f t="shared" ref="N74:N75" si="137">M74/L74*1000</f>
        <v>19039.548022598872</v>
      </c>
      <c r="O74" s="6">
        <v>0</v>
      </c>
      <c r="P74" s="5">
        <v>0</v>
      </c>
      <c r="Q74" s="8">
        <v>0</v>
      </c>
      <c r="R74" s="6">
        <v>0</v>
      </c>
      <c r="S74" s="5">
        <v>0</v>
      </c>
      <c r="T74" s="8">
        <f t="shared" si="133"/>
        <v>0</v>
      </c>
      <c r="U74" s="6">
        <v>0</v>
      </c>
      <c r="V74" s="5">
        <v>0</v>
      </c>
      <c r="W74" s="8">
        <f t="shared" si="134"/>
        <v>0</v>
      </c>
      <c r="X74" s="6">
        <v>0</v>
      </c>
      <c r="Y74" s="5">
        <v>0</v>
      </c>
      <c r="Z74" s="8">
        <v>0</v>
      </c>
      <c r="AA74" s="6">
        <v>0</v>
      </c>
      <c r="AB74" s="5">
        <v>0</v>
      </c>
      <c r="AC74" s="8">
        <v>0</v>
      </c>
      <c r="AD74" s="6">
        <v>0</v>
      </c>
      <c r="AE74" s="5">
        <v>0</v>
      </c>
      <c r="AF74" s="8">
        <v>0</v>
      </c>
      <c r="AG74" s="6">
        <v>0</v>
      </c>
      <c r="AH74" s="5">
        <v>0</v>
      </c>
      <c r="AI74" s="8">
        <v>0</v>
      </c>
      <c r="AJ74" s="6">
        <v>0</v>
      </c>
      <c r="AK74" s="5">
        <v>0</v>
      </c>
      <c r="AL74" s="8">
        <v>0</v>
      </c>
      <c r="AM74" s="6">
        <v>0</v>
      </c>
      <c r="AN74" s="5">
        <v>0</v>
      </c>
      <c r="AO74" s="8">
        <v>0</v>
      </c>
      <c r="AP74" s="6">
        <v>0</v>
      </c>
      <c r="AQ74" s="5">
        <v>0</v>
      </c>
      <c r="AR74" s="8">
        <v>0</v>
      </c>
      <c r="AS74" s="6">
        <v>0</v>
      </c>
      <c r="AT74" s="5">
        <v>0</v>
      </c>
      <c r="AU74" s="8">
        <v>0</v>
      </c>
      <c r="AV74" s="6">
        <v>0</v>
      </c>
      <c r="AW74" s="5">
        <v>0</v>
      </c>
      <c r="AX74" s="8">
        <v>0</v>
      </c>
      <c r="AY74" s="6">
        <v>0</v>
      </c>
      <c r="AZ74" s="5">
        <v>0</v>
      </c>
      <c r="BA74" s="8">
        <v>0</v>
      </c>
      <c r="BB74" s="6">
        <v>0</v>
      </c>
      <c r="BC74" s="5">
        <v>0</v>
      </c>
      <c r="BD74" s="8">
        <v>0</v>
      </c>
      <c r="BE74" s="6"/>
      <c r="BF74" s="5"/>
      <c r="BG74" s="8"/>
      <c r="BH74" s="6">
        <v>190.66</v>
      </c>
      <c r="BI74" s="5">
        <v>1485.4</v>
      </c>
      <c r="BJ74" s="8">
        <f t="shared" si="135"/>
        <v>7790.8318472673873</v>
      </c>
      <c r="BK74" s="55">
        <f t="shared" si="103"/>
        <v>380.04700000000003</v>
      </c>
      <c r="BL74" s="8">
        <f t="shared" si="104"/>
        <v>2891.44</v>
      </c>
    </row>
    <row r="75" spans="1:64" x14ac:dyDescent="0.3">
      <c r="A75" s="35">
        <v>2017</v>
      </c>
      <c r="B75" s="36" t="s">
        <v>6</v>
      </c>
      <c r="C75" s="6">
        <v>195.74299999999999</v>
      </c>
      <c r="D75" s="5">
        <v>1491.89</v>
      </c>
      <c r="E75" s="8">
        <f t="shared" si="132"/>
        <v>7621.6774035342269</v>
      </c>
      <c r="F75" s="6">
        <v>41.48</v>
      </c>
      <c r="G75" s="5">
        <v>320.82</v>
      </c>
      <c r="H75" s="8">
        <f t="shared" si="136"/>
        <v>7734.3297974927673</v>
      </c>
      <c r="I75" s="6"/>
      <c r="J75" s="5"/>
      <c r="K75" s="8"/>
      <c r="L75" s="6">
        <v>27.885000000000002</v>
      </c>
      <c r="M75" s="5">
        <v>214.27</v>
      </c>
      <c r="N75" s="8">
        <f t="shared" si="137"/>
        <v>7684.059530213377</v>
      </c>
      <c r="O75" s="6">
        <v>0</v>
      </c>
      <c r="P75" s="5">
        <v>0</v>
      </c>
      <c r="Q75" s="8">
        <v>0</v>
      </c>
      <c r="R75" s="6">
        <v>0</v>
      </c>
      <c r="S75" s="5">
        <v>0</v>
      </c>
      <c r="T75" s="8">
        <f t="shared" si="133"/>
        <v>0</v>
      </c>
      <c r="U75" s="6">
        <v>0</v>
      </c>
      <c r="V75" s="5">
        <v>0</v>
      </c>
      <c r="W75" s="8">
        <f t="shared" si="134"/>
        <v>0</v>
      </c>
      <c r="X75" s="6">
        <v>0</v>
      </c>
      <c r="Y75" s="5">
        <v>0</v>
      </c>
      <c r="Z75" s="8">
        <v>0</v>
      </c>
      <c r="AA75" s="6">
        <v>0</v>
      </c>
      <c r="AB75" s="5">
        <v>0</v>
      </c>
      <c r="AC75" s="8">
        <v>0</v>
      </c>
      <c r="AD75" s="6">
        <v>0</v>
      </c>
      <c r="AE75" s="5">
        <v>0</v>
      </c>
      <c r="AF75" s="8">
        <v>0</v>
      </c>
      <c r="AG75" s="6">
        <v>0</v>
      </c>
      <c r="AH75" s="5">
        <v>0</v>
      </c>
      <c r="AI75" s="8">
        <v>0</v>
      </c>
      <c r="AJ75" s="6">
        <v>0</v>
      </c>
      <c r="AK75" s="5">
        <v>0</v>
      </c>
      <c r="AL75" s="8">
        <v>0</v>
      </c>
      <c r="AM75" s="6">
        <v>0</v>
      </c>
      <c r="AN75" s="5">
        <v>0</v>
      </c>
      <c r="AO75" s="8">
        <v>0</v>
      </c>
      <c r="AP75" s="6">
        <v>0</v>
      </c>
      <c r="AQ75" s="5">
        <v>0</v>
      </c>
      <c r="AR75" s="8">
        <v>0</v>
      </c>
      <c r="AS75" s="6">
        <v>0</v>
      </c>
      <c r="AT75" s="5">
        <v>0</v>
      </c>
      <c r="AU75" s="8">
        <v>0</v>
      </c>
      <c r="AV75" s="6">
        <v>0</v>
      </c>
      <c r="AW75" s="5">
        <v>0</v>
      </c>
      <c r="AX75" s="8">
        <v>0</v>
      </c>
      <c r="AY75" s="6">
        <v>0</v>
      </c>
      <c r="AZ75" s="5">
        <v>0</v>
      </c>
      <c r="BA75" s="8">
        <v>0</v>
      </c>
      <c r="BB75" s="6">
        <v>0</v>
      </c>
      <c r="BC75" s="5">
        <v>0</v>
      </c>
      <c r="BD75" s="8">
        <v>0</v>
      </c>
      <c r="BE75" s="6"/>
      <c r="BF75" s="5"/>
      <c r="BG75" s="8"/>
      <c r="BH75" s="6">
        <v>594.06700000000001</v>
      </c>
      <c r="BI75" s="5">
        <v>5129.57</v>
      </c>
      <c r="BJ75" s="8">
        <f t="shared" si="135"/>
        <v>8634.6657868556904</v>
      </c>
      <c r="BK75" s="55">
        <f t="shared" si="103"/>
        <v>859.17499999999995</v>
      </c>
      <c r="BL75" s="8">
        <f t="shared" si="104"/>
        <v>7156.55</v>
      </c>
    </row>
    <row r="76" spans="1:64" x14ac:dyDescent="0.3">
      <c r="A76" s="35">
        <v>2017</v>
      </c>
      <c r="B76" s="36" t="s">
        <v>7</v>
      </c>
      <c r="C76" s="6">
        <v>212.32599999999999</v>
      </c>
      <c r="D76" s="5">
        <v>1688.83</v>
      </c>
      <c r="E76" s="8">
        <f t="shared" si="132"/>
        <v>7953.948174034268</v>
      </c>
      <c r="F76" s="6">
        <v>51.755000000000003</v>
      </c>
      <c r="G76" s="5">
        <v>465.82</v>
      </c>
      <c r="H76" s="8">
        <f t="shared" si="136"/>
        <v>9000.4830451164125</v>
      </c>
      <c r="I76" s="6"/>
      <c r="J76" s="5"/>
      <c r="K76" s="8"/>
      <c r="L76" s="6">
        <v>0</v>
      </c>
      <c r="M76" s="5">
        <v>0</v>
      </c>
      <c r="N76" s="8">
        <v>0</v>
      </c>
      <c r="O76" s="6">
        <v>0</v>
      </c>
      <c r="P76" s="5">
        <v>0</v>
      </c>
      <c r="Q76" s="8">
        <v>0</v>
      </c>
      <c r="R76" s="6">
        <v>0</v>
      </c>
      <c r="S76" s="5">
        <v>0</v>
      </c>
      <c r="T76" s="8">
        <f t="shared" si="133"/>
        <v>0</v>
      </c>
      <c r="U76" s="6">
        <v>0</v>
      </c>
      <c r="V76" s="5">
        <v>0</v>
      </c>
      <c r="W76" s="8">
        <f t="shared" si="134"/>
        <v>0</v>
      </c>
      <c r="X76" s="6">
        <v>0</v>
      </c>
      <c r="Y76" s="5">
        <v>0</v>
      </c>
      <c r="Z76" s="8">
        <v>0</v>
      </c>
      <c r="AA76" s="6">
        <v>0</v>
      </c>
      <c r="AB76" s="5">
        <v>0</v>
      </c>
      <c r="AC76" s="8">
        <v>0</v>
      </c>
      <c r="AD76" s="6">
        <v>0</v>
      </c>
      <c r="AE76" s="5">
        <v>0</v>
      </c>
      <c r="AF76" s="8">
        <v>0</v>
      </c>
      <c r="AG76" s="6">
        <v>0</v>
      </c>
      <c r="AH76" s="5">
        <v>0</v>
      </c>
      <c r="AI76" s="8">
        <v>0</v>
      </c>
      <c r="AJ76" s="6">
        <v>0</v>
      </c>
      <c r="AK76" s="5">
        <v>0</v>
      </c>
      <c r="AL76" s="8">
        <v>0</v>
      </c>
      <c r="AM76" s="6">
        <v>2.5000000000000001E-2</v>
      </c>
      <c r="AN76" s="5">
        <v>0.66</v>
      </c>
      <c r="AO76" s="8">
        <f t="shared" ref="AO76" si="138">AN76/AM76*1000</f>
        <v>26400</v>
      </c>
      <c r="AP76" s="6">
        <v>0</v>
      </c>
      <c r="AQ76" s="5">
        <v>0</v>
      </c>
      <c r="AR76" s="8">
        <v>0</v>
      </c>
      <c r="AS76" s="6">
        <v>0</v>
      </c>
      <c r="AT76" s="5">
        <v>0</v>
      </c>
      <c r="AU76" s="8">
        <v>0</v>
      </c>
      <c r="AV76" s="6">
        <v>0</v>
      </c>
      <c r="AW76" s="5">
        <v>0</v>
      </c>
      <c r="AX76" s="8">
        <v>0</v>
      </c>
      <c r="AY76" s="6">
        <v>0</v>
      </c>
      <c r="AZ76" s="5">
        <v>0</v>
      </c>
      <c r="BA76" s="8">
        <v>0</v>
      </c>
      <c r="BB76" s="6">
        <v>0</v>
      </c>
      <c r="BC76" s="5">
        <v>0</v>
      </c>
      <c r="BD76" s="8">
        <v>0</v>
      </c>
      <c r="BE76" s="6"/>
      <c r="BF76" s="5"/>
      <c r="BG76" s="8"/>
      <c r="BH76" s="6">
        <v>513.98400000000004</v>
      </c>
      <c r="BI76" s="5">
        <v>4677.67</v>
      </c>
      <c r="BJ76" s="8">
        <f t="shared" si="135"/>
        <v>9100.808585481258</v>
      </c>
      <c r="BK76" s="55">
        <f t="shared" si="103"/>
        <v>778.09</v>
      </c>
      <c r="BL76" s="8">
        <f t="shared" si="104"/>
        <v>6832.98</v>
      </c>
    </row>
    <row r="77" spans="1:64" x14ac:dyDescent="0.3">
      <c r="A77" s="35">
        <v>2017</v>
      </c>
      <c r="B77" s="36" t="s">
        <v>8</v>
      </c>
      <c r="C77" s="6">
        <v>236.64400000000001</v>
      </c>
      <c r="D77" s="5">
        <v>2224.21</v>
      </c>
      <c r="E77" s="8">
        <f t="shared" si="132"/>
        <v>9398.9706056354698</v>
      </c>
      <c r="F77" s="6">
        <v>82.268000000000001</v>
      </c>
      <c r="G77" s="5">
        <v>747.87</v>
      </c>
      <c r="H77" s="8">
        <f t="shared" si="136"/>
        <v>9090.6549326591139</v>
      </c>
      <c r="I77" s="6"/>
      <c r="J77" s="5"/>
      <c r="K77" s="8"/>
      <c r="L77" s="6">
        <v>0</v>
      </c>
      <c r="M77" s="5">
        <v>0</v>
      </c>
      <c r="N77" s="8">
        <v>0</v>
      </c>
      <c r="O77" s="6">
        <v>0</v>
      </c>
      <c r="P77" s="5">
        <v>0</v>
      </c>
      <c r="Q77" s="8">
        <v>0</v>
      </c>
      <c r="R77" s="6">
        <v>0</v>
      </c>
      <c r="S77" s="5">
        <v>0</v>
      </c>
      <c r="T77" s="8">
        <f t="shared" si="133"/>
        <v>0</v>
      </c>
      <c r="U77" s="6">
        <v>0</v>
      </c>
      <c r="V77" s="5">
        <v>0</v>
      </c>
      <c r="W77" s="8">
        <f t="shared" si="134"/>
        <v>0</v>
      </c>
      <c r="X77" s="6">
        <v>0</v>
      </c>
      <c r="Y77" s="5">
        <v>0</v>
      </c>
      <c r="Z77" s="8">
        <v>0</v>
      </c>
      <c r="AA77" s="6">
        <v>0</v>
      </c>
      <c r="AB77" s="5">
        <v>0</v>
      </c>
      <c r="AC77" s="8">
        <v>0</v>
      </c>
      <c r="AD77" s="6">
        <v>0</v>
      </c>
      <c r="AE77" s="5">
        <v>0</v>
      </c>
      <c r="AF77" s="8">
        <v>0</v>
      </c>
      <c r="AG77" s="6">
        <v>0</v>
      </c>
      <c r="AH77" s="5">
        <v>0</v>
      </c>
      <c r="AI77" s="8">
        <v>0</v>
      </c>
      <c r="AJ77" s="6">
        <v>0</v>
      </c>
      <c r="AK77" s="5">
        <v>0</v>
      </c>
      <c r="AL77" s="8">
        <v>0</v>
      </c>
      <c r="AM77" s="6">
        <v>0</v>
      </c>
      <c r="AN77" s="5">
        <v>0</v>
      </c>
      <c r="AO77" s="8">
        <v>0</v>
      </c>
      <c r="AP77" s="6">
        <v>0</v>
      </c>
      <c r="AQ77" s="5">
        <v>0</v>
      </c>
      <c r="AR77" s="8">
        <v>0</v>
      </c>
      <c r="AS77" s="6">
        <v>0</v>
      </c>
      <c r="AT77" s="5">
        <v>0</v>
      </c>
      <c r="AU77" s="8">
        <v>0</v>
      </c>
      <c r="AV77" s="6">
        <v>0</v>
      </c>
      <c r="AW77" s="5">
        <v>0</v>
      </c>
      <c r="AX77" s="8">
        <v>0</v>
      </c>
      <c r="AY77" s="6">
        <v>0</v>
      </c>
      <c r="AZ77" s="5">
        <v>0</v>
      </c>
      <c r="BA77" s="8">
        <v>0</v>
      </c>
      <c r="BB77" s="6">
        <v>0</v>
      </c>
      <c r="BC77" s="5">
        <v>0</v>
      </c>
      <c r="BD77" s="8">
        <v>0</v>
      </c>
      <c r="BE77" s="6"/>
      <c r="BF77" s="5"/>
      <c r="BG77" s="8"/>
      <c r="BH77" s="6">
        <v>879.17399999999998</v>
      </c>
      <c r="BI77" s="5">
        <v>8463.9599999999991</v>
      </c>
      <c r="BJ77" s="8">
        <f t="shared" si="135"/>
        <v>9627.1727780848832</v>
      </c>
      <c r="BK77" s="55">
        <f t="shared" si="103"/>
        <v>1198.086</v>
      </c>
      <c r="BL77" s="8">
        <f t="shared" si="104"/>
        <v>11436.039999999999</v>
      </c>
    </row>
    <row r="78" spans="1:64" x14ac:dyDescent="0.3">
      <c r="A78" s="35">
        <v>2017</v>
      </c>
      <c r="B78" s="36" t="s">
        <v>9</v>
      </c>
      <c r="C78" s="6">
        <v>182.97300000000001</v>
      </c>
      <c r="D78" s="5">
        <v>1912.02</v>
      </c>
      <c r="E78" s="8">
        <f t="shared" si="132"/>
        <v>10449.738486006132</v>
      </c>
      <c r="F78" s="6">
        <v>127.215</v>
      </c>
      <c r="G78" s="5">
        <v>1540.76</v>
      </c>
      <c r="H78" s="8">
        <f t="shared" si="136"/>
        <v>12111.464842982352</v>
      </c>
      <c r="I78" s="6"/>
      <c r="J78" s="5"/>
      <c r="K78" s="8"/>
      <c r="L78" s="6">
        <v>0</v>
      </c>
      <c r="M78" s="5">
        <v>0</v>
      </c>
      <c r="N78" s="8">
        <v>0</v>
      </c>
      <c r="O78" s="6">
        <v>0</v>
      </c>
      <c r="P78" s="5">
        <v>0</v>
      </c>
      <c r="Q78" s="8">
        <v>0</v>
      </c>
      <c r="R78" s="6">
        <v>0</v>
      </c>
      <c r="S78" s="5">
        <v>0</v>
      </c>
      <c r="T78" s="8">
        <f t="shared" si="133"/>
        <v>0</v>
      </c>
      <c r="U78" s="6">
        <v>0</v>
      </c>
      <c r="V78" s="5">
        <v>0</v>
      </c>
      <c r="W78" s="8">
        <f t="shared" si="134"/>
        <v>0</v>
      </c>
      <c r="X78" s="6">
        <v>0</v>
      </c>
      <c r="Y78" s="5">
        <v>0</v>
      </c>
      <c r="Z78" s="8">
        <v>0</v>
      </c>
      <c r="AA78" s="6">
        <v>0</v>
      </c>
      <c r="AB78" s="5">
        <v>0</v>
      </c>
      <c r="AC78" s="8">
        <v>0</v>
      </c>
      <c r="AD78" s="6">
        <v>0</v>
      </c>
      <c r="AE78" s="5">
        <v>0</v>
      </c>
      <c r="AF78" s="8">
        <v>0</v>
      </c>
      <c r="AG78" s="6">
        <v>0</v>
      </c>
      <c r="AH78" s="5">
        <v>0</v>
      </c>
      <c r="AI78" s="8">
        <v>0</v>
      </c>
      <c r="AJ78" s="6">
        <v>0</v>
      </c>
      <c r="AK78" s="5">
        <v>0</v>
      </c>
      <c r="AL78" s="8">
        <v>0</v>
      </c>
      <c r="AM78" s="6">
        <v>0</v>
      </c>
      <c r="AN78" s="5">
        <v>0</v>
      </c>
      <c r="AO78" s="8">
        <v>0</v>
      </c>
      <c r="AP78" s="6">
        <v>0</v>
      </c>
      <c r="AQ78" s="5">
        <v>0</v>
      </c>
      <c r="AR78" s="8">
        <v>0</v>
      </c>
      <c r="AS78" s="6">
        <v>0</v>
      </c>
      <c r="AT78" s="5">
        <v>0</v>
      </c>
      <c r="AU78" s="8">
        <v>0</v>
      </c>
      <c r="AV78" s="6">
        <v>0</v>
      </c>
      <c r="AW78" s="5">
        <v>0</v>
      </c>
      <c r="AX78" s="8">
        <v>0</v>
      </c>
      <c r="AY78" s="6">
        <v>0</v>
      </c>
      <c r="AZ78" s="5">
        <v>0</v>
      </c>
      <c r="BA78" s="8">
        <v>0</v>
      </c>
      <c r="BB78" s="6">
        <v>0</v>
      </c>
      <c r="BC78" s="5">
        <v>0</v>
      </c>
      <c r="BD78" s="8">
        <v>0</v>
      </c>
      <c r="BE78" s="6"/>
      <c r="BF78" s="5"/>
      <c r="BG78" s="8"/>
      <c r="BH78" s="6">
        <v>495.72899999999998</v>
      </c>
      <c r="BI78" s="5">
        <v>5491.59</v>
      </c>
      <c r="BJ78" s="8">
        <f t="shared" si="135"/>
        <v>11077.806624183779</v>
      </c>
      <c r="BK78" s="55">
        <f t="shared" si="103"/>
        <v>805.91699999999992</v>
      </c>
      <c r="BL78" s="8">
        <f t="shared" si="104"/>
        <v>8944.369999999999</v>
      </c>
    </row>
    <row r="79" spans="1:64" x14ac:dyDescent="0.3">
      <c r="A79" s="35">
        <v>2017</v>
      </c>
      <c r="B79" s="36" t="s">
        <v>10</v>
      </c>
      <c r="C79" s="6">
        <v>326.613</v>
      </c>
      <c r="D79" s="5">
        <v>3430.32</v>
      </c>
      <c r="E79" s="8">
        <f t="shared" si="132"/>
        <v>10502.705036235546</v>
      </c>
      <c r="F79" s="6">
        <v>115.322</v>
      </c>
      <c r="G79" s="5">
        <v>1496.09</v>
      </c>
      <c r="H79" s="8">
        <f t="shared" si="136"/>
        <v>12973.15343126203</v>
      </c>
      <c r="I79" s="6"/>
      <c r="J79" s="5"/>
      <c r="K79" s="8"/>
      <c r="L79" s="6">
        <v>0</v>
      </c>
      <c r="M79" s="5">
        <v>0</v>
      </c>
      <c r="N79" s="8">
        <v>0</v>
      </c>
      <c r="O79" s="6">
        <v>0</v>
      </c>
      <c r="P79" s="5">
        <v>0</v>
      </c>
      <c r="Q79" s="8">
        <v>0</v>
      </c>
      <c r="R79" s="6">
        <v>0</v>
      </c>
      <c r="S79" s="5">
        <v>0</v>
      </c>
      <c r="T79" s="8">
        <f t="shared" si="133"/>
        <v>0</v>
      </c>
      <c r="U79" s="6">
        <v>0</v>
      </c>
      <c r="V79" s="5">
        <v>0</v>
      </c>
      <c r="W79" s="8">
        <f t="shared" si="134"/>
        <v>0</v>
      </c>
      <c r="X79" s="6">
        <v>0</v>
      </c>
      <c r="Y79" s="5">
        <v>0</v>
      </c>
      <c r="Z79" s="8">
        <v>0</v>
      </c>
      <c r="AA79" s="6">
        <v>0</v>
      </c>
      <c r="AB79" s="5">
        <v>0</v>
      </c>
      <c r="AC79" s="8">
        <v>0</v>
      </c>
      <c r="AD79" s="6">
        <v>0</v>
      </c>
      <c r="AE79" s="5">
        <v>0</v>
      </c>
      <c r="AF79" s="8">
        <v>0</v>
      </c>
      <c r="AG79" s="6">
        <v>0</v>
      </c>
      <c r="AH79" s="5">
        <v>0</v>
      </c>
      <c r="AI79" s="8">
        <v>0</v>
      </c>
      <c r="AJ79" s="6">
        <v>0</v>
      </c>
      <c r="AK79" s="5">
        <v>0</v>
      </c>
      <c r="AL79" s="8">
        <v>0</v>
      </c>
      <c r="AM79" s="6">
        <v>0</v>
      </c>
      <c r="AN79" s="5">
        <v>0</v>
      </c>
      <c r="AO79" s="8">
        <v>0</v>
      </c>
      <c r="AP79" s="6">
        <v>0</v>
      </c>
      <c r="AQ79" s="5">
        <v>0</v>
      </c>
      <c r="AR79" s="8">
        <v>0</v>
      </c>
      <c r="AS79" s="6">
        <v>0</v>
      </c>
      <c r="AT79" s="5">
        <v>0</v>
      </c>
      <c r="AU79" s="8">
        <v>0</v>
      </c>
      <c r="AV79" s="6">
        <v>0</v>
      </c>
      <c r="AW79" s="5">
        <v>0</v>
      </c>
      <c r="AX79" s="8">
        <v>0</v>
      </c>
      <c r="AY79" s="6">
        <v>0</v>
      </c>
      <c r="AZ79" s="5">
        <v>0</v>
      </c>
      <c r="BA79" s="8">
        <v>0</v>
      </c>
      <c r="BB79" s="6">
        <v>0</v>
      </c>
      <c r="BC79" s="5">
        <v>0</v>
      </c>
      <c r="BD79" s="8">
        <v>0</v>
      </c>
      <c r="BE79" s="6"/>
      <c r="BF79" s="5"/>
      <c r="BG79" s="8"/>
      <c r="BH79" s="6">
        <v>480.88299999999998</v>
      </c>
      <c r="BI79" s="5">
        <v>5147.59</v>
      </c>
      <c r="BJ79" s="8">
        <f t="shared" si="135"/>
        <v>10704.454097982254</v>
      </c>
      <c r="BK79" s="55">
        <f t="shared" si="103"/>
        <v>922.81799999999998</v>
      </c>
      <c r="BL79" s="8">
        <f t="shared" si="104"/>
        <v>10074</v>
      </c>
    </row>
    <row r="80" spans="1:64" x14ac:dyDescent="0.3">
      <c r="A80" s="35">
        <v>2017</v>
      </c>
      <c r="B80" s="36" t="s">
        <v>11</v>
      </c>
      <c r="C80" s="6">
        <v>77.789000000000001</v>
      </c>
      <c r="D80" s="5">
        <v>810.39</v>
      </c>
      <c r="E80" s="8">
        <f t="shared" si="132"/>
        <v>10417.796860738665</v>
      </c>
      <c r="F80" s="6">
        <v>135.755</v>
      </c>
      <c r="G80" s="5">
        <v>1480.97</v>
      </c>
      <c r="H80" s="8">
        <f t="shared" si="136"/>
        <v>10909.137784980296</v>
      </c>
      <c r="I80" s="6"/>
      <c r="J80" s="5"/>
      <c r="K80" s="8"/>
      <c r="L80" s="6">
        <v>0</v>
      </c>
      <c r="M80" s="5">
        <v>0</v>
      </c>
      <c r="N80" s="8">
        <v>0</v>
      </c>
      <c r="O80" s="6">
        <v>0</v>
      </c>
      <c r="P80" s="5">
        <v>0</v>
      </c>
      <c r="Q80" s="8">
        <v>0</v>
      </c>
      <c r="R80" s="6">
        <v>0</v>
      </c>
      <c r="S80" s="5">
        <v>0</v>
      </c>
      <c r="T80" s="8">
        <f t="shared" si="133"/>
        <v>0</v>
      </c>
      <c r="U80" s="6">
        <v>0</v>
      </c>
      <c r="V80" s="5">
        <v>0</v>
      </c>
      <c r="W80" s="8">
        <f t="shared" si="134"/>
        <v>0</v>
      </c>
      <c r="X80" s="6">
        <v>0</v>
      </c>
      <c r="Y80" s="5">
        <v>0</v>
      </c>
      <c r="Z80" s="8">
        <v>0</v>
      </c>
      <c r="AA80" s="6">
        <v>0</v>
      </c>
      <c r="AB80" s="5">
        <v>0</v>
      </c>
      <c r="AC80" s="8">
        <v>0</v>
      </c>
      <c r="AD80" s="6">
        <v>0</v>
      </c>
      <c r="AE80" s="5">
        <v>0</v>
      </c>
      <c r="AF80" s="8">
        <v>0</v>
      </c>
      <c r="AG80" s="6">
        <v>0</v>
      </c>
      <c r="AH80" s="5">
        <v>0</v>
      </c>
      <c r="AI80" s="8">
        <v>0</v>
      </c>
      <c r="AJ80" s="6">
        <v>0</v>
      </c>
      <c r="AK80" s="5">
        <v>0</v>
      </c>
      <c r="AL80" s="8">
        <v>0</v>
      </c>
      <c r="AM80" s="6">
        <v>0</v>
      </c>
      <c r="AN80" s="5">
        <v>0</v>
      </c>
      <c r="AO80" s="8">
        <v>0</v>
      </c>
      <c r="AP80" s="6">
        <v>0</v>
      </c>
      <c r="AQ80" s="5">
        <v>0</v>
      </c>
      <c r="AR80" s="8">
        <v>0</v>
      </c>
      <c r="AS80" s="6">
        <v>0</v>
      </c>
      <c r="AT80" s="5">
        <v>0</v>
      </c>
      <c r="AU80" s="8">
        <v>0</v>
      </c>
      <c r="AV80" s="6">
        <v>0</v>
      </c>
      <c r="AW80" s="5">
        <v>0</v>
      </c>
      <c r="AX80" s="8">
        <v>0</v>
      </c>
      <c r="AY80" s="6">
        <v>0</v>
      </c>
      <c r="AZ80" s="5">
        <v>0</v>
      </c>
      <c r="BA80" s="8">
        <v>0</v>
      </c>
      <c r="BB80" s="6">
        <v>0</v>
      </c>
      <c r="BC80" s="5">
        <v>0</v>
      </c>
      <c r="BD80" s="8">
        <v>0</v>
      </c>
      <c r="BE80" s="6"/>
      <c r="BF80" s="5"/>
      <c r="BG80" s="8"/>
      <c r="BH80" s="6">
        <v>453.834</v>
      </c>
      <c r="BI80" s="5">
        <v>5082.7700000000004</v>
      </c>
      <c r="BJ80" s="8">
        <f t="shared" si="135"/>
        <v>11199.623650938451</v>
      </c>
      <c r="BK80" s="55">
        <f t="shared" si="103"/>
        <v>667.37799999999993</v>
      </c>
      <c r="BL80" s="8">
        <f t="shared" si="104"/>
        <v>7374.130000000001</v>
      </c>
    </row>
    <row r="81" spans="1:64" x14ac:dyDescent="0.3">
      <c r="A81" s="35">
        <v>2017</v>
      </c>
      <c r="B81" s="36" t="s">
        <v>12</v>
      </c>
      <c r="C81" s="6">
        <v>372.584</v>
      </c>
      <c r="D81" s="5">
        <v>3950</v>
      </c>
      <c r="E81" s="8">
        <f t="shared" si="132"/>
        <v>10601.636141111801</v>
      </c>
      <c r="F81" s="6">
        <v>241.92400000000001</v>
      </c>
      <c r="G81" s="5">
        <v>2357.15</v>
      </c>
      <c r="H81" s="8">
        <f t="shared" si="136"/>
        <v>9743.3491509730338</v>
      </c>
      <c r="I81" s="6"/>
      <c r="J81" s="5"/>
      <c r="K81" s="8"/>
      <c r="L81" s="6">
        <v>0</v>
      </c>
      <c r="M81" s="5">
        <v>0</v>
      </c>
      <c r="N81" s="8">
        <v>0</v>
      </c>
      <c r="O81" s="6">
        <v>0</v>
      </c>
      <c r="P81" s="5">
        <v>0</v>
      </c>
      <c r="Q81" s="8">
        <v>0</v>
      </c>
      <c r="R81" s="6">
        <v>0</v>
      </c>
      <c r="S81" s="5">
        <v>0</v>
      </c>
      <c r="T81" s="8">
        <f t="shared" si="133"/>
        <v>0</v>
      </c>
      <c r="U81" s="6">
        <v>0</v>
      </c>
      <c r="V81" s="5">
        <v>0</v>
      </c>
      <c r="W81" s="8">
        <f t="shared" si="134"/>
        <v>0</v>
      </c>
      <c r="X81" s="6">
        <v>0</v>
      </c>
      <c r="Y81" s="5">
        <v>0</v>
      </c>
      <c r="Z81" s="8">
        <v>0</v>
      </c>
      <c r="AA81" s="6">
        <v>0</v>
      </c>
      <c r="AB81" s="5">
        <v>0</v>
      </c>
      <c r="AC81" s="8">
        <v>0</v>
      </c>
      <c r="AD81" s="6">
        <v>0</v>
      </c>
      <c r="AE81" s="5">
        <v>0</v>
      </c>
      <c r="AF81" s="8">
        <v>0</v>
      </c>
      <c r="AG81" s="6">
        <v>0</v>
      </c>
      <c r="AH81" s="5">
        <v>0</v>
      </c>
      <c r="AI81" s="8">
        <v>0</v>
      </c>
      <c r="AJ81" s="6">
        <v>0</v>
      </c>
      <c r="AK81" s="5">
        <v>0</v>
      </c>
      <c r="AL81" s="8">
        <v>0</v>
      </c>
      <c r="AM81" s="6">
        <v>0</v>
      </c>
      <c r="AN81" s="5">
        <v>0</v>
      </c>
      <c r="AO81" s="8">
        <v>0</v>
      </c>
      <c r="AP81" s="6">
        <v>49.774999999999999</v>
      </c>
      <c r="AQ81" s="5">
        <v>240.83</v>
      </c>
      <c r="AR81" s="8">
        <f t="shared" ref="AR81" si="139">AQ81/AP81*1000</f>
        <v>4838.372677046711</v>
      </c>
      <c r="AS81" s="6">
        <v>0</v>
      </c>
      <c r="AT81" s="5">
        <v>0</v>
      </c>
      <c r="AU81" s="8">
        <v>0</v>
      </c>
      <c r="AV81" s="6">
        <v>0</v>
      </c>
      <c r="AW81" s="5">
        <v>0</v>
      </c>
      <c r="AX81" s="8">
        <v>0</v>
      </c>
      <c r="AY81" s="6">
        <v>0</v>
      </c>
      <c r="AZ81" s="5">
        <v>0</v>
      </c>
      <c r="BA81" s="8">
        <v>0</v>
      </c>
      <c r="BB81" s="6">
        <v>0</v>
      </c>
      <c r="BC81" s="5">
        <v>0</v>
      </c>
      <c r="BD81" s="8">
        <v>0</v>
      </c>
      <c r="BE81" s="6"/>
      <c r="BF81" s="5"/>
      <c r="BG81" s="8"/>
      <c r="BH81" s="6">
        <v>680.375</v>
      </c>
      <c r="BI81" s="5">
        <v>7469.67</v>
      </c>
      <c r="BJ81" s="8">
        <f t="shared" si="135"/>
        <v>10978.754363402535</v>
      </c>
      <c r="BK81" s="55">
        <f t="shared" si="103"/>
        <v>1344.6579999999999</v>
      </c>
      <c r="BL81" s="8">
        <f t="shared" si="104"/>
        <v>14017.65</v>
      </c>
    </row>
    <row r="82" spans="1:64" x14ac:dyDescent="0.3">
      <c r="A82" s="35">
        <v>2017</v>
      </c>
      <c r="B82" s="36" t="s">
        <v>13</v>
      </c>
      <c r="C82" s="6">
        <v>403.10700000000003</v>
      </c>
      <c r="D82" s="5">
        <v>4604.01</v>
      </c>
      <c r="E82" s="8">
        <f t="shared" si="132"/>
        <v>11421.309974770968</v>
      </c>
      <c r="F82" s="6">
        <v>120.78</v>
      </c>
      <c r="G82" s="5">
        <v>1224.25</v>
      </c>
      <c r="H82" s="8">
        <f t="shared" si="136"/>
        <v>10136.198046034111</v>
      </c>
      <c r="I82" s="6"/>
      <c r="J82" s="5"/>
      <c r="K82" s="8"/>
      <c r="L82" s="6">
        <v>0</v>
      </c>
      <c r="M82" s="5">
        <v>0</v>
      </c>
      <c r="N82" s="8">
        <v>0</v>
      </c>
      <c r="O82" s="6">
        <v>0</v>
      </c>
      <c r="P82" s="5">
        <v>0</v>
      </c>
      <c r="Q82" s="8">
        <v>0</v>
      </c>
      <c r="R82" s="6">
        <v>0</v>
      </c>
      <c r="S82" s="5">
        <v>0</v>
      </c>
      <c r="T82" s="8">
        <f t="shared" si="133"/>
        <v>0</v>
      </c>
      <c r="U82" s="6">
        <v>0</v>
      </c>
      <c r="V82" s="5">
        <v>0</v>
      </c>
      <c r="W82" s="8">
        <f t="shared" si="134"/>
        <v>0</v>
      </c>
      <c r="X82" s="6">
        <v>0</v>
      </c>
      <c r="Y82" s="5">
        <v>0</v>
      </c>
      <c r="Z82" s="8">
        <v>0</v>
      </c>
      <c r="AA82" s="6">
        <v>0</v>
      </c>
      <c r="AB82" s="5">
        <v>0</v>
      </c>
      <c r="AC82" s="8">
        <v>0</v>
      </c>
      <c r="AD82" s="6">
        <v>0</v>
      </c>
      <c r="AE82" s="5">
        <v>0</v>
      </c>
      <c r="AF82" s="8">
        <v>0</v>
      </c>
      <c r="AG82" s="6">
        <v>0</v>
      </c>
      <c r="AH82" s="5">
        <v>0</v>
      </c>
      <c r="AI82" s="8">
        <v>0</v>
      </c>
      <c r="AJ82" s="6">
        <v>0</v>
      </c>
      <c r="AK82" s="5">
        <v>0</v>
      </c>
      <c r="AL82" s="8">
        <v>0</v>
      </c>
      <c r="AM82" s="6">
        <v>0</v>
      </c>
      <c r="AN82" s="5">
        <v>0</v>
      </c>
      <c r="AO82" s="8">
        <v>0</v>
      </c>
      <c r="AP82" s="6">
        <v>0</v>
      </c>
      <c r="AQ82" s="5">
        <v>0</v>
      </c>
      <c r="AR82" s="8">
        <v>0</v>
      </c>
      <c r="AS82" s="6">
        <v>0</v>
      </c>
      <c r="AT82" s="5">
        <v>0</v>
      </c>
      <c r="AU82" s="8">
        <v>0</v>
      </c>
      <c r="AV82" s="6">
        <v>0</v>
      </c>
      <c r="AW82" s="5">
        <v>0</v>
      </c>
      <c r="AX82" s="8">
        <v>0</v>
      </c>
      <c r="AY82" s="6">
        <v>0</v>
      </c>
      <c r="AZ82" s="5">
        <v>0</v>
      </c>
      <c r="BA82" s="8">
        <v>0</v>
      </c>
      <c r="BB82" s="6">
        <v>0</v>
      </c>
      <c r="BC82" s="5">
        <v>0</v>
      </c>
      <c r="BD82" s="8">
        <v>0</v>
      </c>
      <c r="BE82" s="6"/>
      <c r="BF82" s="5"/>
      <c r="BG82" s="8"/>
      <c r="BH82" s="6">
        <v>269.56700000000001</v>
      </c>
      <c r="BI82" s="5">
        <v>3198.33</v>
      </c>
      <c r="BJ82" s="8">
        <f t="shared" si="135"/>
        <v>11864.694120571137</v>
      </c>
      <c r="BK82" s="55">
        <f t="shared" si="103"/>
        <v>793.45400000000006</v>
      </c>
      <c r="BL82" s="8">
        <f t="shared" si="104"/>
        <v>9026.59</v>
      </c>
    </row>
    <row r="83" spans="1:64" ht="15" thickBot="1" x14ac:dyDescent="0.35">
      <c r="A83" s="37"/>
      <c r="B83" s="38" t="s">
        <v>14</v>
      </c>
      <c r="C83" s="29">
        <f t="shared" ref="C83:D83" si="140">SUM(C71:C82)</f>
        <v>2709.8220000000001</v>
      </c>
      <c r="D83" s="28">
        <f t="shared" si="140"/>
        <v>25277.059999999998</v>
      </c>
      <c r="E83" s="30"/>
      <c r="F83" s="29">
        <f t="shared" ref="F83:G83" si="141">SUM(F71:F82)</f>
        <v>1062.51</v>
      </c>
      <c r="G83" s="28">
        <f t="shared" si="141"/>
        <v>10709.25</v>
      </c>
      <c r="H83" s="30"/>
      <c r="I83" s="29"/>
      <c r="J83" s="28"/>
      <c r="K83" s="30"/>
      <c r="L83" s="29">
        <f t="shared" ref="L83:M83" si="142">SUM(L71:L82)</f>
        <v>28.062000000000001</v>
      </c>
      <c r="M83" s="28">
        <f t="shared" si="142"/>
        <v>217.64000000000001</v>
      </c>
      <c r="N83" s="30"/>
      <c r="O83" s="29">
        <f t="shared" ref="O83:P83" si="143">SUM(O71:O82)</f>
        <v>0</v>
      </c>
      <c r="P83" s="28">
        <f t="shared" si="143"/>
        <v>0</v>
      </c>
      <c r="Q83" s="30"/>
      <c r="R83" s="29">
        <f t="shared" ref="R83:S83" si="144">SUM(R71:R82)</f>
        <v>0</v>
      </c>
      <c r="S83" s="28">
        <f t="shared" si="144"/>
        <v>0</v>
      </c>
      <c r="T83" s="30"/>
      <c r="U83" s="29">
        <f t="shared" ref="U83:V83" si="145">SUM(U71:U82)</f>
        <v>0</v>
      </c>
      <c r="V83" s="28">
        <f t="shared" si="145"/>
        <v>0</v>
      </c>
      <c r="W83" s="30"/>
      <c r="X83" s="29">
        <f t="shared" ref="X83:Y83" si="146">SUM(X71:X82)</f>
        <v>0</v>
      </c>
      <c r="Y83" s="28">
        <f t="shared" si="146"/>
        <v>0</v>
      </c>
      <c r="Z83" s="30"/>
      <c r="AA83" s="29">
        <f t="shared" ref="AA83:AB83" si="147">SUM(AA71:AA82)</f>
        <v>0</v>
      </c>
      <c r="AB83" s="28">
        <f t="shared" si="147"/>
        <v>0</v>
      </c>
      <c r="AC83" s="30"/>
      <c r="AD83" s="29">
        <f t="shared" ref="AD83:AE83" si="148">SUM(AD71:AD82)</f>
        <v>0</v>
      </c>
      <c r="AE83" s="28">
        <f t="shared" si="148"/>
        <v>0</v>
      </c>
      <c r="AF83" s="30"/>
      <c r="AG83" s="29">
        <f t="shared" ref="AG83:AH83" si="149">SUM(AG71:AG82)</f>
        <v>0</v>
      </c>
      <c r="AH83" s="28">
        <f t="shared" si="149"/>
        <v>0</v>
      </c>
      <c r="AI83" s="30"/>
      <c r="AJ83" s="29">
        <f t="shared" ref="AJ83:AK83" si="150">SUM(AJ71:AJ82)</f>
        <v>0</v>
      </c>
      <c r="AK83" s="28">
        <f t="shared" si="150"/>
        <v>0</v>
      </c>
      <c r="AL83" s="30"/>
      <c r="AM83" s="29">
        <f t="shared" ref="AM83:AN83" si="151">SUM(AM71:AM82)</f>
        <v>2.5000000000000001E-2</v>
      </c>
      <c r="AN83" s="28">
        <f t="shared" si="151"/>
        <v>0.66</v>
      </c>
      <c r="AO83" s="30"/>
      <c r="AP83" s="29">
        <f t="shared" ref="AP83:AQ83" si="152">SUM(AP71:AP82)</f>
        <v>49.774999999999999</v>
      </c>
      <c r="AQ83" s="28">
        <f t="shared" si="152"/>
        <v>240.83</v>
      </c>
      <c r="AR83" s="30"/>
      <c r="AS83" s="29">
        <f t="shared" ref="AS83:AT83" si="153">SUM(AS71:AS82)</f>
        <v>0</v>
      </c>
      <c r="AT83" s="28">
        <f t="shared" si="153"/>
        <v>0</v>
      </c>
      <c r="AU83" s="30"/>
      <c r="AV83" s="29">
        <f t="shared" ref="AV83:AW83" si="154">SUM(AV71:AV82)</f>
        <v>0</v>
      </c>
      <c r="AW83" s="28">
        <f t="shared" si="154"/>
        <v>0</v>
      </c>
      <c r="AX83" s="30"/>
      <c r="AY83" s="29">
        <f t="shared" ref="AY83:AZ83" si="155">SUM(AY71:AY82)</f>
        <v>0</v>
      </c>
      <c r="AZ83" s="28">
        <f t="shared" si="155"/>
        <v>0</v>
      </c>
      <c r="BA83" s="30"/>
      <c r="BB83" s="29">
        <f t="shared" ref="BB83:BC83" si="156">SUM(BB71:BB82)</f>
        <v>0</v>
      </c>
      <c r="BC83" s="28">
        <f t="shared" si="156"/>
        <v>0</v>
      </c>
      <c r="BD83" s="30"/>
      <c r="BE83" s="29"/>
      <c r="BF83" s="28"/>
      <c r="BG83" s="30"/>
      <c r="BH83" s="29">
        <f t="shared" ref="BH83:BI83" si="157">SUM(BH71:BH82)</f>
        <v>5138.9059999999999</v>
      </c>
      <c r="BI83" s="28">
        <f t="shared" si="157"/>
        <v>50742.490000000005</v>
      </c>
      <c r="BJ83" s="30"/>
      <c r="BK83" s="56">
        <f t="shared" si="103"/>
        <v>8989.1</v>
      </c>
      <c r="BL83" s="30">
        <f t="shared" si="104"/>
        <v>87187.930000000008</v>
      </c>
    </row>
    <row r="84" spans="1:64" x14ac:dyDescent="0.3">
      <c r="A84" s="35">
        <v>2018</v>
      </c>
      <c r="B84" s="36" t="s">
        <v>2</v>
      </c>
      <c r="C84" s="6">
        <v>227.87100000000001</v>
      </c>
      <c r="D84" s="5">
        <v>2353.83</v>
      </c>
      <c r="E84" s="8">
        <f t="shared" ref="E84:E95" si="158">D84/C84*1000</f>
        <v>10329.660202482984</v>
      </c>
      <c r="F84" s="6">
        <v>168.792</v>
      </c>
      <c r="G84" s="5">
        <v>1649.66</v>
      </c>
      <c r="H84" s="8">
        <f t="shared" ref="H84:H95" si="159">G84/F84*1000</f>
        <v>9773.330489596663</v>
      </c>
      <c r="I84" s="6"/>
      <c r="J84" s="5"/>
      <c r="K84" s="8"/>
      <c r="L84" s="6">
        <v>0</v>
      </c>
      <c r="M84" s="5">
        <v>0</v>
      </c>
      <c r="N84" s="8">
        <v>0</v>
      </c>
      <c r="O84" s="6">
        <v>0</v>
      </c>
      <c r="P84" s="5">
        <v>0</v>
      </c>
      <c r="Q84" s="8">
        <v>0</v>
      </c>
      <c r="R84" s="6">
        <v>0</v>
      </c>
      <c r="S84" s="5">
        <v>0</v>
      </c>
      <c r="T84" s="8">
        <f t="shared" ref="T84:T95" si="160">IF(R84=0,0,S84/R84*1000)</f>
        <v>0</v>
      </c>
      <c r="U84" s="6">
        <v>0</v>
      </c>
      <c r="V84" s="5">
        <v>0</v>
      </c>
      <c r="W84" s="8">
        <f t="shared" ref="W84:W95" si="161">IF(U84=0,0,V84/U84*1000)</f>
        <v>0</v>
      </c>
      <c r="X84" s="6">
        <v>0</v>
      </c>
      <c r="Y84" s="5">
        <v>0</v>
      </c>
      <c r="Z84" s="8">
        <v>0</v>
      </c>
      <c r="AA84" s="6">
        <v>0</v>
      </c>
      <c r="AB84" s="5">
        <v>0</v>
      </c>
      <c r="AC84" s="8">
        <v>0</v>
      </c>
      <c r="AD84" s="6">
        <v>0</v>
      </c>
      <c r="AE84" s="5">
        <v>0</v>
      </c>
      <c r="AF84" s="8">
        <v>0</v>
      </c>
      <c r="AG84" s="6">
        <v>0</v>
      </c>
      <c r="AH84" s="5">
        <v>0</v>
      </c>
      <c r="AI84" s="8">
        <v>0</v>
      </c>
      <c r="AJ84" s="6">
        <v>0</v>
      </c>
      <c r="AK84" s="5">
        <v>0</v>
      </c>
      <c r="AL84" s="8">
        <v>0</v>
      </c>
      <c r="AM84" s="6">
        <v>0</v>
      </c>
      <c r="AN84" s="5">
        <v>0</v>
      </c>
      <c r="AO84" s="8">
        <v>0</v>
      </c>
      <c r="AP84" s="6">
        <v>0</v>
      </c>
      <c r="AQ84" s="5">
        <v>0</v>
      </c>
      <c r="AR84" s="8">
        <v>0</v>
      </c>
      <c r="AS84" s="6">
        <v>0</v>
      </c>
      <c r="AT84" s="5">
        <v>0</v>
      </c>
      <c r="AU84" s="8">
        <v>0</v>
      </c>
      <c r="AV84" s="6">
        <v>0</v>
      </c>
      <c r="AW84" s="5">
        <v>0</v>
      </c>
      <c r="AX84" s="8">
        <v>0</v>
      </c>
      <c r="AY84" s="6">
        <v>0</v>
      </c>
      <c r="AZ84" s="5">
        <v>0</v>
      </c>
      <c r="BA84" s="8">
        <v>0</v>
      </c>
      <c r="BB84" s="6">
        <v>0</v>
      </c>
      <c r="BC84" s="5">
        <v>0</v>
      </c>
      <c r="BD84" s="8">
        <v>0</v>
      </c>
      <c r="BE84" s="6"/>
      <c r="BF84" s="5"/>
      <c r="BG84" s="8"/>
      <c r="BH84" s="6">
        <v>211.97800000000001</v>
      </c>
      <c r="BI84" s="5">
        <v>2074.6999999999998</v>
      </c>
      <c r="BJ84" s="8">
        <f t="shared" ref="BJ84:BJ95" si="162">BI84/BH84*1000</f>
        <v>9787.336421704138</v>
      </c>
      <c r="BK84" s="55">
        <f t="shared" ref="BK84:BK90" si="163">C84+F84+X84+AD84+AG84+AP84+AS84+AY84+BH84+AM84+BE84+AA84+L84+AV84+O84</f>
        <v>608.64100000000008</v>
      </c>
      <c r="BL84" s="8">
        <f t="shared" ref="BL84:BL90" si="164">D84+G84+Y84+AE84+AH84+AQ84+AT84+AZ84+BI84+AN84+BF84+AB84+M84+AW84+P84</f>
        <v>6078.19</v>
      </c>
    </row>
    <row r="85" spans="1:64" x14ac:dyDescent="0.3">
      <c r="A85" s="35">
        <v>2018</v>
      </c>
      <c r="B85" s="36" t="s">
        <v>3</v>
      </c>
      <c r="C85" s="6">
        <v>316.87900000000002</v>
      </c>
      <c r="D85" s="5">
        <v>2948.46</v>
      </c>
      <c r="E85" s="8">
        <f t="shared" si="158"/>
        <v>9304.6872781093098</v>
      </c>
      <c r="F85" s="6">
        <v>73.959999999999994</v>
      </c>
      <c r="G85" s="5">
        <v>635.52</v>
      </c>
      <c r="H85" s="8">
        <f t="shared" si="159"/>
        <v>8592.7528393726352</v>
      </c>
      <c r="I85" s="6"/>
      <c r="J85" s="5"/>
      <c r="K85" s="8"/>
      <c r="L85" s="6">
        <v>3.6</v>
      </c>
      <c r="M85" s="5">
        <v>9.68</v>
      </c>
      <c r="N85" s="8">
        <f t="shared" ref="N85:N95" si="165">M85/L85*1000</f>
        <v>2688.8888888888887</v>
      </c>
      <c r="O85" s="6">
        <v>0</v>
      </c>
      <c r="P85" s="5">
        <v>0</v>
      </c>
      <c r="Q85" s="8">
        <v>0</v>
      </c>
      <c r="R85" s="6">
        <v>0</v>
      </c>
      <c r="S85" s="5">
        <v>0</v>
      </c>
      <c r="T85" s="8">
        <f t="shared" si="160"/>
        <v>0</v>
      </c>
      <c r="U85" s="6">
        <v>0</v>
      </c>
      <c r="V85" s="5">
        <v>0</v>
      </c>
      <c r="W85" s="8">
        <f t="shared" si="161"/>
        <v>0</v>
      </c>
      <c r="X85" s="6">
        <v>0</v>
      </c>
      <c r="Y85" s="5">
        <v>0</v>
      </c>
      <c r="Z85" s="8">
        <v>0</v>
      </c>
      <c r="AA85" s="6">
        <v>0</v>
      </c>
      <c r="AB85" s="5">
        <v>0</v>
      </c>
      <c r="AC85" s="8">
        <v>0</v>
      </c>
      <c r="AD85" s="6">
        <v>0</v>
      </c>
      <c r="AE85" s="5">
        <v>0</v>
      </c>
      <c r="AF85" s="8">
        <v>0</v>
      </c>
      <c r="AG85" s="6">
        <v>0</v>
      </c>
      <c r="AH85" s="5">
        <v>0</v>
      </c>
      <c r="AI85" s="8">
        <v>0</v>
      </c>
      <c r="AJ85" s="6">
        <v>0</v>
      </c>
      <c r="AK85" s="5">
        <v>0</v>
      </c>
      <c r="AL85" s="8">
        <v>0</v>
      </c>
      <c r="AM85" s="6">
        <v>0</v>
      </c>
      <c r="AN85" s="5">
        <v>0</v>
      </c>
      <c r="AO85" s="8">
        <v>0</v>
      </c>
      <c r="AP85" s="6">
        <v>0</v>
      </c>
      <c r="AQ85" s="5">
        <v>0</v>
      </c>
      <c r="AR85" s="8">
        <v>0</v>
      </c>
      <c r="AS85" s="6">
        <v>0</v>
      </c>
      <c r="AT85" s="5">
        <v>0</v>
      </c>
      <c r="AU85" s="8">
        <v>0</v>
      </c>
      <c r="AV85" s="6">
        <v>0</v>
      </c>
      <c r="AW85" s="5">
        <v>0</v>
      </c>
      <c r="AX85" s="8">
        <v>0</v>
      </c>
      <c r="AY85" s="6">
        <v>0</v>
      </c>
      <c r="AZ85" s="5">
        <v>0</v>
      </c>
      <c r="BA85" s="8">
        <v>0</v>
      </c>
      <c r="BB85" s="6">
        <v>0</v>
      </c>
      <c r="BC85" s="5">
        <v>0</v>
      </c>
      <c r="BD85" s="8">
        <v>0</v>
      </c>
      <c r="BE85" s="6"/>
      <c r="BF85" s="5"/>
      <c r="BG85" s="8"/>
      <c r="BH85" s="6">
        <v>105.586</v>
      </c>
      <c r="BI85" s="5">
        <v>992.12</v>
      </c>
      <c r="BJ85" s="8">
        <f t="shared" si="162"/>
        <v>9396.3214820146623</v>
      </c>
      <c r="BK85" s="55">
        <f t="shared" si="163"/>
        <v>500.02500000000003</v>
      </c>
      <c r="BL85" s="8">
        <f t="shared" si="164"/>
        <v>4585.7800000000007</v>
      </c>
    </row>
    <row r="86" spans="1:64" x14ac:dyDescent="0.3">
      <c r="A86" s="35">
        <v>2018</v>
      </c>
      <c r="B86" s="36" t="s">
        <v>4</v>
      </c>
      <c r="C86" s="6">
        <v>434.35300000000001</v>
      </c>
      <c r="D86" s="5">
        <v>3986.1</v>
      </c>
      <c r="E86" s="8">
        <f t="shared" si="158"/>
        <v>9177.097890425528</v>
      </c>
      <c r="F86" s="6">
        <v>62.582999999999998</v>
      </c>
      <c r="G86" s="5">
        <v>512.70000000000005</v>
      </c>
      <c r="H86" s="8">
        <f t="shared" si="159"/>
        <v>8192.3205982455293</v>
      </c>
      <c r="I86" s="6"/>
      <c r="J86" s="5"/>
      <c r="K86" s="8"/>
      <c r="L86" s="6">
        <v>0</v>
      </c>
      <c r="M86" s="5">
        <v>0</v>
      </c>
      <c r="N86" s="8">
        <v>0</v>
      </c>
      <c r="O86" s="6">
        <v>0</v>
      </c>
      <c r="P86" s="5">
        <v>0</v>
      </c>
      <c r="Q86" s="8">
        <v>0</v>
      </c>
      <c r="R86" s="6">
        <v>0</v>
      </c>
      <c r="S86" s="5">
        <v>0</v>
      </c>
      <c r="T86" s="8">
        <f t="shared" si="160"/>
        <v>0</v>
      </c>
      <c r="U86" s="6">
        <v>0</v>
      </c>
      <c r="V86" s="5">
        <v>0</v>
      </c>
      <c r="W86" s="8">
        <f t="shared" si="161"/>
        <v>0</v>
      </c>
      <c r="X86" s="6">
        <v>0</v>
      </c>
      <c r="Y86" s="5">
        <v>0</v>
      </c>
      <c r="Z86" s="8">
        <v>0</v>
      </c>
      <c r="AA86" s="6">
        <v>0</v>
      </c>
      <c r="AB86" s="5">
        <v>0</v>
      </c>
      <c r="AC86" s="8">
        <v>0</v>
      </c>
      <c r="AD86" s="6">
        <v>0</v>
      </c>
      <c r="AE86" s="5">
        <v>0</v>
      </c>
      <c r="AF86" s="8">
        <v>0</v>
      </c>
      <c r="AG86" s="6">
        <v>0</v>
      </c>
      <c r="AH86" s="5">
        <v>0</v>
      </c>
      <c r="AI86" s="8">
        <v>0</v>
      </c>
      <c r="AJ86" s="6">
        <v>0</v>
      </c>
      <c r="AK86" s="5">
        <v>0</v>
      </c>
      <c r="AL86" s="8">
        <v>0</v>
      </c>
      <c r="AM86" s="6">
        <v>0</v>
      </c>
      <c r="AN86" s="5">
        <v>0</v>
      </c>
      <c r="AO86" s="8">
        <v>0</v>
      </c>
      <c r="AP86" s="6">
        <v>0</v>
      </c>
      <c r="AQ86" s="5">
        <v>0</v>
      </c>
      <c r="AR86" s="8">
        <v>0</v>
      </c>
      <c r="AS86" s="6">
        <v>0</v>
      </c>
      <c r="AT86" s="5">
        <v>0</v>
      </c>
      <c r="AU86" s="8">
        <v>0</v>
      </c>
      <c r="AV86" s="6">
        <v>0</v>
      </c>
      <c r="AW86" s="5">
        <v>0</v>
      </c>
      <c r="AX86" s="8">
        <v>0</v>
      </c>
      <c r="AY86" s="6">
        <v>0</v>
      </c>
      <c r="AZ86" s="5">
        <v>0</v>
      </c>
      <c r="BA86" s="8">
        <v>0</v>
      </c>
      <c r="BB86" s="6">
        <v>0</v>
      </c>
      <c r="BC86" s="5">
        <v>0</v>
      </c>
      <c r="BD86" s="8">
        <v>0</v>
      </c>
      <c r="BE86" s="6"/>
      <c r="BF86" s="5"/>
      <c r="BG86" s="8"/>
      <c r="BH86" s="6">
        <v>268.803</v>
      </c>
      <c r="BI86" s="5">
        <v>2324.41</v>
      </c>
      <c r="BJ86" s="8">
        <f t="shared" si="162"/>
        <v>8647.2621213304901</v>
      </c>
      <c r="BK86" s="55">
        <f t="shared" si="163"/>
        <v>765.73900000000003</v>
      </c>
      <c r="BL86" s="8">
        <f t="shared" si="164"/>
        <v>6823.21</v>
      </c>
    </row>
    <row r="87" spans="1:64" x14ac:dyDescent="0.3">
      <c r="A87" s="35">
        <v>2018</v>
      </c>
      <c r="B87" s="36" t="s">
        <v>5</v>
      </c>
      <c r="C87" s="6">
        <v>445.62</v>
      </c>
      <c r="D87" s="5">
        <v>3990.65</v>
      </c>
      <c r="E87" s="8">
        <f t="shared" si="158"/>
        <v>8955.2757955208472</v>
      </c>
      <c r="F87" s="6">
        <v>21.01</v>
      </c>
      <c r="G87" s="5">
        <v>155.54</v>
      </c>
      <c r="H87" s="8">
        <f t="shared" si="159"/>
        <v>7403.1413612565439</v>
      </c>
      <c r="I87" s="6"/>
      <c r="J87" s="5"/>
      <c r="K87" s="8"/>
      <c r="L87" s="6">
        <v>0</v>
      </c>
      <c r="M87" s="5">
        <v>0</v>
      </c>
      <c r="N87" s="8">
        <v>0</v>
      </c>
      <c r="O87" s="6">
        <v>0</v>
      </c>
      <c r="P87" s="5">
        <v>0</v>
      </c>
      <c r="Q87" s="8">
        <v>0</v>
      </c>
      <c r="R87" s="6">
        <v>0</v>
      </c>
      <c r="S87" s="5">
        <v>0</v>
      </c>
      <c r="T87" s="8">
        <f t="shared" si="160"/>
        <v>0</v>
      </c>
      <c r="U87" s="6">
        <v>0</v>
      </c>
      <c r="V87" s="5">
        <v>0</v>
      </c>
      <c r="W87" s="8">
        <f t="shared" si="161"/>
        <v>0</v>
      </c>
      <c r="X87" s="6">
        <v>0</v>
      </c>
      <c r="Y87" s="5">
        <v>0</v>
      </c>
      <c r="Z87" s="8">
        <v>0</v>
      </c>
      <c r="AA87" s="6">
        <v>0</v>
      </c>
      <c r="AB87" s="5">
        <v>0</v>
      </c>
      <c r="AC87" s="8">
        <v>0</v>
      </c>
      <c r="AD87" s="6">
        <v>0</v>
      </c>
      <c r="AE87" s="5">
        <v>0</v>
      </c>
      <c r="AF87" s="8">
        <v>0</v>
      </c>
      <c r="AG87" s="6">
        <v>0</v>
      </c>
      <c r="AH87" s="5">
        <v>0</v>
      </c>
      <c r="AI87" s="8">
        <v>0</v>
      </c>
      <c r="AJ87" s="6">
        <v>0</v>
      </c>
      <c r="AK87" s="5">
        <v>0</v>
      </c>
      <c r="AL87" s="8">
        <v>0</v>
      </c>
      <c r="AM87" s="6">
        <v>0</v>
      </c>
      <c r="AN87" s="5">
        <v>0</v>
      </c>
      <c r="AO87" s="8">
        <v>0</v>
      </c>
      <c r="AP87" s="6">
        <v>0</v>
      </c>
      <c r="AQ87" s="5">
        <v>0</v>
      </c>
      <c r="AR87" s="8">
        <v>0</v>
      </c>
      <c r="AS87" s="6">
        <v>0</v>
      </c>
      <c r="AT87" s="5">
        <v>0</v>
      </c>
      <c r="AU87" s="8">
        <v>0</v>
      </c>
      <c r="AV87" s="6">
        <v>0</v>
      </c>
      <c r="AW87" s="5">
        <v>0</v>
      </c>
      <c r="AX87" s="8">
        <v>0</v>
      </c>
      <c r="AY87" s="6">
        <v>0</v>
      </c>
      <c r="AZ87" s="5">
        <v>0</v>
      </c>
      <c r="BA87" s="8">
        <v>0</v>
      </c>
      <c r="BB87" s="6">
        <v>0</v>
      </c>
      <c r="BC87" s="5">
        <v>0</v>
      </c>
      <c r="BD87" s="8">
        <v>0</v>
      </c>
      <c r="BE87" s="6"/>
      <c r="BF87" s="5"/>
      <c r="BG87" s="8"/>
      <c r="BH87" s="6">
        <v>294.11500000000001</v>
      </c>
      <c r="BI87" s="5">
        <v>2625.98</v>
      </c>
      <c r="BJ87" s="8">
        <f t="shared" si="162"/>
        <v>8928.4123557112016</v>
      </c>
      <c r="BK87" s="55">
        <f t="shared" si="163"/>
        <v>760.745</v>
      </c>
      <c r="BL87" s="8">
        <f t="shared" si="164"/>
        <v>6772.17</v>
      </c>
    </row>
    <row r="88" spans="1:64" x14ac:dyDescent="0.3">
      <c r="A88" s="35">
        <v>2018</v>
      </c>
      <c r="B88" s="36" t="s">
        <v>6</v>
      </c>
      <c r="C88" s="6">
        <v>443.40100000000001</v>
      </c>
      <c r="D88" s="5">
        <v>4105.8599999999997</v>
      </c>
      <c r="E88" s="8">
        <f t="shared" si="158"/>
        <v>9259.9249888926734</v>
      </c>
      <c r="F88" s="6">
        <v>66.022999999999996</v>
      </c>
      <c r="G88" s="5">
        <v>555.15</v>
      </c>
      <c r="H88" s="8">
        <f t="shared" si="159"/>
        <v>8408.4334247156294</v>
      </c>
      <c r="I88" s="6"/>
      <c r="J88" s="5"/>
      <c r="K88" s="8"/>
      <c r="L88" s="6">
        <v>0</v>
      </c>
      <c r="M88" s="5">
        <v>0</v>
      </c>
      <c r="N88" s="8">
        <v>0</v>
      </c>
      <c r="O88" s="6">
        <v>0</v>
      </c>
      <c r="P88" s="5">
        <v>0</v>
      </c>
      <c r="Q88" s="8">
        <v>0</v>
      </c>
      <c r="R88" s="6">
        <v>0</v>
      </c>
      <c r="S88" s="5">
        <v>0</v>
      </c>
      <c r="T88" s="8">
        <f t="shared" si="160"/>
        <v>0</v>
      </c>
      <c r="U88" s="6">
        <v>0</v>
      </c>
      <c r="V88" s="5">
        <v>0</v>
      </c>
      <c r="W88" s="8">
        <f t="shared" si="161"/>
        <v>0</v>
      </c>
      <c r="X88" s="6">
        <v>0</v>
      </c>
      <c r="Y88" s="5">
        <v>0</v>
      </c>
      <c r="Z88" s="8">
        <v>0</v>
      </c>
      <c r="AA88" s="6">
        <v>0</v>
      </c>
      <c r="AB88" s="5">
        <v>0</v>
      </c>
      <c r="AC88" s="8">
        <v>0</v>
      </c>
      <c r="AD88" s="6">
        <v>26.86</v>
      </c>
      <c r="AE88" s="5">
        <v>309.97000000000003</v>
      </c>
      <c r="AF88" s="8">
        <f t="shared" ref="AF88" si="166">AE88/AD88*1000</f>
        <v>11540.208488458677</v>
      </c>
      <c r="AG88" s="6">
        <v>0</v>
      </c>
      <c r="AH88" s="5">
        <v>0</v>
      </c>
      <c r="AI88" s="8">
        <v>0</v>
      </c>
      <c r="AJ88" s="6">
        <v>0</v>
      </c>
      <c r="AK88" s="5">
        <v>0</v>
      </c>
      <c r="AL88" s="8">
        <v>0</v>
      </c>
      <c r="AM88" s="6">
        <v>0.47099999999999997</v>
      </c>
      <c r="AN88" s="5">
        <v>7.16</v>
      </c>
      <c r="AO88" s="8">
        <f t="shared" ref="AO88:AO90" si="167">AN88/AM88*1000</f>
        <v>15201.698513800427</v>
      </c>
      <c r="AP88" s="6">
        <v>0</v>
      </c>
      <c r="AQ88" s="5">
        <v>0</v>
      </c>
      <c r="AR88" s="8">
        <v>0</v>
      </c>
      <c r="AS88" s="6">
        <v>0</v>
      </c>
      <c r="AT88" s="5">
        <v>0</v>
      </c>
      <c r="AU88" s="8">
        <v>0</v>
      </c>
      <c r="AV88" s="6">
        <v>0</v>
      </c>
      <c r="AW88" s="5">
        <v>0</v>
      </c>
      <c r="AX88" s="8">
        <v>0</v>
      </c>
      <c r="AY88" s="6">
        <v>0</v>
      </c>
      <c r="AZ88" s="5">
        <v>0</v>
      </c>
      <c r="BA88" s="8">
        <v>0</v>
      </c>
      <c r="BB88" s="6">
        <v>0</v>
      </c>
      <c r="BC88" s="5">
        <v>0</v>
      </c>
      <c r="BD88" s="8">
        <v>0</v>
      </c>
      <c r="BE88" s="6"/>
      <c r="BF88" s="5"/>
      <c r="BG88" s="8"/>
      <c r="BH88" s="6">
        <v>226.20099999999999</v>
      </c>
      <c r="BI88" s="5">
        <v>2157.75</v>
      </c>
      <c r="BJ88" s="8">
        <f t="shared" si="162"/>
        <v>9539.0824974248571</v>
      </c>
      <c r="BK88" s="55">
        <f t="shared" si="163"/>
        <v>762.95600000000002</v>
      </c>
      <c r="BL88" s="8">
        <f t="shared" si="164"/>
        <v>7135.8899999999994</v>
      </c>
    </row>
    <row r="89" spans="1:64" x14ac:dyDescent="0.3">
      <c r="A89" s="35">
        <v>2018</v>
      </c>
      <c r="B89" s="36" t="s">
        <v>7</v>
      </c>
      <c r="C89" s="6">
        <v>568.48170999999991</v>
      </c>
      <c r="D89" s="5">
        <v>5639.17</v>
      </c>
      <c r="E89" s="8">
        <f t="shared" si="158"/>
        <v>9919.7034852713223</v>
      </c>
      <c r="F89" s="6">
        <v>20.968959999999999</v>
      </c>
      <c r="G89" s="5">
        <v>168.15600000000001</v>
      </c>
      <c r="H89" s="8">
        <f t="shared" si="159"/>
        <v>8019.2818337199369</v>
      </c>
      <c r="I89" s="6"/>
      <c r="J89" s="5"/>
      <c r="K89" s="8"/>
      <c r="L89" s="6">
        <v>0</v>
      </c>
      <c r="M89" s="5">
        <v>0</v>
      </c>
      <c r="N89" s="8">
        <v>0</v>
      </c>
      <c r="O89" s="6">
        <v>0</v>
      </c>
      <c r="P89" s="5">
        <v>0</v>
      </c>
      <c r="Q89" s="8">
        <v>0</v>
      </c>
      <c r="R89" s="6">
        <v>0</v>
      </c>
      <c r="S89" s="5">
        <v>0</v>
      </c>
      <c r="T89" s="8">
        <f t="shared" si="160"/>
        <v>0</v>
      </c>
      <c r="U89" s="6">
        <v>0</v>
      </c>
      <c r="V89" s="5">
        <v>0</v>
      </c>
      <c r="W89" s="8">
        <f t="shared" si="161"/>
        <v>0</v>
      </c>
      <c r="X89" s="6">
        <v>0</v>
      </c>
      <c r="Y89" s="5">
        <v>0</v>
      </c>
      <c r="Z89" s="8">
        <v>0</v>
      </c>
      <c r="AA89" s="6">
        <v>0</v>
      </c>
      <c r="AB89" s="5">
        <v>0</v>
      </c>
      <c r="AC89" s="8">
        <v>0</v>
      </c>
      <c r="AD89" s="6">
        <v>0</v>
      </c>
      <c r="AE89" s="5">
        <v>0</v>
      </c>
      <c r="AF89" s="8">
        <v>0</v>
      </c>
      <c r="AG89" s="6">
        <v>0</v>
      </c>
      <c r="AH89" s="5">
        <v>0</v>
      </c>
      <c r="AI89" s="8">
        <v>0</v>
      </c>
      <c r="AJ89" s="6">
        <v>0</v>
      </c>
      <c r="AK89" s="5">
        <v>0</v>
      </c>
      <c r="AL89" s="8">
        <v>0</v>
      </c>
      <c r="AM89" s="6">
        <v>0</v>
      </c>
      <c r="AN89" s="5">
        <v>0</v>
      </c>
      <c r="AO89" s="8">
        <v>0</v>
      </c>
      <c r="AP89" s="6">
        <v>0</v>
      </c>
      <c r="AQ89" s="5">
        <v>0</v>
      </c>
      <c r="AR89" s="8">
        <v>0</v>
      </c>
      <c r="AS89" s="6">
        <v>0</v>
      </c>
      <c r="AT89" s="5">
        <v>0</v>
      </c>
      <c r="AU89" s="8">
        <v>0</v>
      </c>
      <c r="AV89" s="6">
        <v>0</v>
      </c>
      <c r="AW89" s="5">
        <v>0</v>
      </c>
      <c r="AX89" s="8">
        <v>0</v>
      </c>
      <c r="AY89" s="6">
        <v>0</v>
      </c>
      <c r="AZ89" s="5">
        <v>0</v>
      </c>
      <c r="BA89" s="8">
        <v>0</v>
      </c>
      <c r="BB89" s="6">
        <v>0</v>
      </c>
      <c r="BC89" s="5">
        <v>0</v>
      </c>
      <c r="BD89" s="8">
        <v>0</v>
      </c>
      <c r="BE89" s="6"/>
      <c r="BF89" s="5"/>
      <c r="BG89" s="8"/>
      <c r="BH89" s="6">
        <v>212.40647000000001</v>
      </c>
      <c r="BI89" s="5">
        <v>2153.002</v>
      </c>
      <c r="BJ89" s="8">
        <f t="shared" si="162"/>
        <v>10136.235492261605</v>
      </c>
      <c r="BK89" s="55">
        <f t="shared" si="163"/>
        <v>801.85713999999996</v>
      </c>
      <c r="BL89" s="8">
        <f t="shared" si="164"/>
        <v>7960.3279999999995</v>
      </c>
    </row>
    <row r="90" spans="1:64" x14ac:dyDescent="0.3">
      <c r="A90" s="35">
        <v>2018</v>
      </c>
      <c r="B90" s="36" t="s">
        <v>8</v>
      </c>
      <c r="C90" s="6">
        <v>593.12658999999996</v>
      </c>
      <c r="D90" s="5">
        <v>6583.5450000000001</v>
      </c>
      <c r="E90" s="8">
        <f t="shared" si="158"/>
        <v>11099.729991872395</v>
      </c>
      <c r="F90" s="6">
        <v>15.18</v>
      </c>
      <c r="G90" s="5">
        <v>107.67</v>
      </c>
      <c r="H90" s="8">
        <f t="shared" si="159"/>
        <v>7092.885375494071</v>
      </c>
      <c r="I90" s="6"/>
      <c r="J90" s="5"/>
      <c r="K90" s="8"/>
      <c r="L90" s="6">
        <v>0</v>
      </c>
      <c r="M90" s="5">
        <v>0</v>
      </c>
      <c r="N90" s="8">
        <v>0</v>
      </c>
      <c r="O90" s="6">
        <v>0</v>
      </c>
      <c r="P90" s="5">
        <v>0</v>
      </c>
      <c r="Q90" s="8">
        <v>0</v>
      </c>
      <c r="R90" s="6">
        <v>0</v>
      </c>
      <c r="S90" s="5">
        <v>0</v>
      </c>
      <c r="T90" s="8">
        <f t="shared" si="160"/>
        <v>0</v>
      </c>
      <c r="U90" s="6">
        <v>0</v>
      </c>
      <c r="V90" s="5">
        <v>0</v>
      </c>
      <c r="W90" s="8">
        <f t="shared" si="161"/>
        <v>0</v>
      </c>
      <c r="X90" s="6">
        <v>0</v>
      </c>
      <c r="Y90" s="5">
        <v>0</v>
      </c>
      <c r="Z90" s="8">
        <v>0</v>
      </c>
      <c r="AA90" s="6">
        <v>0</v>
      </c>
      <c r="AB90" s="5">
        <v>0</v>
      </c>
      <c r="AC90" s="8">
        <v>0</v>
      </c>
      <c r="AD90" s="6">
        <v>0</v>
      </c>
      <c r="AE90" s="5">
        <v>0</v>
      </c>
      <c r="AF90" s="8">
        <v>0</v>
      </c>
      <c r="AG90" s="6">
        <v>0</v>
      </c>
      <c r="AH90" s="5">
        <v>0</v>
      </c>
      <c r="AI90" s="8">
        <v>0</v>
      </c>
      <c r="AJ90" s="6">
        <v>0</v>
      </c>
      <c r="AK90" s="5">
        <v>0</v>
      </c>
      <c r="AL90" s="8">
        <v>0</v>
      </c>
      <c r="AM90" s="6">
        <v>24.995999999999999</v>
      </c>
      <c r="AN90" s="5">
        <v>343.69499999999999</v>
      </c>
      <c r="AO90" s="8">
        <f t="shared" si="167"/>
        <v>13750</v>
      </c>
      <c r="AP90" s="6">
        <v>0</v>
      </c>
      <c r="AQ90" s="5">
        <v>0</v>
      </c>
      <c r="AR90" s="8">
        <v>0</v>
      </c>
      <c r="AS90" s="6">
        <v>0</v>
      </c>
      <c r="AT90" s="5">
        <v>0</v>
      </c>
      <c r="AU90" s="8">
        <v>0</v>
      </c>
      <c r="AV90" s="6">
        <v>0</v>
      </c>
      <c r="AW90" s="5">
        <v>0</v>
      </c>
      <c r="AX90" s="8">
        <v>0</v>
      </c>
      <c r="AY90" s="6">
        <v>0</v>
      </c>
      <c r="AZ90" s="5">
        <v>0</v>
      </c>
      <c r="BA90" s="8">
        <v>0</v>
      </c>
      <c r="BB90" s="6">
        <v>0</v>
      </c>
      <c r="BC90" s="5">
        <v>0</v>
      </c>
      <c r="BD90" s="8">
        <v>0</v>
      </c>
      <c r="BE90" s="6"/>
      <c r="BF90" s="5"/>
      <c r="BG90" s="8"/>
      <c r="BH90" s="6">
        <v>377.68772999999999</v>
      </c>
      <c r="BI90" s="5">
        <v>4188.598</v>
      </c>
      <c r="BJ90" s="8">
        <f t="shared" si="162"/>
        <v>11090.108752010556</v>
      </c>
      <c r="BK90" s="55">
        <f t="shared" si="163"/>
        <v>1010.9903199999999</v>
      </c>
      <c r="BL90" s="8">
        <f t="shared" si="164"/>
        <v>11223.508</v>
      </c>
    </row>
    <row r="91" spans="1:64" x14ac:dyDescent="0.3">
      <c r="A91" s="35">
        <v>2018</v>
      </c>
      <c r="B91" s="36" t="s">
        <v>9</v>
      </c>
      <c r="C91" s="6">
        <v>598.19700999999998</v>
      </c>
      <c r="D91" s="5">
        <v>6325.1369999999997</v>
      </c>
      <c r="E91" s="8">
        <f t="shared" si="158"/>
        <v>10573.668698210311</v>
      </c>
      <c r="F91" s="6">
        <v>49.916199999999996</v>
      </c>
      <c r="G91" s="5">
        <v>459.77499999999998</v>
      </c>
      <c r="H91" s="8">
        <f t="shared" si="159"/>
        <v>9210.937531302463</v>
      </c>
      <c r="I91" s="6"/>
      <c r="J91" s="5"/>
      <c r="K91" s="8"/>
      <c r="L91" s="6">
        <v>0</v>
      </c>
      <c r="M91" s="5">
        <v>0</v>
      </c>
      <c r="N91" s="8">
        <v>0</v>
      </c>
      <c r="O91" s="6">
        <v>27.85361</v>
      </c>
      <c r="P91" s="5">
        <v>292.61500000000001</v>
      </c>
      <c r="Q91" s="8">
        <f t="shared" ref="Q91" si="168">P91/O91*1000</f>
        <v>10505.460513017882</v>
      </c>
      <c r="R91" s="6">
        <v>0</v>
      </c>
      <c r="S91" s="5">
        <v>0</v>
      </c>
      <c r="T91" s="8">
        <f t="shared" si="160"/>
        <v>0</v>
      </c>
      <c r="U91" s="6">
        <v>0</v>
      </c>
      <c r="V91" s="5">
        <v>0</v>
      </c>
      <c r="W91" s="8">
        <f t="shared" si="161"/>
        <v>0</v>
      </c>
      <c r="X91" s="6">
        <v>0</v>
      </c>
      <c r="Y91" s="5">
        <v>0</v>
      </c>
      <c r="Z91" s="8">
        <v>0</v>
      </c>
      <c r="AA91" s="6">
        <v>0</v>
      </c>
      <c r="AB91" s="5">
        <v>0</v>
      </c>
      <c r="AC91" s="8">
        <v>0</v>
      </c>
      <c r="AD91" s="6">
        <v>0</v>
      </c>
      <c r="AE91" s="5">
        <v>0</v>
      </c>
      <c r="AF91" s="8">
        <v>0</v>
      </c>
      <c r="AG91" s="6">
        <v>0</v>
      </c>
      <c r="AH91" s="5">
        <v>0</v>
      </c>
      <c r="AI91" s="8">
        <v>0</v>
      </c>
      <c r="AJ91" s="6">
        <v>0</v>
      </c>
      <c r="AK91" s="5">
        <v>0</v>
      </c>
      <c r="AL91" s="8">
        <v>0</v>
      </c>
      <c r="AM91" s="6">
        <v>0</v>
      </c>
      <c r="AN91" s="5">
        <v>0</v>
      </c>
      <c r="AO91" s="8">
        <v>0</v>
      </c>
      <c r="AP91" s="6">
        <v>0</v>
      </c>
      <c r="AQ91" s="5">
        <v>0</v>
      </c>
      <c r="AR91" s="8">
        <v>0</v>
      </c>
      <c r="AS91" s="6">
        <v>0</v>
      </c>
      <c r="AT91" s="5">
        <v>0</v>
      </c>
      <c r="AU91" s="8">
        <v>0</v>
      </c>
      <c r="AV91" s="6">
        <v>0</v>
      </c>
      <c r="AW91" s="5">
        <v>0</v>
      </c>
      <c r="AX91" s="8">
        <v>0</v>
      </c>
      <c r="AY91" s="6">
        <v>0</v>
      </c>
      <c r="AZ91" s="5">
        <v>0</v>
      </c>
      <c r="BA91" s="8">
        <v>0</v>
      </c>
      <c r="BB91" s="6">
        <v>0</v>
      </c>
      <c r="BC91" s="5">
        <v>0</v>
      </c>
      <c r="BD91" s="8">
        <v>0</v>
      </c>
      <c r="BE91" s="6"/>
      <c r="BF91" s="5"/>
      <c r="BG91" s="8"/>
      <c r="BH91" s="6">
        <v>726.8923299999999</v>
      </c>
      <c r="BI91" s="5">
        <v>8352.1820000000007</v>
      </c>
      <c r="BJ91" s="8">
        <f t="shared" si="162"/>
        <v>11490.260187502599</v>
      </c>
      <c r="BK91" s="55">
        <f>C91+F91+X91+AD91+AG91+AP91+AS91+AY91+BH91+AM91+BE91+AA91+L91+AV91+O91</f>
        <v>1402.8591499999998</v>
      </c>
      <c r="BL91" s="8">
        <f>D91+G91+Y91+AE91+AH91+AQ91+AT91+AZ91+BI91+AN91+BF91+AB91+M91+AW91+P91</f>
        <v>15429.709000000001</v>
      </c>
    </row>
    <row r="92" spans="1:64" x14ac:dyDescent="0.3">
      <c r="A92" s="35">
        <v>2018</v>
      </c>
      <c r="B92" s="36" t="s">
        <v>10</v>
      </c>
      <c r="C92" s="6">
        <v>554.75881000000004</v>
      </c>
      <c r="D92" s="5">
        <v>6255.8819999999996</v>
      </c>
      <c r="E92" s="8">
        <f t="shared" si="158"/>
        <v>11276.760075247834</v>
      </c>
      <c r="F92" s="6">
        <v>15.46</v>
      </c>
      <c r="G92" s="5">
        <v>131.404</v>
      </c>
      <c r="H92" s="8">
        <f t="shared" si="159"/>
        <v>8499.6119016817593</v>
      </c>
      <c r="I92" s="6"/>
      <c r="J92" s="5"/>
      <c r="K92" s="8"/>
      <c r="L92" s="6">
        <v>0</v>
      </c>
      <c r="M92" s="5">
        <v>0</v>
      </c>
      <c r="N92" s="8">
        <v>0</v>
      </c>
      <c r="O92" s="6">
        <v>0</v>
      </c>
      <c r="P92" s="5">
        <v>0</v>
      </c>
      <c r="Q92" s="8">
        <v>0</v>
      </c>
      <c r="R92" s="6">
        <v>0</v>
      </c>
      <c r="S92" s="5">
        <v>0</v>
      </c>
      <c r="T92" s="8">
        <f t="shared" si="160"/>
        <v>0</v>
      </c>
      <c r="U92" s="6">
        <v>0</v>
      </c>
      <c r="V92" s="5">
        <v>0</v>
      </c>
      <c r="W92" s="8">
        <f t="shared" si="161"/>
        <v>0</v>
      </c>
      <c r="X92" s="6">
        <v>0</v>
      </c>
      <c r="Y92" s="5">
        <v>0</v>
      </c>
      <c r="Z92" s="8">
        <v>0</v>
      </c>
      <c r="AA92" s="6">
        <v>0</v>
      </c>
      <c r="AB92" s="5">
        <v>0</v>
      </c>
      <c r="AC92" s="8">
        <v>0</v>
      </c>
      <c r="AD92" s="6">
        <v>0</v>
      </c>
      <c r="AE92" s="5">
        <v>0</v>
      </c>
      <c r="AF92" s="8">
        <v>0</v>
      </c>
      <c r="AG92" s="6">
        <v>0</v>
      </c>
      <c r="AH92" s="5">
        <v>0</v>
      </c>
      <c r="AI92" s="8">
        <v>0</v>
      </c>
      <c r="AJ92" s="6">
        <v>0</v>
      </c>
      <c r="AK92" s="5">
        <v>0</v>
      </c>
      <c r="AL92" s="8">
        <v>0</v>
      </c>
      <c r="AM92" s="6">
        <v>0</v>
      </c>
      <c r="AN92" s="5">
        <v>0</v>
      </c>
      <c r="AO92" s="8">
        <v>0</v>
      </c>
      <c r="AP92" s="6">
        <v>0</v>
      </c>
      <c r="AQ92" s="5">
        <v>0</v>
      </c>
      <c r="AR92" s="8">
        <v>0</v>
      </c>
      <c r="AS92" s="6">
        <v>0</v>
      </c>
      <c r="AT92" s="5">
        <v>0</v>
      </c>
      <c r="AU92" s="8">
        <v>0</v>
      </c>
      <c r="AV92" s="6">
        <v>0</v>
      </c>
      <c r="AW92" s="5">
        <v>0</v>
      </c>
      <c r="AX92" s="8">
        <v>0</v>
      </c>
      <c r="AY92" s="6">
        <v>0</v>
      </c>
      <c r="AZ92" s="5">
        <v>0</v>
      </c>
      <c r="BA92" s="8">
        <v>0</v>
      </c>
      <c r="BB92" s="6">
        <v>0</v>
      </c>
      <c r="BC92" s="5">
        <v>0</v>
      </c>
      <c r="BD92" s="8">
        <v>0</v>
      </c>
      <c r="BE92" s="6"/>
      <c r="BF92" s="5"/>
      <c r="BG92" s="8"/>
      <c r="BH92" s="6">
        <v>296.21199999999999</v>
      </c>
      <c r="BI92" s="5">
        <v>3567.5770000000002</v>
      </c>
      <c r="BJ92" s="8">
        <f t="shared" si="162"/>
        <v>12043.998892684969</v>
      </c>
      <c r="BK92" s="55">
        <f t="shared" ref="BK92:BK96" si="169">C92+F92+X92+AD92+AG92+AP92+AS92+AY92+BH92+AM92+BE92+AA92+L92+AV92+O92</f>
        <v>866.43081000000006</v>
      </c>
      <c r="BL92" s="8">
        <f t="shared" ref="BL92:BL96" si="170">D92+G92+Y92+AE92+AH92+AQ92+AT92+AZ92+BI92+AN92+BF92+AB92+M92+AW92+P92</f>
        <v>9954.8630000000012</v>
      </c>
    </row>
    <row r="93" spans="1:64" x14ac:dyDescent="0.3">
      <c r="A93" s="35">
        <v>2018</v>
      </c>
      <c r="B93" s="36" t="s">
        <v>11</v>
      </c>
      <c r="C93" s="6">
        <v>592.27670000000001</v>
      </c>
      <c r="D93" s="5">
        <v>5781.5479999999998</v>
      </c>
      <c r="E93" s="8">
        <f t="shared" si="158"/>
        <v>9761.5658356980766</v>
      </c>
      <c r="F93" s="6">
        <v>25.968</v>
      </c>
      <c r="G93" s="5">
        <v>266.59699999999998</v>
      </c>
      <c r="H93" s="8">
        <f t="shared" si="159"/>
        <v>10266.366296980897</v>
      </c>
      <c r="I93" s="6"/>
      <c r="J93" s="5"/>
      <c r="K93" s="8"/>
      <c r="L93" s="6">
        <v>27.056799999999999</v>
      </c>
      <c r="M93" s="5">
        <v>299.25599999999997</v>
      </c>
      <c r="N93" s="8">
        <f t="shared" si="165"/>
        <v>11060.287986753792</v>
      </c>
      <c r="O93" s="6">
        <v>0</v>
      </c>
      <c r="P93" s="5">
        <v>0</v>
      </c>
      <c r="Q93" s="8">
        <v>0</v>
      </c>
      <c r="R93" s="6">
        <v>0</v>
      </c>
      <c r="S93" s="5">
        <v>0</v>
      </c>
      <c r="T93" s="8">
        <f t="shared" si="160"/>
        <v>0</v>
      </c>
      <c r="U93" s="6">
        <v>0</v>
      </c>
      <c r="V93" s="5">
        <v>0</v>
      </c>
      <c r="W93" s="8">
        <f t="shared" si="161"/>
        <v>0</v>
      </c>
      <c r="X93" s="6">
        <v>0</v>
      </c>
      <c r="Y93" s="5">
        <v>0</v>
      </c>
      <c r="Z93" s="8">
        <v>0</v>
      </c>
      <c r="AA93" s="6">
        <v>0</v>
      </c>
      <c r="AB93" s="5">
        <v>0</v>
      </c>
      <c r="AC93" s="8">
        <v>0</v>
      </c>
      <c r="AD93" s="6">
        <v>0</v>
      </c>
      <c r="AE93" s="5">
        <v>0</v>
      </c>
      <c r="AF93" s="8">
        <v>0</v>
      </c>
      <c r="AG93" s="6">
        <v>0</v>
      </c>
      <c r="AH93" s="5">
        <v>0</v>
      </c>
      <c r="AI93" s="8">
        <v>0</v>
      </c>
      <c r="AJ93" s="6">
        <v>0</v>
      </c>
      <c r="AK93" s="5">
        <v>0</v>
      </c>
      <c r="AL93" s="8">
        <v>0</v>
      </c>
      <c r="AM93" s="6">
        <v>0</v>
      </c>
      <c r="AN93" s="5">
        <v>0</v>
      </c>
      <c r="AO93" s="8">
        <v>0</v>
      </c>
      <c r="AP93" s="6">
        <v>0</v>
      </c>
      <c r="AQ93" s="5">
        <v>0</v>
      </c>
      <c r="AR93" s="8">
        <v>0</v>
      </c>
      <c r="AS93" s="6">
        <v>0</v>
      </c>
      <c r="AT93" s="5">
        <v>0</v>
      </c>
      <c r="AU93" s="8">
        <v>0</v>
      </c>
      <c r="AV93" s="6">
        <v>0</v>
      </c>
      <c r="AW93" s="5">
        <v>0</v>
      </c>
      <c r="AX93" s="8">
        <v>0</v>
      </c>
      <c r="AY93" s="6">
        <v>0</v>
      </c>
      <c r="AZ93" s="5">
        <v>0</v>
      </c>
      <c r="BA93" s="8">
        <v>0</v>
      </c>
      <c r="BB93" s="6">
        <v>0</v>
      </c>
      <c r="BC93" s="5">
        <v>0</v>
      </c>
      <c r="BD93" s="8">
        <v>0</v>
      </c>
      <c r="BE93" s="6"/>
      <c r="BF93" s="5"/>
      <c r="BG93" s="8"/>
      <c r="BH93" s="6">
        <v>211.41800000000001</v>
      </c>
      <c r="BI93" s="5">
        <v>2204.3609999999999</v>
      </c>
      <c r="BJ93" s="8">
        <f t="shared" si="162"/>
        <v>10426.553084410976</v>
      </c>
      <c r="BK93" s="55">
        <f t="shared" si="169"/>
        <v>856.71949999999993</v>
      </c>
      <c r="BL93" s="8">
        <f t="shared" si="170"/>
        <v>8551.7619999999988</v>
      </c>
    </row>
    <row r="94" spans="1:64" x14ac:dyDescent="0.3">
      <c r="A94" s="35">
        <v>2018</v>
      </c>
      <c r="B94" s="36" t="s">
        <v>12</v>
      </c>
      <c r="C94" s="6">
        <v>567.81802000000005</v>
      </c>
      <c r="D94" s="5">
        <v>4710.13</v>
      </c>
      <c r="E94" s="8">
        <f t="shared" si="158"/>
        <v>8295.1400520892239</v>
      </c>
      <c r="F94" s="6">
        <v>65.066999999999993</v>
      </c>
      <c r="G94" s="5">
        <v>723.93399999999997</v>
      </c>
      <c r="H94" s="8">
        <f t="shared" si="159"/>
        <v>11125.977838228289</v>
      </c>
      <c r="I94" s="6"/>
      <c r="J94" s="5"/>
      <c r="K94" s="8"/>
      <c r="L94" s="6">
        <v>0</v>
      </c>
      <c r="M94" s="5">
        <v>0</v>
      </c>
      <c r="N94" s="8">
        <v>0</v>
      </c>
      <c r="O94" s="6">
        <v>0</v>
      </c>
      <c r="P94" s="5">
        <v>0</v>
      </c>
      <c r="Q94" s="8">
        <v>0</v>
      </c>
      <c r="R94" s="6">
        <v>0</v>
      </c>
      <c r="S94" s="5">
        <v>0</v>
      </c>
      <c r="T94" s="8">
        <f t="shared" si="160"/>
        <v>0</v>
      </c>
      <c r="U94" s="6">
        <v>0</v>
      </c>
      <c r="V94" s="5">
        <v>0</v>
      </c>
      <c r="W94" s="8">
        <f t="shared" si="161"/>
        <v>0</v>
      </c>
      <c r="X94" s="6">
        <v>0</v>
      </c>
      <c r="Y94" s="5">
        <v>0</v>
      </c>
      <c r="Z94" s="8">
        <v>0</v>
      </c>
      <c r="AA94" s="6">
        <v>0</v>
      </c>
      <c r="AB94" s="5">
        <v>0</v>
      </c>
      <c r="AC94" s="8">
        <v>0</v>
      </c>
      <c r="AD94" s="6">
        <v>0</v>
      </c>
      <c r="AE94" s="5">
        <v>0</v>
      </c>
      <c r="AF94" s="8">
        <v>0</v>
      </c>
      <c r="AG94" s="6">
        <v>0</v>
      </c>
      <c r="AH94" s="5">
        <v>0</v>
      </c>
      <c r="AI94" s="8">
        <v>0</v>
      </c>
      <c r="AJ94" s="6">
        <v>0</v>
      </c>
      <c r="AK94" s="5">
        <v>0</v>
      </c>
      <c r="AL94" s="8">
        <v>0</v>
      </c>
      <c r="AM94" s="6">
        <v>0</v>
      </c>
      <c r="AN94" s="5">
        <v>0</v>
      </c>
      <c r="AO94" s="8">
        <v>0</v>
      </c>
      <c r="AP94" s="6">
        <v>0</v>
      </c>
      <c r="AQ94" s="5">
        <v>0</v>
      </c>
      <c r="AR94" s="8">
        <v>0</v>
      </c>
      <c r="AS94" s="6">
        <v>0</v>
      </c>
      <c r="AT94" s="5">
        <v>0</v>
      </c>
      <c r="AU94" s="8">
        <v>0</v>
      </c>
      <c r="AV94" s="6">
        <v>0</v>
      </c>
      <c r="AW94" s="5">
        <v>0</v>
      </c>
      <c r="AX94" s="8">
        <v>0</v>
      </c>
      <c r="AY94" s="6">
        <v>0</v>
      </c>
      <c r="AZ94" s="5">
        <v>0</v>
      </c>
      <c r="BA94" s="8">
        <v>0</v>
      </c>
      <c r="BB94" s="6">
        <v>3</v>
      </c>
      <c r="BC94" s="5">
        <v>66.706000000000003</v>
      </c>
      <c r="BD94" s="8">
        <f t="shared" ref="BD94" si="171">BC94/BB94*1000</f>
        <v>22235.333333333332</v>
      </c>
      <c r="BE94" s="6"/>
      <c r="BF94" s="5"/>
      <c r="BG94" s="8"/>
      <c r="BH94" s="6">
        <v>162.93700000000001</v>
      </c>
      <c r="BI94" s="5">
        <v>1595.4459999999999</v>
      </c>
      <c r="BJ94" s="8">
        <f t="shared" si="162"/>
        <v>9791.7968294494167</v>
      </c>
      <c r="BK94" s="55">
        <f t="shared" si="169"/>
        <v>795.82202000000007</v>
      </c>
      <c r="BL94" s="8">
        <f t="shared" si="170"/>
        <v>7029.51</v>
      </c>
    </row>
    <row r="95" spans="1:64" x14ac:dyDescent="0.3">
      <c r="A95" s="35">
        <v>2018</v>
      </c>
      <c r="B95" s="36" t="s">
        <v>13</v>
      </c>
      <c r="C95" s="6">
        <v>438.74579</v>
      </c>
      <c r="D95" s="5">
        <v>3446.8690000000001</v>
      </c>
      <c r="E95" s="8">
        <f t="shared" si="158"/>
        <v>7856.1870644958217</v>
      </c>
      <c r="F95" s="6">
        <v>18</v>
      </c>
      <c r="G95" s="5">
        <v>168.29499999999999</v>
      </c>
      <c r="H95" s="8">
        <f t="shared" si="159"/>
        <v>9349.7222222222208</v>
      </c>
      <c r="I95" s="6"/>
      <c r="J95" s="5"/>
      <c r="K95" s="8"/>
      <c r="L95" s="6">
        <v>52.02</v>
      </c>
      <c r="M95" s="5">
        <v>360.71499999999997</v>
      </c>
      <c r="N95" s="8">
        <f t="shared" si="165"/>
        <v>6934.159938485197</v>
      </c>
      <c r="O95" s="6">
        <v>0</v>
      </c>
      <c r="P95" s="5">
        <v>0</v>
      </c>
      <c r="Q95" s="8">
        <v>0</v>
      </c>
      <c r="R95" s="6">
        <v>0</v>
      </c>
      <c r="S95" s="5">
        <v>0</v>
      </c>
      <c r="T95" s="8">
        <f t="shared" si="160"/>
        <v>0</v>
      </c>
      <c r="U95" s="6">
        <v>0</v>
      </c>
      <c r="V95" s="5">
        <v>0</v>
      </c>
      <c r="W95" s="8">
        <f t="shared" si="161"/>
        <v>0</v>
      </c>
      <c r="X95" s="6">
        <v>0</v>
      </c>
      <c r="Y95" s="5">
        <v>0</v>
      </c>
      <c r="Z95" s="8">
        <v>0</v>
      </c>
      <c r="AA95" s="6">
        <v>0</v>
      </c>
      <c r="AB95" s="5">
        <v>0</v>
      </c>
      <c r="AC95" s="8">
        <v>0</v>
      </c>
      <c r="AD95" s="6">
        <v>0</v>
      </c>
      <c r="AE95" s="5">
        <v>0</v>
      </c>
      <c r="AF95" s="8">
        <v>0</v>
      </c>
      <c r="AG95" s="6">
        <v>0</v>
      </c>
      <c r="AH95" s="5">
        <v>0</v>
      </c>
      <c r="AI95" s="8">
        <v>0</v>
      </c>
      <c r="AJ95" s="6">
        <v>0</v>
      </c>
      <c r="AK95" s="5">
        <v>0</v>
      </c>
      <c r="AL95" s="8">
        <v>0</v>
      </c>
      <c r="AM95" s="6">
        <v>0</v>
      </c>
      <c r="AN95" s="5">
        <v>0</v>
      </c>
      <c r="AO95" s="8">
        <v>0</v>
      </c>
      <c r="AP95" s="6">
        <v>0</v>
      </c>
      <c r="AQ95" s="5">
        <v>0</v>
      </c>
      <c r="AR95" s="8">
        <v>0</v>
      </c>
      <c r="AS95" s="6">
        <v>0</v>
      </c>
      <c r="AT95" s="5">
        <v>0</v>
      </c>
      <c r="AU95" s="8">
        <v>0</v>
      </c>
      <c r="AV95" s="6">
        <v>0</v>
      </c>
      <c r="AW95" s="5">
        <v>0</v>
      </c>
      <c r="AX95" s="8">
        <v>0</v>
      </c>
      <c r="AY95" s="6">
        <v>0</v>
      </c>
      <c r="AZ95" s="5">
        <v>0</v>
      </c>
      <c r="BA95" s="8">
        <v>0</v>
      </c>
      <c r="BB95" s="6">
        <v>0</v>
      </c>
      <c r="BC95" s="5">
        <v>0</v>
      </c>
      <c r="BD95" s="8">
        <v>0</v>
      </c>
      <c r="BE95" s="6"/>
      <c r="BF95" s="5"/>
      <c r="BG95" s="8"/>
      <c r="BH95" s="6">
        <v>135.733</v>
      </c>
      <c r="BI95" s="5">
        <v>1085.316</v>
      </c>
      <c r="BJ95" s="8">
        <f t="shared" si="162"/>
        <v>7995.9626619908204</v>
      </c>
      <c r="BK95" s="55">
        <f t="shared" si="169"/>
        <v>644.49878999999999</v>
      </c>
      <c r="BL95" s="8">
        <f t="shared" si="170"/>
        <v>5061.1950000000006</v>
      </c>
    </row>
    <row r="96" spans="1:64" ht="15" thickBot="1" x14ac:dyDescent="0.35">
      <c r="A96" s="37"/>
      <c r="B96" s="38" t="s">
        <v>14</v>
      </c>
      <c r="C96" s="29">
        <f t="shared" ref="C96:D96" si="172">SUM(C84:C95)</f>
        <v>5781.5286299999998</v>
      </c>
      <c r="D96" s="28">
        <f t="shared" si="172"/>
        <v>56127.180999999997</v>
      </c>
      <c r="E96" s="30"/>
      <c r="F96" s="29">
        <f t="shared" ref="F96:G96" si="173">SUM(F84:F95)</f>
        <v>602.92816000000005</v>
      </c>
      <c r="G96" s="28">
        <f t="shared" si="173"/>
        <v>5534.4010000000007</v>
      </c>
      <c r="H96" s="30"/>
      <c r="I96" s="29"/>
      <c r="J96" s="28"/>
      <c r="K96" s="30"/>
      <c r="L96" s="29">
        <f t="shared" ref="L96:M96" si="174">SUM(L84:L95)</f>
        <v>82.6768</v>
      </c>
      <c r="M96" s="28">
        <f t="shared" si="174"/>
        <v>669.65099999999995</v>
      </c>
      <c r="N96" s="30"/>
      <c r="O96" s="29">
        <f t="shared" ref="O96:P96" si="175">SUM(O84:O95)</f>
        <v>27.85361</v>
      </c>
      <c r="P96" s="28">
        <f t="shared" si="175"/>
        <v>292.61500000000001</v>
      </c>
      <c r="Q96" s="30"/>
      <c r="R96" s="29">
        <f t="shared" ref="R96:S96" si="176">SUM(R84:R95)</f>
        <v>0</v>
      </c>
      <c r="S96" s="28">
        <f t="shared" si="176"/>
        <v>0</v>
      </c>
      <c r="T96" s="30"/>
      <c r="U96" s="29">
        <f t="shared" ref="U96:V96" si="177">SUM(U84:U95)</f>
        <v>0</v>
      </c>
      <c r="V96" s="28">
        <f t="shared" si="177"/>
        <v>0</v>
      </c>
      <c r="W96" s="30"/>
      <c r="X96" s="29">
        <f t="shared" ref="X96:Y96" si="178">SUM(X84:X95)</f>
        <v>0</v>
      </c>
      <c r="Y96" s="28">
        <f t="shared" si="178"/>
        <v>0</v>
      </c>
      <c r="Z96" s="30"/>
      <c r="AA96" s="29">
        <f t="shared" ref="AA96:AB96" si="179">SUM(AA84:AA95)</f>
        <v>0</v>
      </c>
      <c r="AB96" s="28">
        <f t="shared" si="179"/>
        <v>0</v>
      </c>
      <c r="AC96" s="30"/>
      <c r="AD96" s="29">
        <f t="shared" ref="AD96:AE96" si="180">SUM(AD84:AD95)</f>
        <v>26.86</v>
      </c>
      <c r="AE96" s="28">
        <f t="shared" si="180"/>
        <v>309.97000000000003</v>
      </c>
      <c r="AF96" s="30"/>
      <c r="AG96" s="29">
        <f t="shared" ref="AG96:AH96" si="181">SUM(AG84:AG95)</f>
        <v>0</v>
      </c>
      <c r="AH96" s="28">
        <f t="shared" si="181"/>
        <v>0</v>
      </c>
      <c r="AI96" s="30"/>
      <c r="AJ96" s="29">
        <f t="shared" ref="AJ96:AK96" si="182">SUM(AJ84:AJ95)</f>
        <v>0</v>
      </c>
      <c r="AK96" s="28">
        <f t="shared" si="182"/>
        <v>0</v>
      </c>
      <c r="AL96" s="30"/>
      <c r="AM96" s="29">
        <f t="shared" ref="AM96:AN96" si="183">SUM(AM84:AM95)</f>
        <v>25.466999999999999</v>
      </c>
      <c r="AN96" s="28">
        <f t="shared" si="183"/>
        <v>350.85500000000002</v>
      </c>
      <c r="AO96" s="30"/>
      <c r="AP96" s="29">
        <f t="shared" ref="AP96:AQ96" si="184">SUM(AP84:AP95)</f>
        <v>0</v>
      </c>
      <c r="AQ96" s="28">
        <f t="shared" si="184"/>
        <v>0</v>
      </c>
      <c r="AR96" s="30"/>
      <c r="AS96" s="29">
        <f t="shared" ref="AS96:AT96" si="185">SUM(AS84:AS95)</f>
        <v>0</v>
      </c>
      <c r="AT96" s="28">
        <f t="shared" si="185"/>
        <v>0</v>
      </c>
      <c r="AU96" s="30"/>
      <c r="AV96" s="29">
        <f t="shared" ref="AV96:AW96" si="186">SUM(AV84:AV95)</f>
        <v>0</v>
      </c>
      <c r="AW96" s="28">
        <f t="shared" si="186"/>
        <v>0</v>
      </c>
      <c r="AX96" s="30"/>
      <c r="AY96" s="29">
        <f t="shared" ref="AY96:AZ96" si="187">SUM(AY84:AY95)</f>
        <v>0</v>
      </c>
      <c r="AZ96" s="28">
        <f t="shared" si="187"/>
        <v>0</v>
      </c>
      <c r="BA96" s="30"/>
      <c r="BB96" s="29">
        <f t="shared" ref="BB96:BC96" si="188">SUM(BB84:BB95)</f>
        <v>3</v>
      </c>
      <c r="BC96" s="28">
        <f t="shared" si="188"/>
        <v>66.706000000000003</v>
      </c>
      <c r="BD96" s="30"/>
      <c r="BE96" s="29"/>
      <c r="BF96" s="28"/>
      <c r="BG96" s="30"/>
      <c r="BH96" s="29">
        <f t="shared" ref="BH96:BI96" si="189">SUM(BH84:BH95)</f>
        <v>3229.9695300000003</v>
      </c>
      <c r="BI96" s="28">
        <f t="shared" si="189"/>
        <v>33321.442000000003</v>
      </c>
      <c r="BJ96" s="30"/>
      <c r="BK96" s="56">
        <f t="shared" si="169"/>
        <v>9777.2837299999992</v>
      </c>
      <c r="BL96" s="30">
        <f t="shared" si="170"/>
        <v>96606.115000000005</v>
      </c>
    </row>
    <row r="97" spans="1:64" x14ac:dyDescent="0.3">
      <c r="A97" s="35">
        <v>2019</v>
      </c>
      <c r="B97" s="36" t="s">
        <v>2</v>
      </c>
      <c r="C97" s="6">
        <v>488.19223</v>
      </c>
      <c r="D97" s="5">
        <v>4268.6809999999996</v>
      </c>
      <c r="E97" s="8">
        <f t="shared" ref="E97:E108" si="190">D97/C97*1000</f>
        <v>8743.852805686809</v>
      </c>
      <c r="F97" s="6">
        <v>15.1</v>
      </c>
      <c r="G97" s="5">
        <v>129.858</v>
      </c>
      <c r="H97" s="8">
        <f t="shared" ref="H97:H108" si="191">G97/F97*1000</f>
        <v>8599.8675496688757</v>
      </c>
      <c r="I97" s="6"/>
      <c r="J97" s="5"/>
      <c r="K97" s="8"/>
      <c r="L97" s="6">
        <v>24.44286</v>
      </c>
      <c r="M97" s="5">
        <v>588.48500000000001</v>
      </c>
      <c r="N97" s="8">
        <f t="shared" ref="N97:N107" si="192">M97/L97*1000</f>
        <v>24075.946922741448</v>
      </c>
      <c r="O97" s="6">
        <v>0</v>
      </c>
      <c r="P97" s="5">
        <v>0</v>
      </c>
      <c r="Q97" s="8">
        <v>0</v>
      </c>
      <c r="R97" s="6">
        <v>0</v>
      </c>
      <c r="S97" s="5">
        <v>0</v>
      </c>
      <c r="T97" s="8">
        <f t="shared" ref="T97:T108" si="193">IF(R97=0,0,S97/R97*1000)</f>
        <v>0</v>
      </c>
      <c r="U97" s="6">
        <v>0</v>
      </c>
      <c r="V97" s="5">
        <v>0</v>
      </c>
      <c r="W97" s="8">
        <f t="shared" ref="W97:W108" si="194">IF(U97=0,0,V97/U97*1000)</f>
        <v>0</v>
      </c>
      <c r="X97" s="6">
        <v>0</v>
      </c>
      <c r="Y97" s="5">
        <v>0</v>
      </c>
      <c r="Z97" s="8">
        <v>0</v>
      </c>
      <c r="AA97" s="6">
        <v>0</v>
      </c>
      <c r="AB97" s="5">
        <v>0</v>
      </c>
      <c r="AC97" s="8">
        <v>0</v>
      </c>
      <c r="AD97" s="6">
        <v>0</v>
      </c>
      <c r="AE97" s="5">
        <v>0</v>
      </c>
      <c r="AF97" s="8">
        <v>0</v>
      </c>
      <c r="AG97" s="6">
        <v>0</v>
      </c>
      <c r="AH97" s="5">
        <v>0</v>
      </c>
      <c r="AI97" s="8">
        <v>0</v>
      </c>
      <c r="AJ97" s="6">
        <v>0</v>
      </c>
      <c r="AK97" s="5">
        <v>0</v>
      </c>
      <c r="AL97" s="8">
        <v>0</v>
      </c>
      <c r="AM97" s="6">
        <v>0</v>
      </c>
      <c r="AN97" s="5">
        <v>0</v>
      </c>
      <c r="AO97" s="8">
        <v>0</v>
      </c>
      <c r="AP97" s="6">
        <v>0</v>
      </c>
      <c r="AQ97" s="5">
        <v>0</v>
      </c>
      <c r="AR97" s="8">
        <v>0</v>
      </c>
      <c r="AS97" s="6">
        <v>0</v>
      </c>
      <c r="AT97" s="5">
        <v>0</v>
      </c>
      <c r="AU97" s="8">
        <v>0</v>
      </c>
      <c r="AV97" s="6">
        <v>0</v>
      </c>
      <c r="AW97" s="5">
        <v>0</v>
      </c>
      <c r="AX97" s="8">
        <v>0</v>
      </c>
      <c r="AY97" s="6">
        <v>0</v>
      </c>
      <c r="AZ97" s="5">
        <v>0</v>
      </c>
      <c r="BA97" s="8">
        <v>0</v>
      </c>
      <c r="BB97" s="6">
        <v>0</v>
      </c>
      <c r="BC97" s="5">
        <v>0</v>
      </c>
      <c r="BD97" s="8">
        <v>0</v>
      </c>
      <c r="BE97" s="6"/>
      <c r="BF97" s="5"/>
      <c r="BG97" s="8"/>
      <c r="BH97" s="6">
        <v>159.97900000000001</v>
      </c>
      <c r="BI97" s="5">
        <v>1316.251</v>
      </c>
      <c r="BJ97" s="8">
        <f t="shared" ref="BJ97:BJ108" si="195">BI97/BH97*1000</f>
        <v>8227.6486288825399</v>
      </c>
      <c r="BK97" s="55">
        <f t="shared" ref="BK97:BK98" si="196">C97+F97+X97+AD97+AG97+AP97+AS97+AY97+BH97+AM97+BE97+AA97+L97+AV97+O97+AJ97</f>
        <v>687.71409000000006</v>
      </c>
      <c r="BL97" s="8">
        <f t="shared" ref="BL97:BL98" si="197">D97+G97+Y97+AE97+AH97+AQ97+AT97+AZ97+BI97+AN97+BF97+AB97+M97+AW97+P97+AK97</f>
        <v>6303.2749999999996</v>
      </c>
    </row>
    <row r="98" spans="1:64" x14ac:dyDescent="0.3">
      <c r="A98" s="35">
        <v>2019</v>
      </c>
      <c r="B98" s="36" t="s">
        <v>3</v>
      </c>
      <c r="C98" s="6">
        <v>214.80099999999999</v>
      </c>
      <c r="D98" s="5">
        <v>1685.854</v>
      </c>
      <c r="E98" s="8">
        <f t="shared" si="190"/>
        <v>7848.4457707366364</v>
      </c>
      <c r="F98" s="6">
        <v>0</v>
      </c>
      <c r="G98" s="5">
        <v>0</v>
      </c>
      <c r="H98" s="8">
        <v>0</v>
      </c>
      <c r="I98" s="6"/>
      <c r="J98" s="5"/>
      <c r="K98" s="8"/>
      <c r="L98" s="6">
        <v>0</v>
      </c>
      <c r="M98" s="5">
        <v>0</v>
      </c>
      <c r="N98" s="8">
        <v>0</v>
      </c>
      <c r="O98" s="6">
        <v>0</v>
      </c>
      <c r="P98" s="5">
        <v>0</v>
      </c>
      <c r="Q98" s="8">
        <v>0</v>
      </c>
      <c r="R98" s="6">
        <v>0</v>
      </c>
      <c r="S98" s="5">
        <v>0</v>
      </c>
      <c r="T98" s="8">
        <f t="shared" si="193"/>
        <v>0</v>
      </c>
      <c r="U98" s="6">
        <v>0</v>
      </c>
      <c r="V98" s="5">
        <v>0</v>
      </c>
      <c r="W98" s="8">
        <f t="shared" si="194"/>
        <v>0</v>
      </c>
      <c r="X98" s="6">
        <v>0</v>
      </c>
      <c r="Y98" s="5">
        <v>0</v>
      </c>
      <c r="Z98" s="8">
        <v>0</v>
      </c>
      <c r="AA98" s="6">
        <v>0</v>
      </c>
      <c r="AB98" s="5">
        <v>0</v>
      </c>
      <c r="AC98" s="8">
        <v>0</v>
      </c>
      <c r="AD98" s="6">
        <v>0</v>
      </c>
      <c r="AE98" s="5">
        <v>0</v>
      </c>
      <c r="AF98" s="8">
        <v>0</v>
      </c>
      <c r="AG98" s="6">
        <v>0</v>
      </c>
      <c r="AH98" s="5">
        <v>0</v>
      </c>
      <c r="AI98" s="8">
        <v>0</v>
      </c>
      <c r="AJ98" s="6">
        <v>0</v>
      </c>
      <c r="AK98" s="5">
        <v>0</v>
      </c>
      <c r="AL98" s="8">
        <v>0</v>
      </c>
      <c r="AM98" s="6">
        <v>0</v>
      </c>
      <c r="AN98" s="5">
        <v>0</v>
      </c>
      <c r="AO98" s="8">
        <v>0</v>
      </c>
      <c r="AP98" s="6">
        <v>0</v>
      </c>
      <c r="AQ98" s="5">
        <v>0</v>
      </c>
      <c r="AR98" s="8">
        <v>0</v>
      </c>
      <c r="AS98" s="6">
        <v>0</v>
      </c>
      <c r="AT98" s="5">
        <v>0</v>
      </c>
      <c r="AU98" s="8">
        <v>0</v>
      </c>
      <c r="AV98" s="6">
        <v>0</v>
      </c>
      <c r="AW98" s="5">
        <v>0</v>
      </c>
      <c r="AX98" s="8">
        <v>0</v>
      </c>
      <c r="AY98" s="6">
        <v>0</v>
      </c>
      <c r="AZ98" s="5">
        <v>0</v>
      </c>
      <c r="BA98" s="8">
        <v>0</v>
      </c>
      <c r="BB98" s="6">
        <v>24.119580000000003</v>
      </c>
      <c r="BC98" s="5">
        <v>513.54100000000005</v>
      </c>
      <c r="BD98" s="8">
        <f t="shared" ref="BD98" si="198">BC98/BB98*1000</f>
        <v>21291.456982252595</v>
      </c>
      <c r="BE98" s="6"/>
      <c r="BF98" s="5"/>
      <c r="BG98" s="8"/>
      <c r="BH98" s="6">
        <v>28.251999999999999</v>
      </c>
      <c r="BI98" s="5">
        <v>250.91399999999999</v>
      </c>
      <c r="BJ98" s="8">
        <f t="shared" si="195"/>
        <v>8881.2827410448808</v>
      </c>
      <c r="BK98" s="55">
        <f t="shared" si="196"/>
        <v>243.053</v>
      </c>
      <c r="BL98" s="8">
        <f t="shared" si="197"/>
        <v>1936.768</v>
      </c>
    </row>
    <row r="99" spans="1:64" x14ac:dyDescent="0.3">
      <c r="A99" s="35">
        <v>2019</v>
      </c>
      <c r="B99" s="36" t="s">
        <v>4</v>
      </c>
      <c r="C99" s="6">
        <v>125.72839999999999</v>
      </c>
      <c r="D99" s="5">
        <v>973.47</v>
      </c>
      <c r="E99" s="8">
        <f t="shared" si="190"/>
        <v>7742.6420760941846</v>
      </c>
      <c r="F99" s="6">
        <v>50.01</v>
      </c>
      <c r="G99" s="5">
        <v>453.09800000000001</v>
      </c>
      <c r="H99" s="8">
        <f t="shared" si="191"/>
        <v>9060.1479704059202</v>
      </c>
      <c r="I99" s="6"/>
      <c r="J99" s="5"/>
      <c r="K99" s="8"/>
      <c r="L99" s="6">
        <v>0</v>
      </c>
      <c r="M99" s="5">
        <v>0</v>
      </c>
      <c r="N99" s="8">
        <v>0</v>
      </c>
      <c r="O99" s="6">
        <v>0</v>
      </c>
      <c r="P99" s="5">
        <v>0</v>
      </c>
      <c r="Q99" s="8">
        <v>0</v>
      </c>
      <c r="R99" s="6">
        <v>0</v>
      </c>
      <c r="S99" s="5">
        <v>0</v>
      </c>
      <c r="T99" s="8">
        <f t="shared" si="193"/>
        <v>0</v>
      </c>
      <c r="U99" s="6">
        <v>0</v>
      </c>
      <c r="V99" s="5">
        <v>0</v>
      </c>
      <c r="W99" s="8">
        <f t="shared" si="194"/>
        <v>0</v>
      </c>
      <c r="X99" s="6">
        <v>0</v>
      </c>
      <c r="Y99" s="5">
        <v>0</v>
      </c>
      <c r="Z99" s="8">
        <v>0</v>
      </c>
      <c r="AA99" s="6">
        <v>0</v>
      </c>
      <c r="AB99" s="5">
        <v>0</v>
      </c>
      <c r="AC99" s="8">
        <v>0</v>
      </c>
      <c r="AD99" s="6">
        <v>0</v>
      </c>
      <c r="AE99" s="5">
        <v>0</v>
      </c>
      <c r="AF99" s="8">
        <v>0</v>
      </c>
      <c r="AG99" s="6">
        <v>0</v>
      </c>
      <c r="AH99" s="5">
        <v>0</v>
      </c>
      <c r="AI99" s="8">
        <v>0</v>
      </c>
      <c r="AJ99" s="6">
        <v>0.15</v>
      </c>
      <c r="AK99" s="5">
        <v>0.26</v>
      </c>
      <c r="AL99" s="8">
        <f t="shared" ref="AL99" si="199">AK99/AJ99*1000</f>
        <v>1733.3333333333335</v>
      </c>
      <c r="AM99" s="6">
        <v>0</v>
      </c>
      <c r="AN99" s="5">
        <v>0</v>
      </c>
      <c r="AO99" s="8">
        <v>0</v>
      </c>
      <c r="AP99" s="6">
        <v>0</v>
      </c>
      <c r="AQ99" s="5">
        <v>0</v>
      </c>
      <c r="AR99" s="8">
        <v>0</v>
      </c>
      <c r="AS99" s="6">
        <v>0</v>
      </c>
      <c r="AT99" s="5">
        <v>0</v>
      </c>
      <c r="AU99" s="8">
        <v>0</v>
      </c>
      <c r="AV99" s="6">
        <v>0</v>
      </c>
      <c r="AW99" s="5">
        <v>0</v>
      </c>
      <c r="AX99" s="8">
        <v>0</v>
      </c>
      <c r="AY99" s="6">
        <v>0</v>
      </c>
      <c r="AZ99" s="5">
        <v>0</v>
      </c>
      <c r="BA99" s="8">
        <v>0</v>
      </c>
      <c r="BB99" s="6">
        <v>0</v>
      </c>
      <c r="BC99" s="5">
        <v>0</v>
      </c>
      <c r="BD99" s="8">
        <v>0</v>
      </c>
      <c r="BE99" s="6"/>
      <c r="BF99" s="5"/>
      <c r="BG99" s="8"/>
      <c r="BH99" s="6">
        <v>163.79599999999999</v>
      </c>
      <c r="BI99" s="5">
        <v>1275.21</v>
      </c>
      <c r="BJ99" s="8">
        <f t="shared" si="195"/>
        <v>7785.3549537229246</v>
      </c>
      <c r="BK99" s="55">
        <f>C99+F99+X99+AD99+AG99+AP99+AS99+AY99+BH99+AM99+BE99+AA99+L99+AV99+O99+AJ99</f>
        <v>339.68439999999998</v>
      </c>
      <c r="BL99" s="57">
        <f>D99+G99+Y99+AE99+AH99+AQ99+AT99+AZ99+BI99+AN99+BF99+AB99+M99+AW99+P99+AK99</f>
        <v>2702.0380000000005</v>
      </c>
    </row>
    <row r="100" spans="1:64" x14ac:dyDescent="0.3">
      <c r="A100" s="35">
        <v>2019</v>
      </c>
      <c r="B100" s="36" t="s">
        <v>5</v>
      </c>
      <c r="C100" s="6">
        <v>218.19179</v>
      </c>
      <c r="D100" s="5">
        <v>1746.7950000000001</v>
      </c>
      <c r="E100" s="8">
        <f t="shared" si="190"/>
        <v>8005.7778525947288</v>
      </c>
      <c r="F100" s="6">
        <v>25.004999999999999</v>
      </c>
      <c r="G100" s="5">
        <v>225.83699999999999</v>
      </c>
      <c r="H100" s="8">
        <f t="shared" si="191"/>
        <v>9031.673665266946</v>
      </c>
      <c r="I100" s="6"/>
      <c r="J100" s="5"/>
      <c r="K100" s="8"/>
      <c r="L100" s="6">
        <v>27.11664</v>
      </c>
      <c r="M100" s="5">
        <v>658.59100000000001</v>
      </c>
      <c r="N100" s="8">
        <f t="shared" si="192"/>
        <v>24287.337959275192</v>
      </c>
      <c r="O100" s="6">
        <v>0</v>
      </c>
      <c r="P100" s="5">
        <v>0</v>
      </c>
      <c r="Q100" s="8">
        <v>0</v>
      </c>
      <c r="R100" s="6">
        <v>0</v>
      </c>
      <c r="S100" s="5">
        <v>0</v>
      </c>
      <c r="T100" s="8">
        <f t="shared" si="193"/>
        <v>0</v>
      </c>
      <c r="U100" s="6">
        <v>0</v>
      </c>
      <c r="V100" s="5">
        <v>0</v>
      </c>
      <c r="W100" s="8">
        <f t="shared" si="194"/>
        <v>0</v>
      </c>
      <c r="X100" s="6">
        <v>0</v>
      </c>
      <c r="Y100" s="5">
        <v>0</v>
      </c>
      <c r="Z100" s="8">
        <v>0</v>
      </c>
      <c r="AA100" s="6">
        <v>0</v>
      </c>
      <c r="AB100" s="5">
        <v>0</v>
      </c>
      <c r="AC100" s="8">
        <v>0</v>
      </c>
      <c r="AD100" s="6">
        <v>0</v>
      </c>
      <c r="AE100" s="5">
        <v>0</v>
      </c>
      <c r="AF100" s="8">
        <v>0</v>
      </c>
      <c r="AG100" s="6">
        <v>0</v>
      </c>
      <c r="AH100" s="5">
        <v>0</v>
      </c>
      <c r="AI100" s="8">
        <v>0</v>
      </c>
      <c r="AJ100" s="6">
        <v>0</v>
      </c>
      <c r="AK100" s="5">
        <v>0</v>
      </c>
      <c r="AL100" s="8">
        <v>0</v>
      </c>
      <c r="AM100" s="6">
        <v>0</v>
      </c>
      <c r="AN100" s="5">
        <v>0</v>
      </c>
      <c r="AO100" s="8">
        <v>0</v>
      </c>
      <c r="AP100" s="6">
        <v>0</v>
      </c>
      <c r="AQ100" s="5">
        <v>0</v>
      </c>
      <c r="AR100" s="8">
        <v>0</v>
      </c>
      <c r="AS100" s="6">
        <v>0</v>
      </c>
      <c r="AT100" s="5">
        <v>0</v>
      </c>
      <c r="AU100" s="8">
        <v>0</v>
      </c>
      <c r="AV100" s="6">
        <v>0</v>
      </c>
      <c r="AW100" s="5">
        <v>0</v>
      </c>
      <c r="AX100" s="8">
        <v>0</v>
      </c>
      <c r="AY100" s="6">
        <v>0</v>
      </c>
      <c r="AZ100" s="5">
        <v>0</v>
      </c>
      <c r="BA100" s="8">
        <v>0</v>
      </c>
      <c r="BB100" s="6">
        <v>23.280080000000002</v>
      </c>
      <c r="BC100" s="5">
        <v>512.67700000000002</v>
      </c>
      <c r="BD100" s="8">
        <f t="shared" ref="BD100" si="200">BC100/BB100*1000</f>
        <v>22022.132226349735</v>
      </c>
      <c r="BE100" s="6"/>
      <c r="BF100" s="5"/>
      <c r="BG100" s="8"/>
      <c r="BH100" s="6">
        <v>51.960999999999999</v>
      </c>
      <c r="BI100" s="5">
        <v>436.69299999999998</v>
      </c>
      <c r="BJ100" s="8">
        <f t="shared" si="195"/>
        <v>8404.2454918111653</v>
      </c>
      <c r="BK100" s="55">
        <f t="shared" ref="BK100:BK111" si="201">C100+F100+X100+AD100+AG100+AP100+AS100+AY100+BH100+AM100+BE100+AA100+L100+AV100+O100+AJ100</f>
        <v>322.27443</v>
      </c>
      <c r="BL100" s="8">
        <f t="shared" ref="BL100:BL111" si="202">D100+G100+Y100+AE100+AH100+AQ100+AT100+AZ100+BI100+AN100+BF100+AB100+M100+AW100+P100+AK100</f>
        <v>3067.9159999999997</v>
      </c>
    </row>
    <row r="101" spans="1:64" x14ac:dyDescent="0.3">
      <c r="A101" s="35">
        <v>2019</v>
      </c>
      <c r="B101" s="36" t="s">
        <v>6</v>
      </c>
      <c r="C101" s="6">
        <v>539.91168999999991</v>
      </c>
      <c r="D101" s="5">
        <v>4872.277</v>
      </c>
      <c r="E101" s="8">
        <f t="shared" si="190"/>
        <v>9024.210977910112</v>
      </c>
      <c r="F101" s="6">
        <v>0</v>
      </c>
      <c r="G101" s="5">
        <v>0</v>
      </c>
      <c r="H101" s="8">
        <v>0</v>
      </c>
      <c r="I101" s="6"/>
      <c r="J101" s="5"/>
      <c r="K101" s="8"/>
      <c r="L101" s="6">
        <v>0</v>
      </c>
      <c r="M101" s="5">
        <v>0</v>
      </c>
      <c r="N101" s="8">
        <v>0</v>
      </c>
      <c r="O101" s="6">
        <v>0</v>
      </c>
      <c r="P101" s="5">
        <v>0</v>
      </c>
      <c r="Q101" s="8">
        <v>0</v>
      </c>
      <c r="R101" s="6">
        <v>0</v>
      </c>
      <c r="S101" s="5">
        <v>0</v>
      </c>
      <c r="T101" s="8">
        <f t="shared" si="193"/>
        <v>0</v>
      </c>
      <c r="U101" s="6">
        <v>0</v>
      </c>
      <c r="V101" s="5">
        <v>0</v>
      </c>
      <c r="W101" s="8">
        <f t="shared" si="194"/>
        <v>0</v>
      </c>
      <c r="X101" s="6">
        <v>0</v>
      </c>
      <c r="Y101" s="5">
        <v>0</v>
      </c>
      <c r="Z101" s="8">
        <v>0</v>
      </c>
      <c r="AA101" s="6">
        <v>0</v>
      </c>
      <c r="AB101" s="5">
        <v>0</v>
      </c>
      <c r="AC101" s="8">
        <v>0</v>
      </c>
      <c r="AD101" s="6">
        <v>0</v>
      </c>
      <c r="AE101" s="5">
        <v>0</v>
      </c>
      <c r="AF101" s="8">
        <v>0</v>
      </c>
      <c r="AG101" s="6">
        <v>0</v>
      </c>
      <c r="AH101" s="5">
        <v>0</v>
      </c>
      <c r="AI101" s="8">
        <v>0</v>
      </c>
      <c r="AJ101" s="6">
        <v>0</v>
      </c>
      <c r="AK101" s="5">
        <v>0</v>
      </c>
      <c r="AL101" s="8">
        <v>0</v>
      </c>
      <c r="AM101" s="6">
        <v>0</v>
      </c>
      <c r="AN101" s="5">
        <v>0</v>
      </c>
      <c r="AO101" s="8">
        <v>0</v>
      </c>
      <c r="AP101" s="6">
        <v>0</v>
      </c>
      <c r="AQ101" s="5">
        <v>0</v>
      </c>
      <c r="AR101" s="8">
        <v>0</v>
      </c>
      <c r="AS101" s="6">
        <v>0</v>
      </c>
      <c r="AT101" s="5">
        <v>0</v>
      </c>
      <c r="AU101" s="8">
        <v>0</v>
      </c>
      <c r="AV101" s="6">
        <v>0</v>
      </c>
      <c r="AW101" s="5">
        <v>0</v>
      </c>
      <c r="AX101" s="8">
        <v>0</v>
      </c>
      <c r="AY101" s="6">
        <v>0</v>
      </c>
      <c r="AZ101" s="5">
        <v>0</v>
      </c>
      <c r="BA101" s="8">
        <v>0</v>
      </c>
      <c r="BB101" s="6">
        <v>0</v>
      </c>
      <c r="BC101" s="5">
        <v>0</v>
      </c>
      <c r="BD101" s="8">
        <v>0</v>
      </c>
      <c r="BE101" s="6"/>
      <c r="BF101" s="5"/>
      <c r="BG101" s="8"/>
      <c r="BH101" s="6">
        <v>167.93100000000001</v>
      </c>
      <c r="BI101" s="5">
        <v>1424.8820000000001</v>
      </c>
      <c r="BJ101" s="8">
        <f t="shared" si="195"/>
        <v>8484.925356247506</v>
      </c>
      <c r="BK101" s="55">
        <f t="shared" si="201"/>
        <v>707.84268999999995</v>
      </c>
      <c r="BL101" s="8">
        <f t="shared" si="202"/>
        <v>6297.1589999999997</v>
      </c>
    </row>
    <row r="102" spans="1:64" x14ac:dyDescent="0.3">
      <c r="A102" s="35">
        <v>2019</v>
      </c>
      <c r="B102" s="36" t="s">
        <v>7</v>
      </c>
      <c r="C102" s="6">
        <v>393.50342000000001</v>
      </c>
      <c r="D102" s="5">
        <v>3551.0039999999999</v>
      </c>
      <c r="E102" s="8">
        <f t="shared" si="190"/>
        <v>9024.0740474377581</v>
      </c>
      <c r="F102" s="6">
        <v>50.01</v>
      </c>
      <c r="G102" s="5">
        <v>414.81099999999998</v>
      </c>
      <c r="H102" s="8">
        <f t="shared" si="191"/>
        <v>8294.5610877824438</v>
      </c>
      <c r="I102" s="6"/>
      <c r="J102" s="5"/>
      <c r="K102" s="8"/>
      <c r="L102" s="6">
        <v>0</v>
      </c>
      <c r="M102" s="5">
        <v>0</v>
      </c>
      <c r="N102" s="8">
        <v>0</v>
      </c>
      <c r="O102" s="6">
        <v>0</v>
      </c>
      <c r="P102" s="5">
        <v>0</v>
      </c>
      <c r="Q102" s="8">
        <v>0</v>
      </c>
      <c r="R102" s="6">
        <v>0</v>
      </c>
      <c r="S102" s="5">
        <v>0</v>
      </c>
      <c r="T102" s="8">
        <f t="shared" si="193"/>
        <v>0</v>
      </c>
      <c r="U102" s="6">
        <v>0</v>
      </c>
      <c r="V102" s="5">
        <v>0</v>
      </c>
      <c r="W102" s="8">
        <f t="shared" si="194"/>
        <v>0</v>
      </c>
      <c r="X102" s="6">
        <v>0</v>
      </c>
      <c r="Y102" s="5">
        <v>0</v>
      </c>
      <c r="Z102" s="8">
        <v>0</v>
      </c>
      <c r="AA102" s="6">
        <v>0</v>
      </c>
      <c r="AB102" s="5">
        <v>0</v>
      </c>
      <c r="AC102" s="8">
        <v>0</v>
      </c>
      <c r="AD102" s="6">
        <v>0</v>
      </c>
      <c r="AE102" s="5">
        <v>0</v>
      </c>
      <c r="AF102" s="8">
        <v>0</v>
      </c>
      <c r="AG102" s="6">
        <v>0</v>
      </c>
      <c r="AH102" s="5">
        <v>0</v>
      </c>
      <c r="AI102" s="8">
        <v>0</v>
      </c>
      <c r="AJ102" s="6">
        <v>0</v>
      </c>
      <c r="AK102" s="5">
        <v>0</v>
      </c>
      <c r="AL102" s="8">
        <v>0</v>
      </c>
      <c r="AM102" s="6">
        <v>0</v>
      </c>
      <c r="AN102" s="5">
        <v>0</v>
      </c>
      <c r="AO102" s="8">
        <v>0</v>
      </c>
      <c r="AP102" s="6">
        <v>0</v>
      </c>
      <c r="AQ102" s="5">
        <v>0</v>
      </c>
      <c r="AR102" s="8">
        <v>0</v>
      </c>
      <c r="AS102" s="6">
        <v>0</v>
      </c>
      <c r="AT102" s="5">
        <v>0</v>
      </c>
      <c r="AU102" s="8">
        <v>0</v>
      </c>
      <c r="AV102" s="6">
        <v>0</v>
      </c>
      <c r="AW102" s="5">
        <v>0</v>
      </c>
      <c r="AX102" s="8">
        <v>0</v>
      </c>
      <c r="AY102" s="6">
        <v>0</v>
      </c>
      <c r="AZ102" s="5">
        <v>0</v>
      </c>
      <c r="BA102" s="8">
        <v>0</v>
      </c>
      <c r="BB102" s="6">
        <v>0</v>
      </c>
      <c r="BC102" s="5">
        <v>0</v>
      </c>
      <c r="BD102" s="8">
        <v>0</v>
      </c>
      <c r="BE102" s="6"/>
      <c r="BF102" s="5"/>
      <c r="BG102" s="8"/>
      <c r="BH102" s="6">
        <v>0</v>
      </c>
      <c r="BI102" s="5">
        <v>0</v>
      </c>
      <c r="BJ102" s="8">
        <v>0</v>
      </c>
      <c r="BK102" s="55">
        <f t="shared" si="201"/>
        <v>443.51342</v>
      </c>
      <c r="BL102" s="8">
        <f t="shared" si="202"/>
        <v>3965.8150000000001</v>
      </c>
    </row>
    <row r="103" spans="1:64" x14ac:dyDescent="0.3">
      <c r="A103" s="35">
        <v>2019</v>
      </c>
      <c r="B103" s="36" t="s">
        <v>8</v>
      </c>
      <c r="C103" s="6">
        <v>693.04250000000002</v>
      </c>
      <c r="D103" s="5">
        <v>6165.9629999999997</v>
      </c>
      <c r="E103" s="8">
        <f t="shared" si="190"/>
        <v>8896.9478783768664</v>
      </c>
      <c r="F103" s="6">
        <v>103.95099999999999</v>
      </c>
      <c r="G103" s="5">
        <v>2343.4920000000002</v>
      </c>
      <c r="H103" s="8">
        <f t="shared" si="191"/>
        <v>22544.198709007131</v>
      </c>
      <c r="I103" s="6"/>
      <c r="J103" s="5"/>
      <c r="K103" s="8"/>
      <c r="L103" s="6">
        <v>0</v>
      </c>
      <c r="M103" s="5">
        <v>0</v>
      </c>
      <c r="N103" s="8">
        <v>0</v>
      </c>
      <c r="O103" s="6">
        <v>0</v>
      </c>
      <c r="P103" s="5">
        <v>0</v>
      </c>
      <c r="Q103" s="8">
        <v>0</v>
      </c>
      <c r="R103" s="6">
        <v>0</v>
      </c>
      <c r="S103" s="5">
        <v>0</v>
      </c>
      <c r="T103" s="8">
        <f t="shared" si="193"/>
        <v>0</v>
      </c>
      <c r="U103" s="6">
        <v>0</v>
      </c>
      <c r="V103" s="5">
        <v>0</v>
      </c>
      <c r="W103" s="8">
        <f t="shared" si="194"/>
        <v>0</v>
      </c>
      <c r="X103" s="6">
        <v>0</v>
      </c>
      <c r="Y103" s="5">
        <v>0</v>
      </c>
      <c r="Z103" s="8">
        <v>0</v>
      </c>
      <c r="AA103" s="6">
        <v>0</v>
      </c>
      <c r="AB103" s="5">
        <v>0</v>
      </c>
      <c r="AC103" s="8">
        <v>0</v>
      </c>
      <c r="AD103" s="6">
        <v>0</v>
      </c>
      <c r="AE103" s="5">
        <v>0</v>
      </c>
      <c r="AF103" s="8">
        <v>0</v>
      </c>
      <c r="AG103" s="6">
        <v>0</v>
      </c>
      <c r="AH103" s="5">
        <v>0</v>
      </c>
      <c r="AI103" s="8">
        <v>0</v>
      </c>
      <c r="AJ103" s="6">
        <v>0</v>
      </c>
      <c r="AK103" s="5">
        <v>0</v>
      </c>
      <c r="AL103" s="8">
        <v>0</v>
      </c>
      <c r="AM103" s="6">
        <v>0</v>
      </c>
      <c r="AN103" s="5">
        <v>0</v>
      </c>
      <c r="AO103" s="8">
        <v>0</v>
      </c>
      <c r="AP103" s="6">
        <v>0</v>
      </c>
      <c r="AQ103" s="5">
        <v>0</v>
      </c>
      <c r="AR103" s="8">
        <v>0</v>
      </c>
      <c r="AS103" s="6">
        <v>0</v>
      </c>
      <c r="AT103" s="5">
        <v>0</v>
      </c>
      <c r="AU103" s="8">
        <v>0</v>
      </c>
      <c r="AV103" s="6">
        <v>0</v>
      </c>
      <c r="AW103" s="5">
        <v>0</v>
      </c>
      <c r="AX103" s="8">
        <v>0</v>
      </c>
      <c r="AY103" s="6">
        <v>0</v>
      </c>
      <c r="AZ103" s="5">
        <v>0</v>
      </c>
      <c r="BA103" s="8">
        <v>0</v>
      </c>
      <c r="BB103" s="6">
        <v>0</v>
      </c>
      <c r="BC103" s="5">
        <v>0</v>
      </c>
      <c r="BD103" s="8">
        <v>0</v>
      </c>
      <c r="BE103" s="6"/>
      <c r="BF103" s="5"/>
      <c r="BG103" s="8"/>
      <c r="BH103" s="6">
        <v>0</v>
      </c>
      <c r="BI103" s="5">
        <v>0</v>
      </c>
      <c r="BJ103" s="8">
        <v>0</v>
      </c>
      <c r="BK103" s="55">
        <f t="shared" si="201"/>
        <v>796.99350000000004</v>
      </c>
      <c r="BL103" s="8">
        <f t="shared" si="202"/>
        <v>8509.4549999999999</v>
      </c>
    </row>
    <row r="104" spans="1:64" x14ac:dyDescent="0.3">
      <c r="A104" s="35">
        <v>2019</v>
      </c>
      <c r="B104" s="36" t="s">
        <v>9</v>
      </c>
      <c r="C104" s="6">
        <v>629.99043999999992</v>
      </c>
      <c r="D104" s="5">
        <v>5806.9930000000004</v>
      </c>
      <c r="E104" s="8">
        <f t="shared" si="190"/>
        <v>9217.5890796057174</v>
      </c>
      <c r="F104" s="6">
        <v>52.984000000000002</v>
      </c>
      <c r="G104" s="5">
        <v>806.89800000000002</v>
      </c>
      <c r="H104" s="8">
        <f t="shared" si="191"/>
        <v>15229.08802657406</v>
      </c>
      <c r="I104" s="6"/>
      <c r="J104" s="5"/>
      <c r="K104" s="8"/>
      <c r="L104" s="6">
        <v>0</v>
      </c>
      <c r="M104" s="5">
        <v>0</v>
      </c>
      <c r="N104" s="8">
        <v>0</v>
      </c>
      <c r="O104" s="6">
        <v>0</v>
      </c>
      <c r="P104" s="5">
        <v>0</v>
      </c>
      <c r="Q104" s="8">
        <v>0</v>
      </c>
      <c r="R104" s="6">
        <v>0</v>
      </c>
      <c r="S104" s="5">
        <v>0</v>
      </c>
      <c r="T104" s="8">
        <f t="shared" si="193"/>
        <v>0</v>
      </c>
      <c r="U104" s="6">
        <v>0</v>
      </c>
      <c r="V104" s="5">
        <v>0</v>
      </c>
      <c r="W104" s="8">
        <f t="shared" si="194"/>
        <v>0</v>
      </c>
      <c r="X104" s="6">
        <v>0</v>
      </c>
      <c r="Y104" s="5">
        <v>0</v>
      </c>
      <c r="Z104" s="8">
        <v>0</v>
      </c>
      <c r="AA104" s="6">
        <v>0</v>
      </c>
      <c r="AB104" s="5">
        <v>0</v>
      </c>
      <c r="AC104" s="8">
        <v>0</v>
      </c>
      <c r="AD104" s="6">
        <v>0</v>
      </c>
      <c r="AE104" s="5">
        <v>0</v>
      </c>
      <c r="AF104" s="8">
        <v>0</v>
      </c>
      <c r="AG104" s="6">
        <v>0</v>
      </c>
      <c r="AH104" s="5">
        <v>0</v>
      </c>
      <c r="AI104" s="8">
        <v>0</v>
      </c>
      <c r="AJ104" s="6">
        <v>0</v>
      </c>
      <c r="AK104" s="5">
        <v>0</v>
      </c>
      <c r="AL104" s="8">
        <v>0</v>
      </c>
      <c r="AM104" s="6">
        <v>0</v>
      </c>
      <c r="AN104" s="5">
        <v>0</v>
      </c>
      <c r="AO104" s="8">
        <v>0</v>
      </c>
      <c r="AP104" s="6">
        <v>0</v>
      </c>
      <c r="AQ104" s="5">
        <v>0</v>
      </c>
      <c r="AR104" s="8">
        <v>0</v>
      </c>
      <c r="AS104" s="6">
        <v>0</v>
      </c>
      <c r="AT104" s="5">
        <v>0</v>
      </c>
      <c r="AU104" s="8">
        <v>0</v>
      </c>
      <c r="AV104" s="6">
        <v>0</v>
      </c>
      <c r="AW104" s="5">
        <v>0</v>
      </c>
      <c r="AX104" s="8">
        <v>0</v>
      </c>
      <c r="AY104" s="6">
        <v>0</v>
      </c>
      <c r="AZ104" s="5">
        <v>0</v>
      </c>
      <c r="BA104" s="8">
        <v>0</v>
      </c>
      <c r="BB104" s="6">
        <v>0</v>
      </c>
      <c r="BC104" s="5">
        <v>0</v>
      </c>
      <c r="BD104" s="8">
        <v>0</v>
      </c>
      <c r="BE104" s="6"/>
      <c r="BF104" s="5"/>
      <c r="BG104" s="8"/>
      <c r="BH104" s="6">
        <v>48.87</v>
      </c>
      <c r="BI104" s="5">
        <v>437.887</v>
      </c>
      <c r="BJ104" s="8">
        <f t="shared" si="195"/>
        <v>8960.2414569265402</v>
      </c>
      <c r="BK104" s="55">
        <f t="shared" si="201"/>
        <v>731.84443999999996</v>
      </c>
      <c r="BL104" s="8">
        <f t="shared" si="202"/>
        <v>7051.7780000000002</v>
      </c>
    </row>
    <row r="105" spans="1:64" x14ac:dyDescent="0.3">
      <c r="A105" s="35">
        <v>2019</v>
      </c>
      <c r="B105" s="36" t="s">
        <v>10</v>
      </c>
      <c r="C105" s="6">
        <v>603.19826</v>
      </c>
      <c r="D105" s="5">
        <v>6511.55</v>
      </c>
      <c r="E105" s="8">
        <f t="shared" si="190"/>
        <v>10795.041086491197</v>
      </c>
      <c r="F105" s="6">
        <v>25.25</v>
      </c>
      <c r="G105" s="5">
        <v>296.77600000000001</v>
      </c>
      <c r="H105" s="8">
        <f t="shared" si="191"/>
        <v>11753.504950495049</v>
      </c>
      <c r="I105" s="6"/>
      <c r="J105" s="5"/>
      <c r="K105" s="8"/>
      <c r="L105" s="6">
        <v>0</v>
      </c>
      <c r="M105" s="5">
        <v>0</v>
      </c>
      <c r="N105" s="8">
        <v>0</v>
      </c>
      <c r="O105" s="6">
        <v>0</v>
      </c>
      <c r="P105" s="5">
        <v>0</v>
      </c>
      <c r="Q105" s="8">
        <v>0</v>
      </c>
      <c r="R105" s="6">
        <v>0</v>
      </c>
      <c r="S105" s="5">
        <v>0</v>
      </c>
      <c r="T105" s="8">
        <f t="shared" si="193"/>
        <v>0</v>
      </c>
      <c r="U105" s="6">
        <v>0</v>
      </c>
      <c r="V105" s="5">
        <v>0</v>
      </c>
      <c r="W105" s="8">
        <f t="shared" si="194"/>
        <v>0</v>
      </c>
      <c r="X105" s="6">
        <v>0</v>
      </c>
      <c r="Y105" s="5">
        <v>0</v>
      </c>
      <c r="Z105" s="8">
        <v>0</v>
      </c>
      <c r="AA105" s="6">
        <v>0</v>
      </c>
      <c r="AB105" s="5">
        <v>0</v>
      </c>
      <c r="AC105" s="8">
        <v>0</v>
      </c>
      <c r="AD105" s="6">
        <v>0</v>
      </c>
      <c r="AE105" s="5">
        <v>0</v>
      </c>
      <c r="AF105" s="8">
        <v>0</v>
      </c>
      <c r="AG105" s="6">
        <v>0</v>
      </c>
      <c r="AH105" s="5">
        <v>0</v>
      </c>
      <c r="AI105" s="8">
        <v>0</v>
      </c>
      <c r="AJ105" s="6">
        <v>0</v>
      </c>
      <c r="AK105" s="5">
        <v>0</v>
      </c>
      <c r="AL105" s="8">
        <v>0</v>
      </c>
      <c r="AM105" s="6">
        <v>0</v>
      </c>
      <c r="AN105" s="5">
        <v>0</v>
      </c>
      <c r="AO105" s="8">
        <v>0</v>
      </c>
      <c r="AP105" s="6">
        <v>0</v>
      </c>
      <c r="AQ105" s="5">
        <v>0</v>
      </c>
      <c r="AR105" s="8">
        <v>0</v>
      </c>
      <c r="AS105" s="6">
        <v>0</v>
      </c>
      <c r="AT105" s="5">
        <v>0</v>
      </c>
      <c r="AU105" s="8">
        <v>0</v>
      </c>
      <c r="AV105" s="6">
        <v>0</v>
      </c>
      <c r="AW105" s="5">
        <v>0</v>
      </c>
      <c r="AX105" s="8">
        <v>0</v>
      </c>
      <c r="AY105" s="6">
        <v>0</v>
      </c>
      <c r="AZ105" s="5">
        <v>0</v>
      </c>
      <c r="BA105" s="8">
        <v>0</v>
      </c>
      <c r="BB105" s="6">
        <v>0</v>
      </c>
      <c r="BC105" s="5">
        <v>0</v>
      </c>
      <c r="BD105" s="8">
        <v>0</v>
      </c>
      <c r="BE105" s="6"/>
      <c r="BF105" s="5"/>
      <c r="BG105" s="8"/>
      <c r="BH105" s="6">
        <v>267.21699999999998</v>
      </c>
      <c r="BI105" s="5">
        <v>3091.7060000000001</v>
      </c>
      <c r="BJ105" s="8">
        <f t="shared" si="195"/>
        <v>11570.019871490214</v>
      </c>
      <c r="BK105" s="55">
        <f t="shared" si="201"/>
        <v>895.66525999999999</v>
      </c>
      <c r="BL105" s="8">
        <f t="shared" si="202"/>
        <v>9900.0319999999992</v>
      </c>
    </row>
    <row r="106" spans="1:64" x14ac:dyDescent="0.3">
      <c r="A106" s="35">
        <v>2019</v>
      </c>
      <c r="B106" s="36" t="s">
        <v>11</v>
      </c>
      <c r="C106" s="6">
        <v>628.56610000000001</v>
      </c>
      <c r="D106" s="5">
        <v>6989.7860000000001</v>
      </c>
      <c r="E106" s="8">
        <f t="shared" si="190"/>
        <v>11120.208359948143</v>
      </c>
      <c r="F106" s="6">
        <v>207.726</v>
      </c>
      <c r="G106" s="5">
        <v>2708.2379999999998</v>
      </c>
      <c r="H106" s="8">
        <f t="shared" si="191"/>
        <v>13037.549464198029</v>
      </c>
      <c r="I106" s="6"/>
      <c r="J106" s="5"/>
      <c r="K106" s="8"/>
      <c r="L106" s="6">
        <v>259.65550999999999</v>
      </c>
      <c r="M106" s="5">
        <v>3338.4960000000001</v>
      </c>
      <c r="N106" s="8">
        <f t="shared" si="192"/>
        <v>12857.404797610496</v>
      </c>
      <c r="O106" s="6">
        <v>0</v>
      </c>
      <c r="P106" s="5">
        <v>0</v>
      </c>
      <c r="Q106" s="8">
        <v>0</v>
      </c>
      <c r="R106" s="6">
        <v>0</v>
      </c>
      <c r="S106" s="5">
        <v>0</v>
      </c>
      <c r="T106" s="8">
        <f t="shared" si="193"/>
        <v>0</v>
      </c>
      <c r="U106" s="6">
        <v>0</v>
      </c>
      <c r="V106" s="5">
        <v>0</v>
      </c>
      <c r="W106" s="8">
        <f t="shared" si="194"/>
        <v>0</v>
      </c>
      <c r="X106" s="6">
        <v>0</v>
      </c>
      <c r="Y106" s="5">
        <v>0</v>
      </c>
      <c r="Z106" s="8">
        <v>0</v>
      </c>
      <c r="AA106" s="6">
        <v>0</v>
      </c>
      <c r="AB106" s="5">
        <v>0</v>
      </c>
      <c r="AC106" s="8">
        <v>0</v>
      </c>
      <c r="AD106" s="6">
        <v>0</v>
      </c>
      <c r="AE106" s="5">
        <v>0</v>
      </c>
      <c r="AF106" s="8">
        <v>0</v>
      </c>
      <c r="AG106" s="6">
        <v>0</v>
      </c>
      <c r="AH106" s="5">
        <v>0</v>
      </c>
      <c r="AI106" s="8">
        <v>0</v>
      </c>
      <c r="AJ106" s="6">
        <v>0</v>
      </c>
      <c r="AK106" s="5">
        <v>0</v>
      </c>
      <c r="AL106" s="8">
        <v>0</v>
      </c>
      <c r="AM106" s="6">
        <v>0</v>
      </c>
      <c r="AN106" s="5">
        <v>0</v>
      </c>
      <c r="AO106" s="8">
        <v>0</v>
      </c>
      <c r="AP106" s="6">
        <v>0</v>
      </c>
      <c r="AQ106" s="5">
        <v>0</v>
      </c>
      <c r="AR106" s="8">
        <v>0</v>
      </c>
      <c r="AS106" s="6">
        <v>0</v>
      </c>
      <c r="AT106" s="5">
        <v>0</v>
      </c>
      <c r="AU106" s="8">
        <v>0</v>
      </c>
      <c r="AV106" s="6">
        <v>0</v>
      </c>
      <c r="AW106" s="5">
        <v>0</v>
      </c>
      <c r="AX106" s="8">
        <v>0</v>
      </c>
      <c r="AY106" s="6">
        <v>0</v>
      </c>
      <c r="AZ106" s="5">
        <v>0</v>
      </c>
      <c r="BA106" s="8">
        <v>0</v>
      </c>
      <c r="BB106" s="6">
        <v>0</v>
      </c>
      <c r="BC106" s="5">
        <v>0</v>
      </c>
      <c r="BD106" s="8">
        <v>0</v>
      </c>
      <c r="BE106" s="6"/>
      <c r="BF106" s="5"/>
      <c r="BG106" s="8"/>
      <c r="BH106" s="6">
        <v>454.64299999999997</v>
      </c>
      <c r="BI106" s="5">
        <v>5484.3850000000002</v>
      </c>
      <c r="BJ106" s="8">
        <f t="shared" si="195"/>
        <v>12063.058267695753</v>
      </c>
      <c r="BK106" s="55">
        <f t="shared" si="201"/>
        <v>1550.59061</v>
      </c>
      <c r="BL106" s="8">
        <f t="shared" si="202"/>
        <v>18520.904999999999</v>
      </c>
    </row>
    <row r="107" spans="1:64" x14ac:dyDescent="0.3">
      <c r="A107" s="35">
        <v>2019</v>
      </c>
      <c r="B107" s="36" t="s">
        <v>12</v>
      </c>
      <c r="C107" s="6">
        <v>796.05984999999998</v>
      </c>
      <c r="D107" s="5">
        <v>8252.6090000000004</v>
      </c>
      <c r="E107" s="8">
        <f t="shared" si="190"/>
        <v>10366.819781201124</v>
      </c>
      <c r="F107" s="6">
        <v>128.37200000000001</v>
      </c>
      <c r="G107" s="5">
        <v>1586.4369999999999</v>
      </c>
      <c r="H107" s="8">
        <f t="shared" si="191"/>
        <v>12358.123266755989</v>
      </c>
      <c r="I107" s="6"/>
      <c r="J107" s="5"/>
      <c r="K107" s="8"/>
      <c r="L107" s="6">
        <v>274.87196</v>
      </c>
      <c r="M107" s="5">
        <v>3205.627</v>
      </c>
      <c r="N107" s="8">
        <f t="shared" si="192"/>
        <v>11662.25540066</v>
      </c>
      <c r="O107" s="6">
        <v>0</v>
      </c>
      <c r="P107" s="5">
        <v>0</v>
      </c>
      <c r="Q107" s="8">
        <v>0</v>
      </c>
      <c r="R107" s="6">
        <v>0</v>
      </c>
      <c r="S107" s="5">
        <v>0</v>
      </c>
      <c r="T107" s="8">
        <f t="shared" si="193"/>
        <v>0</v>
      </c>
      <c r="U107" s="6">
        <v>0</v>
      </c>
      <c r="V107" s="5">
        <v>0</v>
      </c>
      <c r="W107" s="8">
        <f t="shared" si="194"/>
        <v>0</v>
      </c>
      <c r="X107" s="6">
        <v>0</v>
      </c>
      <c r="Y107" s="5">
        <v>0</v>
      </c>
      <c r="Z107" s="8">
        <v>0</v>
      </c>
      <c r="AA107" s="6">
        <v>0</v>
      </c>
      <c r="AB107" s="5">
        <v>0</v>
      </c>
      <c r="AC107" s="8">
        <v>0</v>
      </c>
      <c r="AD107" s="6">
        <v>0</v>
      </c>
      <c r="AE107" s="5">
        <v>0</v>
      </c>
      <c r="AF107" s="8">
        <v>0</v>
      </c>
      <c r="AG107" s="6">
        <v>0</v>
      </c>
      <c r="AH107" s="5">
        <v>0</v>
      </c>
      <c r="AI107" s="8">
        <v>0</v>
      </c>
      <c r="AJ107" s="6">
        <v>0</v>
      </c>
      <c r="AK107" s="5">
        <v>0</v>
      </c>
      <c r="AL107" s="8">
        <v>0</v>
      </c>
      <c r="AM107" s="6">
        <v>0</v>
      </c>
      <c r="AN107" s="5">
        <v>0</v>
      </c>
      <c r="AO107" s="8">
        <v>0</v>
      </c>
      <c r="AP107" s="6">
        <v>0</v>
      </c>
      <c r="AQ107" s="5">
        <v>0</v>
      </c>
      <c r="AR107" s="8">
        <v>0</v>
      </c>
      <c r="AS107" s="6">
        <v>0</v>
      </c>
      <c r="AT107" s="5">
        <v>0</v>
      </c>
      <c r="AU107" s="8">
        <v>0</v>
      </c>
      <c r="AV107" s="6">
        <v>0</v>
      </c>
      <c r="AW107" s="5">
        <v>0</v>
      </c>
      <c r="AX107" s="8">
        <v>0</v>
      </c>
      <c r="AY107" s="6">
        <v>0</v>
      </c>
      <c r="AZ107" s="5">
        <v>0</v>
      </c>
      <c r="BA107" s="8">
        <v>0</v>
      </c>
      <c r="BB107" s="6">
        <v>0</v>
      </c>
      <c r="BC107" s="5">
        <v>0</v>
      </c>
      <c r="BD107" s="8">
        <v>0</v>
      </c>
      <c r="BE107" s="6"/>
      <c r="BF107" s="5"/>
      <c r="BG107" s="8"/>
      <c r="BH107" s="6">
        <v>154.22200000000001</v>
      </c>
      <c r="BI107" s="5">
        <v>1754.771</v>
      </c>
      <c r="BJ107" s="8">
        <f t="shared" si="195"/>
        <v>11378.214521922942</v>
      </c>
      <c r="BK107" s="55">
        <f t="shared" si="201"/>
        <v>1353.5258099999999</v>
      </c>
      <c r="BL107" s="8">
        <f t="shared" si="202"/>
        <v>14799.444000000001</v>
      </c>
    </row>
    <row r="108" spans="1:64" x14ac:dyDescent="0.3">
      <c r="A108" s="35">
        <v>2019</v>
      </c>
      <c r="B108" s="36" t="s">
        <v>13</v>
      </c>
      <c r="C108" s="6">
        <v>359.5247</v>
      </c>
      <c r="D108" s="5">
        <v>3601.201</v>
      </c>
      <c r="E108" s="8">
        <f t="shared" si="190"/>
        <v>10016.560753683962</v>
      </c>
      <c r="F108" s="6">
        <v>224.98179999999999</v>
      </c>
      <c r="G108" s="5">
        <v>2300.2260000000001</v>
      </c>
      <c r="H108" s="8">
        <f t="shared" si="191"/>
        <v>10224.053679008703</v>
      </c>
      <c r="I108" s="6"/>
      <c r="J108" s="5"/>
      <c r="K108" s="8"/>
      <c r="L108" s="6">
        <v>0</v>
      </c>
      <c r="M108" s="5">
        <v>0</v>
      </c>
      <c r="N108" s="8">
        <v>0</v>
      </c>
      <c r="O108" s="6">
        <v>0</v>
      </c>
      <c r="P108" s="5">
        <v>0</v>
      </c>
      <c r="Q108" s="8">
        <v>0</v>
      </c>
      <c r="R108" s="6">
        <v>0</v>
      </c>
      <c r="S108" s="5">
        <v>0</v>
      </c>
      <c r="T108" s="8">
        <f t="shared" si="193"/>
        <v>0</v>
      </c>
      <c r="U108" s="6">
        <v>0</v>
      </c>
      <c r="V108" s="5">
        <v>0</v>
      </c>
      <c r="W108" s="39">
        <f t="shared" si="194"/>
        <v>0</v>
      </c>
      <c r="X108" s="6">
        <v>5.3069999999999999E-2</v>
      </c>
      <c r="Y108" s="5">
        <v>21.016999999999999</v>
      </c>
      <c r="Z108" s="39">
        <f t="shared" ref="Z108" si="203">Y108/X108*1000</f>
        <v>396024.11908799701</v>
      </c>
      <c r="AA108" s="6">
        <v>0</v>
      </c>
      <c r="AB108" s="5">
        <v>0</v>
      </c>
      <c r="AC108" s="8">
        <v>0</v>
      </c>
      <c r="AD108" s="6">
        <v>0</v>
      </c>
      <c r="AE108" s="5">
        <v>0</v>
      </c>
      <c r="AF108" s="8">
        <v>0</v>
      </c>
      <c r="AG108" s="6">
        <v>0</v>
      </c>
      <c r="AH108" s="5">
        <v>0</v>
      </c>
      <c r="AI108" s="8">
        <v>0</v>
      </c>
      <c r="AJ108" s="6">
        <v>0</v>
      </c>
      <c r="AK108" s="5">
        <v>0</v>
      </c>
      <c r="AL108" s="8">
        <v>0</v>
      </c>
      <c r="AM108" s="6">
        <v>0</v>
      </c>
      <c r="AN108" s="5">
        <v>0</v>
      </c>
      <c r="AO108" s="8">
        <v>0</v>
      </c>
      <c r="AP108" s="6">
        <v>0</v>
      </c>
      <c r="AQ108" s="5">
        <v>0</v>
      </c>
      <c r="AR108" s="8">
        <v>0</v>
      </c>
      <c r="AS108" s="6">
        <v>0</v>
      </c>
      <c r="AT108" s="5">
        <v>0</v>
      </c>
      <c r="AU108" s="8">
        <v>0</v>
      </c>
      <c r="AV108" s="6">
        <v>0</v>
      </c>
      <c r="AW108" s="5">
        <v>0</v>
      </c>
      <c r="AX108" s="8">
        <v>0</v>
      </c>
      <c r="AY108" s="6">
        <v>0</v>
      </c>
      <c r="AZ108" s="5">
        <v>0</v>
      </c>
      <c r="BA108" s="8">
        <v>0</v>
      </c>
      <c r="BB108" s="6">
        <v>0</v>
      </c>
      <c r="BC108" s="5">
        <v>0</v>
      </c>
      <c r="BD108" s="8">
        <v>0</v>
      </c>
      <c r="BE108" s="6"/>
      <c r="BF108" s="5"/>
      <c r="BG108" s="8"/>
      <c r="BH108" s="6">
        <v>208.59700000000001</v>
      </c>
      <c r="BI108" s="5">
        <v>2246.3389999999999</v>
      </c>
      <c r="BJ108" s="8">
        <f t="shared" si="195"/>
        <v>10768.798208986706</v>
      </c>
      <c r="BK108" s="55">
        <f t="shared" si="201"/>
        <v>793.15656999999999</v>
      </c>
      <c r="BL108" s="8">
        <f t="shared" si="202"/>
        <v>8168.7829999999994</v>
      </c>
    </row>
    <row r="109" spans="1:64" ht="15" thickBot="1" x14ac:dyDescent="0.35">
      <c r="A109" s="37"/>
      <c r="B109" s="38" t="s">
        <v>14</v>
      </c>
      <c r="C109" s="29">
        <f t="shared" ref="C109:D109" si="204">SUM(C97:C108)</f>
        <v>5690.7103800000004</v>
      </c>
      <c r="D109" s="28">
        <f t="shared" si="204"/>
        <v>54426.183000000005</v>
      </c>
      <c r="E109" s="30"/>
      <c r="F109" s="29">
        <f t="shared" ref="F109:G109" si="205">SUM(F97:F108)</f>
        <v>883.38980000000015</v>
      </c>
      <c r="G109" s="28">
        <f t="shared" si="205"/>
        <v>11265.671</v>
      </c>
      <c r="H109" s="30"/>
      <c r="I109" s="29"/>
      <c r="J109" s="28"/>
      <c r="K109" s="30"/>
      <c r="L109" s="29">
        <f t="shared" ref="L109:M109" si="206">SUM(L97:L108)</f>
        <v>586.08697000000006</v>
      </c>
      <c r="M109" s="28">
        <f t="shared" si="206"/>
        <v>7791.1990000000005</v>
      </c>
      <c r="N109" s="30"/>
      <c r="O109" s="29">
        <f t="shared" ref="O109:P109" si="207">SUM(O97:O108)</f>
        <v>0</v>
      </c>
      <c r="P109" s="28">
        <f t="shared" si="207"/>
        <v>0</v>
      </c>
      <c r="Q109" s="30"/>
      <c r="R109" s="29">
        <f t="shared" ref="R109:S109" si="208">SUM(R97:R108)</f>
        <v>0</v>
      </c>
      <c r="S109" s="28">
        <f t="shared" si="208"/>
        <v>0</v>
      </c>
      <c r="T109" s="30"/>
      <c r="U109" s="29">
        <f t="shared" ref="U109:V109" si="209">SUM(U97:U108)</f>
        <v>0</v>
      </c>
      <c r="V109" s="28">
        <f t="shared" si="209"/>
        <v>0</v>
      </c>
      <c r="W109" s="30"/>
      <c r="X109" s="29">
        <f t="shared" ref="X109:Y109" si="210">SUM(X97:X108)</f>
        <v>5.3069999999999999E-2</v>
      </c>
      <c r="Y109" s="28">
        <f t="shared" si="210"/>
        <v>21.016999999999999</v>
      </c>
      <c r="Z109" s="30"/>
      <c r="AA109" s="29">
        <f t="shared" ref="AA109:AB109" si="211">SUM(AA97:AA108)</f>
        <v>0</v>
      </c>
      <c r="AB109" s="28">
        <f t="shared" si="211"/>
        <v>0</v>
      </c>
      <c r="AC109" s="30"/>
      <c r="AD109" s="29">
        <f t="shared" ref="AD109:AE109" si="212">SUM(AD97:AD108)</f>
        <v>0</v>
      </c>
      <c r="AE109" s="28">
        <f t="shared" si="212"/>
        <v>0</v>
      </c>
      <c r="AF109" s="30"/>
      <c r="AG109" s="29">
        <f t="shared" ref="AG109:AH109" si="213">SUM(AG97:AG108)</f>
        <v>0</v>
      </c>
      <c r="AH109" s="28">
        <f t="shared" si="213"/>
        <v>0</v>
      </c>
      <c r="AI109" s="30"/>
      <c r="AJ109" s="29">
        <f t="shared" ref="AJ109:AK109" si="214">SUM(AJ97:AJ108)</f>
        <v>0.15</v>
      </c>
      <c r="AK109" s="28">
        <f t="shared" si="214"/>
        <v>0.26</v>
      </c>
      <c r="AL109" s="30"/>
      <c r="AM109" s="29">
        <f t="shared" ref="AM109:AN109" si="215">SUM(AM97:AM108)</f>
        <v>0</v>
      </c>
      <c r="AN109" s="28">
        <f t="shared" si="215"/>
        <v>0</v>
      </c>
      <c r="AO109" s="30"/>
      <c r="AP109" s="29">
        <f t="shared" ref="AP109:AQ109" si="216">SUM(AP97:AP108)</f>
        <v>0</v>
      </c>
      <c r="AQ109" s="28">
        <f t="shared" si="216"/>
        <v>0</v>
      </c>
      <c r="AR109" s="30"/>
      <c r="AS109" s="29">
        <f t="shared" ref="AS109:AT109" si="217">SUM(AS97:AS108)</f>
        <v>0</v>
      </c>
      <c r="AT109" s="28">
        <f t="shared" si="217"/>
        <v>0</v>
      </c>
      <c r="AU109" s="30"/>
      <c r="AV109" s="29">
        <f t="shared" ref="AV109:AW109" si="218">SUM(AV97:AV108)</f>
        <v>0</v>
      </c>
      <c r="AW109" s="28">
        <f t="shared" si="218"/>
        <v>0</v>
      </c>
      <c r="AX109" s="30"/>
      <c r="AY109" s="29">
        <f t="shared" ref="AY109:AZ109" si="219">SUM(AY97:AY108)</f>
        <v>0</v>
      </c>
      <c r="AZ109" s="28">
        <f t="shared" si="219"/>
        <v>0</v>
      </c>
      <c r="BA109" s="30"/>
      <c r="BB109" s="29">
        <f t="shared" ref="BB109:BC109" si="220">SUM(BB97:BB108)</f>
        <v>47.399660000000004</v>
      </c>
      <c r="BC109" s="28">
        <f t="shared" si="220"/>
        <v>1026.2180000000001</v>
      </c>
      <c r="BD109" s="30"/>
      <c r="BE109" s="29"/>
      <c r="BF109" s="28"/>
      <c r="BG109" s="30"/>
      <c r="BH109" s="29">
        <f t="shared" ref="BH109:BI109" si="221">SUM(BH97:BH108)</f>
        <v>1705.4680000000001</v>
      </c>
      <c r="BI109" s="28">
        <f t="shared" si="221"/>
        <v>17719.038</v>
      </c>
      <c r="BJ109" s="30"/>
      <c r="BK109" s="56">
        <f t="shared" si="201"/>
        <v>8865.8582200000001</v>
      </c>
      <c r="BL109" s="30">
        <f t="shared" si="202"/>
        <v>91223.368000000002</v>
      </c>
    </row>
    <row r="110" spans="1:64" x14ac:dyDescent="0.3">
      <c r="A110" s="40">
        <v>2020</v>
      </c>
      <c r="B110" s="41" t="s">
        <v>2</v>
      </c>
      <c r="C110" s="6">
        <v>544.20759999999996</v>
      </c>
      <c r="D110" s="5">
        <v>5020.0810000000001</v>
      </c>
      <c r="E110" s="8">
        <f t="shared" ref="E110:E113" si="222">D110/C110*1000</f>
        <v>9224.5698149015188</v>
      </c>
      <c r="F110" s="6">
        <v>259.67360000000002</v>
      </c>
      <c r="G110" s="5">
        <v>2563.0279999999998</v>
      </c>
      <c r="H110" s="8">
        <f t="shared" ref="H110:H113" si="223">G110/F110*1000</f>
        <v>9870.1908857889284</v>
      </c>
      <c r="I110" s="6"/>
      <c r="J110" s="5"/>
      <c r="K110" s="8"/>
      <c r="L110" s="6">
        <v>50.732080000000003</v>
      </c>
      <c r="M110" s="5">
        <v>473.65800000000002</v>
      </c>
      <c r="N110" s="8">
        <f t="shared" ref="N110" si="224">M110/L110*1000</f>
        <v>9336.459297549005</v>
      </c>
      <c r="O110" s="6">
        <v>0</v>
      </c>
      <c r="P110" s="5">
        <v>0</v>
      </c>
      <c r="Q110" s="8">
        <v>0</v>
      </c>
      <c r="R110" s="6">
        <v>0</v>
      </c>
      <c r="S110" s="5">
        <v>0</v>
      </c>
      <c r="T110" s="8">
        <f t="shared" ref="T110:T121" si="225">IF(R110=0,0,S110/R110*1000)</f>
        <v>0</v>
      </c>
      <c r="U110" s="6">
        <v>0</v>
      </c>
      <c r="V110" s="5">
        <v>0</v>
      </c>
      <c r="W110" s="8">
        <f t="shared" ref="W110:W121" si="226">IF(U110=0,0,V110/U110*1000)</f>
        <v>0</v>
      </c>
      <c r="X110" s="6">
        <v>0</v>
      </c>
      <c r="Y110" s="5">
        <v>0</v>
      </c>
      <c r="Z110" s="8">
        <v>0</v>
      </c>
      <c r="AA110" s="6">
        <v>0</v>
      </c>
      <c r="AB110" s="5">
        <v>0</v>
      </c>
      <c r="AC110" s="8">
        <v>0</v>
      </c>
      <c r="AD110" s="6">
        <v>0</v>
      </c>
      <c r="AE110" s="5">
        <v>0</v>
      </c>
      <c r="AF110" s="8">
        <v>0</v>
      </c>
      <c r="AG110" s="6">
        <v>0</v>
      </c>
      <c r="AH110" s="5">
        <v>0</v>
      </c>
      <c r="AI110" s="8">
        <v>0</v>
      </c>
      <c r="AJ110" s="6">
        <v>0</v>
      </c>
      <c r="AK110" s="5">
        <v>0</v>
      </c>
      <c r="AL110" s="8">
        <v>0</v>
      </c>
      <c r="AM110" s="6">
        <v>0</v>
      </c>
      <c r="AN110" s="5">
        <v>0</v>
      </c>
      <c r="AO110" s="8">
        <v>0</v>
      </c>
      <c r="AP110" s="6">
        <v>0</v>
      </c>
      <c r="AQ110" s="5">
        <v>0</v>
      </c>
      <c r="AR110" s="8">
        <v>0</v>
      </c>
      <c r="AS110" s="6">
        <v>0</v>
      </c>
      <c r="AT110" s="5">
        <v>0</v>
      </c>
      <c r="AU110" s="8">
        <v>0</v>
      </c>
      <c r="AV110" s="6">
        <v>0</v>
      </c>
      <c r="AW110" s="5">
        <v>0</v>
      </c>
      <c r="AX110" s="8">
        <v>0</v>
      </c>
      <c r="AY110" s="6">
        <v>0</v>
      </c>
      <c r="AZ110" s="5">
        <v>0</v>
      </c>
      <c r="BA110" s="8">
        <v>0</v>
      </c>
      <c r="BB110" s="6">
        <v>0</v>
      </c>
      <c r="BC110" s="5">
        <v>0</v>
      </c>
      <c r="BD110" s="8">
        <v>0</v>
      </c>
      <c r="BE110" s="6"/>
      <c r="BF110" s="5"/>
      <c r="BG110" s="8"/>
      <c r="BH110" s="6">
        <v>78.802999999999997</v>
      </c>
      <c r="BI110" s="5">
        <v>752.83199999999999</v>
      </c>
      <c r="BJ110" s="8">
        <f t="shared" ref="BJ110:BJ113" si="227">BI110/BH110*1000</f>
        <v>9553.3418778472897</v>
      </c>
      <c r="BK110" s="55">
        <f t="shared" si="201"/>
        <v>933.41628000000003</v>
      </c>
      <c r="BL110" s="8">
        <f t="shared" si="202"/>
        <v>8809.5990000000002</v>
      </c>
    </row>
    <row r="111" spans="1:64" x14ac:dyDescent="0.3">
      <c r="A111" s="40">
        <v>2020</v>
      </c>
      <c r="B111" s="41" t="s">
        <v>3</v>
      </c>
      <c r="C111" s="6">
        <v>504.93718000000001</v>
      </c>
      <c r="D111" s="5">
        <v>4250.2219999999998</v>
      </c>
      <c r="E111" s="8">
        <f t="shared" si="222"/>
        <v>8417.328270419699</v>
      </c>
      <c r="F111" s="6">
        <v>152.041</v>
      </c>
      <c r="G111" s="5">
        <v>1498.539</v>
      </c>
      <c r="H111" s="8">
        <f t="shared" si="223"/>
        <v>9856.150643576404</v>
      </c>
      <c r="I111" s="6"/>
      <c r="J111" s="5"/>
      <c r="K111" s="8"/>
      <c r="L111" s="6">
        <v>0</v>
      </c>
      <c r="M111" s="5">
        <v>0</v>
      </c>
      <c r="N111" s="8">
        <v>0</v>
      </c>
      <c r="O111" s="6">
        <v>0</v>
      </c>
      <c r="P111" s="5">
        <v>0</v>
      </c>
      <c r="Q111" s="8">
        <v>0</v>
      </c>
      <c r="R111" s="6">
        <v>0</v>
      </c>
      <c r="S111" s="5">
        <v>0</v>
      </c>
      <c r="T111" s="8">
        <f t="shared" si="225"/>
        <v>0</v>
      </c>
      <c r="U111" s="6">
        <v>0</v>
      </c>
      <c r="V111" s="5">
        <v>0</v>
      </c>
      <c r="W111" s="8">
        <f t="shared" si="226"/>
        <v>0</v>
      </c>
      <c r="X111" s="6">
        <v>0</v>
      </c>
      <c r="Y111" s="5">
        <v>0</v>
      </c>
      <c r="Z111" s="8">
        <v>0</v>
      </c>
      <c r="AA111" s="6">
        <v>0</v>
      </c>
      <c r="AB111" s="5">
        <v>0</v>
      </c>
      <c r="AC111" s="8">
        <v>0</v>
      </c>
      <c r="AD111" s="6">
        <v>0</v>
      </c>
      <c r="AE111" s="5">
        <v>0</v>
      </c>
      <c r="AF111" s="8">
        <v>0</v>
      </c>
      <c r="AG111" s="6">
        <v>0</v>
      </c>
      <c r="AH111" s="5">
        <v>0</v>
      </c>
      <c r="AI111" s="8">
        <v>0</v>
      </c>
      <c r="AJ111" s="6">
        <v>0</v>
      </c>
      <c r="AK111" s="5">
        <v>0</v>
      </c>
      <c r="AL111" s="8">
        <v>0</v>
      </c>
      <c r="AM111" s="6">
        <v>0</v>
      </c>
      <c r="AN111" s="5">
        <v>0</v>
      </c>
      <c r="AO111" s="8">
        <v>0</v>
      </c>
      <c r="AP111" s="6">
        <v>0</v>
      </c>
      <c r="AQ111" s="5">
        <v>0</v>
      </c>
      <c r="AR111" s="8">
        <v>0</v>
      </c>
      <c r="AS111" s="6">
        <v>0</v>
      </c>
      <c r="AT111" s="5">
        <v>0</v>
      </c>
      <c r="AU111" s="8">
        <v>0</v>
      </c>
      <c r="AV111" s="6">
        <v>0</v>
      </c>
      <c r="AW111" s="5">
        <v>0</v>
      </c>
      <c r="AX111" s="8">
        <v>0</v>
      </c>
      <c r="AY111" s="6">
        <v>0</v>
      </c>
      <c r="AZ111" s="5">
        <v>0</v>
      </c>
      <c r="BA111" s="8">
        <v>0</v>
      </c>
      <c r="BB111" s="6">
        <v>0</v>
      </c>
      <c r="BC111" s="5">
        <v>0</v>
      </c>
      <c r="BD111" s="8">
        <v>0</v>
      </c>
      <c r="BE111" s="6"/>
      <c r="BF111" s="5"/>
      <c r="BG111" s="8"/>
      <c r="BH111" s="6">
        <v>104.8001</v>
      </c>
      <c r="BI111" s="5">
        <v>1002.528</v>
      </c>
      <c r="BJ111" s="8">
        <f t="shared" si="227"/>
        <v>9566.0977422731467</v>
      </c>
      <c r="BK111" s="55">
        <f t="shared" si="201"/>
        <v>761.77828000000011</v>
      </c>
      <c r="BL111" s="8">
        <f t="shared" si="202"/>
        <v>6751.2889999999998</v>
      </c>
    </row>
    <row r="112" spans="1:64" x14ac:dyDescent="0.3">
      <c r="A112" s="40">
        <v>2020</v>
      </c>
      <c r="B112" s="41" t="s">
        <v>4</v>
      </c>
      <c r="C112" s="6">
        <v>438.02459999999996</v>
      </c>
      <c r="D112" s="5">
        <v>3851.4110000000001</v>
      </c>
      <c r="E112" s="8">
        <f t="shared" si="222"/>
        <v>8792.6819635244246</v>
      </c>
      <c r="F112" s="6">
        <v>63.974919999999997</v>
      </c>
      <c r="G112" s="5">
        <v>969.79</v>
      </c>
      <c r="H112" s="8">
        <f t="shared" si="223"/>
        <v>15158.909147522187</v>
      </c>
      <c r="I112" s="6"/>
      <c r="J112" s="5"/>
      <c r="K112" s="8"/>
      <c r="L112" s="6">
        <v>0</v>
      </c>
      <c r="M112" s="5">
        <v>0</v>
      </c>
      <c r="N112" s="8">
        <v>0</v>
      </c>
      <c r="O112" s="6">
        <v>0</v>
      </c>
      <c r="P112" s="5">
        <v>0</v>
      </c>
      <c r="Q112" s="8">
        <v>0</v>
      </c>
      <c r="R112" s="6">
        <v>0</v>
      </c>
      <c r="S112" s="5">
        <v>0</v>
      </c>
      <c r="T112" s="8">
        <f t="shared" si="225"/>
        <v>0</v>
      </c>
      <c r="U112" s="6">
        <v>0</v>
      </c>
      <c r="V112" s="5">
        <v>0</v>
      </c>
      <c r="W112" s="8">
        <f t="shared" si="226"/>
        <v>0</v>
      </c>
      <c r="X112" s="6">
        <v>0</v>
      </c>
      <c r="Y112" s="5">
        <v>0</v>
      </c>
      <c r="Z112" s="8">
        <v>0</v>
      </c>
      <c r="AA112" s="6">
        <v>0</v>
      </c>
      <c r="AB112" s="5">
        <v>0</v>
      </c>
      <c r="AC112" s="8">
        <v>0</v>
      </c>
      <c r="AD112" s="6">
        <v>0</v>
      </c>
      <c r="AE112" s="5">
        <v>0</v>
      </c>
      <c r="AF112" s="8">
        <v>0</v>
      </c>
      <c r="AG112" s="6">
        <v>0</v>
      </c>
      <c r="AH112" s="5">
        <v>0</v>
      </c>
      <c r="AI112" s="8">
        <v>0</v>
      </c>
      <c r="AJ112" s="6">
        <v>0</v>
      </c>
      <c r="AK112" s="5">
        <v>0</v>
      </c>
      <c r="AL112" s="8">
        <v>0</v>
      </c>
      <c r="AM112" s="6">
        <v>0</v>
      </c>
      <c r="AN112" s="5">
        <v>0</v>
      </c>
      <c r="AO112" s="8">
        <v>0</v>
      </c>
      <c r="AP112" s="6">
        <v>0</v>
      </c>
      <c r="AQ112" s="5">
        <v>0</v>
      </c>
      <c r="AR112" s="8">
        <v>0</v>
      </c>
      <c r="AS112" s="6">
        <v>0</v>
      </c>
      <c r="AT112" s="5">
        <v>0</v>
      </c>
      <c r="AU112" s="8">
        <v>0</v>
      </c>
      <c r="AV112" s="6">
        <v>0</v>
      </c>
      <c r="AW112" s="5">
        <v>0</v>
      </c>
      <c r="AX112" s="8">
        <v>0</v>
      </c>
      <c r="AY112" s="6">
        <v>0</v>
      </c>
      <c r="AZ112" s="5">
        <v>0</v>
      </c>
      <c r="BA112" s="8">
        <v>0</v>
      </c>
      <c r="BB112" s="6">
        <v>0</v>
      </c>
      <c r="BC112" s="5">
        <v>0</v>
      </c>
      <c r="BD112" s="8">
        <v>0</v>
      </c>
      <c r="BE112" s="6"/>
      <c r="BF112" s="5"/>
      <c r="BG112" s="8"/>
      <c r="BH112" s="6">
        <v>184.04039</v>
      </c>
      <c r="BI112" s="5">
        <v>1738.06</v>
      </c>
      <c r="BJ112" s="8">
        <f t="shared" si="227"/>
        <v>9443.9052210224072</v>
      </c>
      <c r="BK112" s="55">
        <f>C112+F112+X112+AD112+AG112+AP112+AS112+AY112+BH112+AM112+BE112+AA112+L112+AV112+O112+AJ112</f>
        <v>686.03990999999996</v>
      </c>
      <c r="BL112" s="57">
        <f>D112+G112+Y112+AE112+AH112+AQ112+AT112+AZ112+BI112+AN112+BF112+AB112+M112+AW112+P112+AK112</f>
        <v>6559.2610000000004</v>
      </c>
    </row>
    <row r="113" spans="1:64" x14ac:dyDescent="0.3">
      <c r="A113" s="40">
        <v>2020</v>
      </c>
      <c r="B113" s="41" t="s">
        <v>5</v>
      </c>
      <c r="C113" s="6">
        <v>596.37287000000003</v>
      </c>
      <c r="D113" s="5">
        <v>6355.2049999999999</v>
      </c>
      <c r="E113" s="8">
        <f t="shared" si="222"/>
        <v>10656.428754044429</v>
      </c>
      <c r="F113" s="6">
        <v>92.289640000000006</v>
      </c>
      <c r="G113" s="5">
        <v>1113.7339999999999</v>
      </c>
      <c r="H113" s="8">
        <f t="shared" si="223"/>
        <v>12067.811728380346</v>
      </c>
      <c r="I113" s="6"/>
      <c r="J113" s="5"/>
      <c r="K113" s="8"/>
      <c r="L113" s="6">
        <v>0</v>
      </c>
      <c r="M113" s="5">
        <v>0</v>
      </c>
      <c r="N113" s="8">
        <v>0</v>
      </c>
      <c r="O113" s="6">
        <v>0</v>
      </c>
      <c r="P113" s="5">
        <v>0</v>
      </c>
      <c r="Q113" s="8">
        <v>0</v>
      </c>
      <c r="R113" s="6">
        <v>0</v>
      </c>
      <c r="S113" s="5">
        <v>0</v>
      </c>
      <c r="T113" s="8">
        <f t="shared" si="225"/>
        <v>0</v>
      </c>
      <c r="U113" s="6">
        <v>0</v>
      </c>
      <c r="V113" s="5">
        <v>0</v>
      </c>
      <c r="W113" s="8">
        <f t="shared" si="226"/>
        <v>0</v>
      </c>
      <c r="X113" s="6">
        <v>0</v>
      </c>
      <c r="Y113" s="5">
        <v>0</v>
      </c>
      <c r="Z113" s="8">
        <v>0</v>
      </c>
      <c r="AA113" s="6">
        <v>0</v>
      </c>
      <c r="AB113" s="5">
        <v>0</v>
      </c>
      <c r="AC113" s="8">
        <v>0</v>
      </c>
      <c r="AD113" s="6">
        <v>0</v>
      </c>
      <c r="AE113" s="5">
        <v>0</v>
      </c>
      <c r="AF113" s="8">
        <v>0</v>
      </c>
      <c r="AG113" s="6">
        <v>0</v>
      </c>
      <c r="AH113" s="5">
        <v>0</v>
      </c>
      <c r="AI113" s="8">
        <v>0</v>
      </c>
      <c r="AJ113" s="6">
        <v>0</v>
      </c>
      <c r="AK113" s="5">
        <v>0</v>
      </c>
      <c r="AL113" s="8">
        <v>0</v>
      </c>
      <c r="AM113" s="6">
        <v>0</v>
      </c>
      <c r="AN113" s="5">
        <v>0</v>
      </c>
      <c r="AO113" s="8">
        <v>0</v>
      </c>
      <c r="AP113" s="6">
        <v>0</v>
      </c>
      <c r="AQ113" s="5">
        <v>0</v>
      </c>
      <c r="AR113" s="8">
        <v>0</v>
      </c>
      <c r="AS113" s="6">
        <v>0</v>
      </c>
      <c r="AT113" s="5">
        <v>0</v>
      </c>
      <c r="AU113" s="8">
        <v>0</v>
      </c>
      <c r="AV113" s="6">
        <v>0</v>
      </c>
      <c r="AW113" s="5">
        <v>0</v>
      </c>
      <c r="AX113" s="8">
        <v>0</v>
      </c>
      <c r="AY113" s="6">
        <v>0</v>
      </c>
      <c r="AZ113" s="5">
        <v>0</v>
      </c>
      <c r="BA113" s="8">
        <v>0</v>
      </c>
      <c r="BB113" s="6">
        <v>24.933450000000001</v>
      </c>
      <c r="BC113" s="5">
        <v>230.196</v>
      </c>
      <c r="BD113" s="8">
        <f t="shared" ref="BD113" si="228">BC113/BB113*1000</f>
        <v>9232.4166932373973</v>
      </c>
      <c r="BE113" s="6"/>
      <c r="BF113" s="5"/>
      <c r="BG113" s="8"/>
      <c r="BH113" s="6">
        <v>161.715</v>
      </c>
      <c r="BI113" s="5">
        <v>1811.748</v>
      </c>
      <c r="BJ113" s="8">
        <f t="shared" si="227"/>
        <v>11203.339207865689</v>
      </c>
      <c r="BK113" s="55">
        <f t="shared" ref="BK113:BK122" si="229">C113+F113+X113+AD113+AG113+AP113+AS113+AY113+BH113+AM113+BE113+AA113+L113+AV113+O113+AJ113</f>
        <v>850.37751000000003</v>
      </c>
      <c r="BL113" s="8">
        <f t="shared" ref="BL113:BL122" si="230">D113+G113+Y113+AE113+AH113+AQ113+AT113+AZ113+BI113+AN113+BF113+AB113+M113+AW113+P113+AK113</f>
        <v>9280.6869999999999</v>
      </c>
    </row>
    <row r="114" spans="1:64" x14ac:dyDescent="0.3">
      <c r="A114" s="40">
        <v>2020</v>
      </c>
      <c r="B114" s="8" t="s">
        <v>6</v>
      </c>
      <c r="C114" s="6">
        <v>226.21635999999998</v>
      </c>
      <c r="D114" s="5">
        <v>2961.049</v>
      </c>
      <c r="E114" s="8">
        <f t="shared" ref="E114:BJ121" si="231">IF(C114=0,0,D114/C114*1000)</f>
        <v>13089.455599055702</v>
      </c>
      <c r="F114" s="6">
        <v>25.004999999999999</v>
      </c>
      <c r="G114" s="5">
        <v>281.065</v>
      </c>
      <c r="H114" s="8">
        <f t="shared" si="231"/>
        <v>11240.351929614077</v>
      </c>
      <c r="I114" s="6"/>
      <c r="J114" s="5"/>
      <c r="K114" s="8"/>
      <c r="L114" s="6">
        <v>0</v>
      </c>
      <c r="M114" s="5">
        <v>0</v>
      </c>
      <c r="N114" s="8">
        <f t="shared" si="231"/>
        <v>0</v>
      </c>
      <c r="O114" s="6">
        <v>0</v>
      </c>
      <c r="P114" s="5">
        <v>0</v>
      </c>
      <c r="Q114" s="8">
        <f t="shared" si="231"/>
        <v>0</v>
      </c>
      <c r="R114" s="6">
        <v>0</v>
      </c>
      <c r="S114" s="5">
        <v>0</v>
      </c>
      <c r="T114" s="8">
        <f t="shared" si="225"/>
        <v>0</v>
      </c>
      <c r="U114" s="6">
        <v>0</v>
      </c>
      <c r="V114" s="5">
        <v>0</v>
      </c>
      <c r="W114" s="8">
        <f t="shared" si="226"/>
        <v>0</v>
      </c>
      <c r="X114" s="6">
        <v>0</v>
      </c>
      <c r="Y114" s="5">
        <v>0</v>
      </c>
      <c r="Z114" s="8">
        <f t="shared" si="231"/>
        <v>0</v>
      </c>
      <c r="AA114" s="6">
        <v>0</v>
      </c>
      <c r="AB114" s="5">
        <v>0</v>
      </c>
      <c r="AC114" s="8">
        <f t="shared" si="231"/>
        <v>0</v>
      </c>
      <c r="AD114" s="6">
        <v>0</v>
      </c>
      <c r="AE114" s="5">
        <v>0</v>
      </c>
      <c r="AF114" s="8">
        <f t="shared" si="231"/>
        <v>0</v>
      </c>
      <c r="AG114" s="6">
        <v>0</v>
      </c>
      <c r="AH114" s="5">
        <v>0</v>
      </c>
      <c r="AI114" s="8">
        <f t="shared" si="231"/>
        <v>0</v>
      </c>
      <c r="AJ114" s="6">
        <v>0</v>
      </c>
      <c r="AK114" s="5">
        <v>0</v>
      </c>
      <c r="AL114" s="8">
        <f t="shared" si="231"/>
        <v>0</v>
      </c>
      <c r="AM114" s="6">
        <v>0</v>
      </c>
      <c r="AN114" s="5">
        <v>0</v>
      </c>
      <c r="AO114" s="8">
        <f t="shared" si="231"/>
        <v>0</v>
      </c>
      <c r="AP114" s="6">
        <v>0</v>
      </c>
      <c r="AQ114" s="5">
        <v>0</v>
      </c>
      <c r="AR114" s="8">
        <f t="shared" si="231"/>
        <v>0</v>
      </c>
      <c r="AS114" s="6">
        <v>0</v>
      </c>
      <c r="AT114" s="5">
        <v>0</v>
      </c>
      <c r="AU114" s="8">
        <f t="shared" si="231"/>
        <v>0</v>
      </c>
      <c r="AV114" s="6">
        <v>0</v>
      </c>
      <c r="AW114" s="5">
        <v>0</v>
      </c>
      <c r="AX114" s="8">
        <f t="shared" si="231"/>
        <v>0</v>
      </c>
      <c r="AY114" s="6">
        <v>0</v>
      </c>
      <c r="AZ114" s="5">
        <v>0</v>
      </c>
      <c r="BA114" s="8">
        <f t="shared" si="231"/>
        <v>0</v>
      </c>
      <c r="BB114" s="6">
        <v>0</v>
      </c>
      <c r="BC114" s="5">
        <v>0</v>
      </c>
      <c r="BD114" s="8">
        <f t="shared" ref="BD114:BD121" si="232">IF(BB114=0,0,BC114/BB114*1000)</f>
        <v>0</v>
      </c>
      <c r="BE114" s="6"/>
      <c r="BF114" s="5"/>
      <c r="BG114" s="8"/>
      <c r="BH114" s="6">
        <v>51.6</v>
      </c>
      <c r="BI114" s="5">
        <v>555.70299999999997</v>
      </c>
      <c r="BJ114" s="8">
        <f t="shared" si="231"/>
        <v>10769.437984496124</v>
      </c>
      <c r="BK114" s="55">
        <f t="shared" si="229"/>
        <v>302.82135999999997</v>
      </c>
      <c r="BL114" s="8">
        <f t="shared" si="230"/>
        <v>3797.817</v>
      </c>
    </row>
    <row r="115" spans="1:64" x14ac:dyDescent="0.3">
      <c r="A115" s="40">
        <v>2020</v>
      </c>
      <c r="B115" s="41" t="s">
        <v>7</v>
      </c>
      <c r="C115" s="6">
        <v>158.92850000000001</v>
      </c>
      <c r="D115" s="5">
        <v>1537.0930000000001</v>
      </c>
      <c r="E115" s="8">
        <f t="shared" si="231"/>
        <v>9671.6007512812357</v>
      </c>
      <c r="F115" s="6">
        <v>25.02</v>
      </c>
      <c r="G115" s="5">
        <v>340.73200000000003</v>
      </c>
      <c r="H115" s="8">
        <f t="shared" si="231"/>
        <v>13618.385291766588</v>
      </c>
      <c r="I115" s="6"/>
      <c r="J115" s="5"/>
      <c r="K115" s="8"/>
      <c r="L115" s="6">
        <v>55.776559999999996</v>
      </c>
      <c r="M115" s="5">
        <v>542.15099999999995</v>
      </c>
      <c r="N115" s="8">
        <f t="shared" si="231"/>
        <v>9720.0508600745543</v>
      </c>
      <c r="O115" s="6">
        <v>0</v>
      </c>
      <c r="P115" s="5">
        <v>0</v>
      </c>
      <c r="Q115" s="8">
        <f t="shared" si="231"/>
        <v>0</v>
      </c>
      <c r="R115" s="6">
        <v>0</v>
      </c>
      <c r="S115" s="5">
        <v>0</v>
      </c>
      <c r="T115" s="8">
        <f t="shared" si="225"/>
        <v>0</v>
      </c>
      <c r="U115" s="6">
        <v>0</v>
      </c>
      <c r="V115" s="5">
        <v>0</v>
      </c>
      <c r="W115" s="8">
        <f t="shared" si="226"/>
        <v>0</v>
      </c>
      <c r="X115" s="6">
        <v>0</v>
      </c>
      <c r="Y115" s="5">
        <v>0</v>
      </c>
      <c r="Z115" s="8">
        <f t="shared" si="231"/>
        <v>0</v>
      </c>
      <c r="AA115" s="6">
        <v>0</v>
      </c>
      <c r="AB115" s="5">
        <v>0</v>
      </c>
      <c r="AC115" s="8">
        <f t="shared" si="231"/>
        <v>0</v>
      </c>
      <c r="AD115" s="6">
        <v>0</v>
      </c>
      <c r="AE115" s="5">
        <v>0</v>
      </c>
      <c r="AF115" s="8">
        <f t="shared" si="231"/>
        <v>0</v>
      </c>
      <c r="AG115" s="6">
        <v>0</v>
      </c>
      <c r="AH115" s="5">
        <v>0</v>
      </c>
      <c r="AI115" s="8">
        <f t="shared" si="231"/>
        <v>0</v>
      </c>
      <c r="AJ115" s="6">
        <v>0</v>
      </c>
      <c r="AK115" s="5">
        <v>0</v>
      </c>
      <c r="AL115" s="8">
        <f t="shared" si="231"/>
        <v>0</v>
      </c>
      <c r="AM115" s="6">
        <v>0</v>
      </c>
      <c r="AN115" s="5">
        <v>0</v>
      </c>
      <c r="AO115" s="8">
        <f t="shared" si="231"/>
        <v>0</v>
      </c>
      <c r="AP115" s="6">
        <v>25.004999999999999</v>
      </c>
      <c r="AQ115" s="5">
        <v>291.16000000000003</v>
      </c>
      <c r="AR115" s="8">
        <f t="shared" si="231"/>
        <v>11644.071185762848</v>
      </c>
      <c r="AS115" s="6">
        <v>0</v>
      </c>
      <c r="AT115" s="5">
        <v>0</v>
      </c>
      <c r="AU115" s="8">
        <f t="shared" si="231"/>
        <v>0</v>
      </c>
      <c r="AV115" s="6">
        <v>0</v>
      </c>
      <c r="AW115" s="5">
        <v>0</v>
      </c>
      <c r="AX115" s="8">
        <f t="shared" si="231"/>
        <v>0</v>
      </c>
      <c r="AY115" s="6">
        <v>0</v>
      </c>
      <c r="AZ115" s="5">
        <v>0</v>
      </c>
      <c r="BA115" s="8">
        <f t="shared" si="231"/>
        <v>0</v>
      </c>
      <c r="BB115" s="6">
        <v>0</v>
      </c>
      <c r="BC115" s="5">
        <v>0</v>
      </c>
      <c r="BD115" s="8">
        <f t="shared" si="232"/>
        <v>0</v>
      </c>
      <c r="BE115" s="6"/>
      <c r="BF115" s="5"/>
      <c r="BG115" s="8"/>
      <c r="BH115" s="6">
        <v>51.841999999999999</v>
      </c>
      <c r="BI115" s="5">
        <v>542.90800000000002</v>
      </c>
      <c r="BJ115" s="8">
        <f t="shared" si="231"/>
        <v>10472.35831950928</v>
      </c>
      <c r="BK115" s="55">
        <f t="shared" si="229"/>
        <v>316.57206000000002</v>
      </c>
      <c r="BL115" s="8">
        <f t="shared" si="230"/>
        <v>3254.0439999999999</v>
      </c>
    </row>
    <row r="116" spans="1:64" x14ac:dyDescent="0.3">
      <c r="A116" s="40">
        <v>2020</v>
      </c>
      <c r="B116" s="41" t="s">
        <v>8</v>
      </c>
      <c r="C116" s="6">
        <v>286.952</v>
      </c>
      <c r="D116" s="5">
        <v>2719.48</v>
      </c>
      <c r="E116" s="8">
        <f t="shared" si="231"/>
        <v>9477.125094092391</v>
      </c>
      <c r="F116" s="6">
        <v>148.27500000000001</v>
      </c>
      <c r="G116" s="5">
        <v>1557.7719999999999</v>
      </c>
      <c r="H116" s="8">
        <f t="shared" si="231"/>
        <v>10505.965267239924</v>
      </c>
      <c r="I116" s="6"/>
      <c r="J116" s="5"/>
      <c r="K116" s="8"/>
      <c r="L116" s="6">
        <v>0</v>
      </c>
      <c r="M116" s="5">
        <v>0</v>
      </c>
      <c r="N116" s="8">
        <f t="shared" si="231"/>
        <v>0</v>
      </c>
      <c r="O116" s="6">
        <v>0</v>
      </c>
      <c r="P116" s="5">
        <v>0</v>
      </c>
      <c r="Q116" s="8">
        <f t="shared" si="231"/>
        <v>0</v>
      </c>
      <c r="R116" s="6">
        <v>0</v>
      </c>
      <c r="S116" s="5">
        <v>0</v>
      </c>
      <c r="T116" s="8">
        <f t="shared" si="225"/>
        <v>0</v>
      </c>
      <c r="U116" s="6">
        <v>0</v>
      </c>
      <c r="V116" s="5">
        <v>0</v>
      </c>
      <c r="W116" s="8">
        <f t="shared" si="226"/>
        <v>0</v>
      </c>
      <c r="X116" s="6">
        <v>0</v>
      </c>
      <c r="Y116" s="5">
        <v>0</v>
      </c>
      <c r="Z116" s="8">
        <f t="shared" si="231"/>
        <v>0</v>
      </c>
      <c r="AA116" s="6">
        <v>0</v>
      </c>
      <c r="AB116" s="5">
        <v>0</v>
      </c>
      <c r="AC116" s="8">
        <f t="shared" si="231"/>
        <v>0</v>
      </c>
      <c r="AD116" s="6">
        <v>0</v>
      </c>
      <c r="AE116" s="5">
        <v>0</v>
      </c>
      <c r="AF116" s="8">
        <f t="shared" si="231"/>
        <v>0</v>
      </c>
      <c r="AG116" s="6">
        <v>0</v>
      </c>
      <c r="AH116" s="5">
        <v>0</v>
      </c>
      <c r="AI116" s="8">
        <f t="shared" si="231"/>
        <v>0</v>
      </c>
      <c r="AJ116" s="6">
        <v>0</v>
      </c>
      <c r="AK116" s="5">
        <v>0</v>
      </c>
      <c r="AL116" s="8">
        <f t="shared" si="231"/>
        <v>0</v>
      </c>
      <c r="AM116" s="6">
        <v>24.962</v>
      </c>
      <c r="AN116" s="5">
        <v>216.92500000000001</v>
      </c>
      <c r="AO116" s="8">
        <f t="shared" si="231"/>
        <v>8690.2091178591454</v>
      </c>
      <c r="AP116" s="6">
        <v>24.745819999999998</v>
      </c>
      <c r="AQ116" s="5">
        <v>186.136</v>
      </c>
      <c r="AR116" s="8">
        <f t="shared" si="231"/>
        <v>7521.9168328226751</v>
      </c>
      <c r="AS116" s="6">
        <v>0</v>
      </c>
      <c r="AT116" s="5">
        <v>0</v>
      </c>
      <c r="AU116" s="8">
        <f t="shared" si="231"/>
        <v>0</v>
      </c>
      <c r="AV116" s="6">
        <v>0</v>
      </c>
      <c r="AW116" s="5">
        <v>0</v>
      </c>
      <c r="AX116" s="8">
        <f t="shared" si="231"/>
        <v>0</v>
      </c>
      <c r="AY116" s="6">
        <v>0</v>
      </c>
      <c r="AZ116" s="5">
        <v>0</v>
      </c>
      <c r="BA116" s="8">
        <f t="shared" si="231"/>
        <v>0</v>
      </c>
      <c r="BB116" s="6">
        <v>0</v>
      </c>
      <c r="BC116" s="5">
        <v>0</v>
      </c>
      <c r="BD116" s="8">
        <f t="shared" si="232"/>
        <v>0</v>
      </c>
      <c r="BE116" s="6"/>
      <c r="BF116" s="5"/>
      <c r="BG116" s="8"/>
      <c r="BH116" s="6">
        <v>189.71</v>
      </c>
      <c r="BI116" s="5">
        <v>1809.18</v>
      </c>
      <c r="BJ116" s="8">
        <f t="shared" si="231"/>
        <v>9536.5557956881548</v>
      </c>
      <c r="BK116" s="55">
        <f t="shared" si="229"/>
        <v>674.64481999999998</v>
      </c>
      <c r="BL116" s="8">
        <f t="shared" si="230"/>
        <v>6489.4930000000013</v>
      </c>
    </row>
    <row r="117" spans="1:64" x14ac:dyDescent="0.3">
      <c r="A117" s="40">
        <v>2020</v>
      </c>
      <c r="B117" s="41" t="s">
        <v>9</v>
      </c>
      <c r="C117" s="6">
        <v>481.23530999999997</v>
      </c>
      <c r="D117" s="5">
        <v>4517.2439999999997</v>
      </c>
      <c r="E117" s="8">
        <f t="shared" si="231"/>
        <v>9386.7675669933706</v>
      </c>
      <c r="F117" s="6">
        <v>171.80342000000002</v>
      </c>
      <c r="G117" s="5">
        <v>1638.1120000000001</v>
      </c>
      <c r="H117" s="8">
        <f t="shared" si="231"/>
        <v>9534.8043711819009</v>
      </c>
      <c r="I117" s="6"/>
      <c r="J117" s="5"/>
      <c r="K117" s="8"/>
      <c r="L117" s="6">
        <v>26.995999999999999</v>
      </c>
      <c r="M117" s="5">
        <v>222.30699999999999</v>
      </c>
      <c r="N117" s="8">
        <f t="shared" si="231"/>
        <v>8234.8125648244186</v>
      </c>
      <c r="O117" s="6">
        <v>0</v>
      </c>
      <c r="P117" s="5">
        <v>0</v>
      </c>
      <c r="Q117" s="8">
        <f t="shared" si="231"/>
        <v>0</v>
      </c>
      <c r="R117" s="6">
        <v>0</v>
      </c>
      <c r="S117" s="5">
        <v>0</v>
      </c>
      <c r="T117" s="8">
        <f t="shared" si="225"/>
        <v>0</v>
      </c>
      <c r="U117" s="6">
        <v>0</v>
      </c>
      <c r="V117" s="5">
        <v>0</v>
      </c>
      <c r="W117" s="8">
        <f t="shared" si="226"/>
        <v>0</v>
      </c>
      <c r="X117" s="6">
        <v>0</v>
      </c>
      <c r="Y117" s="5">
        <v>0</v>
      </c>
      <c r="Z117" s="8">
        <f t="shared" si="231"/>
        <v>0</v>
      </c>
      <c r="AA117" s="6">
        <v>0</v>
      </c>
      <c r="AB117" s="5">
        <v>0</v>
      </c>
      <c r="AC117" s="8">
        <f t="shared" si="231"/>
        <v>0</v>
      </c>
      <c r="AD117" s="6">
        <v>0</v>
      </c>
      <c r="AE117" s="5">
        <v>0</v>
      </c>
      <c r="AF117" s="8">
        <f t="shared" si="231"/>
        <v>0</v>
      </c>
      <c r="AG117" s="6">
        <v>0</v>
      </c>
      <c r="AH117" s="5">
        <v>0</v>
      </c>
      <c r="AI117" s="8">
        <f t="shared" si="231"/>
        <v>0</v>
      </c>
      <c r="AJ117" s="6">
        <v>0</v>
      </c>
      <c r="AK117" s="5">
        <v>0</v>
      </c>
      <c r="AL117" s="8">
        <f t="shared" si="231"/>
        <v>0</v>
      </c>
      <c r="AM117" s="6">
        <v>24.823</v>
      </c>
      <c r="AN117" s="5">
        <v>215.715</v>
      </c>
      <c r="AO117" s="8">
        <f t="shared" si="231"/>
        <v>8690.1260927365747</v>
      </c>
      <c r="AP117" s="6">
        <v>0</v>
      </c>
      <c r="AQ117" s="5">
        <v>0</v>
      </c>
      <c r="AR117" s="8">
        <f t="shared" si="231"/>
        <v>0</v>
      </c>
      <c r="AS117" s="6">
        <v>0</v>
      </c>
      <c r="AT117" s="5">
        <v>0</v>
      </c>
      <c r="AU117" s="8">
        <f t="shared" si="231"/>
        <v>0</v>
      </c>
      <c r="AV117" s="6">
        <v>0</v>
      </c>
      <c r="AW117" s="5">
        <v>0</v>
      </c>
      <c r="AX117" s="8">
        <f t="shared" si="231"/>
        <v>0</v>
      </c>
      <c r="AY117" s="6">
        <v>0</v>
      </c>
      <c r="AZ117" s="5">
        <v>0</v>
      </c>
      <c r="BA117" s="8">
        <f t="shared" si="231"/>
        <v>0</v>
      </c>
      <c r="BB117" s="6">
        <v>0</v>
      </c>
      <c r="BC117" s="5">
        <v>0</v>
      </c>
      <c r="BD117" s="8">
        <f t="shared" si="232"/>
        <v>0</v>
      </c>
      <c r="BE117" s="6"/>
      <c r="BF117" s="5"/>
      <c r="BG117" s="8"/>
      <c r="BH117" s="6">
        <v>51.847999999999999</v>
      </c>
      <c r="BI117" s="5">
        <v>516.26700000000005</v>
      </c>
      <c r="BJ117" s="8">
        <f t="shared" si="231"/>
        <v>9957.3175435889534</v>
      </c>
      <c r="BK117" s="55">
        <f t="shared" si="229"/>
        <v>756.7057299999999</v>
      </c>
      <c r="BL117" s="8">
        <f t="shared" si="230"/>
        <v>7109.6449999999995</v>
      </c>
    </row>
    <row r="118" spans="1:64" x14ac:dyDescent="0.3">
      <c r="A118" s="40">
        <v>2020</v>
      </c>
      <c r="B118" s="41" t="s">
        <v>10</v>
      </c>
      <c r="C118" s="43">
        <v>532.97556000000009</v>
      </c>
      <c r="D118" s="44">
        <v>5329.768</v>
      </c>
      <c r="E118" s="8">
        <f t="shared" si="231"/>
        <v>10000.023265607149</v>
      </c>
      <c r="F118" s="43">
        <v>49.203000000000003</v>
      </c>
      <c r="G118" s="44">
        <v>529.06299999999999</v>
      </c>
      <c r="H118" s="8">
        <f t="shared" si="231"/>
        <v>10752.657358291159</v>
      </c>
      <c r="I118" s="43"/>
      <c r="J118" s="44"/>
      <c r="K118" s="8"/>
      <c r="L118" s="43">
        <v>27.63532</v>
      </c>
      <c r="M118" s="44">
        <v>266.911</v>
      </c>
      <c r="N118" s="8">
        <f t="shared" si="231"/>
        <v>9658.3285447753078</v>
      </c>
      <c r="O118" s="6">
        <v>0</v>
      </c>
      <c r="P118" s="5">
        <v>0</v>
      </c>
      <c r="Q118" s="8">
        <f t="shared" si="231"/>
        <v>0</v>
      </c>
      <c r="R118" s="6">
        <v>0</v>
      </c>
      <c r="S118" s="5">
        <v>0</v>
      </c>
      <c r="T118" s="8">
        <f t="shared" si="225"/>
        <v>0</v>
      </c>
      <c r="U118" s="6">
        <v>0</v>
      </c>
      <c r="V118" s="5">
        <v>0</v>
      </c>
      <c r="W118" s="8">
        <f t="shared" si="226"/>
        <v>0</v>
      </c>
      <c r="X118" s="6">
        <v>0</v>
      </c>
      <c r="Y118" s="5">
        <v>0</v>
      </c>
      <c r="Z118" s="8">
        <f t="shared" si="231"/>
        <v>0</v>
      </c>
      <c r="AA118" s="6">
        <v>0</v>
      </c>
      <c r="AB118" s="5">
        <v>0</v>
      </c>
      <c r="AC118" s="8">
        <f t="shared" si="231"/>
        <v>0</v>
      </c>
      <c r="AD118" s="6">
        <v>0</v>
      </c>
      <c r="AE118" s="5">
        <v>0</v>
      </c>
      <c r="AF118" s="8">
        <f t="shared" si="231"/>
        <v>0</v>
      </c>
      <c r="AG118" s="6">
        <v>0</v>
      </c>
      <c r="AH118" s="5">
        <v>0</v>
      </c>
      <c r="AI118" s="8">
        <f t="shared" si="231"/>
        <v>0</v>
      </c>
      <c r="AJ118" s="6">
        <v>0</v>
      </c>
      <c r="AK118" s="5">
        <v>0</v>
      </c>
      <c r="AL118" s="8">
        <f t="shared" si="231"/>
        <v>0</v>
      </c>
      <c r="AM118" s="6">
        <v>0</v>
      </c>
      <c r="AN118" s="5">
        <v>0</v>
      </c>
      <c r="AO118" s="8">
        <f t="shared" si="231"/>
        <v>0</v>
      </c>
      <c r="AP118" s="6">
        <v>0</v>
      </c>
      <c r="AQ118" s="5">
        <v>0</v>
      </c>
      <c r="AR118" s="8">
        <f t="shared" si="231"/>
        <v>0</v>
      </c>
      <c r="AS118" s="6">
        <v>0</v>
      </c>
      <c r="AT118" s="5">
        <v>0</v>
      </c>
      <c r="AU118" s="8">
        <f t="shared" si="231"/>
        <v>0</v>
      </c>
      <c r="AV118" s="6">
        <v>0</v>
      </c>
      <c r="AW118" s="5">
        <v>0</v>
      </c>
      <c r="AX118" s="8">
        <f t="shared" si="231"/>
        <v>0</v>
      </c>
      <c r="AY118" s="6">
        <v>0</v>
      </c>
      <c r="AZ118" s="5">
        <v>0</v>
      </c>
      <c r="BA118" s="8">
        <f t="shared" si="231"/>
        <v>0</v>
      </c>
      <c r="BB118" s="6">
        <v>0</v>
      </c>
      <c r="BC118" s="5">
        <v>0</v>
      </c>
      <c r="BD118" s="8">
        <f t="shared" si="232"/>
        <v>0</v>
      </c>
      <c r="BE118" s="6"/>
      <c r="BF118" s="5"/>
      <c r="BG118" s="8"/>
      <c r="BH118" s="43">
        <v>159.48500000000001</v>
      </c>
      <c r="BI118" s="44">
        <v>1605.1780000000001</v>
      </c>
      <c r="BJ118" s="8">
        <f t="shared" si="231"/>
        <v>10064.758441232718</v>
      </c>
      <c r="BK118" s="55">
        <f t="shared" si="229"/>
        <v>769.29888000000005</v>
      </c>
      <c r="BL118" s="8">
        <f t="shared" si="230"/>
        <v>7730.92</v>
      </c>
    </row>
    <row r="119" spans="1:64" x14ac:dyDescent="0.3">
      <c r="A119" s="40">
        <v>2020</v>
      </c>
      <c r="B119" s="41" t="s">
        <v>11</v>
      </c>
      <c r="C119" s="7">
        <v>524.97182999999995</v>
      </c>
      <c r="D119" s="3">
        <v>5901.4530000000004</v>
      </c>
      <c r="E119" s="8">
        <f t="shared" si="231"/>
        <v>11241.466042092203</v>
      </c>
      <c r="F119" s="7">
        <v>120.02836000000001</v>
      </c>
      <c r="G119" s="3">
        <v>1420.0060000000001</v>
      </c>
      <c r="H119" s="8">
        <f t="shared" si="231"/>
        <v>11830.587371184609</v>
      </c>
      <c r="K119" s="8"/>
      <c r="L119" s="7">
        <v>277.31417999999996</v>
      </c>
      <c r="M119" s="3">
        <v>3019.0650000000001</v>
      </c>
      <c r="N119" s="8">
        <f t="shared" si="231"/>
        <v>10886.803552562658</v>
      </c>
      <c r="O119" s="6">
        <v>0</v>
      </c>
      <c r="P119" s="5">
        <v>0</v>
      </c>
      <c r="Q119" s="8">
        <f t="shared" si="231"/>
        <v>0</v>
      </c>
      <c r="R119" s="6">
        <v>0</v>
      </c>
      <c r="S119" s="5">
        <v>0</v>
      </c>
      <c r="T119" s="8">
        <f t="shared" si="225"/>
        <v>0</v>
      </c>
      <c r="U119" s="6">
        <v>0</v>
      </c>
      <c r="V119" s="5">
        <v>0</v>
      </c>
      <c r="W119" s="8">
        <f t="shared" si="226"/>
        <v>0</v>
      </c>
      <c r="X119" s="6">
        <v>0</v>
      </c>
      <c r="Y119" s="5">
        <v>0</v>
      </c>
      <c r="Z119" s="8">
        <f t="shared" si="231"/>
        <v>0</v>
      </c>
      <c r="AA119" s="6">
        <v>0</v>
      </c>
      <c r="AB119" s="5">
        <v>0</v>
      </c>
      <c r="AC119" s="8">
        <f t="shared" si="231"/>
        <v>0</v>
      </c>
      <c r="AD119" s="6">
        <v>0</v>
      </c>
      <c r="AE119" s="5">
        <v>0</v>
      </c>
      <c r="AF119" s="8">
        <f t="shared" si="231"/>
        <v>0</v>
      </c>
      <c r="AG119" s="6">
        <v>0</v>
      </c>
      <c r="AH119" s="5">
        <v>0</v>
      </c>
      <c r="AI119" s="8">
        <f t="shared" si="231"/>
        <v>0</v>
      </c>
      <c r="AJ119" s="6">
        <v>0</v>
      </c>
      <c r="AK119" s="5">
        <v>0</v>
      </c>
      <c r="AL119" s="8">
        <f t="shared" si="231"/>
        <v>0</v>
      </c>
      <c r="AM119" s="6">
        <v>0</v>
      </c>
      <c r="AN119" s="5">
        <v>0</v>
      </c>
      <c r="AO119" s="8">
        <f t="shared" si="231"/>
        <v>0</v>
      </c>
      <c r="AP119" s="7">
        <v>16.677479999999999</v>
      </c>
      <c r="AQ119" s="3">
        <v>154.648</v>
      </c>
      <c r="AR119" s="8">
        <f t="shared" si="231"/>
        <v>9272.8637659886263</v>
      </c>
      <c r="AS119" s="6">
        <v>0</v>
      </c>
      <c r="AT119" s="5">
        <v>0</v>
      </c>
      <c r="AU119" s="8">
        <f t="shared" si="231"/>
        <v>0</v>
      </c>
      <c r="AV119" s="6">
        <v>0</v>
      </c>
      <c r="AW119" s="5">
        <v>0</v>
      </c>
      <c r="AX119" s="8">
        <f t="shared" si="231"/>
        <v>0</v>
      </c>
      <c r="AY119" s="6">
        <v>0</v>
      </c>
      <c r="AZ119" s="5">
        <v>0</v>
      </c>
      <c r="BA119" s="8">
        <f t="shared" si="231"/>
        <v>0</v>
      </c>
      <c r="BB119" s="6">
        <v>0</v>
      </c>
      <c r="BC119" s="5">
        <v>0</v>
      </c>
      <c r="BD119" s="8">
        <f t="shared" si="232"/>
        <v>0</v>
      </c>
      <c r="BE119" s="6"/>
      <c r="BF119" s="5"/>
      <c r="BG119" s="8"/>
      <c r="BH119" s="7">
        <v>212.90799999999999</v>
      </c>
      <c r="BI119" s="3">
        <v>2229.913</v>
      </c>
      <c r="BJ119" s="8">
        <f t="shared" si="231"/>
        <v>10473.598925357432</v>
      </c>
      <c r="BK119" s="55">
        <f t="shared" si="229"/>
        <v>1151.8998499999998</v>
      </c>
      <c r="BL119" s="8">
        <f t="shared" si="230"/>
        <v>12725.085000000001</v>
      </c>
    </row>
    <row r="120" spans="1:64" x14ac:dyDescent="0.3">
      <c r="A120" s="40">
        <v>2020</v>
      </c>
      <c r="B120" s="8" t="s">
        <v>12</v>
      </c>
      <c r="C120" s="43">
        <v>493.03089</v>
      </c>
      <c r="D120" s="44">
        <v>5651.1409999999996</v>
      </c>
      <c r="E120" s="8">
        <f t="shared" si="231"/>
        <v>11462.042469590495</v>
      </c>
      <c r="F120" s="43">
        <v>98.61460000000001</v>
      </c>
      <c r="G120" s="44">
        <v>1124.731</v>
      </c>
      <c r="H120" s="8">
        <f t="shared" si="231"/>
        <v>11405.319293492039</v>
      </c>
      <c r="I120" s="43"/>
      <c r="J120" s="44"/>
      <c r="K120" s="8"/>
      <c r="L120" s="43">
        <v>526.2194300000001</v>
      </c>
      <c r="M120" s="44">
        <v>6026.4390000000003</v>
      </c>
      <c r="N120" s="8">
        <f t="shared" si="231"/>
        <v>11452.330827084814</v>
      </c>
      <c r="O120" s="6">
        <v>0</v>
      </c>
      <c r="P120" s="5">
        <v>0</v>
      </c>
      <c r="Q120" s="8">
        <f t="shared" si="231"/>
        <v>0</v>
      </c>
      <c r="R120" s="6">
        <v>0</v>
      </c>
      <c r="S120" s="5">
        <v>0</v>
      </c>
      <c r="T120" s="8">
        <f t="shared" si="225"/>
        <v>0</v>
      </c>
      <c r="U120" s="6">
        <v>0</v>
      </c>
      <c r="V120" s="5">
        <v>0</v>
      </c>
      <c r="W120" s="8">
        <f t="shared" si="226"/>
        <v>0</v>
      </c>
      <c r="X120" s="6">
        <v>0</v>
      </c>
      <c r="Y120" s="5">
        <v>0</v>
      </c>
      <c r="Z120" s="8">
        <f t="shared" si="231"/>
        <v>0</v>
      </c>
      <c r="AA120" s="6">
        <v>0</v>
      </c>
      <c r="AB120" s="5">
        <v>0</v>
      </c>
      <c r="AC120" s="8">
        <f t="shared" si="231"/>
        <v>0</v>
      </c>
      <c r="AD120" s="6">
        <v>0</v>
      </c>
      <c r="AE120" s="5">
        <v>0</v>
      </c>
      <c r="AF120" s="8">
        <f t="shared" si="231"/>
        <v>0</v>
      </c>
      <c r="AG120" s="6">
        <v>0</v>
      </c>
      <c r="AH120" s="5">
        <v>0</v>
      </c>
      <c r="AI120" s="8">
        <f t="shared" si="231"/>
        <v>0</v>
      </c>
      <c r="AJ120" s="6">
        <v>0</v>
      </c>
      <c r="AK120" s="5">
        <v>0</v>
      </c>
      <c r="AL120" s="8">
        <f t="shared" si="231"/>
        <v>0</v>
      </c>
      <c r="AM120" s="6">
        <v>0</v>
      </c>
      <c r="AN120" s="5">
        <v>0</v>
      </c>
      <c r="AO120" s="8">
        <f t="shared" si="231"/>
        <v>0</v>
      </c>
      <c r="AP120" s="6">
        <v>0</v>
      </c>
      <c r="AQ120" s="5">
        <v>0</v>
      </c>
      <c r="AR120" s="8">
        <f t="shared" si="231"/>
        <v>0</v>
      </c>
      <c r="AS120" s="6">
        <v>0</v>
      </c>
      <c r="AT120" s="5">
        <v>0</v>
      </c>
      <c r="AU120" s="8">
        <f t="shared" si="231"/>
        <v>0</v>
      </c>
      <c r="AV120" s="6">
        <v>0</v>
      </c>
      <c r="AW120" s="5">
        <v>0</v>
      </c>
      <c r="AX120" s="8">
        <f t="shared" si="231"/>
        <v>0</v>
      </c>
      <c r="AY120" s="6">
        <v>0</v>
      </c>
      <c r="AZ120" s="5">
        <v>0</v>
      </c>
      <c r="BA120" s="8">
        <f t="shared" si="231"/>
        <v>0</v>
      </c>
      <c r="BB120" s="6">
        <v>0</v>
      </c>
      <c r="BC120" s="5">
        <v>0</v>
      </c>
      <c r="BD120" s="8">
        <f t="shared" si="232"/>
        <v>0</v>
      </c>
      <c r="BE120" s="6"/>
      <c r="BF120" s="5"/>
      <c r="BG120" s="8"/>
      <c r="BH120" s="43">
        <v>236.84</v>
      </c>
      <c r="BI120" s="44">
        <v>2659.2649999999999</v>
      </c>
      <c r="BJ120" s="8">
        <f t="shared" si="231"/>
        <v>11228.107583178517</v>
      </c>
      <c r="BK120" s="55">
        <f t="shared" si="229"/>
        <v>1354.7049200000001</v>
      </c>
      <c r="BL120" s="8">
        <f t="shared" si="230"/>
        <v>15461.575999999999</v>
      </c>
    </row>
    <row r="121" spans="1:64" x14ac:dyDescent="0.3">
      <c r="A121" s="40">
        <v>2020</v>
      </c>
      <c r="B121" s="41" t="s">
        <v>13</v>
      </c>
      <c r="C121" s="45">
        <v>403.48178000000001</v>
      </c>
      <c r="D121" s="5">
        <v>4414.1850000000004</v>
      </c>
      <c r="E121" s="8">
        <f t="shared" si="231"/>
        <v>10940.233782055784</v>
      </c>
      <c r="F121" s="45">
        <v>208.95976000000002</v>
      </c>
      <c r="G121" s="5">
        <v>2250.88</v>
      </c>
      <c r="H121" s="8">
        <f t="shared" si="231"/>
        <v>10771.834730284912</v>
      </c>
      <c r="I121" s="45"/>
      <c r="J121" s="5"/>
      <c r="K121" s="8"/>
      <c r="L121" s="45">
        <v>250.14660000000001</v>
      </c>
      <c r="M121" s="5">
        <v>2840.8150000000001</v>
      </c>
      <c r="N121" s="8">
        <f t="shared" si="231"/>
        <v>11356.600489472972</v>
      </c>
      <c r="O121" s="6">
        <v>0</v>
      </c>
      <c r="P121" s="5">
        <v>0</v>
      </c>
      <c r="Q121" s="8">
        <f t="shared" si="231"/>
        <v>0</v>
      </c>
      <c r="R121" s="6">
        <v>0</v>
      </c>
      <c r="S121" s="5">
        <v>0</v>
      </c>
      <c r="T121" s="8">
        <f t="shared" si="225"/>
        <v>0</v>
      </c>
      <c r="U121" s="6">
        <v>0</v>
      </c>
      <c r="V121" s="5">
        <v>0</v>
      </c>
      <c r="W121" s="8">
        <f t="shared" si="226"/>
        <v>0</v>
      </c>
      <c r="X121" s="6">
        <v>0</v>
      </c>
      <c r="Y121" s="5">
        <v>0</v>
      </c>
      <c r="Z121" s="8">
        <f t="shared" si="231"/>
        <v>0</v>
      </c>
      <c r="AA121" s="6">
        <v>0</v>
      </c>
      <c r="AB121" s="5">
        <v>0</v>
      </c>
      <c r="AC121" s="8">
        <f t="shared" si="231"/>
        <v>0</v>
      </c>
      <c r="AD121" s="6">
        <v>0</v>
      </c>
      <c r="AE121" s="5">
        <v>0</v>
      </c>
      <c r="AF121" s="8">
        <f t="shared" si="231"/>
        <v>0</v>
      </c>
      <c r="AG121" s="6">
        <v>0</v>
      </c>
      <c r="AH121" s="5">
        <v>0</v>
      </c>
      <c r="AI121" s="8">
        <f t="shared" si="231"/>
        <v>0</v>
      </c>
      <c r="AJ121" s="6">
        <v>0</v>
      </c>
      <c r="AK121" s="5">
        <v>0</v>
      </c>
      <c r="AL121" s="8">
        <f t="shared" si="231"/>
        <v>0</v>
      </c>
      <c r="AM121" s="6">
        <v>0</v>
      </c>
      <c r="AN121" s="5">
        <v>0</v>
      </c>
      <c r="AO121" s="8">
        <f t="shared" si="231"/>
        <v>0</v>
      </c>
      <c r="AP121" s="6">
        <v>0</v>
      </c>
      <c r="AQ121" s="5">
        <v>0</v>
      </c>
      <c r="AR121" s="8">
        <f t="shared" si="231"/>
        <v>0</v>
      </c>
      <c r="AS121" s="6">
        <v>0</v>
      </c>
      <c r="AT121" s="5">
        <v>0</v>
      </c>
      <c r="AU121" s="8">
        <f t="shared" si="231"/>
        <v>0</v>
      </c>
      <c r="AV121" s="6">
        <v>0</v>
      </c>
      <c r="AW121" s="5">
        <v>0</v>
      </c>
      <c r="AX121" s="8">
        <f t="shared" si="231"/>
        <v>0</v>
      </c>
      <c r="AY121" s="6">
        <v>0</v>
      </c>
      <c r="AZ121" s="5">
        <v>0</v>
      </c>
      <c r="BA121" s="8">
        <f t="shared" si="231"/>
        <v>0</v>
      </c>
      <c r="BB121" s="6">
        <v>0</v>
      </c>
      <c r="BC121" s="5">
        <v>0</v>
      </c>
      <c r="BD121" s="8">
        <f t="shared" si="232"/>
        <v>0</v>
      </c>
      <c r="BE121" s="6"/>
      <c r="BF121" s="5"/>
      <c r="BG121" s="8"/>
      <c r="BH121" s="45">
        <v>132.77699999999999</v>
      </c>
      <c r="BI121" s="5">
        <v>1430.9559999999999</v>
      </c>
      <c r="BJ121" s="8">
        <f t="shared" si="231"/>
        <v>10777.137606663806</v>
      </c>
      <c r="BK121" s="55">
        <f t="shared" si="229"/>
        <v>995.36514000000011</v>
      </c>
      <c r="BL121" s="8">
        <f t="shared" si="230"/>
        <v>10936.836000000001</v>
      </c>
    </row>
    <row r="122" spans="1:64" ht="15" thickBot="1" x14ac:dyDescent="0.35">
      <c r="A122" s="37"/>
      <c r="B122" s="42" t="s">
        <v>14</v>
      </c>
      <c r="C122" s="29">
        <f t="shared" ref="C122:D122" si="233">SUM(C110:C121)</f>
        <v>5191.3344799999995</v>
      </c>
      <c r="D122" s="28">
        <f t="shared" si="233"/>
        <v>52508.331999999995</v>
      </c>
      <c r="E122" s="30"/>
      <c r="F122" s="29">
        <f t="shared" ref="F122:G122" si="234">SUM(F110:F121)</f>
        <v>1414.8883000000001</v>
      </c>
      <c r="G122" s="28">
        <f t="shared" si="234"/>
        <v>15287.452000000001</v>
      </c>
      <c r="H122" s="30"/>
      <c r="I122" s="29"/>
      <c r="J122" s="28"/>
      <c r="K122" s="30"/>
      <c r="L122" s="29">
        <f t="shared" ref="L122:M122" si="235">SUM(L110:L121)</f>
        <v>1214.82017</v>
      </c>
      <c r="M122" s="28">
        <f t="shared" si="235"/>
        <v>13391.346000000001</v>
      </c>
      <c r="N122" s="30"/>
      <c r="O122" s="29">
        <f t="shared" ref="O122:P122" si="236">SUM(O110:O121)</f>
        <v>0</v>
      </c>
      <c r="P122" s="28">
        <f t="shared" si="236"/>
        <v>0</v>
      </c>
      <c r="Q122" s="30"/>
      <c r="R122" s="29">
        <f t="shared" ref="R122:S122" si="237">SUM(R110:R121)</f>
        <v>0</v>
      </c>
      <c r="S122" s="28">
        <f t="shared" si="237"/>
        <v>0</v>
      </c>
      <c r="T122" s="30"/>
      <c r="U122" s="29">
        <f t="shared" ref="U122:V122" si="238">SUM(U110:U121)</f>
        <v>0</v>
      </c>
      <c r="V122" s="28">
        <f t="shared" si="238"/>
        <v>0</v>
      </c>
      <c r="W122" s="30"/>
      <c r="X122" s="29">
        <f t="shared" ref="X122:Y122" si="239">SUM(X110:X121)</f>
        <v>0</v>
      </c>
      <c r="Y122" s="28">
        <f t="shared" si="239"/>
        <v>0</v>
      </c>
      <c r="Z122" s="30"/>
      <c r="AA122" s="29">
        <f t="shared" ref="AA122:AB122" si="240">SUM(AA110:AA121)</f>
        <v>0</v>
      </c>
      <c r="AB122" s="28">
        <f t="shared" si="240"/>
        <v>0</v>
      </c>
      <c r="AC122" s="30"/>
      <c r="AD122" s="29">
        <f t="shared" ref="AD122:AE122" si="241">SUM(AD110:AD121)</f>
        <v>0</v>
      </c>
      <c r="AE122" s="28">
        <f t="shared" si="241"/>
        <v>0</v>
      </c>
      <c r="AF122" s="30"/>
      <c r="AG122" s="29">
        <f t="shared" ref="AG122:AH122" si="242">SUM(AG110:AG121)</f>
        <v>0</v>
      </c>
      <c r="AH122" s="28">
        <f t="shared" si="242"/>
        <v>0</v>
      </c>
      <c r="AI122" s="30"/>
      <c r="AJ122" s="29">
        <f t="shared" ref="AJ122:AK122" si="243">SUM(AJ110:AJ121)</f>
        <v>0</v>
      </c>
      <c r="AK122" s="28">
        <f t="shared" si="243"/>
        <v>0</v>
      </c>
      <c r="AL122" s="30"/>
      <c r="AM122" s="29">
        <f t="shared" ref="AM122:AN122" si="244">SUM(AM110:AM121)</f>
        <v>49.784999999999997</v>
      </c>
      <c r="AN122" s="28">
        <f t="shared" si="244"/>
        <v>432.64</v>
      </c>
      <c r="AO122" s="30"/>
      <c r="AP122" s="29">
        <f t="shared" ref="AP122:AQ122" si="245">SUM(AP110:AP121)</f>
        <v>66.428299999999993</v>
      </c>
      <c r="AQ122" s="28">
        <f t="shared" si="245"/>
        <v>631.94400000000007</v>
      </c>
      <c r="AR122" s="30"/>
      <c r="AS122" s="29">
        <f t="shared" ref="AS122:AT122" si="246">SUM(AS110:AS121)</f>
        <v>0</v>
      </c>
      <c r="AT122" s="28">
        <f t="shared" si="246"/>
        <v>0</v>
      </c>
      <c r="AU122" s="30"/>
      <c r="AV122" s="29">
        <f t="shared" ref="AV122:AW122" si="247">SUM(AV110:AV121)</f>
        <v>0</v>
      </c>
      <c r="AW122" s="28">
        <f t="shared" si="247"/>
        <v>0</v>
      </c>
      <c r="AX122" s="30"/>
      <c r="AY122" s="29">
        <f t="shared" ref="AY122:AZ122" si="248">SUM(AY110:AY121)</f>
        <v>0</v>
      </c>
      <c r="AZ122" s="28">
        <f t="shared" si="248"/>
        <v>0</v>
      </c>
      <c r="BA122" s="30"/>
      <c r="BB122" s="29">
        <f t="shared" ref="BB122:BC122" si="249">SUM(BB110:BB121)</f>
        <v>24.933450000000001</v>
      </c>
      <c r="BC122" s="28">
        <f t="shared" si="249"/>
        <v>230.196</v>
      </c>
      <c r="BD122" s="30"/>
      <c r="BE122" s="29"/>
      <c r="BF122" s="28"/>
      <c r="BG122" s="30"/>
      <c r="BH122" s="29">
        <f t="shared" ref="BH122:BI122" si="250">SUM(BH110:BH121)</f>
        <v>1616.3684899999998</v>
      </c>
      <c r="BI122" s="28">
        <f t="shared" si="250"/>
        <v>16654.537999999997</v>
      </c>
      <c r="BJ122" s="30"/>
      <c r="BK122" s="56">
        <f t="shared" si="229"/>
        <v>9553.6247399999993</v>
      </c>
      <c r="BL122" s="30">
        <f t="shared" si="230"/>
        <v>98906.252000000008</v>
      </c>
    </row>
    <row r="123" spans="1:64" x14ac:dyDescent="0.3">
      <c r="A123" s="40">
        <v>2021</v>
      </c>
      <c r="B123" s="41" t="s">
        <v>2</v>
      </c>
      <c r="C123" s="45">
        <v>328.31074999999998</v>
      </c>
      <c r="D123" s="5">
        <v>3712.95</v>
      </c>
      <c r="E123" s="8">
        <f>IF(C123=0,0,D123/C123*1000)</f>
        <v>11309.255027439704</v>
      </c>
      <c r="F123" s="45">
        <v>127.53941999999999</v>
      </c>
      <c r="G123" s="5">
        <v>1366.508</v>
      </c>
      <c r="H123" s="8">
        <f t="shared" ref="H123:H134" si="251">IF(F123=0,0,G123/F123*1000)</f>
        <v>10714.397164421793</v>
      </c>
      <c r="I123" s="45"/>
      <c r="J123" s="5"/>
      <c r="K123" s="8"/>
      <c r="L123" s="45">
        <v>55.916400000000003</v>
      </c>
      <c r="M123" s="5">
        <v>587.24</v>
      </c>
      <c r="N123" s="8">
        <f t="shared" ref="N123:N134" si="252">IF(L123=0,0,M123/L123*1000)</f>
        <v>10502.106716455279</v>
      </c>
      <c r="O123" s="6">
        <v>0</v>
      </c>
      <c r="P123" s="5">
        <v>0</v>
      </c>
      <c r="Q123" s="8">
        <f t="shared" ref="Q123:Q134" si="253">IF(O123=0,0,P123/O123*1000)</f>
        <v>0</v>
      </c>
      <c r="R123" s="6">
        <v>0</v>
      </c>
      <c r="S123" s="5">
        <v>0</v>
      </c>
      <c r="T123" s="8">
        <f t="shared" ref="T123:T134" si="254">IF(R123=0,0,S123/R123*1000)</f>
        <v>0</v>
      </c>
      <c r="U123" s="6">
        <v>0</v>
      </c>
      <c r="V123" s="5">
        <v>0</v>
      </c>
      <c r="W123" s="8">
        <f t="shared" ref="W123:W134" si="255">IF(U123=0,0,V123/U123*1000)</f>
        <v>0</v>
      </c>
      <c r="X123" s="6">
        <v>0</v>
      </c>
      <c r="Y123" s="5">
        <v>0</v>
      </c>
      <c r="Z123" s="8">
        <f t="shared" ref="Z123:Z134" si="256">IF(X123=0,0,Y123/X123*1000)</f>
        <v>0</v>
      </c>
      <c r="AA123" s="6">
        <v>0</v>
      </c>
      <c r="AB123" s="5">
        <v>0</v>
      </c>
      <c r="AC123" s="8">
        <f t="shared" ref="AC123:AC134" si="257">IF(AA123=0,0,AB123/AA123*1000)</f>
        <v>0</v>
      </c>
      <c r="AD123" s="6">
        <v>0</v>
      </c>
      <c r="AE123" s="5">
        <v>0</v>
      </c>
      <c r="AF123" s="8">
        <f t="shared" ref="AF123:AF134" si="258">IF(AD123=0,0,AE123/AD123*1000)</f>
        <v>0</v>
      </c>
      <c r="AG123" s="6">
        <v>0</v>
      </c>
      <c r="AH123" s="5">
        <v>0</v>
      </c>
      <c r="AI123" s="8">
        <f t="shared" ref="AI123:AI134" si="259">IF(AG123=0,0,AH123/AG123*1000)</f>
        <v>0</v>
      </c>
      <c r="AJ123" s="6">
        <v>0</v>
      </c>
      <c r="AK123" s="5">
        <v>0</v>
      </c>
      <c r="AL123" s="8">
        <f t="shared" ref="AL123:AL134" si="260">IF(AJ123=0,0,AK123/AJ123*1000)</f>
        <v>0</v>
      </c>
      <c r="AM123" s="6">
        <v>0</v>
      </c>
      <c r="AN123" s="5">
        <v>0</v>
      </c>
      <c r="AO123" s="8">
        <f t="shared" ref="AO123:AO134" si="261">IF(AM123=0,0,AN123/AM123*1000)</f>
        <v>0</v>
      </c>
      <c r="AP123" s="45">
        <v>15.993600000000001</v>
      </c>
      <c r="AQ123" s="5">
        <v>247.392</v>
      </c>
      <c r="AR123" s="8">
        <f t="shared" ref="AR123:AR134" si="262">IF(AP123=0,0,AQ123/AP123*1000)</f>
        <v>15468.187274909964</v>
      </c>
      <c r="AS123" s="6">
        <v>0</v>
      </c>
      <c r="AT123" s="5">
        <v>0</v>
      </c>
      <c r="AU123" s="8">
        <f t="shared" ref="AU123:AU134" si="263">IF(AS123=0,0,AT123/AS123*1000)</f>
        <v>0</v>
      </c>
      <c r="AV123" s="6">
        <v>0</v>
      </c>
      <c r="AW123" s="5">
        <v>0</v>
      </c>
      <c r="AX123" s="8">
        <f t="shared" ref="AX123:AX134" si="264">IF(AV123=0,0,AW123/AV123*1000)</f>
        <v>0</v>
      </c>
      <c r="AY123" s="6">
        <v>0</v>
      </c>
      <c r="AZ123" s="5">
        <v>0</v>
      </c>
      <c r="BA123" s="8">
        <f t="shared" ref="BA123:BA134" si="265">IF(AY123=0,0,AZ123/AY123*1000)</f>
        <v>0</v>
      </c>
      <c r="BB123" s="6">
        <v>0</v>
      </c>
      <c r="BC123" s="5">
        <v>0</v>
      </c>
      <c r="BD123" s="8">
        <f t="shared" ref="BD123:BD134" si="266">IF(BB123=0,0,BC123/BB123*1000)</f>
        <v>0</v>
      </c>
      <c r="BE123" s="6"/>
      <c r="BF123" s="5"/>
      <c r="BG123" s="8"/>
      <c r="BH123" s="45">
        <v>107.354</v>
      </c>
      <c r="BI123" s="5">
        <v>1102.1980000000001</v>
      </c>
      <c r="BJ123" s="8">
        <f t="shared" ref="BJ123:BJ134" si="267">IF(BH123=0,0,BI123/BH123*1000)</f>
        <v>10266.948599959014</v>
      </c>
      <c r="BK123" s="55">
        <f t="shared" ref="BK123:BK131" si="268">C123+F123+X123+AD123+AG123+AP123+AS123+AY123+BH123+AM123+BE123+AA123+L123+AV123+O123+AJ123+U123+R123</f>
        <v>635.11416999999994</v>
      </c>
      <c r="BL123" s="8">
        <f t="shared" ref="BL123:BL135" si="269">D123+G123+Y123+AE123+AH123+AQ123+AT123+AZ123+BI123+AN123+BF123+AB123+M123+AW123+P123+AK123+V123+S123</f>
        <v>7016.2879999999996</v>
      </c>
    </row>
    <row r="124" spans="1:64" x14ac:dyDescent="0.3">
      <c r="A124" s="40">
        <v>2021</v>
      </c>
      <c r="B124" s="46" t="s">
        <v>3</v>
      </c>
      <c r="C124" s="48">
        <v>487.9513</v>
      </c>
      <c r="D124" s="5">
        <v>5784.7120000000004</v>
      </c>
      <c r="E124" s="49">
        <f t="shared" ref="E124:E125" si="270">IF(C124=0,0,D124/C124*1000)</f>
        <v>11855.101113574245</v>
      </c>
      <c r="F124" s="47">
        <v>122.399</v>
      </c>
      <c r="G124" s="5">
        <v>1376.5360000000001</v>
      </c>
      <c r="H124" s="50">
        <f t="shared" si="251"/>
        <v>11246.301031871177</v>
      </c>
      <c r="I124" s="48"/>
      <c r="J124" s="5"/>
      <c r="K124" s="8"/>
      <c r="L124" s="48">
        <v>190.40155999999999</v>
      </c>
      <c r="M124" s="5">
        <v>1976.922</v>
      </c>
      <c r="N124" s="8">
        <f t="shared" si="252"/>
        <v>10382.908627429315</v>
      </c>
      <c r="O124" s="6">
        <v>0</v>
      </c>
      <c r="P124" s="5">
        <v>0</v>
      </c>
      <c r="Q124" s="8">
        <f t="shared" si="253"/>
        <v>0</v>
      </c>
      <c r="R124" s="6">
        <v>0</v>
      </c>
      <c r="S124" s="5">
        <v>0</v>
      </c>
      <c r="T124" s="8">
        <f t="shared" si="254"/>
        <v>0</v>
      </c>
      <c r="U124" s="6">
        <v>0</v>
      </c>
      <c r="V124" s="5">
        <v>0</v>
      </c>
      <c r="W124" s="8">
        <f t="shared" si="255"/>
        <v>0</v>
      </c>
      <c r="X124" s="6">
        <v>0</v>
      </c>
      <c r="Y124" s="5">
        <v>0</v>
      </c>
      <c r="Z124" s="8">
        <f t="shared" si="256"/>
        <v>0</v>
      </c>
      <c r="AA124" s="6">
        <v>0</v>
      </c>
      <c r="AB124" s="5">
        <v>0</v>
      </c>
      <c r="AC124" s="8">
        <f t="shared" si="257"/>
        <v>0</v>
      </c>
      <c r="AD124" s="6">
        <v>0</v>
      </c>
      <c r="AE124" s="5">
        <v>0</v>
      </c>
      <c r="AF124" s="8">
        <f t="shared" si="258"/>
        <v>0</v>
      </c>
      <c r="AG124" s="6">
        <v>0</v>
      </c>
      <c r="AH124" s="5">
        <v>0</v>
      </c>
      <c r="AI124" s="8">
        <f t="shared" si="259"/>
        <v>0</v>
      </c>
      <c r="AJ124" s="6">
        <v>0</v>
      </c>
      <c r="AK124" s="5">
        <v>0</v>
      </c>
      <c r="AL124" s="8">
        <f t="shared" si="260"/>
        <v>0</v>
      </c>
      <c r="AM124" s="6">
        <v>0</v>
      </c>
      <c r="AN124" s="5">
        <v>0</v>
      </c>
      <c r="AO124" s="8">
        <f t="shared" si="261"/>
        <v>0</v>
      </c>
      <c r="AP124" s="6">
        <v>0</v>
      </c>
      <c r="AQ124" s="5">
        <v>0</v>
      </c>
      <c r="AR124" s="8">
        <f t="shared" si="262"/>
        <v>0</v>
      </c>
      <c r="AS124" s="6">
        <v>0</v>
      </c>
      <c r="AT124" s="5">
        <v>0</v>
      </c>
      <c r="AU124" s="8">
        <f t="shared" si="263"/>
        <v>0</v>
      </c>
      <c r="AV124" s="6">
        <v>0</v>
      </c>
      <c r="AW124" s="5">
        <v>0</v>
      </c>
      <c r="AX124" s="8">
        <f t="shared" si="264"/>
        <v>0</v>
      </c>
      <c r="AY124" s="6">
        <v>0</v>
      </c>
      <c r="AZ124" s="5">
        <v>0</v>
      </c>
      <c r="BA124" s="50">
        <f t="shared" si="265"/>
        <v>0</v>
      </c>
      <c r="BB124" s="48">
        <v>2.69679</v>
      </c>
      <c r="BC124" s="5">
        <v>64.099999999999994</v>
      </c>
      <c r="BD124" s="49">
        <f t="shared" si="266"/>
        <v>23768.999440075051</v>
      </c>
      <c r="BE124" s="48"/>
      <c r="BF124" s="5"/>
      <c r="BG124" s="49"/>
      <c r="BH124" s="47">
        <v>79.769000000000005</v>
      </c>
      <c r="BI124" s="5">
        <v>901.65899999999999</v>
      </c>
      <c r="BJ124" s="8">
        <f t="shared" si="267"/>
        <v>11303.375998194786</v>
      </c>
      <c r="BK124" s="55">
        <f t="shared" si="268"/>
        <v>880.52086000000008</v>
      </c>
      <c r="BL124" s="8">
        <f t="shared" si="269"/>
        <v>10039.829</v>
      </c>
    </row>
    <row r="125" spans="1:64" x14ac:dyDescent="0.3">
      <c r="A125" s="40">
        <v>2021</v>
      </c>
      <c r="B125" s="41" t="s">
        <v>4</v>
      </c>
      <c r="C125" s="45">
        <v>481.30253999999996</v>
      </c>
      <c r="D125" s="5">
        <v>5704.6570000000002</v>
      </c>
      <c r="E125" s="8">
        <f t="shared" si="270"/>
        <v>11852.538737900697</v>
      </c>
      <c r="F125" s="45">
        <v>55.919460000000001</v>
      </c>
      <c r="G125" s="5">
        <v>727.40800000000002</v>
      </c>
      <c r="H125" s="8">
        <f t="shared" si="251"/>
        <v>13008.137059978762</v>
      </c>
      <c r="I125" s="45"/>
      <c r="J125" s="5"/>
      <c r="K125" s="8"/>
      <c r="L125" s="45">
        <v>278.01721999999995</v>
      </c>
      <c r="M125" s="5">
        <v>3698.4960000000001</v>
      </c>
      <c r="N125" s="8">
        <f t="shared" si="252"/>
        <v>13303.118418348333</v>
      </c>
      <c r="O125" s="6">
        <v>0</v>
      </c>
      <c r="P125" s="5">
        <v>0</v>
      </c>
      <c r="Q125" s="8">
        <f t="shared" si="253"/>
        <v>0</v>
      </c>
      <c r="R125" s="6">
        <v>0</v>
      </c>
      <c r="S125" s="5">
        <v>0</v>
      </c>
      <c r="T125" s="8">
        <f t="shared" si="254"/>
        <v>0</v>
      </c>
      <c r="U125" s="6">
        <v>0</v>
      </c>
      <c r="V125" s="5">
        <v>0</v>
      </c>
      <c r="W125" s="8">
        <f t="shared" si="255"/>
        <v>0</v>
      </c>
      <c r="X125" s="6">
        <v>0</v>
      </c>
      <c r="Y125" s="5">
        <v>0</v>
      </c>
      <c r="Z125" s="8">
        <f t="shared" si="256"/>
        <v>0</v>
      </c>
      <c r="AA125" s="6">
        <v>0</v>
      </c>
      <c r="AB125" s="5">
        <v>0</v>
      </c>
      <c r="AC125" s="8">
        <f t="shared" si="257"/>
        <v>0</v>
      </c>
      <c r="AD125" s="6">
        <v>0</v>
      </c>
      <c r="AE125" s="5">
        <v>0</v>
      </c>
      <c r="AF125" s="8">
        <f t="shared" si="258"/>
        <v>0</v>
      </c>
      <c r="AG125" s="6">
        <v>0</v>
      </c>
      <c r="AH125" s="5">
        <v>0</v>
      </c>
      <c r="AI125" s="8">
        <f t="shared" si="259"/>
        <v>0</v>
      </c>
      <c r="AJ125" s="6">
        <v>0</v>
      </c>
      <c r="AK125" s="5">
        <v>0</v>
      </c>
      <c r="AL125" s="8">
        <f t="shared" si="260"/>
        <v>0</v>
      </c>
      <c r="AM125" s="6">
        <v>0</v>
      </c>
      <c r="AN125" s="5">
        <v>0</v>
      </c>
      <c r="AO125" s="8">
        <f t="shared" si="261"/>
        <v>0</v>
      </c>
      <c r="AP125" s="6">
        <v>0</v>
      </c>
      <c r="AQ125" s="5">
        <v>0</v>
      </c>
      <c r="AR125" s="8">
        <f t="shared" si="262"/>
        <v>0</v>
      </c>
      <c r="AS125" s="6">
        <v>0</v>
      </c>
      <c r="AT125" s="5">
        <v>0</v>
      </c>
      <c r="AU125" s="8">
        <f t="shared" si="263"/>
        <v>0</v>
      </c>
      <c r="AV125" s="6">
        <v>0</v>
      </c>
      <c r="AW125" s="5">
        <v>0</v>
      </c>
      <c r="AX125" s="8">
        <f t="shared" si="264"/>
        <v>0</v>
      </c>
      <c r="AY125" s="6">
        <v>0</v>
      </c>
      <c r="AZ125" s="5">
        <v>0</v>
      </c>
      <c r="BA125" s="8">
        <f t="shared" si="265"/>
        <v>0</v>
      </c>
      <c r="BB125" s="6">
        <v>0</v>
      </c>
      <c r="BC125" s="5">
        <v>0</v>
      </c>
      <c r="BD125" s="8">
        <f t="shared" si="266"/>
        <v>0</v>
      </c>
      <c r="BE125" s="6"/>
      <c r="BF125" s="5"/>
      <c r="BG125" s="8"/>
      <c r="BH125" s="45">
        <v>107.46899999999999</v>
      </c>
      <c r="BI125" s="5">
        <v>1196.028</v>
      </c>
      <c r="BJ125" s="8">
        <f t="shared" si="267"/>
        <v>11129.051168243866</v>
      </c>
      <c r="BK125" s="55">
        <f t="shared" si="268"/>
        <v>922.70821999999998</v>
      </c>
      <c r="BL125" s="57">
        <f t="shared" si="269"/>
        <v>11326.589</v>
      </c>
    </row>
    <row r="126" spans="1:64" x14ac:dyDescent="0.3">
      <c r="A126" s="40">
        <v>2021</v>
      </c>
      <c r="B126" s="41" t="s">
        <v>5</v>
      </c>
      <c r="C126" s="45">
        <v>200.07570999999999</v>
      </c>
      <c r="D126" s="5">
        <v>2601.1390000000001</v>
      </c>
      <c r="E126" s="8">
        <f>IF(C126=0,0,D126/C126*1000)</f>
        <v>13000.773557169936</v>
      </c>
      <c r="F126" s="45">
        <v>100.973</v>
      </c>
      <c r="G126" s="5">
        <v>1446.6990000000001</v>
      </c>
      <c r="H126" s="8">
        <f t="shared" si="251"/>
        <v>14327.58262109673</v>
      </c>
      <c r="I126" s="45"/>
      <c r="J126" s="5"/>
      <c r="K126" s="8"/>
      <c r="L126" s="45">
        <v>166.62066000000002</v>
      </c>
      <c r="M126" s="5">
        <v>2678.6469999999999</v>
      </c>
      <c r="N126" s="8">
        <f t="shared" si="252"/>
        <v>16076.319707292001</v>
      </c>
      <c r="O126" s="6">
        <v>0</v>
      </c>
      <c r="P126" s="5">
        <v>0</v>
      </c>
      <c r="Q126" s="8">
        <f t="shared" si="253"/>
        <v>0</v>
      </c>
      <c r="R126" s="6">
        <v>0</v>
      </c>
      <c r="S126" s="5">
        <v>0</v>
      </c>
      <c r="T126" s="8">
        <f t="shared" si="254"/>
        <v>0</v>
      </c>
      <c r="U126" s="6">
        <v>0</v>
      </c>
      <c r="V126" s="5">
        <v>0</v>
      </c>
      <c r="W126" s="8">
        <f t="shared" si="255"/>
        <v>0</v>
      </c>
      <c r="X126" s="6">
        <v>0</v>
      </c>
      <c r="Y126" s="5">
        <v>0</v>
      </c>
      <c r="Z126" s="8">
        <f t="shared" si="256"/>
        <v>0</v>
      </c>
      <c r="AA126" s="6">
        <v>0</v>
      </c>
      <c r="AB126" s="5">
        <v>0</v>
      </c>
      <c r="AC126" s="8">
        <f t="shared" si="257"/>
        <v>0</v>
      </c>
      <c r="AD126" s="45">
        <v>25.273209999999999</v>
      </c>
      <c r="AE126" s="5">
        <v>275.19099999999997</v>
      </c>
      <c r="AF126" s="8">
        <f t="shared" si="258"/>
        <v>10888.644537041395</v>
      </c>
      <c r="AG126" s="6">
        <v>0</v>
      </c>
      <c r="AH126" s="5">
        <v>0</v>
      </c>
      <c r="AI126" s="8">
        <f t="shared" si="259"/>
        <v>0</v>
      </c>
      <c r="AJ126" s="6">
        <v>0</v>
      </c>
      <c r="AK126" s="5">
        <v>0</v>
      </c>
      <c r="AL126" s="8">
        <f t="shared" si="260"/>
        <v>0</v>
      </c>
      <c r="AM126" s="6">
        <v>0</v>
      </c>
      <c r="AN126" s="5">
        <v>0</v>
      </c>
      <c r="AO126" s="8">
        <f t="shared" si="261"/>
        <v>0</v>
      </c>
      <c r="AP126" s="6">
        <v>0</v>
      </c>
      <c r="AQ126" s="5">
        <v>0</v>
      </c>
      <c r="AR126" s="8">
        <f t="shared" si="262"/>
        <v>0</v>
      </c>
      <c r="AS126" s="6">
        <v>0</v>
      </c>
      <c r="AT126" s="5">
        <v>0</v>
      </c>
      <c r="AU126" s="8">
        <f t="shared" si="263"/>
        <v>0</v>
      </c>
      <c r="AV126" s="6">
        <v>0</v>
      </c>
      <c r="AW126" s="5">
        <v>0</v>
      </c>
      <c r="AX126" s="8">
        <f t="shared" si="264"/>
        <v>0</v>
      </c>
      <c r="AY126" s="6">
        <v>0</v>
      </c>
      <c r="AZ126" s="5">
        <v>0</v>
      </c>
      <c r="BA126" s="8">
        <f t="shared" si="265"/>
        <v>0</v>
      </c>
      <c r="BB126" s="45">
        <v>27.270009999999999</v>
      </c>
      <c r="BC126" s="5">
        <v>297.149</v>
      </c>
      <c r="BD126" s="8">
        <f t="shared" si="266"/>
        <v>10896.548992831318</v>
      </c>
      <c r="BE126" s="45"/>
      <c r="BF126" s="5"/>
      <c r="BG126" s="8"/>
      <c r="BH126" s="45">
        <v>136.102</v>
      </c>
      <c r="BI126" s="5">
        <v>1688.9179999999999</v>
      </c>
      <c r="BJ126" s="8">
        <f t="shared" si="267"/>
        <v>12409.207800032327</v>
      </c>
      <c r="BK126" s="55">
        <f t="shared" si="268"/>
        <v>629.04458</v>
      </c>
      <c r="BL126" s="8">
        <f t="shared" si="269"/>
        <v>8690.594000000001</v>
      </c>
    </row>
    <row r="127" spans="1:64" x14ac:dyDescent="0.3">
      <c r="A127" s="40">
        <v>2021</v>
      </c>
      <c r="B127" s="8" t="s">
        <v>6</v>
      </c>
      <c r="C127" s="43">
        <v>221.27284</v>
      </c>
      <c r="D127" s="44">
        <v>3266.848</v>
      </c>
      <c r="E127" s="8">
        <f t="shared" ref="E127:E134" si="271">IF(C127=0,0,D127/C127*1000)</f>
        <v>14763.890588650645</v>
      </c>
      <c r="F127" s="43">
        <v>75.110520000000008</v>
      </c>
      <c r="G127" s="44">
        <v>776.28899999999999</v>
      </c>
      <c r="H127" s="8">
        <f t="shared" si="251"/>
        <v>10335.289916778633</v>
      </c>
      <c r="I127" s="43"/>
      <c r="J127" s="44"/>
      <c r="K127" s="8"/>
      <c r="L127" s="43">
        <v>111.89587</v>
      </c>
      <c r="M127" s="44">
        <v>1723.923</v>
      </c>
      <c r="N127" s="8">
        <f t="shared" si="252"/>
        <v>15406.493555124063</v>
      </c>
      <c r="O127" s="6">
        <v>0</v>
      </c>
      <c r="P127" s="5">
        <v>0</v>
      </c>
      <c r="Q127" s="8">
        <f t="shared" si="253"/>
        <v>0</v>
      </c>
      <c r="R127" s="6">
        <v>0</v>
      </c>
      <c r="S127" s="5">
        <v>0</v>
      </c>
      <c r="T127" s="8">
        <f t="shared" si="254"/>
        <v>0</v>
      </c>
      <c r="U127" s="6">
        <v>0</v>
      </c>
      <c r="V127" s="5">
        <v>0</v>
      </c>
      <c r="W127" s="8">
        <f t="shared" si="255"/>
        <v>0</v>
      </c>
      <c r="X127" s="6">
        <v>0</v>
      </c>
      <c r="Y127" s="5">
        <v>0</v>
      </c>
      <c r="Z127" s="8">
        <f t="shared" si="256"/>
        <v>0</v>
      </c>
      <c r="AA127" s="6">
        <v>0</v>
      </c>
      <c r="AB127" s="5">
        <v>0</v>
      </c>
      <c r="AC127" s="8">
        <f t="shared" si="257"/>
        <v>0</v>
      </c>
      <c r="AD127" s="43">
        <v>24.956299999999999</v>
      </c>
      <c r="AE127" s="44">
        <v>262.94400000000002</v>
      </c>
      <c r="AF127" s="8">
        <f t="shared" si="258"/>
        <v>10536.177237811697</v>
      </c>
      <c r="AG127" s="6">
        <v>0</v>
      </c>
      <c r="AH127" s="5">
        <v>0</v>
      </c>
      <c r="AI127" s="8">
        <f t="shared" si="259"/>
        <v>0</v>
      </c>
      <c r="AJ127" s="6">
        <v>0</v>
      </c>
      <c r="AK127" s="5">
        <v>0</v>
      </c>
      <c r="AL127" s="8">
        <f t="shared" si="260"/>
        <v>0</v>
      </c>
      <c r="AM127" s="6">
        <v>0</v>
      </c>
      <c r="AN127" s="5">
        <v>0</v>
      </c>
      <c r="AO127" s="8">
        <f t="shared" si="261"/>
        <v>0</v>
      </c>
      <c r="AP127" s="6">
        <v>0</v>
      </c>
      <c r="AQ127" s="5">
        <v>0</v>
      </c>
      <c r="AR127" s="8">
        <f t="shared" si="262"/>
        <v>0</v>
      </c>
      <c r="AS127" s="6">
        <v>0</v>
      </c>
      <c r="AT127" s="5">
        <v>0</v>
      </c>
      <c r="AU127" s="8">
        <f t="shared" si="263"/>
        <v>0</v>
      </c>
      <c r="AV127" s="6">
        <v>0</v>
      </c>
      <c r="AW127" s="5">
        <v>0</v>
      </c>
      <c r="AX127" s="8">
        <f t="shared" si="264"/>
        <v>0</v>
      </c>
      <c r="AY127" s="6">
        <v>0</v>
      </c>
      <c r="AZ127" s="5">
        <v>0</v>
      </c>
      <c r="BA127" s="8">
        <f t="shared" si="265"/>
        <v>0</v>
      </c>
      <c r="BB127" s="43">
        <v>48.707830000000001</v>
      </c>
      <c r="BC127" s="44">
        <v>521.82000000000005</v>
      </c>
      <c r="BD127" s="8">
        <f t="shared" si="266"/>
        <v>10713.267250871164</v>
      </c>
      <c r="BE127" s="43"/>
      <c r="BF127" s="44"/>
      <c r="BG127" s="8"/>
      <c r="BH127" s="43">
        <v>177.65</v>
      </c>
      <c r="BI127" s="44">
        <v>2823.125</v>
      </c>
      <c r="BJ127" s="8">
        <f t="shared" si="267"/>
        <v>15891.500140726146</v>
      </c>
      <c r="BK127" s="55">
        <f t="shared" si="268"/>
        <v>610.88553000000002</v>
      </c>
      <c r="BL127" s="8">
        <f t="shared" si="269"/>
        <v>8853.1290000000008</v>
      </c>
    </row>
    <row r="128" spans="1:64" x14ac:dyDescent="0.3">
      <c r="A128" s="40">
        <v>2021</v>
      </c>
      <c r="B128" s="41" t="s">
        <v>7</v>
      </c>
      <c r="C128" s="45">
        <v>407.60674999999998</v>
      </c>
      <c r="D128" s="5">
        <v>5951.8209999999999</v>
      </c>
      <c r="E128" s="8">
        <f t="shared" si="271"/>
        <v>14601.870552928773</v>
      </c>
      <c r="F128" s="45">
        <v>130.08655999999999</v>
      </c>
      <c r="G128" s="5">
        <v>1659.4670000000001</v>
      </c>
      <c r="H128" s="8">
        <f t="shared" si="251"/>
        <v>12756.636811673707</v>
      </c>
      <c r="I128" s="45"/>
      <c r="J128" s="5"/>
      <c r="K128" s="8"/>
      <c r="L128" s="45">
        <v>249.60387</v>
      </c>
      <c r="M128" s="5">
        <v>3868.4490000000001</v>
      </c>
      <c r="N128" s="8">
        <f t="shared" si="252"/>
        <v>15498.353451010194</v>
      </c>
      <c r="O128" s="6">
        <v>0</v>
      </c>
      <c r="P128" s="5">
        <v>0</v>
      </c>
      <c r="Q128" s="8">
        <f t="shared" si="253"/>
        <v>0</v>
      </c>
      <c r="R128" s="6">
        <v>0</v>
      </c>
      <c r="S128" s="5">
        <v>0</v>
      </c>
      <c r="T128" s="8">
        <f t="shared" si="254"/>
        <v>0</v>
      </c>
      <c r="U128" s="6">
        <v>0</v>
      </c>
      <c r="V128" s="5">
        <v>0</v>
      </c>
      <c r="W128" s="8">
        <f t="shared" si="255"/>
        <v>0</v>
      </c>
      <c r="X128" s="45">
        <v>77.914000000000001</v>
      </c>
      <c r="Y128" s="5">
        <v>1020.345</v>
      </c>
      <c r="Z128" s="8">
        <f t="shared" si="256"/>
        <v>13095.785096388327</v>
      </c>
      <c r="AA128" s="6">
        <v>0</v>
      </c>
      <c r="AB128" s="5">
        <v>0</v>
      </c>
      <c r="AC128" s="8">
        <f t="shared" si="257"/>
        <v>0</v>
      </c>
      <c r="AD128" s="6">
        <v>0</v>
      </c>
      <c r="AE128" s="5">
        <v>0</v>
      </c>
      <c r="AF128" s="8">
        <f t="shared" si="258"/>
        <v>0</v>
      </c>
      <c r="AG128" s="6">
        <v>0</v>
      </c>
      <c r="AH128" s="5">
        <v>0</v>
      </c>
      <c r="AI128" s="8">
        <f t="shared" si="259"/>
        <v>0</v>
      </c>
      <c r="AJ128" s="6">
        <v>0</v>
      </c>
      <c r="AK128" s="5">
        <v>0</v>
      </c>
      <c r="AL128" s="8">
        <f t="shared" si="260"/>
        <v>0</v>
      </c>
      <c r="AM128" s="6">
        <v>0</v>
      </c>
      <c r="AN128" s="5">
        <v>0</v>
      </c>
      <c r="AO128" s="8">
        <f t="shared" si="261"/>
        <v>0</v>
      </c>
      <c r="AP128" s="6">
        <v>0</v>
      </c>
      <c r="AQ128" s="5">
        <v>0</v>
      </c>
      <c r="AR128" s="8">
        <f t="shared" si="262"/>
        <v>0</v>
      </c>
      <c r="AS128" s="6">
        <v>0</v>
      </c>
      <c r="AT128" s="5">
        <v>0</v>
      </c>
      <c r="AU128" s="8">
        <f t="shared" si="263"/>
        <v>0</v>
      </c>
      <c r="AV128" s="6">
        <v>0</v>
      </c>
      <c r="AW128" s="5">
        <v>0</v>
      </c>
      <c r="AX128" s="8">
        <f t="shared" si="264"/>
        <v>0</v>
      </c>
      <c r="AY128" s="6">
        <v>0</v>
      </c>
      <c r="AZ128" s="5">
        <v>0</v>
      </c>
      <c r="BA128" s="8">
        <f t="shared" si="265"/>
        <v>0</v>
      </c>
      <c r="BB128" s="45">
        <v>30.360490000000002</v>
      </c>
      <c r="BC128" s="5">
        <v>513.07899999999995</v>
      </c>
      <c r="BD128" s="8">
        <f t="shared" si="266"/>
        <v>16899.562556467303</v>
      </c>
      <c r="BE128" s="45"/>
      <c r="BF128" s="5"/>
      <c r="BG128" s="8"/>
      <c r="BH128" s="45">
        <v>160.721</v>
      </c>
      <c r="BI128" s="5">
        <v>2330.7919999999999</v>
      </c>
      <c r="BJ128" s="8">
        <f t="shared" si="267"/>
        <v>14502.099912270332</v>
      </c>
      <c r="BK128" s="55">
        <f t="shared" si="268"/>
        <v>1025.93218</v>
      </c>
      <c r="BL128" s="8">
        <f t="shared" si="269"/>
        <v>14830.874</v>
      </c>
    </row>
    <row r="129" spans="1:64" x14ac:dyDescent="0.3">
      <c r="A129" s="40">
        <v>2021</v>
      </c>
      <c r="B129" s="41" t="s">
        <v>8</v>
      </c>
      <c r="C129" s="45">
        <v>381.03841</v>
      </c>
      <c r="D129" s="5">
        <v>6782.4269999999997</v>
      </c>
      <c r="E129" s="8">
        <f t="shared" si="271"/>
        <v>17799.851201352638</v>
      </c>
      <c r="F129" s="45">
        <v>100.32599999999999</v>
      </c>
      <c r="G129" s="5">
        <v>1305.692</v>
      </c>
      <c r="H129" s="8">
        <f t="shared" si="251"/>
        <v>13014.49275362319</v>
      </c>
      <c r="I129" s="45"/>
      <c r="J129" s="5"/>
      <c r="K129" s="8"/>
      <c r="L129" s="45">
        <v>189.48345999999998</v>
      </c>
      <c r="M129" s="5">
        <v>3335.6680000000001</v>
      </c>
      <c r="N129" s="8">
        <f t="shared" si="252"/>
        <v>17604.006175525825</v>
      </c>
      <c r="O129" s="6">
        <v>0</v>
      </c>
      <c r="P129" s="5">
        <v>0</v>
      </c>
      <c r="Q129" s="8">
        <f t="shared" si="253"/>
        <v>0</v>
      </c>
      <c r="R129" s="6">
        <v>0</v>
      </c>
      <c r="S129" s="5">
        <v>0</v>
      </c>
      <c r="T129" s="8">
        <f t="shared" si="254"/>
        <v>0</v>
      </c>
      <c r="U129" s="6">
        <v>0</v>
      </c>
      <c r="V129" s="5">
        <v>0</v>
      </c>
      <c r="W129" s="8">
        <f t="shared" si="255"/>
        <v>0</v>
      </c>
      <c r="X129" s="6">
        <v>0</v>
      </c>
      <c r="Y129" s="5">
        <v>0</v>
      </c>
      <c r="Z129" s="8">
        <f t="shared" si="256"/>
        <v>0</v>
      </c>
      <c r="AA129" s="6">
        <v>0</v>
      </c>
      <c r="AB129" s="5">
        <v>0</v>
      </c>
      <c r="AC129" s="8">
        <f t="shared" si="257"/>
        <v>0</v>
      </c>
      <c r="AD129" s="6">
        <v>0</v>
      </c>
      <c r="AE129" s="5">
        <v>0</v>
      </c>
      <c r="AF129" s="8">
        <f t="shared" si="258"/>
        <v>0</v>
      </c>
      <c r="AG129" s="6">
        <v>0</v>
      </c>
      <c r="AH129" s="5">
        <v>0</v>
      </c>
      <c r="AI129" s="8">
        <f t="shared" si="259"/>
        <v>0</v>
      </c>
      <c r="AJ129" s="6">
        <v>0</v>
      </c>
      <c r="AK129" s="5">
        <v>0</v>
      </c>
      <c r="AL129" s="8">
        <f t="shared" si="260"/>
        <v>0</v>
      </c>
      <c r="AM129" s="6">
        <v>0</v>
      </c>
      <c r="AN129" s="5">
        <v>0</v>
      </c>
      <c r="AO129" s="8">
        <f t="shared" si="261"/>
        <v>0</v>
      </c>
      <c r="AP129" s="45">
        <v>24.771000000000001</v>
      </c>
      <c r="AQ129" s="5">
        <v>433.79899999999998</v>
      </c>
      <c r="AR129" s="8">
        <f t="shared" si="262"/>
        <v>17512.373339792495</v>
      </c>
      <c r="AS129" s="6">
        <v>0</v>
      </c>
      <c r="AT129" s="5">
        <v>0</v>
      </c>
      <c r="AU129" s="8">
        <f t="shared" si="263"/>
        <v>0</v>
      </c>
      <c r="AV129" s="6">
        <v>0</v>
      </c>
      <c r="AW129" s="5">
        <v>0</v>
      </c>
      <c r="AX129" s="8">
        <f t="shared" si="264"/>
        <v>0</v>
      </c>
      <c r="AY129" s="6">
        <v>0</v>
      </c>
      <c r="AZ129" s="5">
        <v>0</v>
      </c>
      <c r="BA129" s="8">
        <f t="shared" si="265"/>
        <v>0</v>
      </c>
      <c r="BB129" s="45">
        <v>47.466300000000004</v>
      </c>
      <c r="BC129" s="5">
        <v>539.84100000000001</v>
      </c>
      <c r="BD129" s="8">
        <f t="shared" si="266"/>
        <v>11373.142629613008</v>
      </c>
      <c r="BE129" s="45"/>
      <c r="BF129" s="5"/>
      <c r="BG129" s="8"/>
      <c r="BH129" s="45">
        <v>319.601</v>
      </c>
      <c r="BI129" s="5">
        <v>5502.6639999999998</v>
      </c>
      <c r="BJ129" s="8">
        <f t="shared" si="267"/>
        <v>17217.292811974934</v>
      </c>
      <c r="BK129" s="55">
        <f t="shared" si="268"/>
        <v>1015.2198699999999</v>
      </c>
      <c r="BL129" s="8">
        <f t="shared" si="269"/>
        <v>17360.25</v>
      </c>
    </row>
    <row r="130" spans="1:64" x14ac:dyDescent="0.3">
      <c r="A130" s="40">
        <v>2021</v>
      </c>
      <c r="B130" s="41" t="s">
        <v>9</v>
      </c>
      <c r="C130" s="45">
        <v>511.47352000000001</v>
      </c>
      <c r="D130" s="5">
        <v>10635.754999999999</v>
      </c>
      <c r="E130" s="8">
        <f t="shared" si="271"/>
        <v>20794.341415758921</v>
      </c>
      <c r="F130" s="45">
        <v>84.992000000000004</v>
      </c>
      <c r="G130" s="5">
        <v>1601.345</v>
      </c>
      <c r="H130" s="8">
        <f t="shared" si="251"/>
        <v>18841.12622364458</v>
      </c>
      <c r="I130" s="45"/>
      <c r="J130" s="5"/>
      <c r="K130" s="8"/>
      <c r="L130" s="45">
        <v>305.42255999999998</v>
      </c>
      <c r="M130" s="5">
        <v>6017.058</v>
      </c>
      <c r="N130" s="8">
        <f t="shared" si="252"/>
        <v>19700.764737221773</v>
      </c>
      <c r="O130" s="6">
        <v>0</v>
      </c>
      <c r="P130" s="5">
        <v>0</v>
      </c>
      <c r="Q130" s="8">
        <f t="shared" si="253"/>
        <v>0</v>
      </c>
      <c r="R130" s="6">
        <v>0</v>
      </c>
      <c r="S130" s="5">
        <v>0</v>
      </c>
      <c r="T130" s="8">
        <f t="shared" si="254"/>
        <v>0</v>
      </c>
      <c r="U130" s="6">
        <v>0</v>
      </c>
      <c r="V130" s="5">
        <v>0</v>
      </c>
      <c r="W130" s="8">
        <f t="shared" si="255"/>
        <v>0</v>
      </c>
      <c r="X130" s="6">
        <v>0</v>
      </c>
      <c r="Y130" s="5">
        <v>0</v>
      </c>
      <c r="Z130" s="8">
        <f t="shared" si="256"/>
        <v>0</v>
      </c>
      <c r="AA130" s="6">
        <v>0</v>
      </c>
      <c r="AB130" s="5">
        <v>0</v>
      </c>
      <c r="AC130" s="8">
        <f t="shared" si="257"/>
        <v>0</v>
      </c>
      <c r="AD130" s="6">
        <v>0</v>
      </c>
      <c r="AE130" s="5">
        <v>0</v>
      </c>
      <c r="AF130" s="8">
        <f t="shared" si="258"/>
        <v>0</v>
      </c>
      <c r="AG130" s="6">
        <v>0</v>
      </c>
      <c r="AH130" s="5">
        <v>0</v>
      </c>
      <c r="AI130" s="8">
        <f t="shared" si="259"/>
        <v>0</v>
      </c>
      <c r="AJ130" s="6">
        <v>0</v>
      </c>
      <c r="AK130" s="5">
        <v>0</v>
      </c>
      <c r="AL130" s="8">
        <f t="shared" si="260"/>
        <v>0</v>
      </c>
      <c r="AM130" s="6">
        <v>0</v>
      </c>
      <c r="AN130" s="5">
        <v>0</v>
      </c>
      <c r="AO130" s="8">
        <f t="shared" si="261"/>
        <v>0</v>
      </c>
      <c r="AP130" s="6">
        <v>0</v>
      </c>
      <c r="AQ130" s="5">
        <v>0</v>
      </c>
      <c r="AR130" s="8">
        <f t="shared" si="262"/>
        <v>0</v>
      </c>
      <c r="AS130" s="6">
        <v>0</v>
      </c>
      <c r="AT130" s="5">
        <v>0</v>
      </c>
      <c r="AU130" s="8">
        <f t="shared" si="263"/>
        <v>0</v>
      </c>
      <c r="AV130" s="6">
        <v>0</v>
      </c>
      <c r="AW130" s="5">
        <v>0</v>
      </c>
      <c r="AX130" s="8">
        <f t="shared" si="264"/>
        <v>0</v>
      </c>
      <c r="AY130" s="6">
        <v>0</v>
      </c>
      <c r="AZ130" s="5">
        <v>0</v>
      </c>
      <c r="BA130" s="8">
        <f t="shared" si="265"/>
        <v>0</v>
      </c>
      <c r="BB130" s="45">
        <v>97.147509999999997</v>
      </c>
      <c r="BC130" s="5">
        <v>2032.1969999999999</v>
      </c>
      <c r="BD130" s="8">
        <f t="shared" si="266"/>
        <v>20918.673057086075</v>
      </c>
      <c r="BE130" s="45"/>
      <c r="BF130" s="5"/>
      <c r="BG130" s="8"/>
      <c r="BH130" s="45">
        <v>214.61799999999999</v>
      </c>
      <c r="BI130" s="5">
        <v>3653.9470000000001</v>
      </c>
      <c r="BJ130" s="8">
        <f t="shared" si="267"/>
        <v>17025.352020799746</v>
      </c>
      <c r="BK130" s="55">
        <f t="shared" si="268"/>
        <v>1116.5060799999999</v>
      </c>
      <c r="BL130" s="8">
        <f t="shared" si="269"/>
        <v>21908.105</v>
      </c>
    </row>
    <row r="131" spans="1:64" x14ac:dyDescent="0.3">
      <c r="A131" s="40">
        <v>2021</v>
      </c>
      <c r="B131" s="41" t="s">
        <v>10</v>
      </c>
      <c r="C131" s="45">
        <v>738.13443000000007</v>
      </c>
      <c r="D131" s="5">
        <v>14734.794</v>
      </c>
      <c r="E131" s="8">
        <f t="shared" si="271"/>
        <v>19962.209322765229</v>
      </c>
      <c r="F131" s="45">
        <v>76.004999999999995</v>
      </c>
      <c r="G131" s="5">
        <v>1391.2260000000001</v>
      </c>
      <c r="H131" s="8">
        <f t="shared" si="251"/>
        <v>18304.401026248273</v>
      </c>
      <c r="I131" s="45"/>
      <c r="J131" s="5"/>
      <c r="K131" s="8"/>
      <c r="L131" s="45">
        <v>185.68012999999999</v>
      </c>
      <c r="M131" s="5">
        <v>3933.152</v>
      </c>
      <c r="N131" s="8">
        <f t="shared" si="252"/>
        <v>21182.406539676595</v>
      </c>
      <c r="O131" s="6">
        <v>0</v>
      </c>
      <c r="P131" s="5">
        <v>0</v>
      </c>
      <c r="Q131" s="8">
        <f t="shared" si="253"/>
        <v>0</v>
      </c>
      <c r="R131" s="6">
        <v>0</v>
      </c>
      <c r="S131" s="5">
        <v>0</v>
      </c>
      <c r="T131" s="8">
        <f t="shared" si="254"/>
        <v>0</v>
      </c>
      <c r="U131" s="6">
        <v>0</v>
      </c>
      <c r="V131" s="5">
        <v>0</v>
      </c>
      <c r="W131" s="8">
        <f t="shared" si="255"/>
        <v>0</v>
      </c>
      <c r="X131" s="45">
        <v>49.435699999999997</v>
      </c>
      <c r="Y131" s="5">
        <v>772.89400000000001</v>
      </c>
      <c r="Z131" s="8">
        <f t="shared" si="256"/>
        <v>15634.329037517424</v>
      </c>
      <c r="AA131" s="6">
        <v>0</v>
      </c>
      <c r="AB131" s="5">
        <v>0</v>
      </c>
      <c r="AC131" s="8">
        <f t="shared" si="257"/>
        <v>0</v>
      </c>
      <c r="AD131" s="45">
        <v>25.664999999999999</v>
      </c>
      <c r="AE131" s="5">
        <v>524.28700000000003</v>
      </c>
      <c r="AF131" s="8">
        <f t="shared" si="258"/>
        <v>20428.092733294372</v>
      </c>
      <c r="AG131" s="6">
        <v>0</v>
      </c>
      <c r="AH131" s="5">
        <v>0</v>
      </c>
      <c r="AI131" s="8">
        <f t="shared" si="259"/>
        <v>0</v>
      </c>
      <c r="AJ131" s="6">
        <v>0</v>
      </c>
      <c r="AK131" s="5">
        <v>0</v>
      </c>
      <c r="AL131" s="8">
        <f t="shared" si="260"/>
        <v>0</v>
      </c>
      <c r="AM131" s="6">
        <v>0</v>
      </c>
      <c r="AN131" s="5">
        <v>0</v>
      </c>
      <c r="AO131" s="8">
        <f t="shared" si="261"/>
        <v>0</v>
      </c>
      <c r="AP131" s="6">
        <v>0</v>
      </c>
      <c r="AQ131" s="5">
        <v>0</v>
      </c>
      <c r="AR131" s="8">
        <f t="shared" si="262"/>
        <v>0</v>
      </c>
      <c r="AS131" s="6">
        <v>0</v>
      </c>
      <c r="AT131" s="5">
        <v>0</v>
      </c>
      <c r="AU131" s="8">
        <f t="shared" si="263"/>
        <v>0</v>
      </c>
      <c r="AV131" s="6">
        <v>0</v>
      </c>
      <c r="AW131" s="5">
        <v>0</v>
      </c>
      <c r="AX131" s="8">
        <f t="shared" si="264"/>
        <v>0</v>
      </c>
      <c r="AY131" s="6">
        <v>0</v>
      </c>
      <c r="AZ131" s="5">
        <v>0</v>
      </c>
      <c r="BA131" s="8">
        <f t="shared" si="265"/>
        <v>0</v>
      </c>
      <c r="BB131" s="45">
        <v>270.33474000000001</v>
      </c>
      <c r="BC131" s="5">
        <v>5774.5349999999999</v>
      </c>
      <c r="BD131" s="8">
        <f t="shared" si="266"/>
        <v>21360.68416512062</v>
      </c>
      <c r="BE131" s="45"/>
      <c r="BF131" s="5"/>
      <c r="BG131" s="8"/>
      <c r="BH131" s="45">
        <v>164.096</v>
      </c>
      <c r="BI131" s="5">
        <v>3357.0859999999998</v>
      </c>
      <c r="BJ131" s="8">
        <f t="shared" si="267"/>
        <v>20458.061134945397</v>
      </c>
      <c r="BK131" s="55">
        <f t="shared" si="268"/>
        <v>1239.0162600000001</v>
      </c>
      <c r="BL131" s="8">
        <f t="shared" si="269"/>
        <v>24713.438999999998</v>
      </c>
    </row>
    <row r="132" spans="1:64" x14ac:dyDescent="0.3">
      <c r="A132" s="40">
        <v>2021</v>
      </c>
      <c r="B132" s="41" t="s">
        <v>11</v>
      </c>
      <c r="C132" s="45">
        <v>342.66590000000002</v>
      </c>
      <c r="D132" s="5">
        <v>7031.8</v>
      </c>
      <c r="E132" s="8">
        <f t="shared" si="271"/>
        <v>20520.863033059315</v>
      </c>
      <c r="F132" s="45">
        <v>97.837999999999994</v>
      </c>
      <c r="G132" s="5">
        <v>1710.8330000000001</v>
      </c>
      <c r="H132" s="8">
        <f t="shared" si="251"/>
        <v>17486.385657924326</v>
      </c>
      <c r="I132" s="45"/>
      <c r="J132" s="5"/>
      <c r="K132" s="8"/>
      <c r="L132" s="45">
        <v>386.70211999999998</v>
      </c>
      <c r="M132" s="5">
        <v>8122.4390000000003</v>
      </c>
      <c r="N132" s="8">
        <f t="shared" si="252"/>
        <v>21004.381874089548</v>
      </c>
      <c r="O132" s="6">
        <v>0</v>
      </c>
      <c r="P132" s="5">
        <v>0</v>
      </c>
      <c r="Q132" s="8">
        <f t="shared" si="253"/>
        <v>0</v>
      </c>
      <c r="R132" s="45">
        <v>27</v>
      </c>
      <c r="S132" s="5">
        <v>592.303</v>
      </c>
      <c r="T132" s="8">
        <f t="shared" si="254"/>
        <v>21937.148148148146</v>
      </c>
      <c r="U132" s="45">
        <v>49.136000000000003</v>
      </c>
      <c r="V132" s="5">
        <v>1094.144</v>
      </c>
      <c r="W132" s="8">
        <f t="shared" si="255"/>
        <v>22267.665255617059</v>
      </c>
      <c r="X132" s="6">
        <v>0</v>
      </c>
      <c r="Y132" s="5">
        <v>0</v>
      </c>
      <c r="Z132" s="8">
        <f t="shared" si="256"/>
        <v>0</v>
      </c>
      <c r="AA132" s="6">
        <v>0</v>
      </c>
      <c r="AB132" s="5">
        <v>0</v>
      </c>
      <c r="AC132" s="8">
        <f t="shared" si="257"/>
        <v>0</v>
      </c>
      <c r="AD132" s="6">
        <v>0</v>
      </c>
      <c r="AE132" s="5">
        <v>0</v>
      </c>
      <c r="AF132" s="8">
        <f t="shared" si="258"/>
        <v>0</v>
      </c>
      <c r="AG132" s="6">
        <v>0</v>
      </c>
      <c r="AH132" s="5">
        <v>0</v>
      </c>
      <c r="AI132" s="8">
        <f t="shared" si="259"/>
        <v>0</v>
      </c>
      <c r="AJ132" s="6">
        <v>0</v>
      </c>
      <c r="AK132" s="5">
        <v>0</v>
      </c>
      <c r="AL132" s="8">
        <f t="shared" si="260"/>
        <v>0</v>
      </c>
      <c r="AM132" s="6">
        <v>0</v>
      </c>
      <c r="AN132" s="5">
        <v>0</v>
      </c>
      <c r="AO132" s="8">
        <f t="shared" si="261"/>
        <v>0</v>
      </c>
      <c r="AP132" s="6">
        <v>0</v>
      </c>
      <c r="AQ132" s="5">
        <v>0</v>
      </c>
      <c r="AR132" s="8">
        <f t="shared" si="262"/>
        <v>0</v>
      </c>
      <c r="AS132" s="6">
        <v>0</v>
      </c>
      <c r="AT132" s="5">
        <v>0</v>
      </c>
      <c r="AU132" s="8">
        <f t="shared" si="263"/>
        <v>0</v>
      </c>
      <c r="AV132" s="6">
        <v>0</v>
      </c>
      <c r="AW132" s="5">
        <v>0</v>
      </c>
      <c r="AX132" s="8">
        <f t="shared" si="264"/>
        <v>0</v>
      </c>
      <c r="AY132" s="6">
        <v>0</v>
      </c>
      <c r="AZ132" s="5">
        <v>0</v>
      </c>
      <c r="BA132" s="8">
        <f t="shared" si="265"/>
        <v>0</v>
      </c>
      <c r="BB132" s="6">
        <v>0</v>
      </c>
      <c r="BC132" s="5">
        <v>0</v>
      </c>
      <c r="BD132" s="8">
        <f t="shared" si="266"/>
        <v>0</v>
      </c>
      <c r="BE132" s="6"/>
      <c r="BF132" s="5"/>
      <c r="BG132" s="8"/>
      <c r="BH132" s="45">
        <v>188.55500000000001</v>
      </c>
      <c r="BI132" s="5">
        <v>3835.73</v>
      </c>
      <c r="BJ132" s="8">
        <f t="shared" si="267"/>
        <v>20342.764710561903</v>
      </c>
      <c r="BK132" s="55">
        <f>C132+F132+X132+AD132+AG132+AP132+AS132+AY132+BH132+AM132+BE132+AA132+L132+AV132+O132+AJ132+U132+R132</f>
        <v>1091.8970199999999</v>
      </c>
      <c r="BL132" s="8">
        <f t="shared" si="269"/>
        <v>22387.249</v>
      </c>
    </row>
    <row r="133" spans="1:64" x14ac:dyDescent="0.3">
      <c r="A133" s="40">
        <v>2021</v>
      </c>
      <c r="B133" s="8" t="s">
        <v>12</v>
      </c>
      <c r="C133" s="45">
        <v>245.99775</v>
      </c>
      <c r="D133" s="5">
        <v>4570.9369999999999</v>
      </c>
      <c r="E133" s="8">
        <f t="shared" si="271"/>
        <v>18581.214665581294</v>
      </c>
      <c r="F133" s="45">
        <v>50.02</v>
      </c>
      <c r="G133" s="5">
        <v>893.19299999999998</v>
      </c>
      <c r="H133" s="8">
        <f t="shared" si="251"/>
        <v>17856.717313074769</v>
      </c>
      <c r="I133" s="45"/>
      <c r="J133" s="5"/>
      <c r="K133" s="8"/>
      <c r="L133" s="45">
        <v>164.70445999999998</v>
      </c>
      <c r="M133" s="5">
        <v>3213.1350000000002</v>
      </c>
      <c r="N133" s="8">
        <f t="shared" si="252"/>
        <v>19508.488112586634</v>
      </c>
      <c r="O133" s="6">
        <v>0</v>
      </c>
      <c r="P133" s="5">
        <v>0</v>
      </c>
      <c r="Q133" s="8">
        <f t="shared" si="253"/>
        <v>0</v>
      </c>
      <c r="R133" s="6">
        <v>0</v>
      </c>
      <c r="S133" s="5">
        <v>0</v>
      </c>
      <c r="T133" s="8">
        <f t="shared" si="254"/>
        <v>0</v>
      </c>
      <c r="U133" s="6">
        <v>0</v>
      </c>
      <c r="V133" s="5">
        <v>0</v>
      </c>
      <c r="W133" s="8">
        <f t="shared" si="255"/>
        <v>0</v>
      </c>
      <c r="X133" s="6">
        <v>0</v>
      </c>
      <c r="Y133" s="5">
        <v>0</v>
      </c>
      <c r="Z133" s="8">
        <f t="shared" si="256"/>
        <v>0</v>
      </c>
      <c r="AA133" s="6">
        <v>0</v>
      </c>
      <c r="AB133" s="5">
        <v>0</v>
      </c>
      <c r="AC133" s="8">
        <f t="shared" si="257"/>
        <v>0</v>
      </c>
      <c r="AD133" s="6">
        <v>0</v>
      </c>
      <c r="AE133" s="5">
        <v>0</v>
      </c>
      <c r="AF133" s="8">
        <f t="shared" si="258"/>
        <v>0</v>
      </c>
      <c r="AG133" s="6">
        <v>0</v>
      </c>
      <c r="AH133" s="5">
        <v>0</v>
      </c>
      <c r="AI133" s="8">
        <f t="shared" si="259"/>
        <v>0</v>
      </c>
      <c r="AJ133" s="6">
        <v>0</v>
      </c>
      <c r="AK133" s="5">
        <v>0</v>
      </c>
      <c r="AL133" s="8">
        <f t="shared" si="260"/>
        <v>0</v>
      </c>
      <c r="AM133" s="6">
        <v>0</v>
      </c>
      <c r="AN133" s="5">
        <v>0</v>
      </c>
      <c r="AO133" s="8">
        <f t="shared" si="261"/>
        <v>0</v>
      </c>
      <c r="AP133" s="6">
        <v>0</v>
      </c>
      <c r="AQ133" s="5">
        <v>0</v>
      </c>
      <c r="AR133" s="8">
        <f t="shared" si="262"/>
        <v>0</v>
      </c>
      <c r="AS133" s="6">
        <v>0</v>
      </c>
      <c r="AT133" s="5">
        <v>0</v>
      </c>
      <c r="AU133" s="8">
        <f t="shared" si="263"/>
        <v>0</v>
      </c>
      <c r="AV133" s="6">
        <v>0</v>
      </c>
      <c r="AW133" s="5">
        <v>0</v>
      </c>
      <c r="AX133" s="8">
        <f t="shared" si="264"/>
        <v>0</v>
      </c>
      <c r="AY133" s="6">
        <v>0</v>
      </c>
      <c r="AZ133" s="5">
        <v>0</v>
      </c>
      <c r="BA133" s="8">
        <f t="shared" si="265"/>
        <v>0</v>
      </c>
      <c r="BB133" s="6">
        <v>0</v>
      </c>
      <c r="BC133" s="5">
        <v>0</v>
      </c>
      <c r="BD133" s="8">
        <f t="shared" si="266"/>
        <v>0</v>
      </c>
      <c r="BE133" s="6"/>
      <c r="BF133" s="5"/>
      <c r="BG133" s="8"/>
      <c r="BH133" s="45">
        <v>156.03100000000001</v>
      </c>
      <c r="BI133" s="5">
        <v>2969.8150000000001</v>
      </c>
      <c r="BJ133" s="8">
        <f t="shared" si="267"/>
        <v>19033.49334427133</v>
      </c>
      <c r="BK133" s="55">
        <f t="shared" ref="BK133:BK135" si="272">C133+F133+X133+AD133+AG133+AP133+AS133+AY133+BH133+AM133+BE133+AA133+L133+AV133+O133+AJ133+U133+R133</f>
        <v>616.75320999999997</v>
      </c>
      <c r="BL133" s="8">
        <f t="shared" si="269"/>
        <v>11647.08</v>
      </c>
    </row>
    <row r="134" spans="1:64" x14ac:dyDescent="0.3">
      <c r="A134" s="40">
        <v>2021</v>
      </c>
      <c r="B134" s="41" t="s">
        <v>13</v>
      </c>
      <c r="C134" s="45">
        <v>89.664090000000002</v>
      </c>
      <c r="D134" s="5">
        <v>1636.491</v>
      </c>
      <c r="E134" s="8">
        <f t="shared" si="271"/>
        <v>18251.353468261375</v>
      </c>
      <c r="F134" s="45">
        <v>50.997</v>
      </c>
      <c r="G134" s="5">
        <v>813.84299999999996</v>
      </c>
      <c r="H134" s="8">
        <f t="shared" si="251"/>
        <v>15958.644626154479</v>
      </c>
      <c r="I134" s="45"/>
      <c r="J134" s="5"/>
      <c r="K134" s="8"/>
      <c r="L134" s="45">
        <v>109.90378999999999</v>
      </c>
      <c r="M134" s="5">
        <v>2175.6460000000002</v>
      </c>
      <c r="N134" s="8">
        <f t="shared" si="252"/>
        <v>19795.91422643387</v>
      </c>
      <c r="O134" s="6">
        <v>0</v>
      </c>
      <c r="P134" s="5">
        <v>0</v>
      </c>
      <c r="Q134" s="8">
        <f t="shared" si="253"/>
        <v>0</v>
      </c>
      <c r="R134" s="6">
        <v>0</v>
      </c>
      <c r="S134" s="5">
        <v>0</v>
      </c>
      <c r="T134" s="8">
        <f t="shared" si="254"/>
        <v>0</v>
      </c>
      <c r="U134" s="6">
        <v>0</v>
      </c>
      <c r="V134" s="5">
        <v>0</v>
      </c>
      <c r="W134" s="8">
        <f t="shared" si="255"/>
        <v>0</v>
      </c>
      <c r="X134" s="45">
        <v>23.911999999999999</v>
      </c>
      <c r="Y134" s="5">
        <v>422.267</v>
      </c>
      <c r="Z134" s="8">
        <f t="shared" si="256"/>
        <v>17659.208765473402</v>
      </c>
      <c r="AA134" s="6">
        <v>0</v>
      </c>
      <c r="AB134" s="5">
        <v>0</v>
      </c>
      <c r="AC134" s="8">
        <f t="shared" si="257"/>
        <v>0</v>
      </c>
      <c r="AD134" s="6">
        <v>0</v>
      </c>
      <c r="AE134" s="5">
        <v>0</v>
      </c>
      <c r="AF134" s="8">
        <f t="shared" si="258"/>
        <v>0</v>
      </c>
      <c r="AG134" s="6">
        <v>0</v>
      </c>
      <c r="AH134" s="5">
        <v>0</v>
      </c>
      <c r="AI134" s="8">
        <f t="shared" si="259"/>
        <v>0</v>
      </c>
      <c r="AJ134" s="6">
        <v>0</v>
      </c>
      <c r="AK134" s="5">
        <v>0</v>
      </c>
      <c r="AL134" s="8">
        <f t="shared" si="260"/>
        <v>0</v>
      </c>
      <c r="AM134" s="6">
        <v>0</v>
      </c>
      <c r="AN134" s="5">
        <v>0</v>
      </c>
      <c r="AO134" s="8">
        <f t="shared" si="261"/>
        <v>0</v>
      </c>
      <c r="AP134" s="6">
        <v>0</v>
      </c>
      <c r="AQ134" s="5">
        <v>0</v>
      </c>
      <c r="AR134" s="8">
        <f t="shared" si="262"/>
        <v>0</v>
      </c>
      <c r="AS134" s="6">
        <v>0</v>
      </c>
      <c r="AT134" s="5">
        <v>0</v>
      </c>
      <c r="AU134" s="8">
        <f t="shared" si="263"/>
        <v>0</v>
      </c>
      <c r="AV134" s="6">
        <v>0</v>
      </c>
      <c r="AW134" s="5">
        <v>0</v>
      </c>
      <c r="AX134" s="8">
        <f t="shared" si="264"/>
        <v>0</v>
      </c>
      <c r="AY134" s="6">
        <v>0</v>
      </c>
      <c r="AZ134" s="5">
        <v>0</v>
      </c>
      <c r="BA134" s="8">
        <f t="shared" si="265"/>
        <v>0</v>
      </c>
      <c r="BB134" s="45">
        <v>23.512419999999999</v>
      </c>
      <c r="BC134" s="5">
        <v>330.31799999999998</v>
      </c>
      <c r="BD134" s="8">
        <f t="shared" si="266"/>
        <v>14048.66023999231</v>
      </c>
      <c r="BE134" s="45"/>
      <c r="BF134" s="5"/>
      <c r="BG134" s="8"/>
      <c r="BH134" s="45">
        <v>27.634</v>
      </c>
      <c r="BI134" s="5">
        <v>654.36800000000005</v>
      </c>
      <c r="BJ134" s="8">
        <f t="shared" si="267"/>
        <v>23679.814720995873</v>
      </c>
      <c r="BK134" s="55">
        <f t="shared" si="272"/>
        <v>302.11087999999995</v>
      </c>
      <c r="BL134" s="8">
        <f t="shared" si="269"/>
        <v>5702.6149999999998</v>
      </c>
    </row>
    <row r="135" spans="1:64" ht="15" thickBot="1" x14ac:dyDescent="0.35">
      <c r="A135" s="37"/>
      <c r="B135" s="42" t="s">
        <v>14</v>
      </c>
      <c r="C135" s="29">
        <f t="shared" ref="C135:D135" si="273">SUM(C123:C134)</f>
        <v>4435.4939900000008</v>
      </c>
      <c r="D135" s="28">
        <f t="shared" si="273"/>
        <v>72414.330999999991</v>
      </c>
      <c r="E135" s="30"/>
      <c r="F135" s="29">
        <f t="shared" ref="F135:G135" si="274">SUM(F123:F134)</f>
        <v>1072.20596</v>
      </c>
      <c r="G135" s="28">
        <f t="shared" si="274"/>
        <v>15069.038999999999</v>
      </c>
      <c r="H135" s="30"/>
      <c r="I135" s="29"/>
      <c r="J135" s="28"/>
      <c r="K135" s="30"/>
      <c r="L135" s="29">
        <f t="shared" ref="L135:M135" si="275">SUM(L123:L134)</f>
        <v>2394.3520999999996</v>
      </c>
      <c r="M135" s="28">
        <f t="shared" si="275"/>
        <v>41330.775000000001</v>
      </c>
      <c r="N135" s="30"/>
      <c r="O135" s="29">
        <f t="shared" ref="O135:P135" si="276">SUM(O123:O134)</f>
        <v>0</v>
      </c>
      <c r="P135" s="28">
        <f t="shared" si="276"/>
        <v>0</v>
      </c>
      <c r="Q135" s="30"/>
      <c r="R135" s="29">
        <f t="shared" ref="R135:S135" si="277">SUM(R123:R134)</f>
        <v>27</v>
      </c>
      <c r="S135" s="28">
        <f t="shared" si="277"/>
        <v>592.303</v>
      </c>
      <c r="T135" s="30"/>
      <c r="U135" s="29">
        <f t="shared" ref="U135:V135" si="278">SUM(U123:U134)</f>
        <v>49.136000000000003</v>
      </c>
      <c r="V135" s="28">
        <f t="shared" si="278"/>
        <v>1094.144</v>
      </c>
      <c r="W135" s="30"/>
      <c r="X135" s="29">
        <f t="shared" ref="X135:Y135" si="279">SUM(X123:X134)</f>
        <v>151.26169999999999</v>
      </c>
      <c r="Y135" s="28">
        <f t="shared" si="279"/>
        <v>2215.5059999999999</v>
      </c>
      <c r="Z135" s="30"/>
      <c r="AA135" s="29">
        <f t="shared" ref="AA135:AB135" si="280">SUM(AA123:AA134)</f>
        <v>0</v>
      </c>
      <c r="AB135" s="28">
        <f t="shared" si="280"/>
        <v>0</v>
      </c>
      <c r="AC135" s="30"/>
      <c r="AD135" s="29">
        <f t="shared" ref="AD135:AE135" si="281">SUM(AD123:AD134)</f>
        <v>75.894509999999997</v>
      </c>
      <c r="AE135" s="28">
        <f t="shared" si="281"/>
        <v>1062.422</v>
      </c>
      <c r="AF135" s="30"/>
      <c r="AG135" s="29">
        <f t="shared" ref="AG135:AH135" si="282">SUM(AG123:AG134)</f>
        <v>0</v>
      </c>
      <c r="AH135" s="28">
        <f t="shared" si="282"/>
        <v>0</v>
      </c>
      <c r="AI135" s="30"/>
      <c r="AJ135" s="29">
        <f t="shared" ref="AJ135:AK135" si="283">SUM(AJ123:AJ134)</f>
        <v>0</v>
      </c>
      <c r="AK135" s="28">
        <f t="shared" si="283"/>
        <v>0</v>
      </c>
      <c r="AL135" s="30"/>
      <c r="AM135" s="29">
        <f t="shared" ref="AM135:AN135" si="284">SUM(AM123:AM134)</f>
        <v>0</v>
      </c>
      <c r="AN135" s="28">
        <f t="shared" si="284"/>
        <v>0</v>
      </c>
      <c r="AO135" s="30"/>
      <c r="AP135" s="29">
        <f t="shared" ref="AP135:AQ135" si="285">SUM(AP123:AP134)</f>
        <v>40.764600000000002</v>
      </c>
      <c r="AQ135" s="28">
        <f t="shared" si="285"/>
        <v>681.19100000000003</v>
      </c>
      <c r="AR135" s="30"/>
      <c r="AS135" s="29">
        <f t="shared" ref="AS135:AT135" si="286">SUM(AS123:AS134)</f>
        <v>0</v>
      </c>
      <c r="AT135" s="28">
        <f t="shared" si="286"/>
        <v>0</v>
      </c>
      <c r="AU135" s="30"/>
      <c r="AV135" s="29">
        <f t="shared" ref="AV135:AW135" si="287">SUM(AV123:AV134)</f>
        <v>0</v>
      </c>
      <c r="AW135" s="28">
        <f t="shared" si="287"/>
        <v>0</v>
      </c>
      <c r="AX135" s="30"/>
      <c r="AY135" s="29">
        <f t="shared" ref="AY135:AZ135" si="288">SUM(AY123:AY134)</f>
        <v>0</v>
      </c>
      <c r="AZ135" s="28">
        <f t="shared" si="288"/>
        <v>0</v>
      </c>
      <c r="BA135" s="30"/>
      <c r="BB135" s="29">
        <f t="shared" ref="BB135:BC135" si="289">SUM(BB123:BB134)</f>
        <v>547.49609000000009</v>
      </c>
      <c r="BC135" s="28">
        <f t="shared" si="289"/>
        <v>10073.038999999999</v>
      </c>
      <c r="BD135" s="30"/>
      <c r="BE135" s="29"/>
      <c r="BF135" s="28"/>
      <c r="BG135" s="30"/>
      <c r="BH135" s="29">
        <f t="shared" ref="BH135:BI135" si="290">SUM(BH123:BH134)</f>
        <v>1839.6</v>
      </c>
      <c r="BI135" s="28">
        <f t="shared" si="290"/>
        <v>30016.329999999994</v>
      </c>
      <c r="BJ135" s="30"/>
      <c r="BK135" s="56">
        <f t="shared" si="272"/>
        <v>10085.708860000002</v>
      </c>
      <c r="BL135" s="30">
        <f t="shared" si="269"/>
        <v>164476.041</v>
      </c>
    </row>
    <row r="136" spans="1:64" x14ac:dyDescent="0.3">
      <c r="A136" s="40">
        <v>2022</v>
      </c>
      <c r="B136" s="41" t="s">
        <v>2</v>
      </c>
      <c r="C136" s="45">
        <v>96.715130000000002</v>
      </c>
      <c r="D136" s="5">
        <v>1504.0630000000001</v>
      </c>
      <c r="E136" s="8">
        <f>IF(C136=0,0,D136/C136*1000)</f>
        <v>15551.475761858565</v>
      </c>
      <c r="F136" s="45">
        <v>55.634999999999998</v>
      </c>
      <c r="G136" s="5">
        <v>672.178</v>
      </c>
      <c r="H136" s="8">
        <f t="shared" ref="H136:H147" si="291">IF(F136=0,0,G136/F136*1000)</f>
        <v>12081.926844612206</v>
      </c>
      <c r="I136" s="45"/>
      <c r="J136" s="5"/>
      <c r="K136" s="8"/>
      <c r="L136" s="45">
        <v>28.00253</v>
      </c>
      <c r="M136" s="5">
        <v>563.73900000000003</v>
      </c>
      <c r="N136" s="8">
        <f t="shared" ref="N136:N147" si="292">IF(L136=0,0,M136/L136*1000)</f>
        <v>20131.716669886613</v>
      </c>
      <c r="O136" s="6">
        <v>0</v>
      </c>
      <c r="P136" s="5">
        <v>0</v>
      </c>
      <c r="Q136" s="8">
        <f t="shared" ref="Q136:Q147" si="293">IF(O136=0,0,P136/O136*1000)</f>
        <v>0</v>
      </c>
      <c r="R136" s="6">
        <v>0</v>
      </c>
      <c r="S136" s="5">
        <v>0</v>
      </c>
      <c r="T136" s="8">
        <f t="shared" ref="T136:T147" si="294">IF(R136=0,0,S136/R136*1000)</f>
        <v>0</v>
      </c>
      <c r="U136" s="6">
        <v>0</v>
      </c>
      <c r="V136" s="5">
        <v>0</v>
      </c>
      <c r="W136" s="8">
        <f t="shared" ref="W136:W147" si="295">IF(U136=0,0,V136/U136*1000)</f>
        <v>0</v>
      </c>
      <c r="X136" s="6">
        <v>0</v>
      </c>
      <c r="Y136" s="5">
        <v>0</v>
      </c>
      <c r="Z136" s="8">
        <f t="shared" ref="Z136:Z147" si="296">IF(X136=0,0,Y136/X136*1000)</f>
        <v>0</v>
      </c>
      <c r="AA136" s="6">
        <v>0</v>
      </c>
      <c r="AB136" s="5">
        <v>0</v>
      </c>
      <c r="AC136" s="8">
        <f t="shared" ref="AC136:AC147" si="297">IF(AA136=0,0,AB136/AA136*1000)</f>
        <v>0</v>
      </c>
      <c r="AD136" s="6">
        <v>0</v>
      </c>
      <c r="AE136" s="5">
        <v>0</v>
      </c>
      <c r="AF136" s="8">
        <f t="shared" ref="AF136:AF147" si="298">IF(AD136=0,0,AE136/AD136*1000)</f>
        <v>0</v>
      </c>
      <c r="AG136" s="6">
        <v>0</v>
      </c>
      <c r="AH136" s="5">
        <v>0</v>
      </c>
      <c r="AI136" s="8">
        <f t="shared" ref="AI136:AI147" si="299">IF(AG136=0,0,AH136/AG136*1000)</f>
        <v>0</v>
      </c>
      <c r="AJ136" s="6">
        <v>0</v>
      </c>
      <c r="AK136" s="5">
        <v>0</v>
      </c>
      <c r="AL136" s="8">
        <f t="shared" ref="AL136:AL147" si="300">IF(AJ136=0,0,AK136/AJ136*1000)</f>
        <v>0</v>
      </c>
      <c r="AM136" s="6">
        <v>0</v>
      </c>
      <c r="AN136" s="5">
        <v>0</v>
      </c>
      <c r="AO136" s="8">
        <f t="shared" ref="AO136:AO147" si="301">IF(AM136=0,0,AN136/AM136*1000)</f>
        <v>0</v>
      </c>
      <c r="AP136" s="6">
        <v>0</v>
      </c>
      <c r="AQ136" s="5">
        <v>0</v>
      </c>
      <c r="AR136" s="8">
        <f t="shared" ref="AR136:AR147" si="302">IF(AP136=0,0,AQ136/AP136*1000)</f>
        <v>0</v>
      </c>
      <c r="AS136" s="6">
        <v>0</v>
      </c>
      <c r="AT136" s="5">
        <v>0</v>
      </c>
      <c r="AU136" s="8">
        <f t="shared" ref="AU136:AU147" si="303">IF(AS136=0,0,AT136/AS136*1000)</f>
        <v>0</v>
      </c>
      <c r="AV136" s="6">
        <v>0</v>
      </c>
      <c r="AW136" s="5">
        <v>0</v>
      </c>
      <c r="AX136" s="8">
        <f t="shared" ref="AX136:AX147" si="304">IF(AV136=0,0,AW136/AV136*1000)</f>
        <v>0</v>
      </c>
      <c r="AY136" s="6">
        <v>0</v>
      </c>
      <c r="AZ136" s="5">
        <v>0</v>
      </c>
      <c r="BA136" s="8">
        <f t="shared" ref="BA136:BA147" si="305">IF(AY136=0,0,AZ136/AY136*1000)</f>
        <v>0</v>
      </c>
      <c r="BB136" s="45">
        <v>31.94895</v>
      </c>
      <c r="BC136" s="5">
        <v>448.01</v>
      </c>
      <c r="BD136" s="8">
        <f t="shared" ref="BD136:BD147" si="306">IF(BB136=0,0,BC136/BB136*1000)</f>
        <v>14022.683061571664</v>
      </c>
      <c r="BE136" s="45"/>
      <c r="BF136" s="5"/>
      <c r="BG136" s="8"/>
      <c r="BH136" s="45">
        <v>84.043999999999997</v>
      </c>
      <c r="BI136" s="5">
        <v>1270.7339999999999</v>
      </c>
      <c r="BJ136" s="8">
        <f t="shared" ref="BJ136:BJ147" si="307">IF(BH136=0,0,BI136/BH136*1000)</f>
        <v>15119.865784589023</v>
      </c>
      <c r="BK136" s="55">
        <f>SUMIF($C$5:$BJ$5,"Ton",C136:BJ136)</f>
        <v>296.34561000000002</v>
      </c>
      <c r="BL136" s="8">
        <f>SUMIF($C$5:$BJ$5,"F*",C136:BJ136)</f>
        <v>4458.7240000000002</v>
      </c>
    </row>
    <row r="137" spans="1:64" x14ac:dyDescent="0.3">
      <c r="A137" s="40">
        <v>2022</v>
      </c>
      <c r="B137" s="41" t="s">
        <v>3</v>
      </c>
      <c r="C137" s="45">
        <v>49.337480000000006</v>
      </c>
      <c r="D137" s="5">
        <v>800.33600000000001</v>
      </c>
      <c r="E137" s="8">
        <f t="shared" ref="E137:E138" si="308">IF(C137=0,0,D137/C137*1000)</f>
        <v>16221.663530443791</v>
      </c>
      <c r="F137" s="45">
        <v>25.004999999999999</v>
      </c>
      <c r="G137" s="5">
        <v>273.43799999999999</v>
      </c>
      <c r="H137" s="8">
        <f t="shared" si="291"/>
        <v>10935.332933413318</v>
      </c>
      <c r="I137" s="45"/>
      <c r="J137" s="5"/>
      <c r="K137" s="8"/>
      <c r="L137" s="45">
        <v>81.162770000000009</v>
      </c>
      <c r="M137" s="5">
        <v>1542.692</v>
      </c>
      <c r="N137" s="8">
        <f t="shared" si="292"/>
        <v>19007.384789848842</v>
      </c>
      <c r="O137" s="6">
        <v>0</v>
      </c>
      <c r="P137" s="5">
        <v>0</v>
      </c>
      <c r="Q137" s="8">
        <f t="shared" si="293"/>
        <v>0</v>
      </c>
      <c r="R137" s="6">
        <v>0</v>
      </c>
      <c r="S137" s="5">
        <v>0</v>
      </c>
      <c r="T137" s="8">
        <f t="shared" si="294"/>
        <v>0</v>
      </c>
      <c r="U137" s="6">
        <v>0</v>
      </c>
      <c r="V137" s="5">
        <v>0</v>
      </c>
      <c r="W137" s="8">
        <f t="shared" si="295"/>
        <v>0</v>
      </c>
      <c r="X137" s="45">
        <v>24.899000000000001</v>
      </c>
      <c r="Y137" s="5">
        <v>449.51</v>
      </c>
      <c r="Z137" s="8">
        <f t="shared" si="296"/>
        <v>18053.335475320291</v>
      </c>
      <c r="AA137" s="6">
        <v>0</v>
      </c>
      <c r="AB137" s="5">
        <v>0</v>
      </c>
      <c r="AC137" s="8">
        <f t="shared" si="297"/>
        <v>0</v>
      </c>
      <c r="AD137" s="6">
        <v>0</v>
      </c>
      <c r="AE137" s="5">
        <v>0</v>
      </c>
      <c r="AF137" s="8">
        <f t="shared" si="298"/>
        <v>0</v>
      </c>
      <c r="AG137" s="6">
        <v>0</v>
      </c>
      <c r="AH137" s="5">
        <v>0</v>
      </c>
      <c r="AI137" s="8">
        <f t="shared" si="299"/>
        <v>0</v>
      </c>
      <c r="AJ137" s="6">
        <v>0</v>
      </c>
      <c r="AK137" s="5">
        <v>0</v>
      </c>
      <c r="AL137" s="8">
        <f t="shared" si="300"/>
        <v>0</v>
      </c>
      <c r="AM137" s="45">
        <v>19.863</v>
      </c>
      <c r="AN137" s="5">
        <v>335.28100000000001</v>
      </c>
      <c r="AO137" s="8">
        <f t="shared" si="301"/>
        <v>16879.675779086745</v>
      </c>
      <c r="AP137" s="6">
        <v>0</v>
      </c>
      <c r="AQ137" s="5">
        <v>0</v>
      </c>
      <c r="AR137" s="8">
        <f t="shared" si="302"/>
        <v>0</v>
      </c>
      <c r="AS137" s="6">
        <v>0</v>
      </c>
      <c r="AT137" s="5">
        <v>0</v>
      </c>
      <c r="AU137" s="8">
        <f t="shared" si="303"/>
        <v>0</v>
      </c>
      <c r="AV137" s="6">
        <v>0</v>
      </c>
      <c r="AW137" s="5">
        <v>0</v>
      </c>
      <c r="AX137" s="8">
        <f t="shared" si="304"/>
        <v>0</v>
      </c>
      <c r="AY137" s="6">
        <v>0</v>
      </c>
      <c r="AZ137" s="5">
        <v>0</v>
      </c>
      <c r="BA137" s="8">
        <f t="shared" si="305"/>
        <v>0</v>
      </c>
      <c r="BB137" s="6">
        <v>0</v>
      </c>
      <c r="BC137" s="5">
        <v>0</v>
      </c>
      <c r="BD137" s="8">
        <f t="shared" si="306"/>
        <v>0</v>
      </c>
      <c r="BE137" s="6"/>
      <c r="BF137" s="5"/>
      <c r="BG137" s="8"/>
      <c r="BH137" s="6">
        <v>0</v>
      </c>
      <c r="BI137" s="5">
        <v>0</v>
      </c>
      <c r="BJ137" s="8">
        <f t="shared" si="307"/>
        <v>0</v>
      </c>
      <c r="BK137" s="55">
        <f t="shared" ref="BK137:BK148" si="309">SUMIF($C$5:$BJ$5,"Ton",C137:BJ137)</f>
        <v>200.26725000000002</v>
      </c>
      <c r="BL137" s="8">
        <f t="shared" ref="BL137:BL148" si="310">SUMIF($C$5:$BJ$5,"F*",C137:BJ137)</f>
        <v>3401.2569999999996</v>
      </c>
    </row>
    <row r="138" spans="1:64" x14ac:dyDescent="0.3">
      <c r="A138" s="40">
        <v>2022</v>
      </c>
      <c r="B138" s="41" t="s">
        <v>4</v>
      </c>
      <c r="C138" s="45">
        <v>275.71596999999997</v>
      </c>
      <c r="D138" s="5">
        <v>4072.4270000000001</v>
      </c>
      <c r="E138" s="8">
        <f t="shared" si="308"/>
        <v>14770.370392400559</v>
      </c>
      <c r="F138" s="45">
        <v>25.004999999999999</v>
      </c>
      <c r="G138" s="5">
        <v>160.09899999999999</v>
      </c>
      <c r="H138" s="8">
        <f t="shared" si="291"/>
        <v>6402.6794641071783</v>
      </c>
      <c r="I138" s="45"/>
      <c r="J138" s="5"/>
      <c r="K138" s="8"/>
      <c r="L138" s="45">
        <v>27.817430000000002</v>
      </c>
      <c r="M138" s="5">
        <v>537.17499999999995</v>
      </c>
      <c r="N138" s="8">
        <f t="shared" si="292"/>
        <v>19310.734312982902</v>
      </c>
      <c r="O138" s="6">
        <v>0</v>
      </c>
      <c r="P138" s="5">
        <v>0</v>
      </c>
      <c r="Q138" s="8">
        <f t="shared" si="293"/>
        <v>0</v>
      </c>
      <c r="R138" s="6">
        <v>0</v>
      </c>
      <c r="S138" s="5">
        <v>0</v>
      </c>
      <c r="T138" s="8">
        <f t="shared" si="294"/>
        <v>0</v>
      </c>
      <c r="U138" s="6">
        <v>0</v>
      </c>
      <c r="V138" s="5">
        <v>0</v>
      </c>
      <c r="W138" s="8">
        <f t="shared" si="295"/>
        <v>0</v>
      </c>
      <c r="X138" s="6">
        <v>0</v>
      </c>
      <c r="Y138" s="5">
        <v>0</v>
      </c>
      <c r="Z138" s="8">
        <f t="shared" si="296"/>
        <v>0</v>
      </c>
      <c r="AA138" s="6">
        <v>0</v>
      </c>
      <c r="AB138" s="5">
        <v>0</v>
      </c>
      <c r="AC138" s="8">
        <f t="shared" si="297"/>
        <v>0</v>
      </c>
      <c r="AD138" s="6">
        <v>0</v>
      </c>
      <c r="AE138" s="5">
        <v>0</v>
      </c>
      <c r="AF138" s="8">
        <f t="shared" si="298"/>
        <v>0</v>
      </c>
      <c r="AG138" s="6">
        <v>0</v>
      </c>
      <c r="AH138" s="5">
        <v>0</v>
      </c>
      <c r="AI138" s="8">
        <f t="shared" si="299"/>
        <v>0</v>
      </c>
      <c r="AJ138" s="6">
        <v>0</v>
      </c>
      <c r="AK138" s="5">
        <v>0</v>
      </c>
      <c r="AL138" s="8">
        <f t="shared" si="300"/>
        <v>0</v>
      </c>
      <c r="AM138" s="6">
        <v>0</v>
      </c>
      <c r="AN138" s="5">
        <v>0</v>
      </c>
      <c r="AO138" s="8">
        <f t="shared" si="301"/>
        <v>0</v>
      </c>
      <c r="AP138" s="6">
        <v>0</v>
      </c>
      <c r="AQ138" s="5">
        <v>0</v>
      </c>
      <c r="AR138" s="8">
        <f t="shared" si="302"/>
        <v>0</v>
      </c>
      <c r="AS138" s="6">
        <v>0</v>
      </c>
      <c r="AT138" s="5">
        <v>0</v>
      </c>
      <c r="AU138" s="8">
        <f t="shared" si="303"/>
        <v>0</v>
      </c>
      <c r="AV138" s="6">
        <v>0</v>
      </c>
      <c r="AW138" s="5">
        <v>0</v>
      </c>
      <c r="AX138" s="8">
        <f t="shared" si="304"/>
        <v>0</v>
      </c>
      <c r="AY138" s="6">
        <v>0</v>
      </c>
      <c r="AZ138" s="5">
        <v>0</v>
      </c>
      <c r="BA138" s="8">
        <f t="shared" si="305"/>
        <v>0</v>
      </c>
      <c r="BB138" s="6">
        <v>0</v>
      </c>
      <c r="BC138" s="5">
        <v>0</v>
      </c>
      <c r="BD138" s="8">
        <f t="shared" si="306"/>
        <v>0</v>
      </c>
      <c r="BE138" s="6"/>
      <c r="BF138" s="5"/>
      <c r="BG138" s="8"/>
      <c r="BH138" s="45">
        <v>27</v>
      </c>
      <c r="BI138" s="5">
        <v>353.37299999999999</v>
      </c>
      <c r="BJ138" s="8">
        <f t="shared" si="307"/>
        <v>13087.888888888889</v>
      </c>
      <c r="BK138" s="55">
        <f t="shared" si="309"/>
        <v>355.53839999999997</v>
      </c>
      <c r="BL138" s="57">
        <f t="shared" si="310"/>
        <v>5123.0739999999996</v>
      </c>
    </row>
    <row r="139" spans="1:64" x14ac:dyDescent="0.3">
      <c r="A139" s="40">
        <v>2022</v>
      </c>
      <c r="B139" s="41" t="s">
        <v>5</v>
      </c>
      <c r="C139" s="45">
        <v>554.86262999999997</v>
      </c>
      <c r="D139" s="5">
        <v>9805.9369999999999</v>
      </c>
      <c r="E139" s="8">
        <f>IF(C139=0,0,D139/C139*1000)</f>
        <v>17672.729194251198</v>
      </c>
      <c r="F139" s="45">
        <v>25.08</v>
      </c>
      <c r="G139" s="5">
        <v>292.76600000000002</v>
      </c>
      <c r="H139" s="8">
        <f t="shared" si="291"/>
        <v>11673.285486443383</v>
      </c>
      <c r="I139" s="45"/>
      <c r="J139" s="5"/>
      <c r="K139" s="8"/>
      <c r="L139" s="45">
        <v>106.69582000000001</v>
      </c>
      <c r="M139" s="5">
        <v>1888.9469999999999</v>
      </c>
      <c r="N139" s="8">
        <f t="shared" si="292"/>
        <v>17704.039389734291</v>
      </c>
      <c r="O139" s="6">
        <v>0</v>
      </c>
      <c r="P139" s="5">
        <v>0</v>
      </c>
      <c r="Q139" s="8">
        <f t="shared" si="293"/>
        <v>0</v>
      </c>
      <c r="R139" s="6">
        <v>0</v>
      </c>
      <c r="S139" s="5">
        <v>0</v>
      </c>
      <c r="T139" s="8">
        <f t="shared" si="294"/>
        <v>0</v>
      </c>
      <c r="U139" s="6">
        <v>0</v>
      </c>
      <c r="V139" s="5">
        <v>0</v>
      </c>
      <c r="W139" s="8">
        <f t="shared" si="295"/>
        <v>0</v>
      </c>
      <c r="X139" s="6">
        <v>0</v>
      </c>
      <c r="Y139" s="5">
        <v>0</v>
      </c>
      <c r="Z139" s="8">
        <f t="shared" si="296"/>
        <v>0</v>
      </c>
      <c r="AA139" s="6">
        <v>0</v>
      </c>
      <c r="AB139" s="5">
        <v>0</v>
      </c>
      <c r="AC139" s="8">
        <f t="shared" si="297"/>
        <v>0</v>
      </c>
      <c r="AD139" s="6">
        <v>0</v>
      </c>
      <c r="AE139" s="5">
        <v>0</v>
      </c>
      <c r="AF139" s="8">
        <f t="shared" si="298"/>
        <v>0</v>
      </c>
      <c r="AG139" s="6">
        <v>0</v>
      </c>
      <c r="AH139" s="5">
        <v>0</v>
      </c>
      <c r="AI139" s="8">
        <f t="shared" si="299"/>
        <v>0</v>
      </c>
      <c r="AJ139" s="6">
        <v>0</v>
      </c>
      <c r="AK139" s="5">
        <v>0</v>
      </c>
      <c r="AL139" s="8">
        <f t="shared" si="300"/>
        <v>0</v>
      </c>
      <c r="AM139" s="6">
        <v>0</v>
      </c>
      <c r="AN139" s="5">
        <v>0</v>
      </c>
      <c r="AO139" s="8">
        <f t="shared" si="301"/>
        <v>0</v>
      </c>
      <c r="AP139" s="6">
        <v>0</v>
      </c>
      <c r="AQ139" s="5">
        <v>0</v>
      </c>
      <c r="AR139" s="8">
        <f t="shared" si="302"/>
        <v>0</v>
      </c>
      <c r="AS139" s="6">
        <v>0</v>
      </c>
      <c r="AT139" s="5">
        <v>0</v>
      </c>
      <c r="AU139" s="8">
        <f t="shared" si="303"/>
        <v>0</v>
      </c>
      <c r="AV139" s="6">
        <v>0</v>
      </c>
      <c r="AW139" s="5">
        <v>0</v>
      </c>
      <c r="AX139" s="8">
        <f t="shared" si="304"/>
        <v>0</v>
      </c>
      <c r="AY139" s="6">
        <v>0</v>
      </c>
      <c r="AZ139" s="5">
        <v>0</v>
      </c>
      <c r="BA139" s="8">
        <f t="shared" si="305"/>
        <v>0</v>
      </c>
      <c r="BB139" s="6">
        <v>0</v>
      </c>
      <c r="BC139" s="5">
        <v>0</v>
      </c>
      <c r="BD139" s="8">
        <f t="shared" si="306"/>
        <v>0</v>
      </c>
      <c r="BE139" s="6"/>
      <c r="BF139" s="5"/>
      <c r="BG139" s="8"/>
      <c r="BH139" s="45">
        <v>108.997</v>
      </c>
      <c r="BI139" s="5">
        <v>1940.6289999999999</v>
      </c>
      <c r="BJ139" s="8">
        <f t="shared" si="307"/>
        <v>17804.425809884673</v>
      </c>
      <c r="BK139" s="55">
        <f t="shared" si="309"/>
        <v>795.63544999999999</v>
      </c>
      <c r="BL139" s="8">
        <f t="shared" si="310"/>
        <v>13928.278999999999</v>
      </c>
    </row>
    <row r="140" spans="1:64" x14ac:dyDescent="0.3">
      <c r="A140" s="40">
        <v>2022</v>
      </c>
      <c r="B140" s="8" t="s">
        <v>6</v>
      </c>
      <c r="C140" s="45">
        <v>493.96605999999997</v>
      </c>
      <c r="D140" s="5">
        <v>7719.5870000000004</v>
      </c>
      <c r="E140" s="8">
        <f t="shared" ref="E140:E147" si="311">IF(C140=0,0,D140/C140*1000)</f>
        <v>15627.768029244764</v>
      </c>
      <c r="F140" s="45">
        <v>25.02</v>
      </c>
      <c r="G140" s="5">
        <v>250.096</v>
      </c>
      <c r="H140" s="8">
        <f t="shared" si="291"/>
        <v>9995.8433253397288</v>
      </c>
      <c r="I140" s="45"/>
      <c r="J140" s="5"/>
      <c r="K140" s="8"/>
      <c r="L140" s="45">
        <v>83.432729999999992</v>
      </c>
      <c r="M140" s="5">
        <v>1526.4860000000001</v>
      </c>
      <c r="N140" s="8">
        <f t="shared" si="292"/>
        <v>18296.00925200458</v>
      </c>
      <c r="O140" s="6">
        <v>0</v>
      </c>
      <c r="P140" s="5">
        <v>0</v>
      </c>
      <c r="Q140" s="8">
        <f t="shared" si="293"/>
        <v>0</v>
      </c>
      <c r="R140" s="6">
        <v>0</v>
      </c>
      <c r="S140" s="5">
        <v>0</v>
      </c>
      <c r="T140" s="8">
        <f t="shared" si="294"/>
        <v>0</v>
      </c>
      <c r="U140" s="6">
        <v>0</v>
      </c>
      <c r="V140" s="5">
        <v>0</v>
      </c>
      <c r="W140" s="8">
        <f t="shared" si="295"/>
        <v>0</v>
      </c>
      <c r="X140" s="6">
        <v>0</v>
      </c>
      <c r="Y140" s="5">
        <v>0</v>
      </c>
      <c r="Z140" s="8">
        <f t="shared" si="296"/>
        <v>0</v>
      </c>
      <c r="AA140" s="6">
        <v>0</v>
      </c>
      <c r="AB140" s="5">
        <v>0</v>
      </c>
      <c r="AC140" s="8">
        <f t="shared" si="297"/>
        <v>0</v>
      </c>
      <c r="AD140" s="6">
        <v>0</v>
      </c>
      <c r="AE140" s="5">
        <v>0</v>
      </c>
      <c r="AF140" s="8">
        <f t="shared" si="298"/>
        <v>0</v>
      </c>
      <c r="AG140" s="6">
        <v>0</v>
      </c>
      <c r="AH140" s="5">
        <v>0</v>
      </c>
      <c r="AI140" s="8">
        <f t="shared" si="299"/>
        <v>0</v>
      </c>
      <c r="AJ140" s="6">
        <v>0</v>
      </c>
      <c r="AK140" s="5">
        <v>0</v>
      </c>
      <c r="AL140" s="8">
        <f t="shared" si="300"/>
        <v>0</v>
      </c>
      <c r="AM140" s="6">
        <v>0</v>
      </c>
      <c r="AN140" s="5">
        <v>0</v>
      </c>
      <c r="AO140" s="8">
        <f t="shared" si="301"/>
        <v>0</v>
      </c>
      <c r="AP140" s="6">
        <v>0</v>
      </c>
      <c r="AQ140" s="5">
        <v>0</v>
      </c>
      <c r="AR140" s="8">
        <f t="shared" si="302"/>
        <v>0</v>
      </c>
      <c r="AS140" s="6">
        <v>0</v>
      </c>
      <c r="AT140" s="5">
        <v>0</v>
      </c>
      <c r="AU140" s="8">
        <f t="shared" si="303"/>
        <v>0</v>
      </c>
      <c r="AV140" s="6">
        <v>0</v>
      </c>
      <c r="AW140" s="5">
        <v>0</v>
      </c>
      <c r="AX140" s="8">
        <f t="shared" si="304"/>
        <v>0</v>
      </c>
      <c r="AY140" s="6">
        <v>0</v>
      </c>
      <c r="AZ140" s="5">
        <v>0</v>
      </c>
      <c r="BA140" s="8">
        <f t="shared" si="305"/>
        <v>0</v>
      </c>
      <c r="BB140" s="45">
        <v>10.76524</v>
      </c>
      <c r="BC140" s="5">
        <v>451.93</v>
      </c>
      <c r="BD140" s="8">
        <f t="shared" si="306"/>
        <v>41980.485339853083</v>
      </c>
      <c r="BE140" s="45"/>
      <c r="BF140" s="5"/>
      <c r="BG140" s="8"/>
      <c r="BH140" s="6">
        <v>0</v>
      </c>
      <c r="BI140" s="5">
        <v>0</v>
      </c>
      <c r="BJ140" s="8">
        <f t="shared" si="307"/>
        <v>0</v>
      </c>
      <c r="BK140" s="55">
        <f t="shared" si="309"/>
        <v>613.18402999999989</v>
      </c>
      <c r="BL140" s="8">
        <f t="shared" si="310"/>
        <v>9948.099000000002</v>
      </c>
    </row>
    <row r="141" spans="1:64" x14ac:dyDescent="0.3">
      <c r="A141" s="40">
        <v>2022</v>
      </c>
      <c r="B141" s="41" t="s">
        <v>7</v>
      </c>
      <c r="C141" s="45">
        <v>389.66665999999998</v>
      </c>
      <c r="D141" s="5">
        <v>6843.9319999999998</v>
      </c>
      <c r="E141" s="8">
        <f t="shared" si="311"/>
        <v>17563.555475852107</v>
      </c>
      <c r="F141" s="6">
        <v>0</v>
      </c>
      <c r="G141" s="5">
        <v>0</v>
      </c>
      <c r="H141" s="8">
        <f t="shared" si="291"/>
        <v>0</v>
      </c>
      <c r="I141" s="45"/>
      <c r="J141" s="5"/>
      <c r="K141" s="8"/>
      <c r="L141" s="45">
        <v>82.097409999999996</v>
      </c>
      <c r="M141" s="5">
        <v>1697.2940000000001</v>
      </c>
      <c r="N141" s="8">
        <f t="shared" si="292"/>
        <v>20674.147942060536</v>
      </c>
      <c r="O141" s="6">
        <v>0</v>
      </c>
      <c r="P141" s="5">
        <v>0</v>
      </c>
      <c r="Q141" s="8">
        <f t="shared" si="293"/>
        <v>0</v>
      </c>
      <c r="R141" s="6">
        <v>0</v>
      </c>
      <c r="S141" s="5">
        <v>0</v>
      </c>
      <c r="T141" s="8">
        <f t="shared" si="294"/>
        <v>0</v>
      </c>
      <c r="U141" s="6">
        <v>0</v>
      </c>
      <c r="V141" s="5">
        <v>0</v>
      </c>
      <c r="W141" s="8">
        <f t="shared" si="295"/>
        <v>0</v>
      </c>
      <c r="X141" s="6">
        <v>0</v>
      </c>
      <c r="Y141" s="5">
        <v>0</v>
      </c>
      <c r="Z141" s="8">
        <f t="shared" si="296"/>
        <v>0</v>
      </c>
      <c r="AA141" s="6">
        <v>0</v>
      </c>
      <c r="AB141" s="5">
        <v>0</v>
      </c>
      <c r="AC141" s="8">
        <f t="shared" si="297"/>
        <v>0</v>
      </c>
      <c r="AD141" s="45">
        <v>24</v>
      </c>
      <c r="AE141" s="5">
        <v>1176.3050000000001</v>
      </c>
      <c r="AF141" s="8">
        <f t="shared" si="298"/>
        <v>49012.708333333336</v>
      </c>
      <c r="AG141" s="6">
        <v>0</v>
      </c>
      <c r="AH141" s="5">
        <v>0</v>
      </c>
      <c r="AI141" s="8">
        <f t="shared" si="299"/>
        <v>0</v>
      </c>
      <c r="AJ141" s="6">
        <v>0</v>
      </c>
      <c r="AK141" s="5">
        <v>0</v>
      </c>
      <c r="AL141" s="8">
        <f t="shared" si="300"/>
        <v>0</v>
      </c>
      <c r="AM141" s="6">
        <v>0</v>
      </c>
      <c r="AN141" s="5">
        <v>0</v>
      </c>
      <c r="AO141" s="8">
        <f t="shared" si="301"/>
        <v>0</v>
      </c>
      <c r="AP141" s="6">
        <v>0</v>
      </c>
      <c r="AQ141" s="5">
        <v>0</v>
      </c>
      <c r="AR141" s="8">
        <f t="shared" si="302"/>
        <v>0</v>
      </c>
      <c r="AS141" s="6">
        <v>0</v>
      </c>
      <c r="AT141" s="5">
        <v>0</v>
      </c>
      <c r="AU141" s="8">
        <f t="shared" si="303"/>
        <v>0</v>
      </c>
      <c r="AV141" s="6">
        <v>0</v>
      </c>
      <c r="AW141" s="5">
        <v>0</v>
      </c>
      <c r="AX141" s="8">
        <f t="shared" si="304"/>
        <v>0</v>
      </c>
      <c r="AY141" s="6">
        <v>0</v>
      </c>
      <c r="AZ141" s="5">
        <v>0</v>
      </c>
      <c r="BA141" s="8">
        <f t="shared" si="305"/>
        <v>0</v>
      </c>
      <c r="BB141" s="45">
        <v>73.201999999999998</v>
      </c>
      <c r="BC141" s="5">
        <v>3435.058</v>
      </c>
      <c r="BD141" s="8">
        <f t="shared" si="306"/>
        <v>46925.739733887058</v>
      </c>
      <c r="BE141" s="45"/>
      <c r="BF141" s="5"/>
      <c r="BG141" s="8"/>
      <c r="BH141" s="45">
        <v>110.791</v>
      </c>
      <c r="BI141" s="5">
        <v>1999.943</v>
      </c>
      <c r="BJ141" s="8">
        <f t="shared" si="307"/>
        <v>18051.493352348112</v>
      </c>
      <c r="BK141" s="55">
        <f t="shared" si="309"/>
        <v>679.75706999999989</v>
      </c>
      <c r="BL141" s="8">
        <f t="shared" si="310"/>
        <v>15152.531999999999</v>
      </c>
    </row>
    <row r="142" spans="1:64" x14ac:dyDescent="0.3">
      <c r="A142" s="40">
        <v>2022</v>
      </c>
      <c r="B142" s="41" t="s">
        <v>8</v>
      </c>
      <c r="C142" s="45">
        <v>626.75554</v>
      </c>
      <c r="D142" s="5">
        <v>10847.016</v>
      </c>
      <c r="E142" s="8">
        <f t="shared" si="311"/>
        <v>17306.613675883902</v>
      </c>
      <c r="F142" s="45">
        <v>53.006999999999998</v>
      </c>
      <c r="G142" s="5">
        <v>842.86400000000003</v>
      </c>
      <c r="H142" s="8">
        <f t="shared" si="291"/>
        <v>15900.994208312111</v>
      </c>
      <c r="I142" s="45"/>
      <c r="J142" s="5"/>
      <c r="K142" s="8"/>
      <c r="L142" s="45">
        <v>273.98813000000001</v>
      </c>
      <c r="M142" s="5">
        <v>5889.3310000000001</v>
      </c>
      <c r="N142" s="8">
        <f t="shared" si="292"/>
        <v>21494.839940693779</v>
      </c>
      <c r="O142" s="6">
        <v>0</v>
      </c>
      <c r="P142" s="5">
        <v>0</v>
      </c>
      <c r="Q142" s="8">
        <f t="shared" si="293"/>
        <v>0</v>
      </c>
      <c r="R142" s="6">
        <v>0</v>
      </c>
      <c r="S142" s="5">
        <v>0</v>
      </c>
      <c r="T142" s="8">
        <f t="shared" si="294"/>
        <v>0</v>
      </c>
      <c r="U142" s="6">
        <v>0</v>
      </c>
      <c r="V142" s="5">
        <v>0</v>
      </c>
      <c r="W142" s="8">
        <f t="shared" si="295"/>
        <v>0</v>
      </c>
      <c r="X142" s="6">
        <v>0</v>
      </c>
      <c r="Y142" s="5">
        <v>0</v>
      </c>
      <c r="Z142" s="8">
        <f t="shared" si="296"/>
        <v>0</v>
      </c>
      <c r="AA142" s="6">
        <v>0</v>
      </c>
      <c r="AB142" s="5">
        <v>0</v>
      </c>
      <c r="AC142" s="8">
        <f t="shared" si="297"/>
        <v>0</v>
      </c>
      <c r="AD142" s="6">
        <v>0</v>
      </c>
      <c r="AE142" s="5">
        <v>0</v>
      </c>
      <c r="AF142" s="8">
        <f t="shared" si="298"/>
        <v>0</v>
      </c>
      <c r="AG142" s="6">
        <v>0</v>
      </c>
      <c r="AH142" s="5">
        <v>0</v>
      </c>
      <c r="AI142" s="8">
        <f t="shared" si="299"/>
        <v>0</v>
      </c>
      <c r="AJ142" s="6">
        <v>0</v>
      </c>
      <c r="AK142" s="5">
        <v>0</v>
      </c>
      <c r="AL142" s="8">
        <f t="shared" si="300"/>
        <v>0</v>
      </c>
      <c r="AM142" s="6">
        <v>0</v>
      </c>
      <c r="AN142" s="5">
        <v>0</v>
      </c>
      <c r="AO142" s="8">
        <f t="shared" si="301"/>
        <v>0</v>
      </c>
      <c r="AP142" s="6">
        <v>0</v>
      </c>
      <c r="AQ142" s="5">
        <v>0</v>
      </c>
      <c r="AR142" s="8">
        <f t="shared" si="302"/>
        <v>0</v>
      </c>
      <c r="AS142" s="6">
        <v>0</v>
      </c>
      <c r="AT142" s="5">
        <v>0</v>
      </c>
      <c r="AU142" s="8">
        <f t="shared" si="303"/>
        <v>0</v>
      </c>
      <c r="AV142" s="6">
        <v>0</v>
      </c>
      <c r="AW142" s="5">
        <v>0</v>
      </c>
      <c r="AX142" s="8">
        <f t="shared" si="304"/>
        <v>0</v>
      </c>
      <c r="AY142" s="6">
        <v>0</v>
      </c>
      <c r="AZ142" s="5">
        <v>0</v>
      </c>
      <c r="BA142" s="8">
        <f t="shared" si="305"/>
        <v>0</v>
      </c>
      <c r="BB142" s="45">
        <v>24</v>
      </c>
      <c r="BC142" s="5">
        <v>1232.482</v>
      </c>
      <c r="BD142" s="8">
        <f t="shared" si="306"/>
        <v>51353.416666666664</v>
      </c>
      <c r="BE142" s="45"/>
      <c r="BF142" s="5"/>
      <c r="BG142" s="8"/>
      <c r="BH142" s="45">
        <v>78.897999999999996</v>
      </c>
      <c r="BI142" s="5">
        <v>1294.576</v>
      </c>
      <c r="BJ142" s="8">
        <f t="shared" si="307"/>
        <v>16408.223275621691</v>
      </c>
      <c r="BK142" s="55">
        <f t="shared" si="309"/>
        <v>1056.6486699999998</v>
      </c>
      <c r="BL142" s="8">
        <f t="shared" si="310"/>
        <v>20106.269</v>
      </c>
    </row>
    <row r="143" spans="1:64" x14ac:dyDescent="0.3">
      <c r="A143" s="40">
        <v>2022</v>
      </c>
      <c r="B143" s="41" t="s">
        <v>9</v>
      </c>
      <c r="C143" s="45">
        <v>623.69828000000007</v>
      </c>
      <c r="D143" s="5">
        <v>10662.349</v>
      </c>
      <c r="E143" s="8">
        <f t="shared" si="311"/>
        <v>17095.36380315174</v>
      </c>
      <c r="F143" s="45">
        <v>25.004999999999999</v>
      </c>
      <c r="G143" s="5">
        <v>352.5</v>
      </c>
      <c r="H143" s="8">
        <f t="shared" si="291"/>
        <v>14097.180563887223</v>
      </c>
      <c r="I143" s="45"/>
      <c r="J143" s="5"/>
      <c r="K143" s="8"/>
      <c r="L143" s="45">
        <v>83.438820000000007</v>
      </c>
      <c r="M143" s="5">
        <v>1747.252</v>
      </c>
      <c r="N143" s="8">
        <f t="shared" si="292"/>
        <v>20940.516656395666</v>
      </c>
      <c r="O143" s="6">
        <v>0</v>
      </c>
      <c r="P143" s="5">
        <v>0</v>
      </c>
      <c r="Q143" s="8">
        <f t="shared" si="293"/>
        <v>0</v>
      </c>
      <c r="R143" s="6">
        <v>0</v>
      </c>
      <c r="S143" s="5">
        <v>0</v>
      </c>
      <c r="T143" s="8">
        <f t="shared" si="294"/>
        <v>0</v>
      </c>
      <c r="U143" s="6">
        <v>0</v>
      </c>
      <c r="V143" s="5">
        <v>0</v>
      </c>
      <c r="W143" s="8">
        <f t="shared" si="295"/>
        <v>0</v>
      </c>
      <c r="X143" s="6">
        <v>0</v>
      </c>
      <c r="Y143" s="5">
        <v>0</v>
      </c>
      <c r="Z143" s="8">
        <f t="shared" si="296"/>
        <v>0</v>
      </c>
      <c r="AA143" s="6">
        <v>0</v>
      </c>
      <c r="AB143" s="5">
        <v>0</v>
      </c>
      <c r="AC143" s="8">
        <f t="shared" si="297"/>
        <v>0</v>
      </c>
      <c r="AD143" s="6">
        <v>0</v>
      </c>
      <c r="AE143" s="5">
        <v>0</v>
      </c>
      <c r="AF143" s="8">
        <f t="shared" si="298"/>
        <v>0</v>
      </c>
      <c r="AG143" s="6">
        <v>0</v>
      </c>
      <c r="AH143" s="5">
        <v>0</v>
      </c>
      <c r="AI143" s="8">
        <f t="shared" si="299"/>
        <v>0</v>
      </c>
      <c r="AJ143" s="6">
        <v>0</v>
      </c>
      <c r="AK143" s="5">
        <v>0</v>
      </c>
      <c r="AL143" s="8">
        <f t="shared" si="300"/>
        <v>0</v>
      </c>
      <c r="AM143" s="6">
        <v>0</v>
      </c>
      <c r="AN143" s="5">
        <v>0</v>
      </c>
      <c r="AO143" s="8">
        <f t="shared" si="301"/>
        <v>0</v>
      </c>
      <c r="AP143" s="6">
        <v>0</v>
      </c>
      <c r="AQ143" s="5">
        <v>0</v>
      </c>
      <c r="AR143" s="8">
        <f t="shared" si="302"/>
        <v>0</v>
      </c>
      <c r="AS143" s="6">
        <v>0</v>
      </c>
      <c r="AT143" s="5">
        <v>0</v>
      </c>
      <c r="AU143" s="8">
        <f t="shared" si="303"/>
        <v>0</v>
      </c>
      <c r="AV143" s="6">
        <v>0</v>
      </c>
      <c r="AW143" s="5">
        <v>0</v>
      </c>
      <c r="AX143" s="8">
        <f t="shared" si="304"/>
        <v>0</v>
      </c>
      <c r="AY143" s="6">
        <v>0</v>
      </c>
      <c r="AZ143" s="5">
        <v>0</v>
      </c>
      <c r="BA143" s="8">
        <f t="shared" si="305"/>
        <v>0</v>
      </c>
      <c r="BB143" s="45">
        <v>21.239039999999999</v>
      </c>
      <c r="BC143" s="5">
        <v>579.625</v>
      </c>
      <c r="BD143" s="8">
        <f t="shared" si="306"/>
        <v>27290.546088712108</v>
      </c>
      <c r="BE143" s="45"/>
      <c r="BF143" s="5"/>
      <c r="BG143" s="8"/>
      <c r="BH143" s="45">
        <v>160.316</v>
      </c>
      <c r="BI143" s="5">
        <v>2781.1909999999998</v>
      </c>
      <c r="BJ143" s="8">
        <f t="shared" si="307"/>
        <v>17348.18109234262</v>
      </c>
      <c r="BK143" s="55">
        <f t="shared" si="309"/>
        <v>913.6971400000001</v>
      </c>
      <c r="BL143" s="8">
        <f t="shared" si="310"/>
        <v>16122.917000000001</v>
      </c>
    </row>
    <row r="144" spans="1:64" x14ac:dyDescent="0.3">
      <c r="A144" s="40">
        <v>2022</v>
      </c>
      <c r="B144" s="41" t="s">
        <v>10</v>
      </c>
      <c r="C144" s="45">
        <v>313.15358000000003</v>
      </c>
      <c r="D144" s="5">
        <v>4857.4309999999996</v>
      </c>
      <c r="E144" s="8">
        <f t="shared" si="311"/>
        <v>15511.337919240774</v>
      </c>
      <c r="F144" s="45">
        <v>49.83</v>
      </c>
      <c r="G144" s="5">
        <v>654.24199999999996</v>
      </c>
      <c r="H144" s="8">
        <f t="shared" si="291"/>
        <v>13129.480232791489</v>
      </c>
      <c r="I144" s="45"/>
      <c r="J144" s="5"/>
      <c r="K144" s="8"/>
      <c r="L144" s="45">
        <v>388.42998999999998</v>
      </c>
      <c r="M144" s="5">
        <v>6928.5910000000003</v>
      </c>
      <c r="N144" s="8">
        <f t="shared" si="292"/>
        <v>17837.425477883418</v>
      </c>
      <c r="O144" s="6">
        <v>0</v>
      </c>
      <c r="P144" s="5">
        <v>0</v>
      </c>
      <c r="Q144" s="8">
        <f t="shared" si="293"/>
        <v>0</v>
      </c>
      <c r="R144" s="6">
        <v>0</v>
      </c>
      <c r="S144" s="5">
        <v>0</v>
      </c>
      <c r="T144" s="8">
        <f t="shared" si="294"/>
        <v>0</v>
      </c>
      <c r="U144" s="6">
        <v>0</v>
      </c>
      <c r="V144" s="5">
        <v>0</v>
      </c>
      <c r="W144" s="8">
        <f t="shared" si="295"/>
        <v>0</v>
      </c>
      <c r="X144" s="6">
        <v>0</v>
      </c>
      <c r="Y144" s="5">
        <v>0</v>
      </c>
      <c r="Z144" s="8">
        <f t="shared" si="296"/>
        <v>0</v>
      </c>
      <c r="AA144" s="6">
        <v>0</v>
      </c>
      <c r="AB144" s="5">
        <v>0</v>
      </c>
      <c r="AC144" s="8">
        <f t="shared" si="297"/>
        <v>0</v>
      </c>
      <c r="AD144" s="6">
        <v>0</v>
      </c>
      <c r="AE144" s="5">
        <v>0</v>
      </c>
      <c r="AF144" s="8">
        <f t="shared" si="298"/>
        <v>0</v>
      </c>
      <c r="AG144" s="6">
        <v>0</v>
      </c>
      <c r="AH144" s="5">
        <v>0</v>
      </c>
      <c r="AI144" s="8">
        <f t="shared" si="299"/>
        <v>0</v>
      </c>
      <c r="AJ144" s="6">
        <v>0</v>
      </c>
      <c r="AK144" s="5">
        <v>0</v>
      </c>
      <c r="AL144" s="8">
        <f t="shared" si="300"/>
        <v>0</v>
      </c>
      <c r="AM144" s="6">
        <v>0</v>
      </c>
      <c r="AN144" s="5">
        <v>0</v>
      </c>
      <c r="AO144" s="8">
        <f t="shared" si="301"/>
        <v>0</v>
      </c>
      <c r="AP144" s="6">
        <v>0</v>
      </c>
      <c r="AQ144" s="5">
        <v>0</v>
      </c>
      <c r="AR144" s="8">
        <f t="shared" si="302"/>
        <v>0</v>
      </c>
      <c r="AS144" s="6">
        <v>0</v>
      </c>
      <c r="AT144" s="5">
        <v>0</v>
      </c>
      <c r="AU144" s="8">
        <f t="shared" si="303"/>
        <v>0</v>
      </c>
      <c r="AV144" s="6">
        <v>0</v>
      </c>
      <c r="AW144" s="5">
        <v>0</v>
      </c>
      <c r="AX144" s="8">
        <f t="shared" si="304"/>
        <v>0</v>
      </c>
      <c r="AY144" s="6">
        <v>0</v>
      </c>
      <c r="AZ144" s="5">
        <v>0</v>
      </c>
      <c r="BA144" s="8">
        <f t="shared" si="305"/>
        <v>0</v>
      </c>
      <c r="BB144" s="45">
        <v>10.621420000000001</v>
      </c>
      <c r="BC144" s="5">
        <v>417.447</v>
      </c>
      <c r="BD144" s="8">
        <f t="shared" si="306"/>
        <v>39302.371999224204</v>
      </c>
      <c r="BE144" s="45"/>
      <c r="BF144" s="5"/>
      <c r="BG144" s="8"/>
      <c r="BH144" s="45">
        <v>52.145000000000003</v>
      </c>
      <c r="BI144" s="5">
        <v>872.04499999999996</v>
      </c>
      <c r="BJ144" s="8">
        <f t="shared" si="307"/>
        <v>16723.463419311531</v>
      </c>
      <c r="BK144" s="55">
        <f t="shared" si="309"/>
        <v>814.17998999999986</v>
      </c>
      <c r="BL144" s="8">
        <f t="shared" si="310"/>
        <v>13729.755999999999</v>
      </c>
    </row>
    <row r="145" spans="1:64" x14ac:dyDescent="0.3">
      <c r="A145" s="40">
        <v>2022</v>
      </c>
      <c r="B145" s="41" t="s">
        <v>11</v>
      </c>
      <c r="C145" s="45">
        <v>854.98775000000001</v>
      </c>
      <c r="D145" s="5">
        <v>9468.5290000000005</v>
      </c>
      <c r="E145" s="8">
        <f t="shared" si="311"/>
        <v>11074.461593163176</v>
      </c>
      <c r="F145" s="6">
        <v>0</v>
      </c>
      <c r="G145" s="5">
        <v>0</v>
      </c>
      <c r="H145" s="8">
        <f t="shared" si="291"/>
        <v>0</v>
      </c>
      <c r="I145" s="45"/>
      <c r="J145" s="5"/>
      <c r="K145" s="8"/>
      <c r="L145" s="45">
        <v>222.69776999999999</v>
      </c>
      <c r="M145" s="5">
        <v>3729.5680000000002</v>
      </c>
      <c r="N145" s="8">
        <f t="shared" si="292"/>
        <v>16747.217540615697</v>
      </c>
      <c r="O145" s="6">
        <v>0</v>
      </c>
      <c r="P145" s="5">
        <v>0</v>
      </c>
      <c r="Q145" s="8">
        <f t="shared" si="293"/>
        <v>0</v>
      </c>
      <c r="R145" s="6">
        <v>0</v>
      </c>
      <c r="S145" s="5">
        <v>0</v>
      </c>
      <c r="T145" s="8">
        <f t="shared" si="294"/>
        <v>0</v>
      </c>
      <c r="U145" s="6">
        <v>0</v>
      </c>
      <c r="V145" s="5">
        <v>0</v>
      </c>
      <c r="W145" s="8">
        <f t="shared" si="295"/>
        <v>0</v>
      </c>
      <c r="X145" s="6">
        <v>0</v>
      </c>
      <c r="Y145" s="5">
        <v>0</v>
      </c>
      <c r="Z145" s="8">
        <f t="shared" si="296"/>
        <v>0</v>
      </c>
      <c r="AA145" s="6">
        <v>0</v>
      </c>
      <c r="AB145" s="5">
        <v>0</v>
      </c>
      <c r="AC145" s="8">
        <f t="shared" si="297"/>
        <v>0</v>
      </c>
      <c r="AD145" s="45">
        <v>12.379</v>
      </c>
      <c r="AE145" s="5">
        <v>439.22</v>
      </c>
      <c r="AF145" s="8">
        <f t="shared" si="298"/>
        <v>35481.056628160601</v>
      </c>
      <c r="AG145" s="6">
        <v>0</v>
      </c>
      <c r="AH145" s="5">
        <v>0</v>
      </c>
      <c r="AI145" s="8">
        <f t="shared" si="299"/>
        <v>0</v>
      </c>
      <c r="AJ145" s="6">
        <v>0</v>
      </c>
      <c r="AK145" s="5">
        <v>0</v>
      </c>
      <c r="AL145" s="8">
        <f t="shared" si="300"/>
        <v>0</v>
      </c>
      <c r="AM145" s="6">
        <v>0</v>
      </c>
      <c r="AN145" s="5">
        <v>0</v>
      </c>
      <c r="AO145" s="8">
        <f t="shared" si="301"/>
        <v>0</v>
      </c>
      <c r="AP145" s="6">
        <v>0</v>
      </c>
      <c r="AQ145" s="5">
        <v>0</v>
      </c>
      <c r="AR145" s="8">
        <f t="shared" si="302"/>
        <v>0</v>
      </c>
      <c r="AS145" s="6">
        <v>0</v>
      </c>
      <c r="AT145" s="5">
        <v>0</v>
      </c>
      <c r="AU145" s="8">
        <f t="shared" si="303"/>
        <v>0</v>
      </c>
      <c r="AV145" s="6">
        <v>0</v>
      </c>
      <c r="AW145" s="5">
        <v>0</v>
      </c>
      <c r="AX145" s="8">
        <f t="shared" si="304"/>
        <v>0</v>
      </c>
      <c r="AY145" s="6">
        <v>0</v>
      </c>
      <c r="AZ145" s="5">
        <v>0</v>
      </c>
      <c r="BA145" s="8">
        <f t="shared" si="305"/>
        <v>0</v>
      </c>
      <c r="BB145" s="6">
        <v>0</v>
      </c>
      <c r="BC145" s="5">
        <v>0</v>
      </c>
      <c r="BD145" s="8">
        <f t="shared" si="306"/>
        <v>0</v>
      </c>
      <c r="BE145" s="6"/>
      <c r="BF145" s="5"/>
      <c r="BG145" s="8"/>
      <c r="BH145" s="45">
        <v>133.06485000000001</v>
      </c>
      <c r="BI145" s="5">
        <v>2244.002</v>
      </c>
      <c r="BJ145" s="8">
        <f t="shared" si="307"/>
        <v>16863.972717062392</v>
      </c>
      <c r="BK145" s="55">
        <f t="shared" si="309"/>
        <v>1223.1293699999999</v>
      </c>
      <c r="BL145" s="8">
        <f t="shared" si="310"/>
        <v>15881.319000000001</v>
      </c>
    </row>
    <row r="146" spans="1:64" x14ac:dyDescent="0.3">
      <c r="A146" s="40">
        <v>2022</v>
      </c>
      <c r="B146" s="8" t="s">
        <v>12</v>
      </c>
      <c r="C146" s="45">
        <v>918.09726000000001</v>
      </c>
      <c r="D146" s="5">
        <v>13516.883</v>
      </c>
      <c r="E146" s="8">
        <f t="shared" si="311"/>
        <v>14722.713582654631</v>
      </c>
      <c r="F146" s="45">
        <v>50.024999999999999</v>
      </c>
      <c r="G146" s="5">
        <v>682.13800000000003</v>
      </c>
      <c r="H146" s="8">
        <f t="shared" si="291"/>
        <v>13635.94202898551</v>
      </c>
      <c r="I146" s="45"/>
      <c r="J146" s="5"/>
      <c r="K146" s="8"/>
      <c r="L146" s="45">
        <v>166.82898</v>
      </c>
      <c r="M146" s="5">
        <v>2798.3409999999999</v>
      </c>
      <c r="N146" s="8">
        <f t="shared" si="292"/>
        <v>16773.710418897244</v>
      </c>
      <c r="O146" s="6">
        <v>0</v>
      </c>
      <c r="P146" s="5">
        <v>0</v>
      </c>
      <c r="Q146" s="8">
        <f t="shared" si="293"/>
        <v>0</v>
      </c>
      <c r="R146" s="6">
        <v>0</v>
      </c>
      <c r="S146" s="5">
        <v>0</v>
      </c>
      <c r="T146" s="8">
        <f t="shared" si="294"/>
        <v>0</v>
      </c>
      <c r="U146" s="6">
        <v>0</v>
      </c>
      <c r="V146" s="5">
        <v>0</v>
      </c>
      <c r="W146" s="8">
        <f t="shared" si="295"/>
        <v>0</v>
      </c>
      <c r="X146" s="6">
        <v>0</v>
      </c>
      <c r="Y146" s="5">
        <v>0</v>
      </c>
      <c r="Z146" s="8">
        <f t="shared" si="296"/>
        <v>0</v>
      </c>
      <c r="AA146" s="6">
        <v>0</v>
      </c>
      <c r="AB146" s="5">
        <v>0</v>
      </c>
      <c r="AC146" s="8">
        <f t="shared" si="297"/>
        <v>0</v>
      </c>
      <c r="AD146" s="6">
        <v>0</v>
      </c>
      <c r="AE146" s="5">
        <v>0</v>
      </c>
      <c r="AF146" s="8">
        <f t="shared" si="298"/>
        <v>0</v>
      </c>
      <c r="AG146" s="6">
        <v>0</v>
      </c>
      <c r="AH146" s="5">
        <v>0</v>
      </c>
      <c r="AI146" s="8">
        <f t="shared" si="299"/>
        <v>0</v>
      </c>
      <c r="AJ146" s="6">
        <v>0</v>
      </c>
      <c r="AK146" s="5">
        <v>0</v>
      </c>
      <c r="AL146" s="8">
        <f t="shared" si="300"/>
        <v>0</v>
      </c>
      <c r="AM146" s="6">
        <v>0</v>
      </c>
      <c r="AN146" s="5">
        <v>0</v>
      </c>
      <c r="AO146" s="8">
        <f t="shared" si="301"/>
        <v>0</v>
      </c>
      <c r="AP146" s="6">
        <v>0</v>
      </c>
      <c r="AQ146" s="5">
        <v>0</v>
      </c>
      <c r="AR146" s="8">
        <f t="shared" si="302"/>
        <v>0</v>
      </c>
      <c r="AS146" s="6">
        <v>0</v>
      </c>
      <c r="AT146" s="5">
        <v>0</v>
      </c>
      <c r="AU146" s="8">
        <f t="shared" si="303"/>
        <v>0</v>
      </c>
      <c r="AV146" s="6">
        <v>0</v>
      </c>
      <c r="AW146" s="5">
        <v>0</v>
      </c>
      <c r="AX146" s="8">
        <f t="shared" si="304"/>
        <v>0</v>
      </c>
      <c r="AY146" s="6">
        <v>0</v>
      </c>
      <c r="AZ146" s="5">
        <v>0</v>
      </c>
      <c r="BA146" s="8">
        <f t="shared" si="305"/>
        <v>0</v>
      </c>
      <c r="BB146" s="6">
        <v>0</v>
      </c>
      <c r="BC146" s="5">
        <v>0</v>
      </c>
      <c r="BD146" s="8">
        <f t="shared" si="306"/>
        <v>0</v>
      </c>
      <c r="BE146" s="6"/>
      <c r="BF146" s="5"/>
      <c r="BG146" s="8"/>
      <c r="BH146" s="45">
        <v>131.804</v>
      </c>
      <c r="BI146" s="5">
        <v>1918.556</v>
      </c>
      <c r="BJ146" s="8">
        <f t="shared" si="307"/>
        <v>14556.128797305089</v>
      </c>
      <c r="BK146" s="55">
        <f t="shared" si="309"/>
        <v>1266.75524</v>
      </c>
      <c r="BL146" s="8">
        <f t="shared" si="310"/>
        <v>18915.918000000001</v>
      </c>
    </row>
    <row r="147" spans="1:64" x14ac:dyDescent="0.3">
      <c r="A147" s="40">
        <v>2022</v>
      </c>
      <c r="B147" s="41" t="s">
        <v>13</v>
      </c>
      <c r="C147" s="45">
        <v>826.32348999999999</v>
      </c>
      <c r="D147" s="5">
        <v>11907.933999999999</v>
      </c>
      <c r="E147" s="8">
        <f t="shared" si="311"/>
        <v>14410.741246143201</v>
      </c>
      <c r="F147" s="6">
        <v>0</v>
      </c>
      <c r="G147" s="5">
        <v>0</v>
      </c>
      <c r="H147" s="8">
        <f t="shared" si="291"/>
        <v>0</v>
      </c>
      <c r="I147" s="6"/>
      <c r="J147" s="5"/>
      <c r="K147" s="8"/>
      <c r="L147" s="6">
        <v>0</v>
      </c>
      <c r="M147" s="5">
        <v>0</v>
      </c>
      <c r="N147" s="8">
        <f t="shared" si="292"/>
        <v>0</v>
      </c>
      <c r="O147" s="6">
        <v>0</v>
      </c>
      <c r="P147" s="5">
        <v>0</v>
      </c>
      <c r="Q147" s="8">
        <f t="shared" si="293"/>
        <v>0</v>
      </c>
      <c r="R147" s="6">
        <v>0</v>
      </c>
      <c r="S147" s="5">
        <v>0</v>
      </c>
      <c r="T147" s="8">
        <f t="shared" si="294"/>
        <v>0</v>
      </c>
      <c r="U147" s="6">
        <v>0</v>
      </c>
      <c r="V147" s="5">
        <v>0</v>
      </c>
      <c r="W147" s="8">
        <f t="shared" si="295"/>
        <v>0</v>
      </c>
      <c r="X147" s="6">
        <v>0</v>
      </c>
      <c r="Y147" s="5">
        <v>0</v>
      </c>
      <c r="Z147" s="8">
        <f t="shared" si="296"/>
        <v>0</v>
      </c>
      <c r="AA147" s="6">
        <v>0</v>
      </c>
      <c r="AB147" s="5">
        <v>0</v>
      </c>
      <c r="AC147" s="8">
        <f t="shared" si="297"/>
        <v>0</v>
      </c>
      <c r="AD147" s="6">
        <v>0</v>
      </c>
      <c r="AE147" s="5">
        <v>0</v>
      </c>
      <c r="AF147" s="8">
        <f t="shared" si="298"/>
        <v>0</v>
      </c>
      <c r="AG147" s="6">
        <v>0</v>
      </c>
      <c r="AH147" s="5">
        <v>0</v>
      </c>
      <c r="AI147" s="8">
        <f t="shared" si="299"/>
        <v>0</v>
      </c>
      <c r="AJ147" s="6">
        <v>0</v>
      </c>
      <c r="AK147" s="5">
        <v>0</v>
      </c>
      <c r="AL147" s="8">
        <f t="shared" si="300"/>
        <v>0</v>
      </c>
      <c r="AM147" s="6">
        <v>0</v>
      </c>
      <c r="AN147" s="5">
        <v>0</v>
      </c>
      <c r="AO147" s="8">
        <f t="shared" si="301"/>
        <v>0</v>
      </c>
      <c r="AP147" s="6">
        <v>0</v>
      </c>
      <c r="AQ147" s="5">
        <v>0</v>
      </c>
      <c r="AR147" s="8">
        <f t="shared" si="302"/>
        <v>0</v>
      </c>
      <c r="AS147" s="6">
        <v>0</v>
      </c>
      <c r="AT147" s="5">
        <v>0</v>
      </c>
      <c r="AU147" s="8">
        <f t="shared" si="303"/>
        <v>0</v>
      </c>
      <c r="AV147" s="6">
        <v>0</v>
      </c>
      <c r="AW147" s="5">
        <v>0</v>
      </c>
      <c r="AX147" s="8">
        <f t="shared" si="304"/>
        <v>0</v>
      </c>
      <c r="AY147" s="6">
        <v>0</v>
      </c>
      <c r="AZ147" s="5">
        <v>0</v>
      </c>
      <c r="BA147" s="8">
        <f t="shared" si="305"/>
        <v>0</v>
      </c>
      <c r="BB147" s="6">
        <v>0</v>
      </c>
      <c r="BC147" s="5">
        <v>0</v>
      </c>
      <c r="BD147" s="8">
        <f t="shared" si="306"/>
        <v>0</v>
      </c>
      <c r="BE147" s="6"/>
      <c r="BF147" s="5"/>
      <c r="BG147" s="8"/>
      <c r="BH147" s="45">
        <v>265.98599999999999</v>
      </c>
      <c r="BI147" s="5">
        <v>4194.9520000000002</v>
      </c>
      <c r="BJ147" s="8">
        <f t="shared" si="307"/>
        <v>15771.326310407316</v>
      </c>
      <c r="BK147" s="55">
        <f t="shared" si="309"/>
        <v>1092.3094900000001</v>
      </c>
      <c r="BL147" s="8">
        <f t="shared" si="310"/>
        <v>16102.885999999999</v>
      </c>
    </row>
    <row r="148" spans="1:64" ht="15" thickBot="1" x14ac:dyDescent="0.35">
      <c r="A148" s="37"/>
      <c r="B148" s="42" t="s">
        <v>14</v>
      </c>
      <c r="C148" s="29">
        <f t="shared" ref="C148:D148" si="312">SUM(C136:C147)</f>
        <v>6023.2798300000004</v>
      </c>
      <c r="D148" s="28">
        <f t="shared" si="312"/>
        <v>92006.423999999999</v>
      </c>
      <c r="E148" s="30"/>
      <c r="F148" s="29">
        <f t="shared" ref="F148:G148" si="313">SUM(F136:F147)</f>
        <v>333.61199999999997</v>
      </c>
      <c r="G148" s="28">
        <f t="shared" si="313"/>
        <v>4180.3209999999999</v>
      </c>
      <c r="H148" s="30"/>
      <c r="I148" s="29"/>
      <c r="J148" s="28"/>
      <c r="K148" s="30"/>
      <c r="L148" s="29">
        <f t="shared" ref="L148:M148" si="314">SUM(L136:L147)</f>
        <v>1544.59238</v>
      </c>
      <c r="M148" s="28">
        <f t="shared" si="314"/>
        <v>28849.416000000001</v>
      </c>
      <c r="N148" s="30"/>
      <c r="O148" s="29">
        <f t="shared" ref="O148:P148" si="315">SUM(O136:O147)</f>
        <v>0</v>
      </c>
      <c r="P148" s="28">
        <f t="shared" si="315"/>
        <v>0</v>
      </c>
      <c r="Q148" s="30"/>
      <c r="R148" s="29">
        <f t="shared" ref="R148:S148" si="316">SUM(R136:R147)</f>
        <v>0</v>
      </c>
      <c r="S148" s="28">
        <f t="shared" si="316"/>
        <v>0</v>
      </c>
      <c r="T148" s="30"/>
      <c r="U148" s="29">
        <f t="shared" ref="U148:V148" si="317">SUM(U136:U147)</f>
        <v>0</v>
      </c>
      <c r="V148" s="28">
        <f t="shared" si="317"/>
        <v>0</v>
      </c>
      <c r="W148" s="30"/>
      <c r="X148" s="29">
        <f t="shared" ref="X148:Y148" si="318">SUM(X136:X147)</f>
        <v>24.899000000000001</v>
      </c>
      <c r="Y148" s="28">
        <f t="shared" si="318"/>
        <v>449.51</v>
      </c>
      <c r="Z148" s="30"/>
      <c r="AA148" s="29">
        <f t="shared" ref="AA148:AB148" si="319">SUM(AA136:AA147)</f>
        <v>0</v>
      </c>
      <c r="AB148" s="28">
        <f t="shared" si="319"/>
        <v>0</v>
      </c>
      <c r="AC148" s="30"/>
      <c r="AD148" s="29">
        <f t="shared" ref="AD148:AE148" si="320">SUM(AD136:AD147)</f>
        <v>36.378999999999998</v>
      </c>
      <c r="AE148" s="28">
        <f t="shared" si="320"/>
        <v>1615.5250000000001</v>
      </c>
      <c r="AF148" s="30"/>
      <c r="AG148" s="29">
        <f t="shared" ref="AG148:AH148" si="321">SUM(AG136:AG147)</f>
        <v>0</v>
      </c>
      <c r="AH148" s="28">
        <f t="shared" si="321"/>
        <v>0</v>
      </c>
      <c r="AI148" s="30"/>
      <c r="AJ148" s="29">
        <f t="shared" ref="AJ148:AK148" si="322">SUM(AJ136:AJ147)</f>
        <v>0</v>
      </c>
      <c r="AK148" s="28">
        <f t="shared" si="322"/>
        <v>0</v>
      </c>
      <c r="AL148" s="30"/>
      <c r="AM148" s="29">
        <f t="shared" ref="AM148:AN148" si="323">SUM(AM136:AM147)</f>
        <v>19.863</v>
      </c>
      <c r="AN148" s="28">
        <f t="shared" si="323"/>
        <v>335.28100000000001</v>
      </c>
      <c r="AO148" s="30"/>
      <c r="AP148" s="29">
        <f t="shared" ref="AP148:AQ148" si="324">SUM(AP136:AP147)</f>
        <v>0</v>
      </c>
      <c r="AQ148" s="28">
        <f t="shared" si="324"/>
        <v>0</v>
      </c>
      <c r="AR148" s="30"/>
      <c r="AS148" s="29">
        <f t="shared" ref="AS148:AT148" si="325">SUM(AS136:AS147)</f>
        <v>0</v>
      </c>
      <c r="AT148" s="28">
        <f t="shared" si="325"/>
        <v>0</v>
      </c>
      <c r="AU148" s="30"/>
      <c r="AV148" s="29">
        <f t="shared" ref="AV148:AW148" si="326">SUM(AV136:AV147)</f>
        <v>0</v>
      </c>
      <c r="AW148" s="28">
        <f t="shared" si="326"/>
        <v>0</v>
      </c>
      <c r="AX148" s="30"/>
      <c r="AY148" s="29">
        <f t="shared" ref="AY148:AZ148" si="327">SUM(AY136:AY147)</f>
        <v>0</v>
      </c>
      <c r="AZ148" s="28">
        <f t="shared" si="327"/>
        <v>0</v>
      </c>
      <c r="BA148" s="30"/>
      <c r="BB148" s="29">
        <f t="shared" ref="BB148:BC148" si="328">SUM(BB136:BB147)</f>
        <v>171.77664999999999</v>
      </c>
      <c r="BC148" s="28">
        <f t="shared" si="328"/>
        <v>6564.5519999999997</v>
      </c>
      <c r="BD148" s="30"/>
      <c r="BE148" s="29"/>
      <c r="BF148" s="28"/>
      <c r="BG148" s="30"/>
      <c r="BH148" s="29">
        <f t="shared" ref="BH148:BI148" si="329">SUM(BH136:BH147)</f>
        <v>1153.04585</v>
      </c>
      <c r="BI148" s="28">
        <f t="shared" si="329"/>
        <v>18870.001</v>
      </c>
      <c r="BJ148" s="30"/>
      <c r="BK148" s="56">
        <f t="shared" si="309"/>
        <v>9307.4477100000004</v>
      </c>
      <c r="BL148" s="30">
        <f t="shared" si="310"/>
        <v>152871.02999999997</v>
      </c>
    </row>
    <row r="149" spans="1:64" x14ac:dyDescent="0.3">
      <c r="A149" s="40">
        <v>2023</v>
      </c>
      <c r="B149" s="41" t="s">
        <v>2</v>
      </c>
      <c r="C149" s="45">
        <v>848.19785000000002</v>
      </c>
      <c r="D149" s="5">
        <v>11037.599</v>
      </c>
      <c r="E149" s="8">
        <f>IF(C149=0,0,D149/C149*1000)</f>
        <v>13013.000445591793</v>
      </c>
      <c r="F149" s="45">
        <v>25.004999999999999</v>
      </c>
      <c r="G149" s="5">
        <v>354.827</v>
      </c>
      <c r="H149" s="8">
        <f t="shared" ref="H149:H160" si="330">IF(F149=0,0,G149/F149*1000)</f>
        <v>14190.241951609678</v>
      </c>
      <c r="I149" s="45"/>
      <c r="J149" s="5"/>
      <c r="K149" s="8"/>
      <c r="L149" s="45">
        <v>277.66671000000002</v>
      </c>
      <c r="M149" s="5">
        <v>3999.3420000000001</v>
      </c>
      <c r="N149" s="8">
        <f t="shared" ref="N149:N160" si="331">IF(L149=0,0,M149/L149*1000)</f>
        <v>14403.390309194789</v>
      </c>
      <c r="O149" s="6">
        <v>0</v>
      </c>
      <c r="P149" s="5">
        <v>0</v>
      </c>
      <c r="Q149" s="8">
        <f t="shared" ref="Q149:Q160" si="332">IF(O149=0,0,P149/O149*1000)</f>
        <v>0</v>
      </c>
      <c r="R149" s="6">
        <v>0</v>
      </c>
      <c r="S149" s="5">
        <v>0</v>
      </c>
      <c r="T149" s="8">
        <f t="shared" ref="T149:T160" si="333">IF(R149=0,0,S149/R149*1000)</f>
        <v>0</v>
      </c>
      <c r="U149" s="6">
        <v>0</v>
      </c>
      <c r="V149" s="5">
        <v>0</v>
      </c>
      <c r="W149" s="8">
        <f t="shared" ref="W149:W160" si="334">IF(U149=0,0,V149/U149*1000)</f>
        <v>0</v>
      </c>
      <c r="X149" s="6">
        <v>0</v>
      </c>
      <c r="Y149" s="5">
        <v>0</v>
      </c>
      <c r="Z149" s="8">
        <f t="shared" ref="Z149:Z160" si="335">IF(X149=0,0,Y149/X149*1000)</f>
        <v>0</v>
      </c>
      <c r="AA149" s="6">
        <v>0</v>
      </c>
      <c r="AB149" s="5">
        <v>0</v>
      </c>
      <c r="AC149" s="8">
        <f t="shared" ref="AC149:AC160" si="336">IF(AA149=0,0,AB149/AA149*1000)</f>
        <v>0</v>
      </c>
      <c r="AD149" s="45">
        <v>26.599450000000001</v>
      </c>
      <c r="AE149" s="5">
        <v>581.20699999999999</v>
      </c>
      <c r="AF149" s="8">
        <f t="shared" ref="AF149:AF160" si="337">IF(AD149=0,0,AE149/AD149*1000)</f>
        <v>21850.339010769021</v>
      </c>
      <c r="AG149" s="6">
        <v>0</v>
      </c>
      <c r="AH149" s="5">
        <v>0</v>
      </c>
      <c r="AI149" s="8">
        <f t="shared" ref="AI149:AI160" si="338">IF(AG149=0,0,AH149/AG149*1000)</f>
        <v>0</v>
      </c>
      <c r="AJ149" s="6">
        <v>0</v>
      </c>
      <c r="AK149" s="5">
        <v>0</v>
      </c>
      <c r="AL149" s="8">
        <f t="shared" ref="AL149:AL160" si="339">IF(AJ149=0,0,AK149/AJ149*1000)</f>
        <v>0</v>
      </c>
      <c r="AM149" s="6">
        <v>0</v>
      </c>
      <c r="AN149" s="5">
        <v>0</v>
      </c>
      <c r="AO149" s="8">
        <f t="shared" ref="AO149:AO160" si="340">IF(AM149=0,0,AN149/AM149*1000)</f>
        <v>0</v>
      </c>
      <c r="AP149" s="45">
        <v>2.1</v>
      </c>
      <c r="AQ149" s="5">
        <v>11.3</v>
      </c>
      <c r="AR149" s="8">
        <f t="shared" ref="AR149:AR160" si="341">IF(AP149=0,0,AQ149/AP149*1000)</f>
        <v>5380.9523809523816</v>
      </c>
      <c r="AS149" s="6">
        <v>0</v>
      </c>
      <c r="AT149" s="5">
        <v>0</v>
      </c>
      <c r="AU149" s="8">
        <f t="shared" ref="AU149:AU160" si="342">IF(AS149=0,0,AT149/AS149*1000)</f>
        <v>0</v>
      </c>
      <c r="AV149" s="6">
        <v>0</v>
      </c>
      <c r="AW149" s="5">
        <v>0</v>
      </c>
      <c r="AX149" s="8">
        <f t="shared" ref="AX149:AX160" si="343">IF(AV149=0,0,AW149/AV149*1000)</f>
        <v>0</v>
      </c>
      <c r="AY149" s="6">
        <v>0</v>
      </c>
      <c r="AZ149" s="5">
        <v>0</v>
      </c>
      <c r="BA149" s="8">
        <f t="shared" ref="BA149:BA160" si="344">IF(AY149=0,0,AZ149/AY149*1000)</f>
        <v>0</v>
      </c>
      <c r="BB149" s="45">
        <v>8.6186799999999995</v>
      </c>
      <c r="BC149" s="5">
        <v>210.964</v>
      </c>
      <c r="BD149" s="8">
        <f t="shared" ref="BD149:BD160" si="345">IF(BB149=0,0,BC149/BB149*1000)</f>
        <v>24477.530201840655</v>
      </c>
      <c r="BE149" s="45"/>
      <c r="BF149" s="5"/>
      <c r="BG149" s="8"/>
      <c r="BH149" s="45">
        <v>353.83699999999999</v>
      </c>
      <c r="BI149" s="5">
        <v>5318.4369999999999</v>
      </c>
      <c r="BJ149" s="8">
        <f t="shared" ref="BJ149:BJ160" si="346">IF(BH149=0,0,BI149/BH149*1000)</f>
        <v>15030.754273860563</v>
      </c>
      <c r="BK149" s="55">
        <f>SUMIF($C$5:$BJ$5,"Ton",C149:BJ149)</f>
        <v>1542.02469</v>
      </c>
      <c r="BL149" s="8">
        <f>SUMIF($C$5:$BJ$5,"F*",C149:BJ149)</f>
        <v>21513.675999999999</v>
      </c>
    </row>
    <row r="150" spans="1:64" x14ac:dyDescent="0.3">
      <c r="A150" s="40">
        <v>2023</v>
      </c>
      <c r="B150" s="41" t="s">
        <v>3</v>
      </c>
      <c r="C150" s="45">
        <v>562.54903999999999</v>
      </c>
      <c r="D150" s="5">
        <v>6703.7510000000002</v>
      </c>
      <c r="E150" s="8">
        <f t="shared" ref="E150:E151" si="347">IF(C150=0,0,D150/C150*1000)</f>
        <v>11916.740627625995</v>
      </c>
      <c r="F150" s="45">
        <v>23.28</v>
      </c>
      <c r="G150" s="5">
        <v>297.39800000000002</v>
      </c>
      <c r="H150" s="8">
        <f t="shared" si="330"/>
        <v>12774.828178694159</v>
      </c>
      <c r="I150" s="45"/>
      <c r="J150" s="5"/>
      <c r="K150" s="8"/>
      <c r="L150" s="45">
        <v>194.83579</v>
      </c>
      <c r="M150" s="5">
        <v>3090.0070000000001</v>
      </c>
      <c r="N150" s="8">
        <f t="shared" si="331"/>
        <v>15859.545107190008</v>
      </c>
      <c r="O150" s="6">
        <v>0</v>
      </c>
      <c r="P150" s="5">
        <v>0</v>
      </c>
      <c r="Q150" s="8">
        <f t="shared" si="332"/>
        <v>0</v>
      </c>
      <c r="R150" s="6">
        <v>0</v>
      </c>
      <c r="S150" s="5">
        <v>0</v>
      </c>
      <c r="T150" s="8">
        <f t="shared" si="333"/>
        <v>0</v>
      </c>
      <c r="U150" s="6">
        <v>0</v>
      </c>
      <c r="V150" s="5">
        <v>0</v>
      </c>
      <c r="W150" s="8">
        <f t="shared" si="334"/>
        <v>0</v>
      </c>
      <c r="X150" s="6">
        <v>0</v>
      </c>
      <c r="Y150" s="5">
        <v>0</v>
      </c>
      <c r="Z150" s="8">
        <f t="shared" si="335"/>
        <v>0</v>
      </c>
      <c r="AA150" s="6">
        <v>0</v>
      </c>
      <c r="AB150" s="5">
        <v>0</v>
      </c>
      <c r="AC150" s="8">
        <f t="shared" si="336"/>
        <v>0</v>
      </c>
      <c r="AD150" s="6">
        <v>0</v>
      </c>
      <c r="AE150" s="5">
        <v>0</v>
      </c>
      <c r="AF150" s="8">
        <f t="shared" si="337"/>
        <v>0</v>
      </c>
      <c r="AG150" s="6">
        <v>0</v>
      </c>
      <c r="AH150" s="5">
        <v>0</v>
      </c>
      <c r="AI150" s="8">
        <f t="shared" si="338"/>
        <v>0</v>
      </c>
      <c r="AJ150" s="6">
        <v>0</v>
      </c>
      <c r="AK150" s="5">
        <v>0</v>
      </c>
      <c r="AL150" s="8">
        <f t="shared" si="339"/>
        <v>0</v>
      </c>
      <c r="AM150" s="6">
        <v>0</v>
      </c>
      <c r="AN150" s="5">
        <v>0</v>
      </c>
      <c r="AO150" s="8">
        <f t="shared" si="340"/>
        <v>0</v>
      </c>
      <c r="AP150" s="6">
        <v>0</v>
      </c>
      <c r="AQ150" s="5">
        <v>0</v>
      </c>
      <c r="AR150" s="8">
        <f t="shared" si="341"/>
        <v>0</v>
      </c>
      <c r="AS150" s="6">
        <v>0</v>
      </c>
      <c r="AT150" s="5">
        <v>0</v>
      </c>
      <c r="AU150" s="8">
        <f t="shared" si="342"/>
        <v>0</v>
      </c>
      <c r="AV150" s="6">
        <v>0</v>
      </c>
      <c r="AW150" s="5">
        <v>0</v>
      </c>
      <c r="AX150" s="8">
        <f t="shared" si="343"/>
        <v>0</v>
      </c>
      <c r="AY150" s="6">
        <v>0</v>
      </c>
      <c r="AZ150" s="5">
        <v>0</v>
      </c>
      <c r="BA150" s="8">
        <f t="shared" si="344"/>
        <v>0</v>
      </c>
      <c r="BB150" s="6">
        <v>0</v>
      </c>
      <c r="BC150" s="5">
        <v>0</v>
      </c>
      <c r="BD150" s="8">
        <f t="shared" si="345"/>
        <v>0</v>
      </c>
      <c r="BE150" s="6"/>
      <c r="BF150" s="5"/>
      <c r="BG150" s="8"/>
      <c r="BH150" s="45">
        <v>104.884</v>
      </c>
      <c r="BI150" s="5">
        <v>1498.396</v>
      </c>
      <c r="BJ150" s="8">
        <f t="shared" si="346"/>
        <v>14286.220967926472</v>
      </c>
      <c r="BK150" s="55">
        <f t="shared" ref="BK150:BK161" si="348">SUMIF($C$5:$BJ$5,"Ton",C150:BJ150)</f>
        <v>885.54882999999995</v>
      </c>
      <c r="BL150" s="8">
        <f t="shared" ref="BL150:BL161" si="349">SUMIF($C$5:$BJ$5,"F*",C150:BJ150)</f>
        <v>11589.552000000001</v>
      </c>
    </row>
    <row r="151" spans="1:64" x14ac:dyDescent="0.3">
      <c r="A151" s="40">
        <v>2023</v>
      </c>
      <c r="B151" s="41" t="s">
        <v>4</v>
      </c>
      <c r="C151" s="45">
        <v>452.92138</v>
      </c>
      <c r="D151" s="5">
        <v>5871.8909999999996</v>
      </c>
      <c r="E151" s="8">
        <f t="shared" si="347"/>
        <v>12964.481826845975</v>
      </c>
      <c r="F151" s="45">
        <v>25.004999999999999</v>
      </c>
      <c r="G151" s="5">
        <v>364.34300000000002</v>
      </c>
      <c r="H151" s="8">
        <f t="shared" si="330"/>
        <v>14570.805838832235</v>
      </c>
      <c r="I151" s="45"/>
      <c r="J151" s="5"/>
      <c r="K151" s="8"/>
      <c r="L151" s="45">
        <v>194.72498999999999</v>
      </c>
      <c r="M151" s="5">
        <v>3052.8809999999999</v>
      </c>
      <c r="N151" s="8">
        <f t="shared" si="331"/>
        <v>15677.910678028536</v>
      </c>
      <c r="O151" s="6">
        <v>0</v>
      </c>
      <c r="P151" s="5">
        <v>0</v>
      </c>
      <c r="Q151" s="8">
        <f t="shared" si="332"/>
        <v>0</v>
      </c>
      <c r="R151" s="6">
        <v>0</v>
      </c>
      <c r="S151" s="5">
        <v>0</v>
      </c>
      <c r="T151" s="8">
        <f t="shared" si="333"/>
        <v>0</v>
      </c>
      <c r="U151" s="6">
        <v>0</v>
      </c>
      <c r="V151" s="5">
        <v>0</v>
      </c>
      <c r="W151" s="8">
        <f t="shared" si="334"/>
        <v>0</v>
      </c>
      <c r="X151" s="6">
        <v>0</v>
      </c>
      <c r="Y151" s="5">
        <v>0</v>
      </c>
      <c r="Z151" s="8">
        <f t="shared" si="335"/>
        <v>0</v>
      </c>
      <c r="AA151" s="6">
        <v>0</v>
      </c>
      <c r="AB151" s="5">
        <v>0</v>
      </c>
      <c r="AC151" s="8">
        <f t="shared" si="336"/>
        <v>0</v>
      </c>
      <c r="AD151" s="6">
        <v>0</v>
      </c>
      <c r="AE151" s="5">
        <v>0</v>
      </c>
      <c r="AF151" s="8">
        <f t="shared" si="337"/>
        <v>0</v>
      </c>
      <c r="AG151" s="6">
        <v>0</v>
      </c>
      <c r="AH151" s="5">
        <v>0</v>
      </c>
      <c r="AI151" s="8">
        <f t="shared" si="338"/>
        <v>0</v>
      </c>
      <c r="AJ151" s="6">
        <v>0</v>
      </c>
      <c r="AK151" s="5">
        <v>0</v>
      </c>
      <c r="AL151" s="8">
        <f t="shared" si="339"/>
        <v>0</v>
      </c>
      <c r="AM151" s="6">
        <v>0</v>
      </c>
      <c r="AN151" s="5">
        <v>0</v>
      </c>
      <c r="AO151" s="8">
        <f t="shared" si="340"/>
        <v>0</v>
      </c>
      <c r="AP151" s="6">
        <v>0</v>
      </c>
      <c r="AQ151" s="5">
        <v>0</v>
      </c>
      <c r="AR151" s="8">
        <f t="shared" si="341"/>
        <v>0</v>
      </c>
      <c r="AS151" s="6">
        <v>0</v>
      </c>
      <c r="AT151" s="5">
        <v>0</v>
      </c>
      <c r="AU151" s="8">
        <f t="shared" si="342"/>
        <v>0</v>
      </c>
      <c r="AV151" s="6">
        <v>0</v>
      </c>
      <c r="AW151" s="5">
        <v>0</v>
      </c>
      <c r="AX151" s="8">
        <f t="shared" si="343"/>
        <v>0</v>
      </c>
      <c r="AY151" s="6">
        <v>0</v>
      </c>
      <c r="AZ151" s="5">
        <v>0</v>
      </c>
      <c r="BA151" s="8">
        <f t="shared" si="344"/>
        <v>0</v>
      </c>
      <c r="BB151" s="6">
        <v>0</v>
      </c>
      <c r="BC151" s="5">
        <v>0</v>
      </c>
      <c r="BD151" s="8">
        <f t="shared" si="345"/>
        <v>0</v>
      </c>
      <c r="BE151" s="6"/>
      <c r="BF151" s="5"/>
      <c r="BG151" s="8"/>
      <c r="BH151" s="45">
        <v>81.510999999999996</v>
      </c>
      <c r="BI151" s="5">
        <v>1342.9949999999999</v>
      </c>
      <c r="BJ151" s="8">
        <f t="shared" si="346"/>
        <v>16476.242470341425</v>
      </c>
      <c r="BK151" s="55">
        <f t="shared" si="348"/>
        <v>754.16237000000001</v>
      </c>
      <c r="BL151" s="57">
        <f t="shared" si="349"/>
        <v>10632.11</v>
      </c>
    </row>
    <row r="152" spans="1:64" x14ac:dyDescent="0.3">
      <c r="A152" s="40">
        <v>2023</v>
      </c>
      <c r="B152" s="41" t="s">
        <v>5</v>
      </c>
      <c r="C152" s="45">
        <v>321.46436999999997</v>
      </c>
      <c r="D152" s="5">
        <v>3771.52</v>
      </c>
      <c r="E152" s="8">
        <f>IF(C152=0,0,D152/C152*1000)</f>
        <v>11732.311111181623</v>
      </c>
      <c r="F152" s="45">
        <v>25.004999999999999</v>
      </c>
      <c r="G152" s="5">
        <v>375.92500000000001</v>
      </c>
      <c r="H152" s="8">
        <f t="shared" si="330"/>
        <v>15033.99320135973</v>
      </c>
      <c r="I152" s="45"/>
      <c r="J152" s="5"/>
      <c r="K152" s="8"/>
      <c r="L152" s="45">
        <v>139.44937999999999</v>
      </c>
      <c r="M152" s="5">
        <v>2309.9369999999999</v>
      </c>
      <c r="N152" s="8">
        <f t="shared" si="331"/>
        <v>16564.69896101367</v>
      </c>
      <c r="O152" s="6">
        <v>0</v>
      </c>
      <c r="P152" s="5">
        <v>0</v>
      </c>
      <c r="Q152" s="8">
        <f t="shared" si="332"/>
        <v>0</v>
      </c>
      <c r="R152" s="6">
        <v>0</v>
      </c>
      <c r="S152" s="5">
        <v>0</v>
      </c>
      <c r="T152" s="8">
        <f t="shared" si="333"/>
        <v>0</v>
      </c>
      <c r="U152" s="6">
        <v>0</v>
      </c>
      <c r="V152" s="5">
        <v>0</v>
      </c>
      <c r="W152" s="8">
        <f t="shared" si="334"/>
        <v>0</v>
      </c>
      <c r="X152" s="6">
        <v>0</v>
      </c>
      <c r="Y152" s="5">
        <v>0</v>
      </c>
      <c r="Z152" s="8">
        <f t="shared" si="335"/>
        <v>0</v>
      </c>
      <c r="AA152" s="6">
        <v>0</v>
      </c>
      <c r="AB152" s="5">
        <v>0</v>
      </c>
      <c r="AC152" s="8">
        <f t="shared" si="336"/>
        <v>0</v>
      </c>
      <c r="AD152" s="6">
        <v>0</v>
      </c>
      <c r="AE152" s="5">
        <v>0</v>
      </c>
      <c r="AF152" s="8">
        <f t="shared" si="337"/>
        <v>0</v>
      </c>
      <c r="AG152" s="6">
        <v>0</v>
      </c>
      <c r="AH152" s="5">
        <v>0</v>
      </c>
      <c r="AI152" s="8">
        <f t="shared" si="338"/>
        <v>0</v>
      </c>
      <c r="AJ152" s="6">
        <v>0</v>
      </c>
      <c r="AK152" s="5">
        <v>0</v>
      </c>
      <c r="AL152" s="8">
        <f t="shared" si="339"/>
        <v>0</v>
      </c>
      <c r="AM152" s="6">
        <v>0</v>
      </c>
      <c r="AN152" s="5">
        <v>0</v>
      </c>
      <c r="AO152" s="8">
        <f t="shared" si="340"/>
        <v>0</v>
      </c>
      <c r="AP152" s="6">
        <v>0</v>
      </c>
      <c r="AQ152" s="5">
        <v>0</v>
      </c>
      <c r="AR152" s="8">
        <f t="shared" si="341"/>
        <v>0</v>
      </c>
      <c r="AS152" s="6">
        <v>0</v>
      </c>
      <c r="AT152" s="5">
        <v>0</v>
      </c>
      <c r="AU152" s="8">
        <f t="shared" si="342"/>
        <v>0</v>
      </c>
      <c r="AV152" s="6">
        <v>0</v>
      </c>
      <c r="AW152" s="5">
        <v>0</v>
      </c>
      <c r="AX152" s="8">
        <f t="shared" si="343"/>
        <v>0</v>
      </c>
      <c r="AY152" s="6">
        <v>0</v>
      </c>
      <c r="AZ152" s="5">
        <v>0</v>
      </c>
      <c r="BA152" s="8">
        <f t="shared" si="344"/>
        <v>0</v>
      </c>
      <c r="BB152" s="45">
        <v>41.628389999999996</v>
      </c>
      <c r="BC152" s="5">
        <v>1118.538</v>
      </c>
      <c r="BD152" s="8">
        <f t="shared" si="345"/>
        <v>26869.595485196522</v>
      </c>
      <c r="BE152" s="45"/>
      <c r="BF152" s="5"/>
      <c r="BG152" s="8"/>
      <c r="BH152" s="45">
        <v>80.405000000000001</v>
      </c>
      <c r="BI152" s="5">
        <v>1528.8589999999999</v>
      </c>
      <c r="BJ152" s="8">
        <f t="shared" si="346"/>
        <v>19014.476711647283</v>
      </c>
      <c r="BK152" s="55">
        <f t="shared" si="348"/>
        <v>607.95213999999987</v>
      </c>
      <c r="BL152" s="8">
        <f t="shared" si="349"/>
        <v>9104.7790000000005</v>
      </c>
    </row>
    <row r="153" spans="1:64" x14ac:dyDescent="0.3">
      <c r="A153" s="40">
        <v>2023</v>
      </c>
      <c r="B153" s="8" t="s">
        <v>6</v>
      </c>
      <c r="C153" s="45">
        <v>417.36053000000004</v>
      </c>
      <c r="D153" s="5">
        <v>4822.7219999999998</v>
      </c>
      <c r="E153" s="8">
        <f t="shared" ref="E153:E160" si="350">IF(C153=0,0,D153/C153*1000)</f>
        <v>11555.290098946345</v>
      </c>
      <c r="F153" s="45">
        <v>25.05</v>
      </c>
      <c r="G153" s="5">
        <v>427.31200000000001</v>
      </c>
      <c r="H153" s="8">
        <f t="shared" si="330"/>
        <v>17058.363273453095</v>
      </c>
      <c r="I153" s="45"/>
      <c r="J153" s="5"/>
      <c r="K153" s="8"/>
      <c r="L153" s="45">
        <v>165.01940999999999</v>
      </c>
      <c r="M153" s="5">
        <v>2651.58</v>
      </c>
      <c r="N153" s="8">
        <f t="shared" si="331"/>
        <v>16068.291602787816</v>
      </c>
      <c r="O153" s="6">
        <v>0</v>
      </c>
      <c r="P153" s="5">
        <v>0</v>
      </c>
      <c r="Q153" s="8">
        <f t="shared" si="332"/>
        <v>0</v>
      </c>
      <c r="R153" s="6">
        <v>0</v>
      </c>
      <c r="S153" s="5">
        <v>0</v>
      </c>
      <c r="T153" s="8">
        <f t="shared" si="333"/>
        <v>0</v>
      </c>
      <c r="U153" s="6">
        <v>0</v>
      </c>
      <c r="V153" s="5">
        <v>0</v>
      </c>
      <c r="W153" s="8">
        <f t="shared" si="334"/>
        <v>0</v>
      </c>
      <c r="X153" s="6">
        <v>0</v>
      </c>
      <c r="Y153" s="5">
        <v>0</v>
      </c>
      <c r="Z153" s="8">
        <f t="shared" si="335"/>
        <v>0</v>
      </c>
      <c r="AA153" s="6">
        <v>0</v>
      </c>
      <c r="AB153" s="5">
        <v>0</v>
      </c>
      <c r="AC153" s="8">
        <f t="shared" si="336"/>
        <v>0</v>
      </c>
      <c r="AD153" s="6">
        <v>0</v>
      </c>
      <c r="AE153" s="5">
        <v>0</v>
      </c>
      <c r="AF153" s="8">
        <f t="shared" si="337"/>
        <v>0</v>
      </c>
      <c r="AG153" s="6">
        <v>0</v>
      </c>
      <c r="AH153" s="5">
        <v>0</v>
      </c>
      <c r="AI153" s="8">
        <f t="shared" si="338"/>
        <v>0</v>
      </c>
      <c r="AJ153" s="6">
        <v>0</v>
      </c>
      <c r="AK153" s="5">
        <v>0</v>
      </c>
      <c r="AL153" s="8">
        <f t="shared" si="339"/>
        <v>0</v>
      </c>
      <c r="AM153" s="6">
        <v>0</v>
      </c>
      <c r="AN153" s="5">
        <v>0</v>
      </c>
      <c r="AO153" s="8">
        <f t="shared" si="340"/>
        <v>0</v>
      </c>
      <c r="AP153" s="6">
        <v>0</v>
      </c>
      <c r="AQ153" s="5">
        <v>0</v>
      </c>
      <c r="AR153" s="8">
        <f t="shared" si="341"/>
        <v>0</v>
      </c>
      <c r="AS153" s="6">
        <v>0</v>
      </c>
      <c r="AT153" s="5">
        <v>0</v>
      </c>
      <c r="AU153" s="8">
        <f t="shared" si="342"/>
        <v>0</v>
      </c>
      <c r="AV153" s="6">
        <v>0</v>
      </c>
      <c r="AW153" s="5">
        <v>0</v>
      </c>
      <c r="AX153" s="8">
        <f t="shared" si="343"/>
        <v>0</v>
      </c>
      <c r="AY153" s="6">
        <v>0</v>
      </c>
      <c r="AZ153" s="5">
        <v>0</v>
      </c>
      <c r="BA153" s="8">
        <f t="shared" si="344"/>
        <v>0</v>
      </c>
      <c r="BB153" s="45">
        <v>5.1719900000000001</v>
      </c>
      <c r="BC153" s="5">
        <v>130.94800000000001</v>
      </c>
      <c r="BD153" s="8">
        <f t="shared" si="345"/>
        <v>25318.687777818595</v>
      </c>
      <c r="BE153" s="45"/>
      <c r="BF153" s="5"/>
      <c r="BG153" s="8"/>
      <c r="BH153" s="45">
        <v>26.88</v>
      </c>
      <c r="BI153" s="5">
        <v>377.37599999999998</v>
      </c>
      <c r="BJ153" s="8">
        <f t="shared" si="346"/>
        <v>14039.285714285714</v>
      </c>
      <c r="BK153" s="55">
        <f t="shared" si="348"/>
        <v>639.48193000000003</v>
      </c>
      <c r="BL153" s="8">
        <f t="shared" si="349"/>
        <v>8409.9380000000001</v>
      </c>
    </row>
    <row r="154" spans="1:64" x14ac:dyDescent="0.3">
      <c r="A154" s="40">
        <v>2023</v>
      </c>
      <c r="B154" s="41" t="s">
        <v>7</v>
      </c>
      <c r="C154" s="45">
        <v>370.75376</v>
      </c>
      <c r="D154" s="5">
        <v>4332.7809999999999</v>
      </c>
      <c r="E154" s="8">
        <f t="shared" si="350"/>
        <v>11686.411487775606</v>
      </c>
      <c r="F154" s="45">
        <v>50.024999999999999</v>
      </c>
      <c r="G154" s="5">
        <v>887.76400000000001</v>
      </c>
      <c r="H154" s="8">
        <f t="shared" si="330"/>
        <v>17746.406796601699</v>
      </c>
      <c r="I154" s="45"/>
      <c r="J154" s="5"/>
      <c r="K154" s="8"/>
      <c r="L154" s="45">
        <v>28.075430000000001</v>
      </c>
      <c r="M154" s="5">
        <v>464.54700000000003</v>
      </c>
      <c r="N154" s="8">
        <f t="shared" si="331"/>
        <v>16546.389494301598</v>
      </c>
      <c r="O154" s="6">
        <v>0</v>
      </c>
      <c r="P154" s="5">
        <v>0</v>
      </c>
      <c r="Q154" s="8">
        <f t="shared" si="332"/>
        <v>0</v>
      </c>
      <c r="R154" s="6">
        <v>0</v>
      </c>
      <c r="S154" s="5">
        <v>0</v>
      </c>
      <c r="T154" s="8">
        <f t="shared" si="333"/>
        <v>0</v>
      </c>
      <c r="U154" s="6">
        <v>0</v>
      </c>
      <c r="V154" s="5">
        <v>0</v>
      </c>
      <c r="W154" s="8">
        <f t="shared" si="334"/>
        <v>0</v>
      </c>
      <c r="X154" s="6">
        <v>0</v>
      </c>
      <c r="Y154" s="5">
        <v>0</v>
      </c>
      <c r="Z154" s="8">
        <f t="shared" si="335"/>
        <v>0</v>
      </c>
      <c r="AA154" s="6">
        <v>0</v>
      </c>
      <c r="AB154" s="5">
        <v>0</v>
      </c>
      <c r="AC154" s="8">
        <f t="shared" si="336"/>
        <v>0</v>
      </c>
      <c r="AD154" s="6">
        <v>0</v>
      </c>
      <c r="AE154" s="5">
        <v>0</v>
      </c>
      <c r="AF154" s="8">
        <f t="shared" si="337"/>
        <v>0</v>
      </c>
      <c r="AG154" s="6">
        <v>0</v>
      </c>
      <c r="AH154" s="5">
        <v>0</v>
      </c>
      <c r="AI154" s="8">
        <f t="shared" si="338"/>
        <v>0</v>
      </c>
      <c r="AJ154" s="6">
        <v>0</v>
      </c>
      <c r="AK154" s="5">
        <v>0</v>
      </c>
      <c r="AL154" s="8">
        <f t="shared" si="339"/>
        <v>0</v>
      </c>
      <c r="AM154" s="6">
        <v>0</v>
      </c>
      <c r="AN154" s="5">
        <v>0</v>
      </c>
      <c r="AO154" s="8">
        <f t="shared" si="340"/>
        <v>0</v>
      </c>
      <c r="AP154" s="6">
        <v>0</v>
      </c>
      <c r="AQ154" s="5">
        <v>0</v>
      </c>
      <c r="AR154" s="8">
        <f t="shared" si="341"/>
        <v>0</v>
      </c>
      <c r="AS154" s="6">
        <v>0</v>
      </c>
      <c r="AT154" s="5">
        <v>0</v>
      </c>
      <c r="AU154" s="8">
        <f t="shared" si="342"/>
        <v>0</v>
      </c>
      <c r="AV154" s="6">
        <v>0</v>
      </c>
      <c r="AW154" s="5">
        <v>0</v>
      </c>
      <c r="AX154" s="8">
        <f t="shared" si="343"/>
        <v>0</v>
      </c>
      <c r="AY154" s="6">
        <v>0</v>
      </c>
      <c r="AZ154" s="5">
        <v>0</v>
      </c>
      <c r="BA154" s="8">
        <f t="shared" si="344"/>
        <v>0</v>
      </c>
      <c r="BB154" s="45">
        <v>19.798099999999998</v>
      </c>
      <c r="BC154" s="5">
        <v>528.04700000000003</v>
      </c>
      <c r="BD154" s="8">
        <f t="shared" si="345"/>
        <v>26671.59979998081</v>
      </c>
      <c r="BE154" s="45"/>
      <c r="BF154" s="5"/>
      <c r="BG154" s="8"/>
      <c r="BH154" s="6">
        <v>0</v>
      </c>
      <c r="BI154" s="5">
        <v>0</v>
      </c>
      <c r="BJ154" s="8">
        <f t="shared" si="346"/>
        <v>0</v>
      </c>
      <c r="BK154" s="55">
        <f t="shared" si="348"/>
        <v>468.65228999999994</v>
      </c>
      <c r="BL154" s="8">
        <f t="shared" si="349"/>
        <v>6213.139000000001</v>
      </c>
    </row>
    <row r="155" spans="1:64" x14ac:dyDescent="0.3">
      <c r="A155" s="40">
        <v>2023</v>
      </c>
      <c r="B155" s="41" t="s">
        <v>8</v>
      </c>
      <c r="C155" s="45">
        <v>143.84236999999999</v>
      </c>
      <c r="D155" s="5">
        <v>1595.193</v>
      </c>
      <c r="E155" s="8">
        <f t="shared" si="350"/>
        <v>11089.868722268689</v>
      </c>
      <c r="F155" s="6">
        <v>0</v>
      </c>
      <c r="G155" s="5">
        <v>0</v>
      </c>
      <c r="H155" s="8">
        <f t="shared" si="330"/>
        <v>0</v>
      </c>
      <c r="I155" s="45"/>
      <c r="J155" s="5"/>
      <c r="K155" s="8"/>
      <c r="L155" s="45">
        <v>27.007999999999999</v>
      </c>
      <c r="M155" s="5">
        <v>551.81799999999998</v>
      </c>
      <c r="N155" s="8">
        <f t="shared" si="331"/>
        <v>20431.649881516587</v>
      </c>
      <c r="O155" s="6">
        <v>0</v>
      </c>
      <c r="P155" s="5">
        <v>0</v>
      </c>
      <c r="Q155" s="8">
        <f t="shared" si="332"/>
        <v>0</v>
      </c>
      <c r="R155" s="6">
        <v>0</v>
      </c>
      <c r="S155" s="5">
        <v>0</v>
      </c>
      <c r="T155" s="8">
        <f t="shared" si="333"/>
        <v>0</v>
      </c>
      <c r="U155" s="6">
        <v>0</v>
      </c>
      <c r="V155" s="5">
        <v>0</v>
      </c>
      <c r="W155" s="8">
        <f t="shared" si="334"/>
        <v>0</v>
      </c>
      <c r="X155" s="6">
        <v>0</v>
      </c>
      <c r="Y155" s="5">
        <v>0</v>
      </c>
      <c r="Z155" s="8">
        <f t="shared" si="335"/>
        <v>0</v>
      </c>
      <c r="AA155" s="6">
        <v>0</v>
      </c>
      <c r="AB155" s="5">
        <v>0</v>
      </c>
      <c r="AC155" s="8">
        <f t="shared" si="336"/>
        <v>0</v>
      </c>
      <c r="AD155" s="45">
        <v>8.9224899999999998</v>
      </c>
      <c r="AE155" s="5">
        <v>252.79400000000001</v>
      </c>
      <c r="AF155" s="8">
        <f t="shared" si="337"/>
        <v>28332.225645531686</v>
      </c>
      <c r="AG155" s="6">
        <v>0</v>
      </c>
      <c r="AH155" s="5">
        <v>0</v>
      </c>
      <c r="AI155" s="8">
        <f t="shared" si="338"/>
        <v>0</v>
      </c>
      <c r="AJ155" s="6">
        <v>0</v>
      </c>
      <c r="AK155" s="5">
        <v>0</v>
      </c>
      <c r="AL155" s="8">
        <f t="shared" si="339"/>
        <v>0</v>
      </c>
      <c r="AM155" s="6">
        <v>0</v>
      </c>
      <c r="AN155" s="5">
        <v>0</v>
      </c>
      <c r="AO155" s="8">
        <f t="shared" si="340"/>
        <v>0</v>
      </c>
      <c r="AP155" s="6">
        <v>0</v>
      </c>
      <c r="AQ155" s="5">
        <v>0</v>
      </c>
      <c r="AR155" s="8">
        <f t="shared" si="341"/>
        <v>0</v>
      </c>
      <c r="AS155" s="6">
        <v>0</v>
      </c>
      <c r="AT155" s="5">
        <v>0</v>
      </c>
      <c r="AU155" s="8">
        <f t="shared" si="342"/>
        <v>0</v>
      </c>
      <c r="AV155" s="6">
        <v>0</v>
      </c>
      <c r="AW155" s="5">
        <v>0</v>
      </c>
      <c r="AX155" s="8">
        <f t="shared" si="343"/>
        <v>0</v>
      </c>
      <c r="AY155" s="6">
        <v>0</v>
      </c>
      <c r="AZ155" s="5">
        <v>0</v>
      </c>
      <c r="BA155" s="8">
        <f t="shared" si="344"/>
        <v>0</v>
      </c>
      <c r="BB155" s="6">
        <v>0</v>
      </c>
      <c r="BC155" s="5">
        <v>0</v>
      </c>
      <c r="BD155" s="8">
        <f t="shared" si="345"/>
        <v>0</v>
      </c>
      <c r="BE155" s="6"/>
      <c r="BF155" s="5"/>
      <c r="BG155" s="8"/>
      <c r="BH155" s="6">
        <v>0</v>
      </c>
      <c r="BI155" s="5">
        <v>0</v>
      </c>
      <c r="BJ155" s="8">
        <f t="shared" si="346"/>
        <v>0</v>
      </c>
      <c r="BK155" s="55">
        <f t="shared" si="348"/>
        <v>179.77286000000001</v>
      </c>
      <c r="BL155" s="8">
        <f t="shared" si="349"/>
        <v>2399.8049999999998</v>
      </c>
    </row>
    <row r="156" spans="1:64" x14ac:dyDescent="0.3">
      <c r="A156" s="40">
        <v>2023</v>
      </c>
      <c r="B156" s="41" t="s">
        <v>9</v>
      </c>
      <c r="C156" s="45">
        <v>445.42477000000002</v>
      </c>
      <c r="D156" s="5">
        <v>5394.6530000000002</v>
      </c>
      <c r="E156" s="8">
        <f t="shared" si="350"/>
        <v>12111.255061095952</v>
      </c>
      <c r="F156" s="45">
        <v>24.51</v>
      </c>
      <c r="G156" s="5">
        <v>331.91199999999998</v>
      </c>
      <c r="H156" s="8">
        <f t="shared" si="330"/>
        <v>13541.90126478988</v>
      </c>
      <c r="I156" s="45"/>
      <c r="J156" s="5"/>
      <c r="K156" s="8"/>
      <c r="L156" s="45">
        <v>110.57086</v>
      </c>
      <c r="M156" s="5">
        <v>1483.327</v>
      </c>
      <c r="N156" s="8">
        <f t="shared" si="331"/>
        <v>13415.171049587569</v>
      </c>
      <c r="O156" s="6">
        <v>0</v>
      </c>
      <c r="P156" s="5">
        <v>0</v>
      </c>
      <c r="Q156" s="8">
        <f t="shared" si="332"/>
        <v>0</v>
      </c>
      <c r="R156" s="6">
        <v>0</v>
      </c>
      <c r="S156" s="5">
        <v>0</v>
      </c>
      <c r="T156" s="8">
        <f t="shared" si="333"/>
        <v>0</v>
      </c>
      <c r="U156" s="6">
        <v>0</v>
      </c>
      <c r="V156" s="5">
        <v>0</v>
      </c>
      <c r="W156" s="8">
        <f t="shared" si="334"/>
        <v>0</v>
      </c>
      <c r="X156" s="6">
        <v>0</v>
      </c>
      <c r="Y156" s="5">
        <v>0</v>
      </c>
      <c r="Z156" s="8">
        <f t="shared" si="335"/>
        <v>0</v>
      </c>
      <c r="AA156" s="6">
        <v>0</v>
      </c>
      <c r="AB156" s="5">
        <v>0</v>
      </c>
      <c r="AC156" s="8">
        <f t="shared" si="336"/>
        <v>0</v>
      </c>
      <c r="AD156" s="6">
        <v>0</v>
      </c>
      <c r="AE156" s="5">
        <v>0</v>
      </c>
      <c r="AF156" s="8">
        <f t="shared" si="337"/>
        <v>0</v>
      </c>
      <c r="AG156" s="6">
        <v>0</v>
      </c>
      <c r="AH156" s="5">
        <v>0</v>
      </c>
      <c r="AI156" s="8">
        <f t="shared" si="338"/>
        <v>0</v>
      </c>
      <c r="AJ156" s="6">
        <v>0</v>
      </c>
      <c r="AK156" s="5">
        <v>0</v>
      </c>
      <c r="AL156" s="8">
        <f t="shared" si="339"/>
        <v>0</v>
      </c>
      <c r="AM156" s="45">
        <v>21.806000000000001</v>
      </c>
      <c r="AN156" s="5">
        <v>77.414000000000001</v>
      </c>
      <c r="AO156" s="8">
        <f t="shared" si="340"/>
        <v>3550.1238191323487</v>
      </c>
      <c r="AP156" s="6">
        <v>0</v>
      </c>
      <c r="AQ156" s="5">
        <v>0</v>
      </c>
      <c r="AR156" s="8">
        <f t="shared" si="341"/>
        <v>0</v>
      </c>
      <c r="AS156" s="6">
        <v>0</v>
      </c>
      <c r="AT156" s="5">
        <v>0</v>
      </c>
      <c r="AU156" s="8">
        <f t="shared" si="342"/>
        <v>0</v>
      </c>
      <c r="AV156" s="6">
        <v>0</v>
      </c>
      <c r="AW156" s="5">
        <v>0</v>
      </c>
      <c r="AX156" s="8">
        <f t="shared" si="343"/>
        <v>0</v>
      </c>
      <c r="AY156" s="6">
        <v>0</v>
      </c>
      <c r="AZ156" s="5">
        <v>0</v>
      </c>
      <c r="BA156" s="8">
        <f t="shared" si="344"/>
        <v>0</v>
      </c>
      <c r="BB156" s="6">
        <v>0</v>
      </c>
      <c r="BC156" s="5">
        <v>0</v>
      </c>
      <c r="BD156" s="8">
        <f t="shared" si="345"/>
        <v>0</v>
      </c>
      <c r="BE156" s="6"/>
      <c r="BF156" s="5"/>
      <c r="BG156" s="8"/>
      <c r="BH156" s="45">
        <v>133.73500000000001</v>
      </c>
      <c r="BI156" s="5">
        <v>1807.3979999999999</v>
      </c>
      <c r="BJ156" s="8">
        <f t="shared" si="346"/>
        <v>13514.771750102813</v>
      </c>
      <c r="BK156" s="55">
        <f t="shared" si="348"/>
        <v>736.04663000000005</v>
      </c>
      <c r="BL156" s="8">
        <f t="shared" si="349"/>
        <v>9094.7039999999997</v>
      </c>
    </row>
    <row r="157" spans="1:64" x14ac:dyDescent="0.3">
      <c r="A157" s="40">
        <v>2023</v>
      </c>
      <c r="B157" s="41" t="s">
        <v>10</v>
      </c>
      <c r="C157" s="45">
        <v>226.47644</v>
      </c>
      <c r="D157" s="5">
        <v>2739.877</v>
      </c>
      <c r="E157" s="8">
        <f t="shared" si="350"/>
        <v>12097.845586057429</v>
      </c>
      <c r="F157" s="45">
        <v>26.88627</v>
      </c>
      <c r="G157" s="5">
        <v>405.93400000000003</v>
      </c>
      <c r="H157" s="8">
        <f t="shared" si="330"/>
        <v>15098.189522012537</v>
      </c>
      <c r="I157" s="45"/>
      <c r="J157" s="5"/>
      <c r="K157" s="8"/>
      <c r="L157" s="45">
        <v>27.50386</v>
      </c>
      <c r="M157" s="5">
        <v>410.47300000000001</v>
      </c>
      <c r="N157" s="8">
        <f t="shared" si="331"/>
        <v>14924.19609465726</v>
      </c>
      <c r="O157" s="6">
        <v>0</v>
      </c>
      <c r="P157" s="5">
        <v>0</v>
      </c>
      <c r="Q157" s="8">
        <f t="shared" si="332"/>
        <v>0</v>
      </c>
      <c r="R157" s="6">
        <v>0</v>
      </c>
      <c r="S157" s="5">
        <v>0</v>
      </c>
      <c r="T157" s="8">
        <f t="shared" si="333"/>
        <v>0</v>
      </c>
      <c r="U157" s="6">
        <v>0</v>
      </c>
      <c r="V157" s="5">
        <v>0</v>
      </c>
      <c r="W157" s="8">
        <f t="shared" si="334"/>
        <v>0</v>
      </c>
      <c r="X157" s="6">
        <v>0</v>
      </c>
      <c r="Y157" s="5">
        <v>0</v>
      </c>
      <c r="Z157" s="8">
        <f t="shared" si="335"/>
        <v>0</v>
      </c>
      <c r="AA157" s="6">
        <v>0</v>
      </c>
      <c r="AB157" s="5">
        <v>0</v>
      </c>
      <c r="AC157" s="8">
        <f t="shared" si="336"/>
        <v>0</v>
      </c>
      <c r="AD157" s="6">
        <v>0</v>
      </c>
      <c r="AE157" s="5">
        <v>0</v>
      </c>
      <c r="AF157" s="8">
        <f t="shared" si="337"/>
        <v>0</v>
      </c>
      <c r="AG157" s="6">
        <v>0</v>
      </c>
      <c r="AH157" s="5">
        <v>0</v>
      </c>
      <c r="AI157" s="8">
        <f t="shared" si="338"/>
        <v>0</v>
      </c>
      <c r="AJ157" s="6">
        <v>0</v>
      </c>
      <c r="AK157" s="5">
        <v>0</v>
      </c>
      <c r="AL157" s="8">
        <f t="shared" si="339"/>
        <v>0</v>
      </c>
      <c r="AM157" s="6">
        <v>0</v>
      </c>
      <c r="AN157" s="5">
        <v>0</v>
      </c>
      <c r="AO157" s="8">
        <f t="shared" si="340"/>
        <v>0</v>
      </c>
      <c r="AP157" s="6">
        <v>0</v>
      </c>
      <c r="AQ157" s="5">
        <v>0</v>
      </c>
      <c r="AR157" s="8">
        <f t="shared" si="341"/>
        <v>0</v>
      </c>
      <c r="AS157" s="6">
        <v>0</v>
      </c>
      <c r="AT157" s="5">
        <v>0</v>
      </c>
      <c r="AU157" s="8">
        <f t="shared" si="342"/>
        <v>0</v>
      </c>
      <c r="AV157" s="6">
        <v>0</v>
      </c>
      <c r="AW157" s="5">
        <v>0</v>
      </c>
      <c r="AX157" s="8">
        <f t="shared" si="343"/>
        <v>0</v>
      </c>
      <c r="AY157" s="6">
        <v>0</v>
      </c>
      <c r="AZ157" s="5">
        <v>0</v>
      </c>
      <c r="BA157" s="8">
        <f t="shared" si="344"/>
        <v>0</v>
      </c>
      <c r="BB157" s="6">
        <v>0</v>
      </c>
      <c r="BC157" s="5">
        <v>0</v>
      </c>
      <c r="BD157" s="8">
        <f t="shared" si="345"/>
        <v>0</v>
      </c>
      <c r="BE157" s="6"/>
      <c r="BF157" s="5"/>
      <c r="BG157" s="8"/>
      <c r="BH157" s="45">
        <v>132.62100000000001</v>
      </c>
      <c r="BI157" s="5">
        <v>1727.433</v>
      </c>
      <c r="BJ157" s="8">
        <f t="shared" si="346"/>
        <v>13025.335354129435</v>
      </c>
      <c r="BK157" s="55">
        <f t="shared" si="348"/>
        <v>413.48757000000001</v>
      </c>
      <c r="BL157" s="8">
        <f t="shared" si="349"/>
        <v>5283.7170000000006</v>
      </c>
    </row>
    <row r="158" spans="1:64" x14ac:dyDescent="0.3">
      <c r="A158" s="40">
        <v>2023</v>
      </c>
      <c r="B158" s="41" t="s">
        <v>11</v>
      </c>
      <c r="C158" s="45">
        <v>321.25741999999997</v>
      </c>
      <c r="D158" s="5">
        <v>4630.4139999999998</v>
      </c>
      <c r="E158" s="8">
        <f t="shared" si="350"/>
        <v>14413.407167373753</v>
      </c>
      <c r="F158" s="45">
        <v>46.920310000000001</v>
      </c>
      <c r="G158" s="5">
        <v>689.803</v>
      </c>
      <c r="H158" s="8">
        <f t="shared" si="330"/>
        <v>14701.586583720355</v>
      </c>
      <c r="I158" s="45"/>
      <c r="J158" s="5"/>
      <c r="K158" s="8"/>
      <c r="L158" s="45">
        <v>55.910239999999995</v>
      </c>
      <c r="M158" s="5">
        <v>822.40200000000004</v>
      </c>
      <c r="N158" s="8">
        <f t="shared" si="331"/>
        <v>14709.326949768059</v>
      </c>
      <c r="O158" s="6">
        <v>0</v>
      </c>
      <c r="P158" s="5">
        <v>0</v>
      </c>
      <c r="Q158" s="8">
        <f t="shared" si="332"/>
        <v>0</v>
      </c>
      <c r="R158" s="6">
        <v>0</v>
      </c>
      <c r="S158" s="5">
        <v>0</v>
      </c>
      <c r="T158" s="8">
        <f t="shared" si="333"/>
        <v>0</v>
      </c>
      <c r="U158" s="6">
        <v>0</v>
      </c>
      <c r="V158" s="5">
        <v>0</v>
      </c>
      <c r="W158" s="8">
        <f t="shared" si="334"/>
        <v>0</v>
      </c>
      <c r="X158" s="6">
        <v>0</v>
      </c>
      <c r="Y158" s="5">
        <v>0</v>
      </c>
      <c r="Z158" s="8">
        <f t="shared" si="335"/>
        <v>0</v>
      </c>
      <c r="AA158" s="6">
        <v>0</v>
      </c>
      <c r="AB158" s="5">
        <v>0</v>
      </c>
      <c r="AC158" s="8">
        <f t="shared" si="336"/>
        <v>0</v>
      </c>
      <c r="AD158" s="45">
        <v>12</v>
      </c>
      <c r="AE158" s="5">
        <v>537.26900000000001</v>
      </c>
      <c r="AF158" s="8">
        <f t="shared" si="337"/>
        <v>44772.416666666664</v>
      </c>
      <c r="AG158" s="6">
        <v>0</v>
      </c>
      <c r="AH158" s="5">
        <v>0</v>
      </c>
      <c r="AI158" s="8">
        <f t="shared" si="338"/>
        <v>0</v>
      </c>
      <c r="AJ158" s="6">
        <v>0</v>
      </c>
      <c r="AK158" s="5">
        <v>0</v>
      </c>
      <c r="AL158" s="8">
        <f t="shared" si="339"/>
        <v>0</v>
      </c>
      <c r="AM158" s="6">
        <v>0</v>
      </c>
      <c r="AN158" s="5">
        <v>0</v>
      </c>
      <c r="AO158" s="8">
        <f t="shared" si="340"/>
        <v>0</v>
      </c>
      <c r="AP158" s="6">
        <v>0</v>
      </c>
      <c r="AQ158" s="5">
        <v>0</v>
      </c>
      <c r="AR158" s="8">
        <f t="shared" si="341"/>
        <v>0</v>
      </c>
      <c r="AS158" s="6">
        <v>0</v>
      </c>
      <c r="AT158" s="5">
        <v>0</v>
      </c>
      <c r="AU158" s="8">
        <f t="shared" si="342"/>
        <v>0</v>
      </c>
      <c r="AV158" s="6">
        <v>0</v>
      </c>
      <c r="AW158" s="5">
        <v>0</v>
      </c>
      <c r="AX158" s="8">
        <f t="shared" si="343"/>
        <v>0</v>
      </c>
      <c r="AY158" s="6">
        <v>0</v>
      </c>
      <c r="AZ158" s="5">
        <v>0</v>
      </c>
      <c r="BA158" s="8">
        <f t="shared" si="344"/>
        <v>0</v>
      </c>
      <c r="BB158" s="6">
        <v>0</v>
      </c>
      <c r="BC158" s="5">
        <v>0</v>
      </c>
      <c r="BD158" s="8">
        <f t="shared" si="345"/>
        <v>0</v>
      </c>
      <c r="BE158" s="6"/>
      <c r="BF158" s="5"/>
      <c r="BG158" s="8"/>
      <c r="BH158" s="45">
        <v>221.989</v>
      </c>
      <c r="BI158" s="5">
        <v>3472.4639999999999</v>
      </c>
      <c r="BJ158" s="8">
        <f t="shared" si="346"/>
        <v>15642.504808796832</v>
      </c>
      <c r="BK158" s="55">
        <f t="shared" si="348"/>
        <v>658.07696999999996</v>
      </c>
      <c r="BL158" s="8">
        <f t="shared" si="349"/>
        <v>10152.351999999999</v>
      </c>
    </row>
    <row r="159" spans="1:64" x14ac:dyDescent="0.3">
      <c r="A159" s="40">
        <v>2023</v>
      </c>
      <c r="B159" s="8" t="s">
        <v>12</v>
      </c>
      <c r="C159" s="45">
        <v>187.61545999999998</v>
      </c>
      <c r="D159" s="5">
        <v>2503.1880000000001</v>
      </c>
      <c r="E159" s="8">
        <f t="shared" si="350"/>
        <v>13342.120100337148</v>
      </c>
      <c r="F159" s="6">
        <v>0</v>
      </c>
      <c r="G159" s="5">
        <v>0</v>
      </c>
      <c r="H159" s="8">
        <f t="shared" si="330"/>
        <v>0</v>
      </c>
      <c r="I159" s="45"/>
      <c r="J159" s="5"/>
      <c r="K159" s="8"/>
      <c r="L159" s="45">
        <v>299.02772999999996</v>
      </c>
      <c r="M159" s="5">
        <v>5036.4570000000003</v>
      </c>
      <c r="N159" s="8">
        <f t="shared" si="331"/>
        <v>16842.775751934445</v>
      </c>
      <c r="O159" s="6">
        <v>0</v>
      </c>
      <c r="P159" s="5">
        <v>0</v>
      </c>
      <c r="Q159" s="8">
        <f t="shared" si="332"/>
        <v>0</v>
      </c>
      <c r="R159" s="6">
        <v>0</v>
      </c>
      <c r="S159" s="5">
        <v>0</v>
      </c>
      <c r="T159" s="8">
        <f t="shared" si="333"/>
        <v>0</v>
      </c>
      <c r="U159" s="6">
        <v>0</v>
      </c>
      <c r="V159" s="5">
        <v>0</v>
      </c>
      <c r="W159" s="8">
        <f t="shared" si="334"/>
        <v>0</v>
      </c>
      <c r="X159" s="6">
        <v>0</v>
      </c>
      <c r="Y159" s="5">
        <v>0</v>
      </c>
      <c r="Z159" s="8">
        <f t="shared" si="335"/>
        <v>0</v>
      </c>
      <c r="AA159" s="6">
        <v>0</v>
      </c>
      <c r="AB159" s="5">
        <v>0</v>
      </c>
      <c r="AC159" s="8">
        <f t="shared" si="336"/>
        <v>0</v>
      </c>
      <c r="AD159" s="6">
        <v>0</v>
      </c>
      <c r="AE159" s="5">
        <v>0</v>
      </c>
      <c r="AF159" s="8">
        <f t="shared" si="337"/>
        <v>0</v>
      </c>
      <c r="AG159" s="6">
        <v>0</v>
      </c>
      <c r="AH159" s="5">
        <v>0</v>
      </c>
      <c r="AI159" s="8">
        <f t="shared" si="338"/>
        <v>0</v>
      </c>
      <c r="AJ159" s="6">
        <v>0</v>
      </c>
      <c r="AK159" s="5">
        <v>0</v>
      </c>
      <c r="AL159" s="8">
        <f t="shared" si="339"/>
        <v>0</v>
      </c>
      <c r="AM159" s="6">
        <v>0</v>
      </c>
      <c r="AN159" s="5">
        <v>0</v>
      </c>
      <c r="AO159" s="8">
        <f t="shared" si="340"/>
        <v>0</v>
      </c>
      <c r="AP159" s="6">
        <v>0</v>
      </c>
      <c r="AQ159" s="5">
        <v>0</v>
      </c>
      <c r="AR159" s="8">
        <f t="shared" si="341"/>
        <v>0</v>
      </c>
      <c r="AS159" s="6">
        <v>0</v>
      </c>
      <c r="AT159" s="5">
        <v>0</v>
      </c>
      <c r="AU159" s="8">
        <f t="shared" si="342"/>
        <v>0</v>
      </c>
      <c r="AV159" s="6">
        <v>0</v>
      </c>
      <c r="AW159" s="5">
        <v>0</v>
      </c>
      <c r="AX159" s="8">
        <f t="shared" si="343"/>
        <v>0</v>
      </c>
      <c r="AY159" s="6">
        <v>0</v>
      </c>
      <c r="AZ159" s="5">
        <v>0</v>
      </c>
      <c r="BA159" s="8">
        <f t="shared" si="344"/>
        <v>0</v>
      </c>
      <c r="BB159" s="6">
        <v>0</v>
      </c>
      <c r="BC159" s="5">
        <v>0</v>
      </c>
      <c r="BD159" s="8">
        <f t="shared" si="345"/>
        <v>0</v>
      </c>
      <c r="BE159" s="6"/>
      <c r="BF159" s="5"/>
      <c r="BG159" s="8"/>
      <c r="BH159" s="45">
        <v>296.03300000000002</v>
      </c>
      <c r="BI159" s="5">
        <v>3668.806</v>
      </c>
      <c r="BJ159" s="8">
        <f t="shared" si="346"/>
        <v>12393.233186840655</v>
      </c>
      <c r="BK159" s="55">
        <f t="shared" si="348"/>
        <v>782.67618999999991</v>
      </c>
      <c r="BL159" s="8">
        <f t="shared" si="349"/>
        <v>11208.451000000001</v>
      </c>
    </row>
    <row r="160" spans="1:64" x14ac:dyDescent="0.3">
      <c r="A160" s="40">
        <v>2023</v>
      </c>
      <c r="B160" s="41" t="s">
        <v>13</v>
      </c>
      <c r="C160" s="45">
        <v>126.75609</v>
      </c>
      <c r="D160" s="5">
        <v>1673.7070000000001</v>
      </c>
      <c r="E160" s="8">
        <f t="shared" si="350"/>
        <v>13204.154530168926</v>
      </c>
      <c r="F160" s="45">
        <v>50.115000000000002</v>
      </c>
      <c r="G160" s="5">
        <v>656.14599999999996</v>
      </c>
      <c r="H160" s="8">
        <f t="shared" si="330"/>
        <v>13092.806544946621</v>
      </c>
      <c r="I160" s="45"/>
      <c r="J160" s="5"/>
      <c r="K160" s="8"/>
      <c r="L160" s="45">
        <v>387.63799999999998</v>
      </c>
      <c r="M160" s="5">
        <v>6958.0259999999998</v>
      </c>
      <c r="N160" s="8">
        <f t="shared" si="331"/>
        <v>17949.803682817474</v>
      </c>
      <c r="O160" s="6">
        <v>0</v>
      </c>
      <c r="P160" s="5">
        <v>0</v>
      </c>
      <c r="Q160" s="8">
        <f t="shared" si="332"/>
        <v>0</v>
      </c>
      <c r="R160" s="45">
        <v>24.71876</v>
      </c>
      <c r="S160" s="5">
        <v>649.39599999999996</v>
      </c>
      <c r="T160" s="8">
        <f t="shared" si="333"/>
        <v>26271.382545079119</v>
      </c>
      <c r="U160" s="6">
        <v>0</v>
      </c>
      <c r="V160" s="5">
        <v>0</v>
      </c>
      <c r="W160" s="8">
        <f t="shared" si="334"/>
        <v>0</v>
      </c>
      <c r="X160" s="6">
        <v>0</v>
      </c>
      <c r="Y160" s="5">
        <v>0</v>
      </c>
      <c r="Z160" s="8">
        <f t="shared" si="335"/>
        <v>0</v>
      </c>
      <c r="AA160" s="6">
        <v>0</v>
      </c>
      <c r="AB160" s="5">
        <v>0</v>
      </c>
      <c r="AC160" s="8">
        <f t="shared" si="336"/>
        <v>0</v>
      </c>
      <c r="AD160" s="6">
        <v>0</v>
      </c>
      <c r="AE160" s="5">
        <v>0</v>
      </c>
      <c r="AF160" s="8">
        <f t="shared" si="337"/>
        <v>0</v>
      </c>
      <c r="AG160" s="6">
        <v>0</v>
      </c>
      <c r="AH160" s="5">
        <v>0</v>
      </c>
      <c r="AI160" s="8">
        <f t="shared" si="338"/>
        <v>0</v>
      </c>
      <c r="AJ160" s="6">
        <v>0</v>
      </c>
      <c r="AK160" s="5">
        <v>0</v>
      </c>
      <c r="AL160" s="8">
        <f t="shared" si="339"/>
        <v>0</v>
      </c>
      <c r="AM160" s="6">
        <v>0</v>
      </c>
      <c r="AN160" s="5">
        <v>0</v>
      </c>
      <c r="AO160" s="8">
        <f t="shared" si="340"/>
        <v>0</v>
      </c>
      <c r="AP160" s="6">
        <v>0</v>
      </c>
      <c r="AQ160" s="5">
        <v>0</v>
      </c>
      <c r="AR160" s="8">
        <f t="shared" si="341"/>
        <v>0</v>
      </c>
      <c r="AS160" s="6">
        <v>0</v>
      </c>
      <c r="AT160" s="5">
        <v>0</v>
      </c>
      <c r="AU160" s="8">
        <f t="shared" si="342"/>
        <v>0</v>
      </c>
      <c r="AV160" s="6">
        <v>0</v>
      </c>
      <c r="AW160" s="5">
        <v>0</v>
      </c>
      <c r="AX160" s="8">
        <f t="shared" si="343"/>
        <v>0</v>
      </c>
      <c r="AY160" s="6">
        <v>0</v>
      </c>
      <c r="AZ160" s="5">
        <v>0</v>
      </c>
      <c r="BA160" s="8">
        <f t="shared" si="344"/>
        <v>0</v>
      </c>
      <c r="BB160" s="6">
        <v>0</v>
      </c>
      <c r="BC160" s="5">
        <v>0</v>
      </c>
      <c r="BD160" s="8">
        <f t="shared" si="345"/>
        <v>0</v>
      </c>
      <c r="BE160" s="6"/>
      <c r="BF160" s="5"/>
      <c r="BG160" s="8"/>
      <c r="BH160" s="45">
        <v>185.67500000000001</v>
      </c>
      <c r="BI160" s="5">
        <v>2678.873</v>
      </c>
      <c r="BJ160" s="8">
        <f t="shared" si="346"/>
        <v>14427.75279386024</v>
      </c>
      <c r="BK160" s="55">
        <f t="shared" si="348"/>
        <v>774.90284999999994</v>
      </c>
      <c r="BL160" s="8">
        <f t="shared" si="349"/>
        <v>12616.148000000001</v>
      </c>
    </row>
    <row r="161" spans="1:64" ht="15" thickBot="1" x14ac:dyDescent="0.35">
      <c r="A161" s="37"/>
      <c r="B161" s="42" t="s">
        <v>14</v>
      </c>
      <c r="C161" s="29">
        <f t="shared" ref="C161:D161" si="351">SUM(C149:C160)</f>
        <v>4424.6194799999994</v>
      </c>
      <c r="D161" s="28">
        <f t="shared" si="351"/>
        <v>55077.296000000002</v>
      </c>
      <c r="E161" s="30"/>
      <c r="F161" s="29">
        <f t="shared" ref="F161:G161" si="352">SUM(F149:F160)</f>
        <v>321.80157999999994</v>
      </c>
      <c r="G161" s="28">
        <f t="shared" si="352"/>
        <v>4791.3639999999996</v>
      </c>
      <c r="H161" s="30"/>
      <c r="I161" s="29"/>
      <c r="J161" s="28"/>
      <c r="K161" s="30"/>
      <c r="L161" s="29">
        <f t="shared" ref="L161:M161" si="353">SUM(L149:L160)</f>
        <v>1907.4304</v>
      </c>
      <c r="M161" s="28">
        <f t="shared" si="353"/>
        <v>30830.796999999999</v>
      </c>
      <c r="N161" s="30"/>
      <c r="O161" s="29">
        <f t="shared" ref="O161:P161" si="354">SUM(O149:O160)</f>
        <v>0</v>
      </c>
      <c r="P161" s="28">
        <f t="shared" si="354"/>
        <v>0</v>
      </c>
      <c r="Q161" s="30"/>
      <c r="R161" s="29">
        <f t="shared" ref="R161:S161" si="355">SUM(R149:R160)</f>
        <v>24.71876</v>
      </c>
      <c r="S161" s="28">
        <f t="shared" si="355"/>
        <v>649.39599999999996</v>
      </c>
      <c r="T161" s="30"/>
      <c r="U161" s="29">
        <f t="shared" ref="U161:V161" si="356">SUM(U149:U160)</f>
        <v>0</v>
      </c>
      <c r="V161" s="28">
        <f t="shared" si="356"/>
        <v>0</v>
      </c>
      <c r="W161" s="30"/>
      <c r="X161" s="29">
        <f t="shared" ref="X161:Y161" si="357">SUM(X149:X160)</f>
        <v>0</v>
      </c>
      <c r="Y161" s="28">
        <f t="shared" si="357"/>
        <v>0</v>
      </c>
      <c r="Z161" s="30"/>
      <c r="AA161" s="29">
        <f t="shared" ref="AA161:AB161" si="358">SUM(AA149:AA160)</f>
        <v>0</v>
      </c>
      <c r="AB161" s="28">
        <f t="shared" si="358"/>
        <v>0</v>
      </c>
      <c r="AC161" s="30"/>
      <c r="AD161" s="29">
        <f t="shared" ref="AD161:AE161" si="359">SUM(AD149:AD160)</f>
        <v>47.521940000000001</v>
      </c>
      <c r="AE161" s="28">
        <f t="shared" si="359"/>
        <v>1371.27</v>
      </c>
      <c r="AF161" s="30"/>
      <c r="AG161" s="29">
        <f t="shared" ref="AG161:AH161" si="360">SUM(AG149:AG160)</f>
        <v>0</v>
      </c>
      <c r="AH161" s="28">
        <f t="shared" si="360"/>
        <v>0</v>
      </c>
      <c r="AI161" s="30"/>
      <c r="AJ161" s="29">
        <f t="shared" ref="AJ161:AK161" si="361">SUM(AJ149:AJ160)</f>
        <v>0</v>
      </c>
      <c r="AK161" s="28">
        <f t="shared" si="361"/>
        <v>0</v>
      </c>
      <c r="AL161" s="30"/>
      <c r="AM161" s="29">
        <f t="shared" ref="AM161:AN161" si="362">SUM(AM149:AM160)</f>
        <v>21.806000000000001</v>
      </c>
      <c r="AN161" s="28">
        <f t="shared" si="362"/>
        <v>77.414000000000001</v>
      </c>
      <c r="AO161" s="30"/>
      <c r="AP161" s="29">
        <f t="shared" ref="AP161:AQ161" si="363">SUM(AP149:AP160)</f>
        <v>2.1</v>
      </c>
      <c r="AQ161" s="28">
        <f t="shared" si="363"/>
        <v>11.3</v>
      </c>
      <c r="AR161" s="30"/>
      <c r="AS161" s="29">
        <f t="shared" ref="AS161:AT161" si="364">SUM(AS149:AS160)</f>
        <v>0</v>
      </c>
      <c r="AT161" s="28">
        <f t="shared" si="364"/>
        <v>0</v>
      </c>
      <c r="AU161" s="30"/>
      <c r="AV161" s="29">
        <f t="shared" ref="AV161:AW161" si="365">SUM(AV149:AV160)</f>
        <v>0</v>
      </c>
      <c r="AW161" s="28">
        <f t="shared" si="365"/>
        <v>0</v>
      </c>
      <c r="AX161" s="30"/>
      <c r="AY161" s="29">
        <f t="shared" ref="AY161:AZ161" si="366">SUM(AY149:AY160)</f>
        <v>0</v>
      </c>
      <c r="AZ161" s="28">
        <f t="shared" si="366"/>
        <v>0</v>
      </c>
      <c r="BA161" s="30"/>
      <c r="BB161" s="29">
        <f t="shared" ref="BB161:BC161" si="367">SUM(BB149:BB160)</f>
        <v>75.217159999999993</v>
      </c>
      <c r="BC161" s="28">
        <f t="shared" si="367"/>
        <v>1988.4970000000001</v>
      </c>
      <c r="BD161" s="30"/>
      <c r="BE161" s="29"/>
      <c r="BF161" s="28"/>
      <c r="BG161" s="30"/>
      <c r="BH161" s="29">
        <f t="shared" ref="BH161:BI161" si="368">SUM(BH149:BH160)</f>
        <v>1617.57</v>
      </c>
      <c r="BI161" s="28">
        <f t="shared" si="368"/>
        <v>23421.037</v>
      </c>
      <c r="BJ161" s="30"/>
      <c r="BK161" s="56">
        <f t="shared" si="348"/>
        <v>8442.785319999999</v>
      </c>
      <c r="BL161" s="30">
        <f t="shared" si="349"/>
        <v>118218.371</v>
      </c>
    </row>
    <row r="162" spans="1:64" x14ac:dyDescent="0.3">
      <c r="A162" s="40">
        <v>2024</v>
      </c>
      <c r="B162" s="41" t="s">
        <v>2</v>
      </c>
      <c r="C162" s="58">
        <v>456.90659999999997</v>
      </c>
      <c r="D162" s="59">
        <v>6631.5680000000002</v>
      </c>
      <c r="E162" s="8">
        <f>IF(C162=0,0,D162/C162*1000)</f>
        <v>14514.056045590063</v>
      </c>
      <c r="F162" s="58">
        <v>25.004999999999999</v>
      </c>
      <c r="G162" s="59">
        <v>350.238</v>
      </c>
      <c r="H162" s="8">
        <f t="shared" ref="H162:H173" si="369">IF(F162=0,0,G162/F162*1000)</f>
        <v>14006.718656268748</v>
      </c>
      <c r="I162" s="6">
        <v>0</v>
      </c>
      <c r="J162" s="5">
        <v>0</v>
      </c>
      <c r="K162" s="8">
        <f t="shared" ref="K162:K173" si="370">IF(I162=0,0,J162/I162*1000)</f>
        <v>0</v>
      </c>
      <c r="L162" s="58">
        <v>164.20867000000001</v>
      </c>
      <c r="M162" s="59">
        <v>2806.8420000000001</v>
      </c>
      <c r="N162" s="8">
        <f t="shared" ref="N162:N173" si="371">IF(L162=0,0,M162/L162*1000)</f>
        <v>17093.141306119829</v>
      </c>
      <c r="O162" s="6">
        <v>0</v>
      </c>
      <c r="P162" s="5">
        <v>0</v>
      </c>
      <c r="Q162" s="8">
        <f t="shared" ref="Q162:Q173" si="372">IF(O162=0,0,P162/O162*1000)</f>
        <v>0</v>
      </c>
      <c r="R162" s="6">
        <v>0</v>
      </c>
      <c r="S162" s="5">
        <v>0</v>
      </c>
      <c r="T162" s="8">
        <f t="shared" ref="T162:T173" si="373">IF(R162=0,0,S162/R162*1000)</f>
        <v>0</v>
      </c>
      <c r="U162" s="6">
        <v>0</v>
      </c>
      <c r="V162" s="5">
        <v>0</v>
      </c>
      <c r="W162" s="8">
        <f t="shared" ref="W162:W173" si="374">IF(U162=0,0,V162/U162*1000)</f>
        <v>0</v>
      </c>
      <c r="X162" s="6">
        <v>0</v>
      </c>
      <c r="Y162" s="5">
        <v>0</v>
      </c>
      <c r="Z162" s="8">
        <f t="shared" ref="Z162:Z173" si="375">IF(X162=0,0,Y162/X162*1000)</f>
        <v>0</v>
      </c>
      <c r="AA162" s="6">
        <v>0</v>
      </c>
      <c r="AB162" s="5">
        <v>0</v>
      </c>
      <c r="AC162" s="8">
        <f t="shared" ref="AC162:AC173" si="376">IF(AA162=0,0,AB162/AA162*1000)</f>
        <v>0</v>
      </c>
      <c r="AD162" s="6">
        <v>0</v>
      </c>
      <c r="AE162" s="5">
        <v>0</v>
      </c>
      <c r="AF162" s="8">
        <f t="shared" ref="AF162:AF173" si="377">IF(AD162=0,0,AE162/AD162*1000)</f>
        <v>0</v>
      </c>
      <c r="AG162" s="6">
        <v>0</v>
      </c>
      <c r="AH162" s="5">
        <v>0</v>
      </c>
      <c r="AI162" s="8">
        <f t="shared" ref="AI162:AI173" si="378">IF(AG162=0,0,AH162/AG162*1000)</f>
        <v>0</v>
      </c>
      <c r="AJ162" s="6">
        <v>0</v>
      </c>
      <c r="AK162" s="5">
        <v>0</v>
      </c>
      <c r="AL162" s="8">
        <f t="shared" ref="AL162:AL173" si="379">IF(AJ162=0,0,AK162/AJ162*1000)</f>
        <v>0</v>
      </c>
      <c r="AM162" s="6">
        <v>0</v>
      </c>
      <c r="AN162" s="5">
        <v>0</v>
      </c>
      <c r="AO162" s="8">
        <f t="shared" ref="AO162:AO173" si="380">IF(AM162=0,0,AN162/AM162*1000)</f>
        <v>0</v>
      </c>
      <c r="AP162" s="6">
        <v>0</v>
      </c>
      <c r="AQ162" s="5">
        <v>0</v>
      </c>
      <c r="AR162" s="8">
        <f t="shared" ref="AR162:AR173" si="381">IF(AP162=0,0,AQ162/AP162*1000)</f>
        <v>0</v>
      </c>
      <c r="AS162" s="6">
        <v>0</v>
      </c>
      <c r="AT162" s="5">
        <v>0</v>
      </c>
      <c r="AU162" s="8">
        <f t="shared" ref="AU162:AU173" si="382">IF(AS162=0,0,AT162/AS162*1000)</f>
        <v>0</v>
      </c>
      <c r="AV162" s="6">
        <v>0</v>
      </c>
      <c r="AW162" s="5">
        <v>0</v>
      </c>
      <c r="AX162" s="8">
        <f t="shared" ref="AX162:AX173" si="383">IF(AV162=0,0,AW162/AV162*1000)</f>
        <v>0</v>
      </c>
      <c r="AY162" s="6">
        <v>0</v>
      </c>
      <c r="AZ162" s="5">
        <v>0</v>
      </c>
      <c r="BA162" s="8">
        <f t="shared" ref="BA162:BA173" si="384">IF(AY162=0,0,AZ162/AY162*1000)</f>
        <v>0</v>
      </c>
      <c r="BB162" s="6">
        <v>0</v>
      </c>
      <c r="BC162" s="5">
        <v>0</v>
      </c>
      <c r="BD162" s="8">
        <f t="shared" ref="BD162:BD173" si="385">IF(BB162=0,0,BC162/BB162*1000)</f>
        <v>0</v>
      </c>
      <c r="BE162" s="6"/>
      <c r="BF162" s="5"/>
      <c r="BG162" s="8"/>
      <c r="BH162" s="58">
        <v>291.39400000000001</v>
      </c>
      <c r="BI162" s="59">
        <v>4285.1790000000001</v>
      </c>
      <c r="BJ162" s="8">
        <f t="shared" ref="BJ162:BJ173" si="386">IF(BH162=0,0,BI162/BH162*1000)</f>
        <v>14705.790098629346</v>
      </c>
      <c r="BK162" s="55">
        <f>SUMIF($C$5:$BJ$5,"Ton",C162:BJ162)</f>
        <v>937.51427000000001</v>
      </c>
      <c r="BL162" s="8">
        <f>SUMIF($C$5:$BJ$5,"F*",C162:BJ162)</f>
        <v>14073.827000000001</v>
      </c>
    </row>
    <row r="163" spans="1:64" x14ac:dyDescent="0.3">
      <c r="A163" s="40">
        <v>2024</v>
      </c>
      <c r="B163" s="41" t="s">
        <v>3</v>
      </c>
      <c r="C163" s="45">
        <v>312.63410999999996</v>
      </c>
      <c r="D163" s="5">
        <v>4861.66</v>
      </c>
      <c r="E163" s="8">
        <f t="shared" ref="E163:E164" si="387">IF(C163=0,0,D163/C163*1000)</f>
        <v>15550.638412424032</v>
      </c>
      <c r="F163" s="45">
        <v>25.05</v>
      </c>
      <c r="G163" s="5">
        <v>320.36700000000002</v>
      </c>
      <c r="H163" s="8">
        <f t="shared" si="369"/>
        <v>12789.101796407185</v>
      </c>
      <c r="I163" s="6">
        <v>0</v>
      </c>
      <c r="J163" s="5">
        <v>0</v>
      </c>
      <c r="K163" s="8">
        <f t="shared" si="370"/>
        <v>0</v>
      </c>
      <c r="L163" s="45">
        <v>55.290579999999999</v>
      </c>
      <c r="M163" s="5">
        <v>852.24699999999996</v>
      </c>
      <c r="N163" s="8">
        <f t="shared" si="371"/>
        <v>15413.96382530261</v>
      </c>
      <c r="O163" s="6">
        <v>0</v>
      </c>
      <c r="P163" s="5">
        <v>0</v>
      </c>
      <c r="Q163" s="8">
        <f t="shared" si="372"/>
        <v>0</v>
      </c>
      <c r="R163" s="6">
        <v>0</v>
      </c>
      <c r="S163" s="5">
        <v>0</v>
      </c>
      <c r="T163" s="8">
        <f t="shared" si="373"/>
        <v>0</v>
      </c>
      <c r="U163" s="6">
        <v>0</v>
      </c>
      <c r="V163" s="5">
        <v>0</v>
      </c>
      <c r="W163" s="8">
        <f t="shared" si="374"/>
        <v>0</v>
      </c>
      <c r="X163" s="6">
        <v>0</v>
      </c>
      <c r="Y163" s="5">
        <v>0</v>
      </c>
      <c r="Z163" s="8">
        <f t="shared" si="375"/>
        <v>0</v>
      </c>
      <c r="AA163" s="6">
        <v>0</v>
      </c>
      <c r="AB163" s="5">
        <v>0</v>
      </c>
      <c r="AC163" s="8">
        <f t="shared" si="376"/>
        <v>0</v>
      </c>
      <c r="AD163" s="6">
        <v>0</v>
      </c>
      <c r="AE163" s="5">
        <v>0</v>
      </c>
      <c r="AF163" s="8">
        <f t="shared" si="377"/>
        <v>0</v>
      </c>
      <c r="AG163" s="6">
        <v>0</v>
      </c>
      <c r="AH163" s="5">
        <v>0</v>
      </c>
      <c r="AI163" s="8">
        <f t="shared" si="378"/>
        <v>0</v>
      </c>
      <c r="AJ163" s="6">
        <v>0</v>
      </c>
      <c r="AK163" s="5">
        <v>0</v>
      </c>
      <c r="AL163" s="8">
        <f t="shared" si="379"/>
        <v>0</v>
      </c>
      <c r="AM163" s="6">
        <v>0</v>
      </c>
      <c r="AN163" s="5">
        <v>0</v>
      </c>
      <c r="AO163" s="8">
        <f t="shared" si="380"/>
        <v>0</v>
      </c>
      <c r="AP163" s="6">
        <v>0</v>
      </c>
      <c r="AQ163" s="5">
        <v>0</v>
      </c>
      <c r="AR163" s="8">
        <f t="shared" si="381"/>
        <v>0</v>
      </c>
      <c r="AS163" s="6">
        <v>0</v>
      </c>
      <c r="AT163" s="5">
        <v>0</v>
      </c>
      <c r="AU163" s="8">
        <f t="shared" si="382"/>
        <v>0</v>
      </c>
      <c r="AV163" s="6">
        <v>0</v>
      </c>
      <c r="AW163" s="5">
        <v>0</v>
      </c>
      <c r="AX163" s="8">
        <f t="shared" si="383"/>
        <v>0</v>
      </c>
      <c r="AY163" s="6">
        <v>0</v>
      </c>
      <c r="AZ163" s="5">
        <v>0</v>
      </c>
      <c r="BA163" s="8">
        <f t="shared" si="384"/>
        <v>0</v>
      </c>
      <c r="BB163" s="6">
        <v>0</v>
      </c>
      <c r="BC163" s="5">
        <v>0</v>
      </c>
      <c r="BD163" s="8">
        <f t="shared" si="385"/>
        <v>0</v>
      </c>
      <c r="BE163" s="6"/>
      <c r="BF163" s="5"/>
      <c r="BG163" s="8"/>
      <c r="BH163" s="45">
        <v>209.27500000000001</v>
      </c>
      <c r="BI163" s="5">
        <v>3559.3519999999999</v>
      </c>
      <c r="BJ163" s="8">
        <f t="shared" si="386"/>
        <v>17008.013379524549</v>
      </c>
      <c r="BK163" s="55">
        <f t="shared" ref="BK163:BK174" si="388">SUMIF($C$5:$BJ$5,"Ton",C163:BJ163)</f>
        <v>602.24968999999999</v>
      </c>
      <c r="BL163" s="8">
        <f t="shared" ref="BL163:BL174" si="389">SUMIF($C$5:$BJ$5,"F*",C163:BJ163)</f>
        <v>9593.6260000000002</v>
      </c>
    </row>
    <row r="164" spans="1:64" x14ac:dyDescent="0.3">
      <c r="A164" s="40">
        <v>2024</v>
      </c>
      <c r="B164" s="41" t="s">
        <v>4</v>
      </c>
      <c r="C164" s="5">
        <v>297.44635999999997</v>
      </c>
      <c r="D164" s="5">
        <v>4338.6210000000001</v>
      </c>
      <c r="E164" s="8">
        <f t="shared" si="387"/>
        <v>14586.229934029116</v>
      </c>
      <c r="F164" s="5">
        <v>25.02</v>
      </c>
      <c r="G164" s="5">
        <v>356.55599999999998</v>
      </c>
      <c r="H164" s="8">
        <f t="shared" si="369"/>
        <v>14250.839328537169</v>
      </c>
      <c r="I164" s="5">
        <v>24.266999999999999</v>
      </c>
      <c r="J164" s="5">
        <v>324.13600000000002</v>
      </c>
      <c r="K164" s="8">
        <f t="shared" si="370"/>
        <v>13357.069271026498</v>
      </c>
      <c r="L164" s="5">
        <v>137.15617</v>
      </c>
      <c r="M164" s="5">
        <v>2139.884</v>
      </c>
      <c r="N164" s="8">
        <f t="shared" si="371"/>
        <v>15601.806320488535</v>
      </c>
      <c r="O164" s="6">
        <v>0</v>
      </c>
      <c r="P164" s="5">
        <v>0</v>
      </c>
      <c r="Q164" s="8">
        <f t="shared" si="372"/>
        <v>0</v>
      </c>
      <c r="R164" s="6">
        <v>0</v>
      </c>
      <c r="S164" s="5">
        <v>0</v>
      </c>
      <c r="T164" s="8">
        <f t="shared" si="373"/>
        <v>0</v>
      </c>
      <c r="U164" s="6">
        <v>0</v>
      </c>
      <c r="V164" s="5">
        <v>0</v>
      </c>
      <c r="W164" s="8">
        <f t="shared" si="374"/>
        <v>0</v>
      </c>
      <c r="X164" s="6">
        <v>0</v>
      </c>
      <c r="Y164" s="5">
        <v>0</v>
      </c>
      <c r="Z164" s="8">
        <f t="shared" si="375"/>
        <v>0</v>
      </c>
      <c r="AA164" s="6">
        <v>0</v>
      </c>
      <c r="AB164" s="5">
        <v>0</v>
      </c>
      <c r="AC164" s="8">
        <f t="shared" si="376"/>
        <v>0</v>
      </c>
      <c r="AD164" s="6">
        <v>0</v>
      </c>
      <c r="AE164" s="5">
        <v>0</v>
      </c>
      <c r="AF164" s="8">
        <f t="shared" si="377"/>
        <v>0</v>
      </c>
      <c r="AG164" s="6">
        <v>0</v>
      </c>
      <c r="AH164" s="5">
        <v>0</v>
      </c>
      <c r="AI164" s="8">
        <f t="shared" si="378"/>
        <v>0</v>
      </c>
      <c r="AJ164" s="6">
        <v>0</v>
      </c>
      <c r="AK164" s="5">
        <v>0</v>
      </c>
      <c r="AL164" s="8">
        <f t="shared" si="379"/>
        <v>0</v>
      </c>
      <c r="AM164" s="6">
        <v>0</v>
      </c>
      <c r="AN164" s="5">
        <v>0</v>
      </c>
      <c r="AO164" s="8">
        <f t="shared" si="380"/>
        <v>0</v>
      </c>
      <c r="AP164" s="6">
        <v>0</v>
      </c>
      <c r="AQ164" s="5">
        <v>0</v>
      </c>
      <c r="AR164" s="8">
        <f t="shared" si="381"/>
        <v>0</v>
      </c>
      <c r="AS164" s="6">
        <v>0</v>
      </c>
      <c r="AT164" s="5">
        <v>0</v>
      </c>
      <c r="AU164" s="8">
        <f t="shared" si="382"/>
        <v>0</v>
      </c>
      <c r="AV164" s="6">
        <v>0</v>
      </c>
      <c r="AW164" s="5">
        <v>0</v>
      </c>
      <c r="AX164" s="8">
        <f t="shared" si="383"/>
        <v>0</v>
      </c>
      <c r="AY164" s="5">
        <v>26</v>
      </c>
      <c r="AZ164" s="5">
        <v>361.41399999999999</v>
      </c>
      <c r="BA164" s="8">
        <f t="shared" si="384"/>
        <v>13900.538461538461</v>
      </c>
      <c r="BB164" s="5">
        <v>25.94</v>
      </c>
      <c r="BC164" s="5">
        <v>398.79300000000001</v>
      </c>
      <c r="BD164" s="8">
        <f t="shared" si="385"/>
        <v>15373.6700077101</v>
      </c>
      <c r="BE164" s="5"/>
      <c r="BF164" s="5"/>
      <c r="BG164" s="8"/>
      <c r="BH164" s="5">
        <v>129.68</v>
      </c>
      <c r="BI164" s="5">
        <v>2546.5039999999999</v>
      </c>
      <c r="BJ164" s="8">
        <f t="shared" si="386"/>
        <v>19636.829117828496</v>
      </c>
      <c r="BK164" s="55">
        <f t="shared" si="388"/>
        <v>665.50953000000004</v>
      </c>
      <c r="BL164" s="57">
        <f t="shared" si="389"/>
        <v>10465.907999999999</v>
      </c>
    </row>
    <row r="165" spans="1:64" x14ac:dyDescent="0.3">
      <c r="A165" s="40">
        <v>2024</v>
      </c>
      <c r="B165" s="41" t="s">
        <v>5</v>
      </c>
      <c r="C165" s="45">
        <v>318.89578999999998</v>
      </c>
      <c r="D165" s="5">
        <v>4516.5039999999999</v>
      </c>
      <c r="E165" s="8">
        <f>IF(C165=0,0,D165/C165*1000)</f>
        <v>14162.946459719647</v>
      </c>
      <c r="F165" s="45">
        <v>25.004999999999999</v>
      </c>
      <c r="G165" s="5">
        <v>355.21100000000001</v>
      </c>
      <c r="H165" s="8">
        <f t="shared" si="369"/>
        <v>14205.598880223955</v>
      </c>
      <c r="I165" s="6">
        <v>0</v>
      </c>
      <c r="J165" s="5">
        <v>0</v>
      </c>
      <c r="K165" s="8">
        <f t="shared" si="370"/>
        <v>0</v>
      </c>
      <c r="L165" s="45">
        <v>190.19220000000001</v>
      </c>
      <c r="M165" s="5">
        <v>2933.377</v>
      </c>
      <c r="N165" s="8">
        <f t="shared" si="371"/>
        <v>15423.224506578083</v>
      </c>
      <c r="O165" s="6">
        <v>0</v>
      </c>
      <c r="P165" s="5">
        <v>0</v>
      </c>
      <c r="Q165" s="8">
        <f t="shared" si="372"/>
        <v>0</v>
      </c>
      <c r="R165" s="6">
        <v>0</v>
      </c>
      <c r="S165" s="5">
        <v>0</v>
      </c>
      <c r="T165" s="8">
        <f t="shared" si="373"/>
        <v>0</v>
      </c>
      <c r="U165" s="6">
        <v>0</v>
      </c>
      <c r="V165" s="5">
        <v>0</v>
      </c>
      <c r="W165" s="8">
        <f t="shared" si="374"/>
        <v>0</v>
      </c>
      <c r="X165" s="6">
        <v>0</v>
      </c>
      <c r="Y165" s="5">
        <v>0</v>
      </c>
      <c r="Z165" s="8">
        <f t="shared" si="375"/>
        <v>0</v>
      </c>
      <c r="AA165" s="6">
        <v>0</v>
      </c>
      <c r="AB165" s="5">
        <v>0</v>
      </c>
      <c r="AC165" s="8">
        <f t="shared" si="376"/>
        <v>0</v>
      </c>
      <c r="AD165" s="6">
        <v>0</v>
      </c>
      <c r="AE165" s="5">
        <v>0</v>
      </c>
      <c r="AF165" s="8">
        <f t="shared" si="377"/>
        <v>0</v>
      </c>
      <c r="AG165" s="6">
        <v>0</v>
      </c>
      <c r="AH165" s="5">
        <v>0</v>
      </c>
      <c r="AI165" s="8">
        <f t="shared" si="378"/>
        <v>0</v>
      </c>
      <c r="AJ165" s="6">
        <v>0</v>
      </c>
      <c r="AK165" s="5">
        <v>0</v>
      </c>
      <c r="AL165" s="8">
        <f t="shared" si="379"/>
        <v>0</v>
      </c>
      <c r="AM165" s="6">
        <v>0</v>
      </c>
      <c r="AN165" s="5">
        <v>0</v>
      </c>
      <c r="AO165" s="8">
        <f t="shared" si="380"/>
        <v>0</v>
      </c>
      <c r="AP165" s="6">
        <v>0</v>
      </c>
      <c r="AQ165" s="5">
        <v>0</v>
      </c>
      <c r="AR165" s="8">
        <f t="shared" si="381"/>
        <v>0</v>
      </c>
      <c r="AS165" s="6">
        <v>0</v>
      </c>
      <c r="AT165" s="5">
        <v>0</v>
      </c>
      <c r="AU165" s="8">
        <f t="shared" si="382"/>
        <v>0</v>
      </c>
      <c r="AV165" s="6">
        <v>0</v>
      </c>
      <c r="AW165" s="5">
        <v>0</v>
      </c>
      <c r="AX165" s="8">
        <f t="shared" si="383"/>
        <v>0</v>
      </c>
      <c r="AY165" s="6">
        <v>0</v>
      </c>
      <c r="AZ165" s="5">
        <v>0</v>
      </c>
      <c r="BA165" s="8">
        <f t="shared" si="384"/>
        <v>0</v>
      </c>
      <c r="BB165" s="6">
        <v>0</v>
      </c>
      <c r="BC165" s="5">
        <v>0</v>
      </c>
      <c r="BD165" s="8">
        <f t="shared" si="385"/>
        <v>0</v>
      </c>
      <c r="BE165" s="6"/>
      <c r="BF165" s="5"/>
      <c r="BG165" s="8"/>
      <c r="BH165" s="45">
        <v>131.78700000000001</v>
      </c>
      <c r="BI165" s="5">
        <v>2054.4560000000001</v>
      </c>
      <c r="BJ165" s="8">
        <f t="shared" si="386"/>
        <v>15589.215931768687</v>
      </c>
      <c r="BK165" s="55">
        <f t="shared" si="388"/>
        <v>665.87999000000002</v>
      </c>
      <c r="BL165" s="8">
        <f t="shared" si="389"/>
        <v>9859.5480000000007</v>
      </c>
    </row>
    <row r="166" spans="1:64" x14ac:dyDescent="0.3">
      <c r="A166" s="40">
        <v>2024</v>
      </c>
      <c r="B166" s="8" t="s">
        <v>6</v>
      </c>
      <c r="C166" s="45">
        <v>533.32315000000006</v>
      </c>
      <c r="D166" s="5">
        <v>7458.6580000000004</v>
      </c>
      <c r="E166" s="8">
        <f t="shared" ref="E166:E173" si="390">IF(C166=0,0,D166/C166*1000)</f>
        <v>13985.250780882097</v>
      </c>
      <c r="F166" s="45">
        <v>72.825000000000003</v>
      </c>
      <c r="G166" s="5">
        <v>1022.006</v>
      </c>
      <c r="H166" s="8">
        <f t="shared" si="369"/>
        <v>14033.724682457945</v>
      </c>
      <c r="I166" s="6">
        <v>0</v>
      </c>
      <c r="J166" s="5">
        <v>0</v>
      </c>
      <c r="K166" s="8">
        <f t="shared" si="370"/>
        <v>0</v>
      </c>
      <c r="L166" s="45">
        <v>652.00933999999995</v>
      </c>
      <c r="M166" s="5">
        <v>10147.093000000001</v>
      </c>
      <c r="N166" s="8">
        <f t="shared" si="371"/>
        <v>15562.803134077805</v>
      </c>
      <c r="O166" s="6">
        <v>0</v>
      </c>
      <c r="P166" s="5">
        <v>0</v>
      </c>
      <c r="Q166" s="8">
        <f t="shared" si="372"/>
        <v>0</v>
      </c>
      <c r="R166" s="6">
        <v>0</v>
      </c>
      <c r="S166" s="5">
        <v>0</v>
      </c>
      <c r="T166" s="8">
        <f t="shared" si="373"/>
        <v>0</v>
      </c>
      <c r="U166" s="6">
        <v>0</v>
      </c>
      <c r="V166" s="5">
        <v>0</v>
      </c>
      <c r="W166" s="8">
        <f t="shared" si="374"/>
        <v>0</v>
      </c>
      <c r="X166" s="6">
        <v>0</v>
      </c>
      <c r="Y166" s="5">
        <v>0</v>
      </c>
      <c r="Z166" s="8">
        <f t="shared" si="375"/>
        <v>0</v>
      </c>
      <c r="AA166" s="6">
        <v>0</v>
      </c>
      <c r="AB166" s="5">
        <v>0</v>
      </c>
      <c r="AC166" s="8">
        <f t="shared" si="376"/>
        <v>0</v>
      </c>
      <c r="AD166" s="6">
        <v>0</v>
      </c>
      <c r="AE166" s="5">
        <v>0</v>
      </c>
      <c r="AF166" s="8">
        <f t="shared" si="377"/>
        <v>0</v>
      </c>
      <c r="AG166" s="6">
        <v>0</v>
      </c>
      <c r="AH166" s="5">
        <v>0</v>
      </c>
      <c r="AI166" s="8">
        <f t="shared" si="378"/>
        <v>0</v>
      </c>
      <c r="AJ166" s="6">
        <v>0</v>
      </c>
      <c r="AK166" s="5">
        <v>0</v>
      </c>
      <c r="AL166" s="8">
        <f t="shared" si="379"/>
        <v>0</v>
      </c>
      <c r="AM166" s="6">
        <v>0</v>
      </c>
      <c r="AN166" s="5">
        <v>0</v>
      </c>
      <c r="AO166" s="8">
        <f t="shared" si="380"/>
        <v>0</v>
      </c>
      <c r="AP166" s="6">
        <v>0</v>
      </c>
      <c r="AQ166" s="5">
        <v>0</v>
      </c>
      <c r="AR166" s="8">
        <f t="shared" si="381"/>
        <v>0</v>
      </c>
      <c r="AS166" s="6">
        <v>0</v>
      </c>
      <c r="AT166" s="5">
        <v>0</v>
      </c>
      <c r="AU166" s="8">
        <f t="shared" si="382"/>
        <v>0</v>
      </c>
      <c r="AV166" s="6">
        <v>0</v>
      </c>
      <c r="AW166" s="5">
        <v>0</v>
      </c>
      <c r="AX166" s="8">
        <f t="shared" si="383"/>
        <v>0</v>
      </c>
      <c r="AY166" s="6">
        <v>0</v>
      </c>
      <c r="AZ166" s="5">
        <v>0</v>
      </c>
      <c r="BA166" s="8">
        <f t="shared" si="384"/>
        <v>0</v>
      </c>
      <c r="BB166" s="45">
        <v>22.058820000000001</v>
      </c>
      <c r="BC166" s="5">
        <v>742.61800000000005</v>
      </c>
      <c r="BD166" s="8">
        <f t="shared" si="385"/>
        <v>33665.354719790084</v>
      </c>
      <c r="BE166" s="45"/>
      <c r="BF166" s="5"/>
      <c r="BG166" s="8"/>
      <c r="BH166" s="45">
        <v>316.80839000000003</v>
      </c>
      <c r="BI166" s="5">
        <v>5576.9709999999995</v>
      </c>
      <c r="BJ166" s="8">
        <f t="shared" si="386"/>
        <v>17603.608919574381</v>
      </c>
      <c r="BK166" s="55">
        <f t="shared" si="388"/>
        <v>1597.0246999999999</v>
      </c>
      <c r="BL166" s="8">
        <f t="shared" si="389"/>
        <v>24947.345999999998</v>
      </c>
    </row>
    <row r="167" spans="1:64" x14ac:dyDescent="0.3">
      <c r="A167" s="40">
        <v>2024</v>
      </c>
      <c r="B167" s="41" t="s">
        <v>7</v>
      </c>
      <c r="C167" s="45">
        <v>401.65553000000006</v>
      </c>
      <c r="D167" s="5">
        <v>6510.5630000000001</v>
      </c>
      <c r="E167" s="8">
        <f t="shared" si="390"/>
        <v>16209.319961311125</v>
      </c>
      <c r="F167" s="6">
        <v>0</v>
      </c>
      <c r="G167" s="5">
        <v>0</v>
      </c>
      <c r="H167" s="8">
        <f t="shared" si="369"/>
        <v>0</v>
      </c>
      <c r="I167" s="6">
        <v>0</v>
      </c>
      <c r="J167" s="5">
        <v>0</v>
      </c>
      <c r="K167" s="8">
        <f t="shared" si="370"/>
        <v>0</v>
      </c>
      <c r="L167" s="45">
        <v>488.24878000000001</v>
      </c>
      <c r="M167" s="5">
        <v>8838.6280000000006</v>
      </c>
      <c r="N167" s="8">
        <f t="shared" si="371"/>
        <v>18102.713948409662</v>
      </c>
      <c r="O167" s="6">
        <v>0</v>
      </c>
      <c r="P167" s="5">
        <v>0</v>
      </c>
      <c r="Q167" s="8">
        <f t="shared" si="372"/>
        <v>0</v>
      </c>
      <c r="R167" s="6">
        <v>0</v>
      </c>
      <c r="S167" s="5">
        <v>0</v>
      </c>
      <c r="T167" s="8">
        <f t="shared" si="373"/>
        <v>0</v>
      </c>
      <c r="U167" s="6">
        <v>0</v>
      </c>
      <c r="V167" s="5">
        <v>0</v>
      </c>
      <c r="W167" s="8">
        <f t="shared" si="374"/>
        <v>0</v>
      </c>
      <c r="X167" s="6">
        <v>0</v>
      </c>
      <c r="Y167" s="5">
        <v>0</v>
      </c>
      <c r="Z167" s="8">
        <f t="shared" si="375"/>
        <v>0</v>
      </c>
      <c r="AA167" s="6">
        <v>0</v>
      </c>
      <c r="AB167" s="5">
        <v>0</v>
      </c>
      <c r="AC167" s="8">
        <f t="shared" si="376"/>
        <v>0</v>
      </c>
      <c r="AD167" s="6">
        <v>0</v>
      </c>
      <c r="AE167" s="5">
        <v>0</v>
      </c>
      <c r="AF167" s="8">
        <f t="shared" si="377"/>
        <v>0</v>
      </c>
      <c r="AG167" s="6">
        <v>0</v>
      </c>
      <c r="AH167" s="5">
        <v>0</v>
      </c>
      <c r="AI167" s="8">
        <f t="shared" si="378"/>
        <v>0</v>
      </c>
      <c r="AJ167" s="6">
        <v>0</v>
      </c>
      <c r="AK167" s="5">
        <v>0</v>
      </c>
      <c r="AL167" s="8">
        <f t="shared" si="379"/>
        <v>0</v>
      </c>
      <c r="AM167" s="45">
        <v>50.572000000000003</v>
      </c>
      <c r="AN167" s="5">
        <v>486.07499999999999</v>
      </c>
      <c r="AO167" s="8">
        <f t="shared" si="380"/>
        <v>9611.5439373566387</v>
      </c>
      <c r="AP167" s="6">
        <v>0</v>
      </c>
      <c r="AQ167" s="5">
        <v>0</v>
      </c>
      <c r="AR167" s="8">
        <f t="shared" si="381"/>
        <v>0</v>
      </c>
      <c r="AS167" s="6">
        <v>0</v>
      </c>
      <c r="AT167" s="5">
        <v>0</v>
      </c>
      <c r="AU167" s="8">
        <f t="shared" si="382"/>
        <v>0</v>
      </c>
      <c r="AV167" s="6">
        <v>0</v>
      </c>
      <c r="AW167" s="5">
        <v>0</v>
      </c>
      <c r="AX167" s="8">
        <f t="shared" si="383"/>
        <v>0</v>
      </c>
      <c r="AY167" s="6">
        <v>0</v>
      </c>
      <c r="AZ167" s="5">
        <v>0</v>
      </c>
      <c r="BA167" s="8">
        <f t="shared" si="384"/>
        <v>0</v>
      </c>
      <c r="BB167" s="6">
        <v>0</v>
      </c>
      <c r="BC167" s="5">
        <v>0</v>
      </c>
      <c r="BD167" s="8">
        <f t="shared" si="385"/>
        <v>0</v>
      </c>
      <c r="BE167" s="6"/>
      <c r="BF167" s="5"/>
      <c r="BG167" s="8"/>
      <c r="BH167" s="45">
        <v>109.68899999999999</v>
      </c>
      <c r="BI167" s="5">
        <v>1640.797</v>
      </c>
      <c r="BJ167" s="8">
        <f t="shared" si="386"/>
        <v>14958.628485992216</v>
      </c>
      <c r="BK167" s="55">
        <f t="shared" si="388"/>
        <v>1050.1653100000001</v>
      </c>
      <c r="BL167" s="8">
        <f t="shared" si="389"/>
        <v>17476.063000000002</v>
      </c>
    </row>
    <row r="168" spans="1:64" x14ac:dyDescent="0.3">
      <c r="A168" s="40">
        <v>2024</v>
      </c>
      <c r="B168" s="41" t="s">
        <v>8</v>
      </c>
      <c r="C168" s="45">
        <v>347.28777000000002</v>
      </c>
      <c r="D168" s="60">
        <v>5053.9179999999997</v>
      </c>
      <c r="E168" s="8">
        <f t="shared" si="390"/>
        <v>14552.536647057854</v>
      </c>
      <c r="F168" s="6">
        <v>0</v>
      </c>
      <c r="G168" s="5">
        <v>0</v>
      </c>
      <c r="H168" s="8">
        <f t="shared" si="369"/>
        <v>0</v>
      </c>
      <c r="I168" s="6">
        <v>0</v>
      </c>
      <c r="J168" s="5">
        <v>0</v>
      </c>
      <c r="K168" s="8">
        <f t="shared" si="370"/>
        <v>0</v>
      </c>
      <c r="L168" s="45">
        <v>731.69351000000006</v>
      </c>
      <c r="M168" s="60">
        <v>11870.870999999999</v>
      </c>
      <c r="N168" s="8">
        <f t="shared" si="371"/>
        <v>16223.829838261103</v>
      </c>
      <c r="O168" s="6">
        <v>0</v>
      </c>
      <c r="P168" s="5">
        <v>0</v>
      </c>
      <c r="Q168" s="8">
        <f t="shared" si="372"/>
        <v>0</v>
      </c>
      <c r="R168" s="6">
        <v>0</v>
      </c>
      <c r="S168" s="5">
        <v>0</v>
      </c>
      <c r="T168" s="8">
        <f t="shared" si="373"/>
        <v>0</v>
      </c>
      <c r="U168" s="6">
        <v>0</v>
      </c>
      <c r="V168" s="5">
        <v>0</v>
      </c>
      <c r="W168" s="8">
        <f t="shared" si="374"/>
        <v>0</v>
      </c>
      <c r="X168" s="6">
        <v>0</v>
      </c>
      <c r="Y168" s="5">
        <v>0</v>
      </c>
      <c r="Z168" s="8">
        <f t="shared" si="375"/>
        <v>0</v>
      </c>
      <c r="AA168" s="6">
        <v>0</v>
      </c>
      <c r="AB168" s="5">
        <v>0</v>
      </c>
      <c r="AC168" s="8">
        <f t="shared" si="376"/>
        <v>0</v>
      </c>
      <c r="AD168" s="6">
        <v>0</v>
      </c>
      <c r="AE168" s="5">
        <v>0</v>
      </c>
      <c r="AF168" s="8">
        <f t="shared" si="377"/>
        <v>0</v>
      </c>
      <c r="AG168" s="6">
        <v>0</v>
      </c>
      <c r="AH168" s="5">
        <v>0</v>
      </c>
      <c r="AI168" s="8">
        <f t="shared" si="378"/>
        <v>0</v>
      </c>
      <c r="AJ168" s="6">
        <v>0</v>
      </c>
      <c r="AK168" s="5">
        <v>0</v>
      </c>
      <c r="AL168" s="8">
        <f t="shared" si="379"/>
        <v>0</v>
      </c>
      <c r="AM168" s="45">
        <v>68.332549999999998</v>
      </c>
      <c r="AN168" s="60">
        <v>527.53599999999994</v>
      </c>
      <c r="AO168" s="8">
        <f t="shared" si="380"/>
        <v>7720.1275234130726</v>
      </c>
      <c r="AP168" s="6">
        <v>0</v>
      </c>
      <c r="AQ168" s="5">
        <v>0</v>
      </c>
      <c r="AR168" s="8">
        <f t="shared" si="381"/>
        <v>0</v>
      </c>
      <c r="AS168" s="6">
        <v>0</v>
      </c>
      <c r="AT168" s="5">
        <v>0</v>
      </c>
      <c r="AU168" s="8">
        <f t="shared" si="382"/>
        <v>0</v>
      </c>
      <c r="AV168" s="6">
        <v>0</v>
      </c>
      <c r="AW168" s="5">
        <v>0</v>
      </c>
      <c r="AX168" s="8">
        <f t="shared" si="383"/>
        <v>0</v>
      </c>
      <c r="AY168" s="6">
        <v>0</v>
      </c>
      <c r="AZ168" s="5">
        <v>0</v>
      </c>
      <c r="BA168" s="8">
        <f t="shared" si="384"/>
        <v>0</v>
      </c>
      <c r="BB168" s="6">
        <v>0</v>
      </c>
      <c r="BC168" s="5">
        <v>0</v>
      </c>
      <c r="BD168" s="8">
        <f t="shared" si="385"/>
        <v>0</v>
      </c>
      <c r="BE168" s="6"/>
      <c r="BF168" s="5"/>
      <c r="BG168" s="8"/>
      <c r="BH168" s="45">
        <v>80.430000000000007</v>
      </c>
      <c r="BI168" s="60">
        <v>1196.665</v>
      </c>
      <c r="BJ168" s="8">
        <f t="shared" si="386"/>
        <v>14878.341414894938</v>
      </c>
      <c r="BK168" s="55">
        <f t="shared" si="388"/>
        <v>1227.7438300000001</v>
      </c>
      <c r="BL168" s="8">
        <f t="shared" si="389"/>
        <v>18648.989999999998</v>
      </c>
    </row>
    <row r="169" spans="1:64" x14ac:dyDescent="0.3">
      <c r="A169" s="40">
        <v>2024</v>
      </c>
      <c r="B169" s="41" t="s">
        <v>9</v>
      </c>
      <c r="C169" s="45">
        <v>433.81061999999997</v>
      </c>
      <c r="D169" s="5">
        <v>7433.201</v>
      </c>
      <c r="E169" s="8">
        <f t="shared" si="390"/>
        <v>17134.668118544447</v>
      </c>
      <c r="F169" s="6">
        <v>0</v>
      </c>
      <c r="G169" s="5">
        <v>0</v>
      </c>
      <c r="H169" s="8">
        <f t="shared" si="369"/>
        <v>0</v>
      </c>
      <c r="I169" s="6">
        <v>0</v>
      </c>
      <c r="J169" s="5">
        <v>0</v>
      </c>
      <c r="K169" s="8">
        <f t="shared" si="370"/>
        <v>0</v>
      </c>
      <c r="L169" s="45">
        <v>329.89073999999999</v>
      </c>
      <c r="M169" s="5">
        <v>4877.9849999999997</v>
      </c>
      <c r="N169" s="8">
        <f t="shared" si="371"/>
        <v>14786.668458775168</v>
      </c>
      <c r="O169" s="6">
        <v>0</v>
      </c>
      <c r="P169" s="5">
        <v>0</v>
      </c>
      <c r="Q169" s="8">
        <f t="shared" si="372"/>
        <v>0</v>
      </c>
      <c r="R169" s="6">
        <v>0</v>
      </c>
      <c r="S169" s="5">
        <v>0</v>
      </c>
      <c r="T169" s="8">
        <f t="shared" si="373"/>
        <v>0</v>
      </c>
      <c r="U169" s="6">
        <v>0</v>
      </c>
      <c r="V169" s="5">
        <v>0</v>
      </c>
      <c r="W169" s="8">
        <f t="shared" si="374"/>
        <v>0</v>
      </c>
      <c r="X169" s="6">
        <v>0</v>
      </c>
      <c r="Y169" s="5">
        <v>0</v>
      </c>
      <c r="Z169" s="8">
        <f t="shared" si="375"/>
        <v>0</v>
      </c>
      <c r="AA169" s="6">
        <v>0</v>
      </c>
      <c r="AB169" s="5">
        <v>0</v>
      </c>
      <c r="AC169" s="8">
        <f t="shared" si="376"/>
        <v>0</v>
      </c>
      <c r="AD169" s="6">
        <v>0</v>
      </c>
      <c r="AE169" s="5">
        <v>0</v>
      </c>
      <c r="AF169" s="8">
        <f t="shared" si="377"/>
        <v>0</v>
      </c>
      <c r="AG169" s="6">
        <v>0</v>
      </c>
      <c r="AH169" s="5">
        <v>0</v>
      </c>
      <c r="AI169" s="8">
        <f t="shared" si="378"/>
        <v>0</v>
      </c>
      <c r="AJ169" s="6">
        <v>0</v>
      </c>
      <c r="AK169" s="5">
        <v>0</v>
      </c>
      <c r="AL169" s="8">
        <f t="shared" si="379"/>
        <v>0</v>
      </c>
      <c r="AM169" s="45">
        <v>22.642769999999999</v>
      </c>
      <c r="AN169" s="5">
        <v>174.80199999999999</v>
      </c>
      <c r="AO169" s="8">
        <f t="shared" si="380"/>
        <v>7719.9918561200775</v>
      </c>
      <c r="AP169" s="45">
        <v>23.95</v>
      </c>
      <c r="AQ169" s="5">
        <v>386.83699999999999</v>
      </c>
      <c r="AR169" s="8">
        <f t="shared" si="381"/>
        <v>16151.858037578289</v>
      </c>
      <c r="AS169" s="6">
        <v>0</v>
      </c>
      <c r="AT169" s="5">
        <v>0</v>
      </c>
      <c r="AU169" s="8">
        <f t="shared" si="382"/>
        <v>0</v>
      </c>
      <c r="AV169" s="6">
        <v>0</v>
      </c>
      <c r="AW169" s="5">
        <v>0</v>
      </c>
      <c r="AX169" s="8">
        <f t="shared" si="383"/>
        <v>0</v>
      </c>
      <c r="AY169" s="6">
        <v>0</v>
      </c>
      <c r="AZ169" s="5">
        <v>0</v>
      </c>
      <c r="BA169" s="8">
        <f t="shared" si="384"/>
        <v>0</v>
      </c>
      <c r="BB169" s="45">
        <v>18.205359999999999</v>
      </c>
      <c r="BC169" s="5">
        <v>484.97500000000002</v>
      </c>
      <c r="BD169" s="8">
        <f t="shared" si="385"/>
        <v>26639.132651043434</v>
      </c>
      <c r="BE169" s="45"/>
      <c r="BF169" s="5"/>
      <c r="BG169" s="8"/>
      <c r="BH169" s="45">
        <v>106.43600000000001</v>
      </c>
      <c r="BI169" s="5">
        <v>1525.566</v>
      </c>
      <c r="BJ169" s="8">
        <f t="shared" si="386"/>
        <v>14333.176744710436</v>
      </c>
      <c r="BK169" s="55">
        <f t="shared" si="388"/>
        <v>934.93549000000019</v>
      </c>
      <c r="BL169" s="8">
        <f t="shared" si="389"/>
        <v>14883.366</v>
      </c>
    </row>
    <row r="170" spans="1:64" x14ac:dyDescent="0.3">
      <c r="A170" s="40">
        <v>2024</v>
      </c>
      <c r="B170" s="41" t="s">
        <v>10</v>
      </c>
      <c r="C170" s="45">
        <v>238.08914999999999</v>
      </c>
      <c r="D170" s="5">
        <v>3952.4</v>
      </c>
      <c r="E170" s="8">
        <f t="shared" si="390"/>
        <v>16600.504474899422</v>
      </c>
      <c r="F170" s="6">
        <v>0</v>
      </c>
      <c r="G170" s="5">
        <v>0</v>
      </c>
      <c r="H170" s="8">
        <f t="shared" si="369"/>
        <v>0</v>
      </c>
      <c r="I170" s="6">
        <v>0</v>
      </c>
      <c r="J170" s="5">
        <v>0</v>
      </c>
      <c r="K170" s="8">
        <f t="shared" si="370"/>
        <v>0</v>
      </c>
      <c r="L170" s="45">
        <v>355.45360999999997</v>
      </c>
      <c r="M170" s="5">
        <v>4878.2219999999998</v>
      </c>
      <c r="N170" s="8">
        <f t="shared" si="371"/>
        <v>13723.934327182667</v>
      </c>
      <c r="O170" s="6">
        <v>0</v>
      </c>
      <c r="P170" s="5">
        <v>0</v>
      </c>
      <c r="Q170" s="8">
        <f t="shared" si="372"/>
        <v>0</v>
      </c>
      <c r="R170" s="6">
        <v>0</v>
      </c>
      <c r="S170" s="5">
        <v>0</v>
      </c>
      <c r="T170" s="8">
        <f t="shared" si="373"/>
        <v>0</v>
      </c>
      <c r="U170" s="6">
        <v>0</v>
      </c>
      <c r="V170" s="5">
        <v>0</v>
      </c>
      <c r="W170" s="8">
        <f t="shared" si="374"/>
        <v>0</v>
      </c>
      <c r="X170" s="6">
        <v>0</v>
      </c>
      <c r="Y170" s="5">
        <v>0</v>
      </c>
      <c r="Z170" s="8">
        <f t="shared" si="375"/>
        <v>0</v>
      </c>
      <c r="AA170" s="6">
        <v>0</v>
      </c>
      <c r="AB170" s="5">
        <v>0</v>
      </c>
      <c r="AC170" s="8">
        <f t="shared" si="376"/>
        <v>0</v>
      </c>
      <c r="AD170" s="6">
        <v>0</v>
      </c>
      <c r="AE170" s="5">
        <v>0</v>
      </c>
      <c r="AF170" s="8">
        <f t="shared" si="377"/>
        <v>0</v>
      </c>
      <c r="AG170" s="6">
        <v>0</v>
      </c>
      <c r="AH170" s="5">
        <v>0</v>
      </c>
      <c r="AI170" s="8">
        <f t="shared" si="378"/>
        <v>0</v>
      </c>
      <c r="AJ170" s="6">
        <v>0</v>
      </c>
      <c r="AK170" s="5">
        <v>0</v>
      </c>
      <c r="AL170" s="8">
        <f t="shared" si="379"/>
        <v>0</v>
      </c>
      <c r="AM170" s="6">
        <v>0</v>
      </c>
      <c r="AN170" s="5">
        <v>0</v>
      </c>
      <c r="AO170" s="8">
        <f t="shared" si="380"/>
        <v>0</v>
      </c>
      <c r="AP170" s="6">
        <v>0</v>
      </c>
      <c r="AQ170" s="5">
        <v>0</v>
      </c>
      <c r="AR170" s="8">
        <f t="shared" si="381"/>
        <v>0</v>
      </c>
      <c r="AS170" s="6">
        <v>0</v>
      </c>
      <c r="AT170" s="5">
        <v>0</v>
      </c>
      <c r="AU170" s="8">
        <f t="shared" si="382"/>
        <v>0</v>
      </c>
      <c r="AV170" s="6">
        <v>0</v>
      </c>
      <c r="AW170" s="5">
        <v>0</v>
      </c>
      <c r="AX170" s="8">
        <f t="shared" si="383"/>
        <v>0</v>
      </c>
      <c r="AY170" s="6">
        <v>0</v>
      </c>
      <c r="AZ170" s="5">
        <v>0</v>
      </c>
      <c r="BA170" s="8">
        <f t="shared" si="384"/>
        <v>0</v>
      </c>
      <c r="BB170" s="6">
        <v>0</v>
      </c>
      <c r="BC170" s="5">
        <v>0</v>
      </c>
      <c r="BD170" s="8">
        <f t="shared" si="385"/>
        <v>0</v>
      </c>
      <c r="BE170" s="6"/>
      <c r="BF170" s="5"/>
      <c r="BG170" s="8"/>
      <c r="BH170" s="45">
        <v>25.797999999999998</v>
      </c>
      <c r="BI170" s="5">
        <v>386.40300000000002</v>
      </c>
      <c r="BJ170" s="8">
        <f t="shared" si="386"/>
        <v>14978.021552058301</v>
      </c>
      <c r="BK170" s="55">
        <f t="shared" si="388"/>
        <v>619.34075999999993</v>
      </c>
      <c r="BL170" s="8">
        <f t="shared" si="389"/>
        <v>9217.0249999999996</v>
      </c>
    </row>
    <row r="171" spans="1:64" x14ac:dyDescent="0.3">
      <c r="A171" s="40">
        <v>2024</v>
      </c>
      <c r="B171" s="41" t="s">
        <v>11</v>
      </c>
      <c r="C171" s="45">
        <v>287.33840999999995</v>
      </c>
      <c r="D171" s="5">
        <v>4877.5919999999996</v>
      </c>
      <c r="E171" s="8">
        <f t="shared" si="390"/>
        <v>16975.078270948881</v>
      </c>
      <c r="F171" s="6">
        <v>0</v>
      </c>
      <c r="G171" s="5">
        <v>0</v>
      </c>
      <c r="H171" s="8">
        <f t="shared" si="369"/>
        <v>0</v>
      </c>
      <c r="I171" s="6">
        <v>0</v>
      </c>
      <c r="J171" s="5">
        <v>0</v>
      </c>
      <c r="K171" s="8">
        <f t="shared" si="370"/>
        <v>0</v>
      </c>
      <c r="L171" s="45">
        <v>522.40967000000001</v>
      </c>
      <c r="M171" s="5">
        <v>6794.299</v>
      </c>
      <c r="N171" s="8">
        <f t="shared" si="371"/>
        <v>13005.691491124198</v>
      </c>
      <c r="O171" s="6">
        <v>0</v>
      </c>
      <c r="P171" s="5">
        <v>0</v>
      </c>
      <c r="Q171" s="8">
        <f t="shared" si="372"/>
        <v>0</v>
      </c>
      <c r="R171" s="6">
        <v>0</v>
      </c>
      <c r="S171" s="5">
        <v>0</v>
      </c>
      <c r="T171" s="8">
        <f t="shared" si="373"/>
        <v>0</v>
      </c>
      <c r="U171" s="6">
        <v>0</v>
      </c>
      <c r="V171" s="5">
        <v>0</v>
      </c>
      <c r="W171" s="8">
        <f t="shared" si="374"/>
        <v>0</v>
      </c>
      <c r="X171" s="6">
        <v>0</v>
      </c>
      <c r="Y171" s="5">
        <v>0</v>
      </c>
      <c r="Z171" s="8">
        <f t="shared" si="375"/>
        <v>0</v>
      </c>
      <c r="AA171" s="6">
        <v>0</v>
      </c>
      <c r="AB171" s="5">
        <v>0</v>
      </c>
      <c r="AC171" s="8">
        <f t="shared" si="376"/>
        <v>0</v>
      </c>
      <c r="AD171" s="6">
        <v>0</v>
      </c>
      <c r="AE171" s="5">
        <v>0</v>
      </c>
      <c r="AF171" s="8">
        <f t="shared" si="377"/>
        <v>0</v>
      </c>
      <c r="AG171" s="6">
        <v>0</v>
      </c>
      <c r="AH171" s="5">
        <v>0</v>
      </c>
      <c r="AI171" s="8">
        <f t="shared" si="378"/>
        <v>0</v>
      </c>
      <c r="AJ171" s="6">
        <v>0</v>
      </c>
      <c r="AK171" s="5">
        <v>0</v>
      </c>
      <c r="AL171" s="8">
        <f t="shared" si="379"/>
        <v>0</v>
      </c>
      <c r="AM171" s="6">
        <v>0</v>
      </c>
      <c r="AN171" s="5">
        <v>0</v>
      </c>
      <c r="AO171" s="8">
        <f t="shared" si="380"/>
        <v>0</v>
      </c>
      <c r="AP171" s="6">
        <v>0</v>
      </c>
      <c r="AQ171" s="5">
        <v>0</v>
      </c>
      <c r="AR171" s="8">
        <f t="shared" si="381"/>
        <v>0</v>
      </c>
      <c r="AS171" s="6">
        <v>0</v>
      </c>
      <c r="AT171" s="5">
        <v>0</v>
      </c>
      <c r="AU171" s="8">
        <f t="shared" si="382"/>
        <v>0</v>
      </c>
      <c r="AV171" s="6">
        <v>0</v>
      </c>
      <c r="AW171" s="5">
        <v>0</v>
      </c>
      <c r="AX171" s="8">
        <f t="shared" si="383"/>
        <v>0</v>
      </c>
      <c r="AY171" s="6">
        <v>0</v>
      </c>
      <c r="AZ171" s="5">
        <v>0</v>
      </c>
      <c r="BA171" s="8">
        <f t="shared" si="384"/>
        <v>0</v>
      </c>
      <c r="BB171" s="6">
        <v>0</v>
      </c>
      <c r="BC171" s="5">
        <v>0</v>
      </c>
      <c r="BD171" s="8">
        <f t="shared" si="385"/>
        <v>0</v>
      </c>
      <c r="BE171" s="6"/>
      <c r="BF171" s="5"/>
      <c r="BG171" s="8"/>
      <c r="BH171" s="45">
        <v>154.49</v>
      </c>
      <c r="BI171" s="5">
        <v>2753.7289999999998</v>
      </c>
      <c r="BJ171" s="8">
        <f t="shared" si="386"/>
        <v>17824.642371674538</v>
      </c>
      <c r="BK171" s="55">
        <f t="shared" si="388"/>
        <v>964.23807999999997</v>
      </c>
      <c r="BL171" s="8">
        <f t="shared" si="389"/>
        <v>14425.619999999999</v>
      </c>
    </row>
    <row r="172" spans="1:64" x14ac:dyDescent="0.3">
      <c r="A172" s="40">
        <v>2024</v>
      </c>
      <c r="B172" s="8" t="s">
        <v>12</v>
      </c>
      <c r="C172" s="45">
        <v>188.40210000000002</v>
      </c>
      <c r="D172" s="5">
        <v>2587.2820000000002</v>
      </c>
      <c r="E172" s="8">
        <f t="shared" si="390"/>
        <v>13732.766248359227</v>
      </c>
      <c r="F172" s="45">
        <v>7.5</v>
      </c>
      <c r="G172" s="5">
        <v>241.845</v>
      </c>
      <c r="H172" s="8">
        <f t="shared" si="369"/>
        <v>32246.000000000004</v>
      </c>
      <c r="I172" s="6">
        <v>0</v>
      </c>
      <c r="J172" s="5">
        <v>0</v>
      </c>
      <c r="K172" s="8">
        <f t="shared" si="370"/>
        <v>0</v>
      </c>
      <c r="L172" s="45">
        <v>249.00371999999999</v>
      </c>
      <c r="M172" s="5">
        <v>3905.7539999999999</v>
      </c>
      <c r="N172" s="8">
        <f t="shared" si="371"/>
        <v>15685.524698185232</v>
      </c>
      <c r="O172" s="6">
        <v>0</v>
      </c>
      <c r="P172" s="5">
        <v>0</v>
      </c>
      <c r="Q172" s="8">
        <f t="shared" si="372"/>
        <v>0</v>
      </c>
      <c r="R172" s="6">
        <v>0</v>
      </c>
      <c r="S172" s="5">
        <v>0</v>
      </c>
      <c r="T172" s="8">
        <f t="shared" si="373"/>
        <v>0</v>
      </c>
      <c r="U172" s="6">
        <v>0</v>
      </c>
      <c r="V172" s="5">
        <v>0</v>
      </c>
      <c r="W172" s="8">
        <f t="shared" si="374"/>
        <v>0</v>
      </c>
      <c r="X172" s="6">
        <v>0</v>
      </c>
      <c r="Y172" s="5">
        <v>0</v>
      </c>
      <c r="Z172" s="8">
        <f t="shared" si="375"/>
        <v>0</v>
      </c>
      <c r="AA172" s="6">
        <v>0</v>
      </c>
      <c r="AB172" s="5">
        <v>0</v>
      </c>
      <c r="AC172" s="8">
        <f t="shared" si="376"/>
        <v>0</v>
      </c>
      <c r="AD172" s="6">
        <v>0</v>
      </c>
      <c r="AE172" s="5">
        <v>0</v>
      </c>
      <c r="AF172" s="8">
        <f t="shared" si="377"/>
        <v>0</v>
      </c>
      <c r="AG172" s="6">
        <v>0</v>
      </c>
      <c r="AH172" s="5">
        <v>0</v>
      </c>
      <c r="AI172" s="8">
        <f t="shared" si="378"/>
        <v>0</v>
      </c>
      <c r="AJ172" s="6">
        <v>0</v>
      </c>
      <c r="AK172" s="5">
        <v>0</v>
      </c>
      <c r="AL172" s="8">
        <f t="shared" si="379"/>
        <v>0</v>
      </c>
      <c r="AM172" s="6">
        <v>0</v>
      </c>
      <c r="AN172" s="5">
        <v>0</v>
      </c>
      <c r="AO172" s="8">
        <f t="shared" si="380"/>
        <v>0</v>
      </c>
      <c r="AP172" s="6">
        <v>0</v>
      </c>
      <c r="AQ172" s="5">
        <v>0</v>
      </c>
      <c r="AR172" s="8">
        <f t="shared" si="381"/>
        <v>0</v>
      </c>
      <c r="AS172" s="6">
        <v>0</v>
      </c>
      <c r="AT172" s="5">
        <v>0</v>
      </c>
      <c r="AU172" s="8">
        <f t="shared" si="382"/>
        <v>0</v>
      </c>
      <c r="AV172" s="6">
        <v>0</v>
      </c>
      <c r="AW172" s="5">
        <v>0</v>
      </c>
      <c r="AX172" s="8">
        <f t="shared" si="383"/>
        <v>0</v>
      </c>
      <c r="AY172" s="6">
        <v>0</v>
      </c>
      <c r="AZ172" s="5">
        <v>0</v>
      </c>
      <c r="BA172" s="8">
        <f t="shared" si="384"/>
        <v>0</v>
      </c>
      <c r="BB172" s="45">
        <v>24.76</v>
      </c>
      <c r="BC172" s="5">
        <v>376.15</v>
      </c>
      <c r="BD172" s="8">
        <f t="shared" si="385"/>
        <v>15191.841680129239</v>
      </c>
      <c r="BE172" s="45"/>
      <c r="BF172" s="5"/>
      <c r="BG172" s="8"/>
      <c r="BH172" s="45">
        <v>220.63800000000001</v>
      </c>
      <c r="BI172" s="5">
        <v>3171.0439999999999</v>
      </c>
      <c r="BJ172" s="8">
        <f t="shared" si="386"/>
        <v>14372.157108023095</v>
      </c>
      <c r="BK172" s="55">
        <f t="shared" si="388"/>
        <v>690.30381999999997</v>
      </c>
      <c r="BL172" s="8">
        <f t="shared" si="389"/>
        <v>10282.074999999999</v>
      </c>
    </row>
    <row r="173" spans="1:64" x14ac:dyDescent="0.3">
      <c r="A173" s="40">
        <v>2024</v>
      </c>
      <c r="B173" s="41" t="s">
        <v>13</v>
      </c>
      <c r="C173" s="45">
        <v>143.80634000000001</v>
      </c>
      <c r="D173" s="5">
        <v>2229.0509999999999</v>
      </c>
      <c r="E173" s="8">
        <f t="shared" si="390"/>
        <v>15500.366673680728</v>
      </c>
      <c r="F173" s="45">
        <v>25.051080000000002</v>
      </c>
      <c r="G173" s="5">
        <v>293.745</v>
      </c>
      <c r="H173" s="8">
        <f t="shared" si="369"/>
        <v>11725.841760115731</v>
      </c>
      <c r="I173" s="6">
        <v>0</v>
      </c>
      <c r="J173" s="5">
        <v>0</v>
      </c>
      <c r="K173" s="8">
        <f t="shared" si="370"/>
        <v>0</v>
      </c>
      <c r="L173" s="45">
        <v>410.61991999999998</v>
      </c>
      <c r="M173" s="5">
        <v>6725.0969999999998</v>
      </c>
      <c r="N173" s="8">
        <f t="shared" si="371"/>
        <v>16377.912206499872</v>
      </c>
      <c r="O173" s="6">
        <v>0</v>
      </c>
      <c r="P173" s="5">
        <v>0</v>
      </c>
      <c r="Q173" s="8">
        <f t="shared" si="372"/>
        <v>0</v>
      </c>
      <c r="R173" s="6">
        <v>0</v>
      </c>
      <c r="S173" s="5">
        <v>0</v>
      </c>
      <c r="T173" s="8">
        <f t="shared" si="373"/>
        <v>0</v>
      </c>
      <c r="U173" s="6">
        <v>0</v>
      </c>
      <c r="V173" s="5">
        <v>0</v>
      </c>
      <c r="W173" s="8">
        <f t="shared" si="374"/>
        <v>0</v>
      </c>
      <c r="X173" s="6">
        <v>0</v>
      </c>
      <c r="Y173" s="5">
        <v>0</v>
      </c>
      <c r="Z173" s="8">
        <f t="shared" si="375"/>
        <v>0</v>
      </c>
      <c r="AA173" s="6">
        <v>0</v>
      </c>
      <c r="AB173" s="5">
        <v>0</v>
      </c>
      <c r="AC173" s="8">
        <f t="shared" si="376"/>
        <v>0</v>
      </c>
      <c r="AD173" s="6">
        <v>0</v>
      </c>
      <c r="AE173" s="5">
        <v>0</v>
      </c>
      <c r="AF173" s="8">
        <f t="shared" si="377"/>
        <v>0</v>
      </c>
      <c r="AG173" s="6">
        <v>0</v>
      </c>
      <c r="AH173" s="5">
        <v>0</v>
      </c>
      <c r="AI173" s="8">
        <f t="shared" si="378"/>
        <v>0</v>
      </c>
      <c r="AJ173" s="6">
        <v>0</v>
      </c>
      <c r="AK173" s="5">
        <v>0</v>
      </c>
      <c r="AL173" s="8">
        <f t="shared" si="379"/>
        <v>0</v>
      </c>
      <c r="AM173" s="6">
        <v>0</v>
      </c>
      <c r="AN173" s="5">
        <v>0</v>
      </c>
      <c r="AO173" s="8">
        <f t="shared" si="380"/>
        <v>0</v>
      </c>
      <c r="AP173" s="6">
        <v>0</v>
      </c>
      <c r="AQ173" s="5">
        <v>0</v>
      </c>
      <c r="AR173" s="8">
        <f t="shared" si="381"/>
        <v>0</v>
      </c>
      <c r="AS173" s="6">
        <v>0</v>
      </c>
      <c r="AT173" s="5">
        <v>0</v>
      </c>
      <c r="AU173" s="8">
        <f t="shared" si="382"/>
        <v>0</v>
      </c>
      <c r="AV173" s="6">
        <v>0</v>
      </c>
      <c r="AW173" s="5">
        <v>0</v>
      </c>
      <c r="AX173" s="8">
        <f t="shared" si="383"/>
        <v>0</v>
      </c>
      <c r="AY173" s="6">
        <v>0</v>
      </c>
      <c r="AZ173" s="5">
        <v>0</v>
      </c>
      <c r="BA173" s="8">
        <f t="shared" si="384"/>
        <v>0</v>
      </c>
      <c r="BB173" s="6">
        <v>0</v>
      </c>
      <c r="BC173" s="5">
        <v>0</v>
      </c>
      <c r="BD173" s="8">
        <f t="shared" si="385"/>
        <v>0</v>
      </c>
      <c r="BE173" s="6"/>
      <c r="BF173" s="5"/>
      <c r="BG173" s="8"/>
      <c r="BH173" s="45">
        <v>80.02</v>
      </c>
      <c r="BI173" s="5">
        <v>1376.95</v>
      </c>
      <c r="BJ173" s="8">
        <f t="shared" si="386"/>
        <v>17207.573106723321</v>
      </c>
      <c r="BK173" s="55">
        <f t="shared" si="388"/>
        <v>659.49734000000001</v>
      </c>
      <c r="BL173" s="8">
        <f t="shared" si="389"/>
        <v>10624.843000000001</v>
      </c>
    </row>
    <row r="174" spans="1:64" ht="15" thickBot="1" x14ac:dyDescent="0.35">
      <c r="A174" s="37"/>
      <c r="B174" s="42" t="s">
        <v>14</v>
      </c>
      <c r="C174" s="29">
        <f t="shared" ref="C174:D174" si="391">SUM(C162:C173)</f>
        <v>3959.5959299999995</v>
      </c>
      <c r="D174" s="28">
        <f t="shared" si="391"/>
        <v>60451.017999999996</v>
      </c>
      <c r="E174" s="30"/>
      <c r="F174" s="29">
        <f t="shared" ref="F174:G174" si="392">SUM(F162:F173)</f>
        <v>205.45608000000001</v>
      </c>
      <c r="G174" s="28">
        <f t="shared" si="392"/>
        <v>2939.9679999999998</v>
      </c>
      <c r="H174" s="30"/>
      <c r="I174" s="29">
        <f t="shared" ref="I174:J174" si="393">SUM(I162:I173)</f>
        <v>24.266999999999999</v>
      </c>
      <c r="J174" s="28">
        <f t="shared" si="393"/>
        <v>324.13600000000002</v>
      </c>
      <c r="K174" s="30"/>
      <c r="L174" s="29">
        <f t="shared" ref="L174:M174" si="394">SUM(L162:L173)</f>
        <v>4286.1769100000001</v>
      </c>
      <c r="M174" s="28">
        <f t="shared" si="394"/>
        <v>66770.298999999999</v>
      </c>
      <c r="N174" s="30"/>
      <c r="O174" s="29">
        <f t="shared" ref="O174:P174" si="395">SUM(O162:O173)</f>
        <v>0</v>
      </c>
      <c r="P174" s="28">
        <f t="shared" si="395"/>
        <v>0</v>
      </c>
      <c r="Q174" s="30"/>
      <c r="R174" s="29">
        <f t="shared" ref="R174:S174" si="396">SUM(R162:R173)</f>
        <v>0</v>
      </c>
      <c r="S174" s="28">
        <f t="shared" si="396"/>
        <v>0</v>
      </c>
      <c r="T174" s="30"/>
      <c r="U174" s="29">
        <f t="shared" ref="U174:V174" si="397">SUM(U162:U173)</f>
        <v>0</v>
      </c>
      <c r="V174" s="28">
        <f t="shared" si="397"/>
        <v>0</v>
      </c>
      <c r="W174" s="30"/>
      <c r="X174" s="29">
        <f t="shared" ref="X174:Y174" si="398">SUM(X162:X173)</f>
        <v>0</v>
      </c>
      <c r="Y174" s="28">
        <f t="shared" si="398"/>
        <v>0</v>
      </c>
      <c r="Z174" s="30"/>
      <c r="AA174" s="29">
        <f t="shared" ref="AA174:AB174" si="399">SUM(AA162:AA173)</f>
        <v>0</v>
      </c>
      <c r="AB174" s="28">
        <f t="shared" si="399"/>
        <v>0</v>
      </c>
      <c r="AC174" s="30"/>
      <c r="AD174" s="29">
        <f t="shared" ref="AD174:AE174" si="400">SUM(AD162:AD173)</f>
        <v>0</v>
      </c>
      <c r="AE174" s="28">
        <f t="shared" si="400"/>
        <v>0</v>
      </c>
      <c r="AF174" s="30"/>
      <c r="AG174" s="29">
        <f t="shared" ref="AG174:AH174" si="401">SUM(AG162:AG173)</f>
        <v>0</v>
      </c>
      <c r="AH174" s="28">
        <f t="shared" si="401"/>
        <v>0</v>
      </c>
      <c r="AI174" s="30"/>
      <c r="AJ174" s="29">
        <f t="shared" ref="AJ174:AK174" si="402">SUM(AJ162:AJ173)</f>
        <v>0</v>
      </c>
      <c r="AK174" s="28">
        <f t="shared" si="402"/>
        <v>0</v>
      </c>
      <c r="AL174" s="30"/>
      <c r="AM174" s="29">
        <f t="shared" ref="AM174:AN174" si="403">SUM(AM162:AM173)</f>
        <v>141.54732000000001</v>
      </c>
      <c r="AN174" s="28">
        <f t="shared" si="403"/>
        <v>1188.4129999999998</v>
      </c>
      <c r="AO174" s="30"/>
      <c r="AP174" s="29">
        <f t="shared" ref="AP174:AQ174" si="404">SUM(AP162:AP173)</f>
        <v>23.95</v>
      </c>
      <c r="AQ174" s="28">
        <f t="shared" si="404"/>
        <v>386.83699999999999</v>
      </c>
      <c r="AR174" s="30"/>
      <c r="AS174" s="29">
        <f t="shared" ref="AS174:AT174" si="405">SUM(AS162:AS173)</f>
        <v>0</v>
      </c>
      <c r="AT174" s="28">
        <f t="shared" si="405"/>
        <v>0</v>
      </c>
      <c r="AU174" s="30"/>
      <c r="AV174" s="29">
        <f t="shared" ref="AV174:AW174" si="406">SUM(AV162:AV173)</f>
        <v>0</v>
      </c>
      <c r="AW174" s="28">
        <f t="shared" si="406"/>
        <v>0</v>
      </c>
      <c r="AX174" s="30"/>
      <c r="AY174" s="29">
        <f t="shared" ref="AY174:AZ174" si="407">SUM(AY162:AY173)</f>
        <v>26</v>
      </c>
      <c r="AZ174" s="28">
        <f t="shared" si="407"/>
        <v>361.41399999999999</v>
      </c>
      <c r="BA174" s="30"/>
      <c r="BB174" s="29">
        <f t="shared" ref="BB174:BC174" si="408">SUM(BB162:BB173)</f>
        <v>90.964180000000013</v>
      </c>
      <c r="BC174" s="28">
        <f t="shared" si="408"/>
        <v>2002.5360000000001</v>
      </c>
      <c r="BD174" s="30"/>
      <c r="BE174" s="29"/>
      <c r="BF174" s="28"/>
      <c r="BG174" s="30"/>
      <c r="BH174" s="29">
        <f t="shared" ref="BH174:BI174" si="409">SUM(BH162:BH173)</f>
        <v>1856.4453900000001</v>
      </c>
      <c r="BI174" s="28">
        <f t="shared" si="409"/>
        <v>30073.615999999998</v>
      </c>
      <c r="BJ174" s="30"/>
      <c r="BK174" s="56">
        <f t="shared" si="388"/>
        <v>10614.402810000001</v>
      </c>
      <c r="BL174" s="30">
        <f t="shared" si="389"/>
        <v>164498.23699999999</v>
      </c>
    </row>
    <row r="175" spans="1:64" x14ac:dyDescent="0.3">
      <c r="A175" s="40">
        <v>2025</v>
      </c>
      <c r="B175" s="41" t="s">
        <v>2</v>
      </c>
      <c r="C175" s="45">
        <v>50.357519999999994</v>
      </c>
      <c r="D175" s="5">
        <v>991.06399999999996</v>
      </c>
      <c r="E175" s="8">
        <f>IF(C175=0,0,D175/C175*1000)</f>
        <v>19680.556151295776</v>
      </c>
      <c r="F175" s="45">
        <v>35.065019999999997</v>
      </c>
      <c r="G175" s="5">
        <v>748.73199999999997</v>
      </c>
      <c r="H175" s="8">
        <f t="shared" ref="H175:H186" si="410">IF(F175=0,0,G175/F175*1000)</f>
        <v>21352.675686481856</v>
      </c>
      <c r="I175" s="6">
        <v>0</v>
      </c>
      <c r="J175" s="5">
        <v>0</v>
      </c>
      <c r="K175" s="8">
        <f t="shared" ref="K175:K186" si="411">IF(I175=0,0,J175/I175*1000)</f>
        <v>0</v>
      </c>
      <c r="L175" s="45">
        <v>111.37046000000001</v>
      </c>
      <c r="M175" s="5">
        <v>1851.797</v>
      </c>
      <c r="N175" s="8">
        <f t="shared" ref="N175:N186" si="412">IF(L175=0,0,M175/L175*1000)</f>
        <v>16627.362408308269</v>
      </c>
      <c r="O175" s="6">
        <v>0</v>
      </c>
      <c r="P175" s="5">
        <v>0</v>
      </c>
      <c r="Q175" s="8">
        <f t="shared" ref="Q175:Q186" si="413">IF(O175=0,0,P175/O175*1000)</f>
        <v>0</v>
      </c>
      <c r="R175" s="6">
        <v>0</v>
      </c>
      <c r="S175" s="5">
        <v>0</v>
      </c>
      <c r="T175" s="8">
        <f t="shared" ref="T175:T186" si="414">IF(R175=0,0,S175/R175*1000)</f>
        <v>0</v>
      </c>
      <c r="U175" s="6">
        <v>0</v>
      </c>
      <c r="V175" s="5">
        <v>0</v>
      </c>
      <c r="W175" s="8">
        <f t="shared" ref="W175:W186" si="415">IF(U175=0,0,V175/U175*1000)</f>
        <v>0</v>
      </c>
      <c r="X175" s="6">
        <v>0</v>
      </c>
      <c r="Y175" s="5">
        <v>0</v>
      </c>
      <c r="Z175" s="8">
        <f t="shared" ref="Z175:Z186" si="416">IF(X175=0,0,Y175/X175*1000)</f>
        <v>0</v>
      </c>
      <c r="AA175" s="6">
        <v>0</v>
      </c>
      <c r="AB175" s="5">
        <v>0</v>
      </c>
      <c r="AC175" s="8">
        <f t="shared" ref="AC175:AC186" si="417">IF(AA175=0,0,AB175/AA175*1000)</f>
        <v>0</v>
      </c>
      <c r="AD175" s="6">
        <v>0</v>
      </c>
      <c r="AE175" s="5">
        <v>0</v>
      </c>
      <c r="AF175" s="8">
        <f t="shared" ref="AF175:AF186" si="418">IF(AD175=0,0,AE175/AD175*1000)</f>
        <v>0</v>
      </c>
      <c r="AG175" s="6">
        <v>0</v>
      </c>
      <c r="AH175" s="5">
        <v>0</v>
      </c>
      <c r="AI175" s="8">
        <f t="shared" ref="AI175:AI186" si="419">IF(AG175=0,0,AH175/AG175*1000)</f>
        <v>0</v>
      </c>
      <c r="AJ175" s="6">
        <v>0</v>
      </c>
      <c r="AK175" s="5">
        <v>0</v>
      </c>
      <c r="AL175" s="8">
        <f t="shared" ref="AL175:AL186" si="420">IF(AJ175=0,0,AK175/AJ175*1000)</f>
        <v>0</v>
      </c>
      <c r="AM175" s="6">
        <v>0</v>
      </c>
      <c r="AN175" s="5">
        <v>0</v>
      </c>
      <c r="AO175" s="8">
        <f t="shared" ref="AO175:AO186" si="421">IF(AM175=0,0,AN175/AM175*1000)</f>
        <v>0</v>
      </c>
      <c r="AP175" s="6">
        <v>0</v>
      </c>
      <c r="AQ175" s="5">
        <v>0</v>
      </c>
      <c r="AR175" s="8">
        <f t="shared" ref="AR175:AR186" si="422">IF(AP175=0,0,AQ175/AP175*1000)</f>
        <v>0</v>
      </c>
      <c r="AS175" s="6">
        <v>0</v>
      </c>
      <c r="AT175" s="5">
        <v>0</v>
      </c>
      <c r="AU175" s="8">
        <f t="shared" ref="AU175:AU186" si="423">IF(AS175=0,0,AT175/AS175*1000)</f>
        <v>0</v>
      </c>
      <c r="AV175" s="6">
        <v>0</v>
      </c>
      <c r="AW175" s="5">
        <v>0</v>
      </c>
      <c r="AX175" s="8">
        <f t="shared" ref="AX175:AX186" si="424">IF(AV175=0,0,AW175/AV175*1000)</f>
        <v>0</v>
      </c>
      <c r="AY175" s="6">
        <v>0</v>
      </c>
      <c r="AZ175" s="5">
        <v>0</v>
      </c>
      <c r="BA175" s="8">
        <f t="shared" ref="BA175:BA186" si="425">IF(AY175=0,0,AZ175/AY175*1000)</f>
        <v>0</v>
      </c>
      <c r="BB175" s="6">
        <v>0</v>
      </c>
      <c r="BC175" s="5">
        <v>0</v>
      </c>
      <c r="BD175" s="8">
        <f t="shared" ref="BD175:BD186" si="426">IF(BB175=0,0,BC175/BB175*1000)</f>
        <v>0</v>
      </c>
      <c r="BE175" s="6">
        <v>0</v>
      </c>
      <c r="BF175" s="5">
        <v>0</v>
      </c>
      <c r="BG175" s="8">
        <f t="shared" ref="BG175:BG186" si="427">IF(BE175=0,0,BF175/BE175*1000)</f>
        <v>0</v>
      </c>
      <c r="BH175" s="45">
        <v>81.706999999999994</v>
      </c>
      <c r="BI175" s="5">
        <v>1731.248</v>
      </c>
      <c r="BJ175" s="8">
        <f t="shared" ref="BJ175:BJ186" si="428">IF(BH175=0,0,BI175/BH175*1000)</f>
        <v>21188.490582202263</v>
      </c>
      <c r="BK175" s="55">
        <f>SUMIF($C$5:$BJ$5,"Ton",C175:BJ175)</f>
        <v>278.5</v>
      </c>
      <c r="BL175" s="8">
        <f>SUMIF($C$5:$BJ$5,"F*",C175:BJ175)</f>
        <v>5322.8410000000003</v>
      </c>
    </row>
    <row r="176" spans="1:64" x14ac:dyDescent="0.3">
      <c r="A176" s="40">
        <v>2025</v>
      </c>
      <c r="B176" s="41" t="s">
        <v>3</v>
      </c>
      <c r="C176" s="45">
        <v>18.2</v>
      </c>
      <c r="D176" s="5">
        <v>1045.328</v>
      </c>
      <c r="E176" s="8">
        <f t="shared" ref="E176:E177" si="429">IF(C176=0,0,D176/C176*1000)</f>
        <v>57435.604395604394</v>
      </c>
      <c r="F176" s="45">
        <v>0</v>
      </c>
      <c r="G176" s="5">
        <v>0</v>
      </c>
      <c r="H176" s="8">
        <f t="shared" si="410"/>
        <v>0</v>
      </c>
      <c r="I176" s="6">
        <v>0</v>
      </c>
      <c r="J176" s="5">
        <v>0</v>
      </c>
      <c r="K176" s="8">
        <f t="shared" si="411"/>
        <v>0</v>
      </c>
      <c r="L176" s="45">
        <v>27.407490000000003</v>
      </c>
      <c r="M176" s="5">
        <v>461.98599999999999</v>
      </c>
      <c r="N176" s="8">
        <f t="shared" si="412"/>
        <v>16856.195149574072</v>
      </c>
      <c r="O176" s="6">
        <v>0</v>
      </c>
      <c r="P176" s="5">
        <v>0</v>
      </c>
      <c r="Q176" s="8">
        <f t="shared" si="413"/>
        <v>0</v>
      </c>
      <c r="R176" s="6">
        <v>0</v>
      </c>
      <c r="S176" s="5">
        <v>0</v>
      </c>
      <c r="T176" s="8">
        <f t="shared" si="414"/>
        <v>0</v>
      </c>
      <c r="U176" s="6">
        <v>0</v>
      </c>
      <c r="V176" s="5">
        <v>0</v>
      </c>
      <c r="W176" s="8">
        <f t="shared" si="415"/>
        <v>0</v>
      </c>
      <c r="X176" s="6">
        <v>0</v>
      </c>
      <c r="Y176" s="5">
        <v>0</v>
      </c>
      <c r="Z176" s="8">
        <f t="shared" si="416"/>
        <v>0</v>
      </c>
      <c r="AA176" s="6">
        <v>0</v>
      </c>
      <c r="AB176" s="5">
        <v>0</v>
      </c>
      <c r="AC176" s="8">
        <f t="shared" si="417"/>
        <v>0</v>
      </c>
      <c r="AD176" s="6">
        <v>0</v>
      </c>
      <c r="AE176" s="5">
        <v>0</v>
      </c>
      <c r="AF176" s="8">
        <f t="shared" si="418"/>
        <v>0</v>
      </c>
      <c r="AG176" s="6">
        <v>0</v>
      </c>
      <c r="AH176" s="5">
        <v>0</v>
      </c>
      <c r="AI176" s="8">
        <f t="shared" si="419"/>
        <v>0</v>
      </c>
      <c r="AJ176" s="6">
        <v>0</v>
      </c>
      <c r="AK176" s="5">
        <v>0</v>
      </c>
      <c r="AL176" s="8">
        <f t="shared" si="420"/>
        <v>0</v>
      </c>
      <c r="AM176" s="6">
        <v>0</v>
      </c>
      <c r="AN176" s="5">
        <v>0</v>
      </c>
      <c r="AO176" s="8">
        <f t="shared" si="421"/>
        <v>0</v>
      </c>
      <c r="AP176" s="6">
        <v>0</v>
      </c>
      <c r="AQ176" s="5">
        <v>0</v>
      </c>
      <c r="AR176" s="8">
        <f t="shared" si="422"/>
        <v>0</v>
      </c>
      <c r="AS176" s="6">
        <v>0</v>
      </c>
      <c r="AT176" s="5">
        <v>0</v>
      </c>
      <c r="AU176" s="8">
        <f t="shared" si="423"/>
        <v>0</v>
      </c>
      <c r="AV176" s="6">
        <v>0</v>
      </c>
      <c r="AW176" s="5">
        <v>0</v>
      </c>
      <c r="AX176" s="8">
        <f t="shared" si="424"/>
        <v>0</v>
      </c>
      <c r="AY176" s="6">
        <v>0</v>
      </c>
      <c r="AZ176" s="5">
        <v>0</v>
      </c>
      <c r="BA176" s="8">
        <f t="shared" si="425"/>
        <v>0</v>
      </c>
      <c r="BB176" s="6">
        <v>0</v>
      </c>
      <c r="BC176" s="5">
        <v>0</v>
      </c>
      <c r="BD176" s="8">
        <f t="shared" si="426"/>
        <v>0</v>
      </c>
      <c r="BE176" s="45">
        <v>6.4999999999999997E-3</v>
      </c>
      <c r="BF176" s="5">
        <v>5.4050000000000002</v>
      </c>
      <c r="BG176" s="8">
        <f t="shared" si="427"/>
        <v>831538.46153846162</v>
      </c>
      <c r="BH176" s="45">
        <v>0</v>
      </c>
      <c r="BI176" s="5">
        <v>0</v>
      </c>
      <c r="BJ176" s="8">
        <f t="shared" si="428"/>
        <v>0</v>
      </c>
      <c r="BK176" s="55">
        <f t="shared" ref="BK176:BK187" si="430">SUMIF($C$5:$BJ$5,"Ton",C176:BJ176)</f>
        <v>45.613990000000001</v>
      </c>
      <c r="BL176" s="8">
        <f t="shared" ref="BL176:BL187" si="431">SUMIF($C$5:$BJ$5,"F*",C176:BJ176)</f>
        <v>1512.7189999999998</v>
      </c>
    </row>
    <row r="177" spans="1:64" x14ac:dyDescent="0.3">
      <c r="A177" s="40">
        <v>2025</v>
      </c>
      <c r="B177" s="41" t="s">
        <v>4</v>
      </c>
      <c r="C177" s="45">
        <v>26.695</v>
      </c>
      <c r="D177" s="5">
        <v>359.34699999999998</v>
      </c>
      <c r="E177" s="8">
        <f t="shared" si="429"/>
        <v>13461.209964412812</v>
      </c>
      <c r="F177" s="45">
        <v>5.375</v>
      </c>
      <c r="G177" s="5">
        <v>202.952</v>
      </c>
      <c r="H177" s="8">
        <f t="shared" si="410"/>
        <v>37758.511627906977</v>
      </c>
      <c r="I177" s="5">
        <v>0</v>
      </c>
      <c r="J177" s="5">
        <v>0</v>
      </c>
      <c r="K177" s="8">
        <f t="shared" si="411"/>
        <v>0</v>
      </c>
      <c r="L177" s="45">
        <v>0</v>
      </c>
      <c r="M177" s="5">
        <v>0</v>
      </c>
      <c r="N177" s="8">
        <f t="shared" si="412"/>
        <v>0</v>
      </c>
      <c r="O177" s="6">
        <v>0</v>
      </c>
      <c r="P177" s="5">
        <v>0</v>
      </c>
      <c r="Q177" s="8">
        <f t="shared" si="413"/>
        <v>0</v>
      </c>
      <c r="R177" s="6">
        <v>0</v>
      </c>
      <c r="S177" s="5">
        <v>0</v>
      </c>
      <c r="T177" s="8">
        <f t="shared" si="414"/>
        <v>0</v>
      </c>
      <c r="U177" s="6">
        <v>0</v>
      </c>
      <c r="V177" s="5">
        <v>0</v>
      </c>
      <c r="W177" s="8">
        <f t="shared" si="415"/>
        <v>0</v>
      </c>
      <c r="X177" s="6">
        <v>0</v>
      </c>
      <c r="Y177" s="5">
        <v>0</v>
      </c>
      <c r="Z177" s="8">
        <f t="shared" si="416"/>
        <v>0</v>
      </c>
      <c r="AA177" s="6">
        <v>0</v>
      </c>
      <c r="AB177" s="5">
        <v>0</v>
      </c>
      <c r="AC177" s="8">
        <f t="shared" si="417"/>
        <v>0</v>
      </c>
      <c r="AD177" s="6">
        <v>0</v>
      </c>
      <c r="AE177" s="5">
        <v>0</v>
      </c>
      <c r="AF177" s="8">
        <f t="shared" si="418"/>
        <v>0</v>
      </c>
      <c r="AG177" s="6">
        <v>0</v>
      </c>
      <c r="AH177" s="5">
        <v>0</v>
      </c>
      <c r="AI177" s="8">
        <f t="shared" si="419"/>
        <v>0</v>
      </c>
      <c r="AJ177" s="6">
        <v>0</v>
      </c>
      <c r="AK177" s="5">
        <v>0</v>
      </c>
      <c r="AL177" s="8">
        <f t="shared" si="420"/>
        <v>0</v>
      </c>
      <c r="AM177" s="6">
        <v>0</v>
      </c>
      <c r="AN177" s="5">
        <v>0</v>
      </c>
      <c r="AO177" s="8">
        <f t="shared" si="421"/>
        <v>0</v>
      </c>
      <c r="AP177" s="6">
        <v>0</v>
      </c>
      <c r="AQ177" s="5">
        <v>0</v>
      </c>
      <c r="AR177" s="8">
        <f t="shared" si="422"/>
        <v>0</v>
      </c>
      <c r="AS177" s="6">
        <v>0</v>
      </c>
      <c r="AT177" s="5">
        <v>0</v>
      </c>
      <c r="AU177" s="8">
        <f t="shared" si="423"/>
        <v>0</v>
      </c>
      <c r="AV177" s="6">
        <v>0</v>
      </c>
      <c r="AW177" s="5">
        <v>0</v>
      </c>
      <c r="AX177" s="8">
        <f t="shared" si="424"/>
        <v>0</v>
      </c>
      <c r="AY177" s="5">
        <v>0</v>
      </c>
      <c r="AZ177" s="5">
        <v>0</v>
      </c>
      <c r="BA177" s="8">
        <f t="shared" si="425"/>
        <v>0</v>
      </c>
      <c r="BB177" s="5">
        <v>0</v>
      </c>
      <c r="BC177" s="5">
        <v>0</v>
      </c>
      <c r="BD177" s="8">
        <f t="shared" si="426"/>
        <v>0</v>
      </c>
      <c r="BE177" s="5">
        <v>0</v>
      </c>
      <c r="BF177" s="5">
        <v>0</v>
      </c>
      <c r="BG177" s="8">
        <f t="shared" si="427"/>
        <v>0</v>
      </c>
      <c r="BH177" s="45">
        <v>81.015000000000001</v>
      </c>
      <c r="BI177" s="5">
        <v>1223.537</v>
      </c>
      <c r="BJ177" s="8">
        <f t="shared" si="428"/>
        <v>15102.598284268346</v>
      </c>
      <c r="BK177" s="55">
        <f t="shared" si="430"/>
        <v>113.08500000000001</v>
      </c>
      <c r="BL177" s="8">
        <f t="shared" si="431"/>
        <v>1785.836</v>
      </c>
    </row>
    <row r="178" spans="1:64" x14ac:dyDescent="0.3">
      <c r="A178" s="40">
        <v>2025</v>
      </c>
      <c r="B178" s="41" t="s">
        <v>5</v>
      </c>
      <c r="C178" s="6">
        <v>0</v>
      </c>
      <c r="D178" s="5">
        <v>0</v>
      </c>
      <c r="E178" s="8">
        <f>IF(C178=0,0,D178/C178*1000)</f>
        <v>0</v>
      </c>
      <c r="F178" s="45">
        <v>0</v>
      </c>
      <c r="G178" s="5">
        <v>0</v>
      </c>
      <c r="H178" s="8">
        <f t="shared" si="410"/>
        <v>0</v>
      </c>
      <c r="I178" s="6">
        <v>0</v>
      </c>
      <c r="J178" s="5">
        <v>0</v>
      </c>
      <c r="K178" s="8">
        <f t="shared" si="411"/>
        <v>0</v>
      </c>
      <c r="L178" s="45">
        <v>0</v>
      </c>
      <c r="M178" s="5">
        <v>0</v>
      </c>
      <c r="N178" s="8">
        <f t="shared" si="412"/>
        <v>0</v>
      </c>
      <c r="O178" s="6">
        <v>0</v>
      </c>
      <c r="P178" s="5">
        <v>0</v>
      </c>
      <c r="Q178" s="8">
        <f t="shared" si="413"/>
        <v>0</v>
      </c>
      <c r="R178" s="6">
        <v>0</v>
      </c>
      <c r="S178" s="5">
        <v>0</v>
      </c>
      <c r="T178" s="8">
        <f t="shared" si="414"/>
        <v>0</v>
      </c>
      <c r="U178" s="6">
        <v>0</v>
      </c>
      <c r="V178" s="5">
        <v>0</v>
      </c>
      <c r="W178" s="8">
        <f t="shared" si="415"/>
        <v>0</v>
      </c>
      <c r="X178" s="6">
        <v>0</v>
      </c>
      <c r="Y178" s="5">
        <v>0</v>
      </c>
      <c r="Z178" s="8">
        <f t="shared" si="416"/>
        <v>0</v>
      </c>
      <c r="AA178" s="6">
        <v>0</v>
      </c>
      <c r="AB178" s="5">
        <v>0</v>
      </c>
      <c r="AC178" s="8">
        <f t="shared" si="417"/>
        <v>0</v>
      </c>
      <c r="AD178" s="6">
        <v>0</v>
      </c>
      <c r="AE178" s="5">
        <v>0</v>
      </c>
      <c r="AF178" s="8">
        <f t="shared" si="418"/>
        <v>0</v>
      </c>
      <c r="AG178" s="6">
        <v>0</v>
      </c>
      <c r="AH178" s="5">
        <v>0</v>
      </c>
      <c r="AI178" s="8">
        <f t="shared" si="419"/>
        <v>0</v>
      </c>
      <c r="AJ178" s="6">
        <v>0</v>
      </c>
      <c r="AK178" s="5">
        <v>0</v>
      </c>
      <c r="AL178" s="8">
        <f t="shared" si="420"/>
        <v>0</v>
      </c>
      <c r="AM178" s="6">
        <v>0</v>
      </c>
      <c r="AN178" s="5">
        <v>0</v>
      </c>
      <c r="AO178" s="8">
        <f t="shared" si="421"/>
        <v>0</v>
      </c>
      <c r="AP178" s="6">
        <v>0</v>
      </c>
      <c r="AQ178" s="5">
        <v>0</v>
      </c>
      <c r="AR178" s="8">
        <f t="shared" si="422"/>
        <v>0</v>
      </c>
      <c r="AS178" s="6">
        <v>0</v>
      </c>
      <c r="AT178" s="5">
        <v>0</v>
      </c>
      <c r="AU178" s="8">
        <f t="shared" si="423"/>
        <v>0</v>
      </c>
      <c r="AV178" s="6">
        <v>0</v>
      </c>
      <c r="AW178" s="5">
        <v>0</v>
      </c>
      <c r="AX178" s="8">
        <f t="shared" si="424"/>
        <v>0</v>
      </c>
      <c r="AY178" s="6">
        <v>0</v>
      </c>
      <c r="AZ178" s="5">
        <v>0</v>
      </c>
      <c r="BA178" s="8">
        <f t="shared" si="425"/>
        <v>0</v>
      </c>
      <c r="BB178" s="6">
        <v>0</v>
      </c>
      <c r="BC178" s="5">
        <v>0</v>
      </c>
      <c r="BD178" s="8">
        <f t="shared" si="426"/>
        <v>0</v>
      </c>
      <c r="BE178" s="6">
        <v>0</v>
      </c>
      <c r="BF178" s="5">
        <v>0</v>
      </c>
      <c r="BG178" s="8">
        <f t="shared" si="427"/>
        <v>0</v>
      </c>
      <c r="BH178" s="45">
        <v>0</v>
      </c>
      <c r="BI178" s="5">
        <v>0</v>
      </c>
      <c r="BJ178" s="8">
        <f t="shared" si="428"/>
        <v>0</v>
      </c>
      <c r="BK178" s="55">
        <f t="shared" si="430"/>
        <v>0</v>
      </c>
      <c r="BL178" s="8">
        <f t="shared" si="431"/>
        <v>0</v>
      </c>
    </row>
    <row r="179" spans="1:64" x14ac:dyDescent="0.3">
      <c r="A179" s="40">
        <v>2025</v>
      </c>
      <c r="B179" s="8" t="s">
        <v>6</v>
      </c>
      <c r="C179" s="6">
        <v>0</v>
      </c>
      <c r="D179" s="5">
        <v>0</v>
      </c>
      <c r="E179" s="8">
        <f t="shared" ref="E179:E186" si="432">IF(C179=0,0,D179/C179*1000)</f>
        <v>0</v>
      </c>
      <c r="F179" s="45">
        <v>0</v>
      </c>
      <c r="G179" s="5">
        <v>0</v>
      </c>
      <c r="H179" s="8">
        <f t="shared" si="410"/>
        <v>0</v>
      </c>
      <c r="I179" s="6">
        <v>0</v>
      </c>
      <c r="J179" s="5">
        <v>0</v>
      </c>
      <c r="K179" s="8">
        <f t="shared" si="411"/>
        <v>0</v>
      </c>
      <c r="L179" s="45">
        <v>0</v>
      </c>
      <c r="M179" s="5">
        <v>0</v>
      </c>
      <c r="N179" s="8">
        <f t="shared" si="412"/>
        <v>0</v>
      </c>
      <c r="O179" s="6">
        <v>0</v>
      </c>
      <c r="P179" s="5">
        <v>0</v>
      </c>
      <c r="Q179" s="8">
        <f t="shared" si="413"/>
        <v>0</v>
      </c>
      <c r="R179" s="6">
        <v>0</v>
      </c>
      <c r="S179" s="5">
        <v>0</v>
      </c>
      <c r="T179" s="8">
        <f t="shared" si="414"/>
        <v>0</v>
      </c>
      <c r="U179" s="6">
        <v>0</v>
      </c>
      <c r="V179" s="5">
        <v>0</v>
      </c>
      <c r="W179" s="8">
        <f t="shared" si="415"/>
        <v>0</v>
      </c>
      <c r="X179" s="6">
        <v>0</v>
      </c>
      <c r="Y179" s="5">
        <v>0</v>
      </c>
      <c r="Z179" s="8">
        <f t="shared" si="416"/>
        <v>0</v>
      </c>
      <c r="AA179" s="6">
        <v>0</v>
      </c>
      <c r="AB179" s="5">
        <v>0</v>
      </c>
      <c r="AC179" s="8">
        <f t="shared" si="417"/>
        <v>0</v>
      </c>
      <c r="AD179" s="6">
        <v>0</v>
      </c>
      <c r="AE179" s="5">
        <v>0</v>
      </c>
      <c r="AF179" s="8">
        <f t="shared" si="418"/>
        <v>0</v>
      </c>
      <c r="AG179" s="6">
        <v>0</v>
      </c>
      <c r="AH179" s="5">
        <v>0</v>
      </c>
      <c r="AI179" s="8">
        <f t="shared" si="419"/>
        <v>0</v>
      </c>
      <c r="AJ179" s="6">
        <v>0</v>
      </c>
      <c r="AK179" s="5">
        <v>0</v>
      </c>
      <c r="AL179" s="8">
        <f t="shared" si="420"/>
        <v>0</v>
      </c>
      <c r="AM179" s="6">
        <v>0</v>
      </c>
      <c r="AN179" s="5">
        <v>0</v>
      </c>
      <c r="AO179" s="8">
        <f t="shared" si="421"/>
        <v>0</v>
      </c>
      <c r="AP179" s="6">
        <v>0</v>
      </c>
      <c r="AQ179" s="5">
        <v>0</v>
      </c>
      <c r="AR179" s="8">
        <f t="shared" si="422"/>
        <v>0</v>
      </c>
      <c r="AS179" s="6">
        <v>0</v>
      </c>
      <c r="AT179" s="5">
        <v>0</v>
      </c>
      <c r="AU179" s="8">
        <f t="shared" si="423"/>
        <v>0</v>
      </c>
      <c r="AV179" s="6">
        <v>0</v>
      </c>
      <c r="AW179" s="5">
        <v>0</v>
      </c>
      <c r="AX179" s="8">
        <f t="shared" si="424"/>
        <v>0</v>
      </c>
      <c r="AY179" s="6">
        <v>0</v>
      </c>
      <c r="AZ179" s="5">
        <v>0</v>
      </c>
      <c r="BA179" s="8">
        <f t="shared" si="425"/>
        <v>0</v>
      </c>
      <c r="BB179" s="45">
        <v>0</v>
      </c>
      <c r="BC179" s="5">
        <v>0</v>
      </c>
      <c r="BD179" s="8">
        <f t="shared" si="426"/>
        <v>0</v>
      </c>
      <c r="BE179" s="45">
        <v>0</v>
      </c>
      <c r="BF179" s="5">
        <v>0</v>
      </c>
      <c r="BG179" s="8">
        <f t="shared" si="427"/>
        <v>0</v>
      </c>
      <c r="BH179" s="45">
        <v>0</v>
      </c>
      <c r="BI179" s="5">
        <v>0</v>
      </c>
      <c r="BJ179" s="8">
        <f t="shared" si="428"/>
        <v>0</v>
      </c>
      <c r="BK179" s="55">
        <f t="shared" si="430"/>
        <v>0</v>
      </c>
      <c r="BL179" s="8">
        <f t="shared" si="431"/>
        <v>0</v>
      </c>
    </row>
    <row r="180" spans="1:64" x14ac:dyDescent="0.3">
      <c r="A180" s="40">
        <v>2025</v>
      </c>
      <c r="B180" s="41" t="s">
        <v>7</v>
      </c>
      <c r="C180" s="6">
        <v>0</v>
      </c>
      <c r="D180" s="5">
        <v>0</v>
      </c>
      <c r="E180" s="8">
        <f t="shared" si="432"/>
        <v>0</v>
      </c>
      <c r="F180" s="6">
        <v>0</v>
      </c>
      <c r="G180" s="5">
        <v>0</v>
      </c>
      <c r="H180" s="8">
        <f t="shared" si="410"/>
        <v>0</v>
      </c>
      <c r="I180" s="6">
        <v>0</v>
      </c>
      <c r="J180" s="5">
        <v>0</v>
      </c>
      <c r="K180" s="8">
        <f t="shared" si="411"/>
        <v>0</v>
      </c>
      <c r="L180" s="45">
        <v>0</v>
      </c>
      <c r="M180" s="5">
        <v>0</v>
      </c>
      <c r="N180" s="8">
        <f t="shared" si="412"/>
        <v>0</v>
      </c>
      <c r="O180" s="6">
        <v>0</v>
      </c>
      <c r="P180" s="5">
        <v>0</v>
      </c>
      <c r="Q180" s="8">
        <f t="shared" si="413"/>
        <v>0</v>
      </c>
      <c r="R180" s="6">
        <v>0</v>
      </c>
      <c r="S180" s="5">
        <v>0</v>
      </c>
      <c r="T180" s="8">
        <f t="shared" si="414"/>
        <v>0</v>
      </c>
      <c r="U180" s="6">
        <v>0</v>
      </c>
      <c r="V180" s="5">
        <v>0</v>
      </c>
      <c r="W180" s="8">
        <f t="shared" si="415"/>
        <v>0</v>
      </c>
      <c r="X180" s="6">
        <v>0</v>
      </c>
      <c r="Y180" s="5">
        <v>0</v>
      </c>
      <c r="Z180" s="8">
        <f t="shared" si="416"/>
        <v>0</v>
      </c>
      <c r="AA180" s="6">
        <v>0</v>
      </c>
      <c r="AB180" s="5">
        <v>0</v>
      </c>
      <c r="AC180" s="8">
        <f t="shared" si="417"/>
        <v>0</v>
      </c>
      <c r="AD180" s="6">
        <v>0</v>
      </c>
      <c r="AE180" s="5">
        <v>0</v>
      </c>
      <c r="AF180" s="8">
        <f t="shared" si="418"/>
        <v>0</v>
      </c>
      <c r="AG180" s="6">
        <v>0</v>
      </c>
      <c r="AH180" s="5">
        <v>0</v>
      </c>
      <c r="AI180" s="8">
        <f t="shared" si="419"/>
        <v>0</v>
      </c>
      <c r="AJ180" s="6">
        <v>0</v>
      </c>
      <c r="AK180" s="5">
        <v>0</v>
      </c>
      <c r="AL180" s="8">
        <f t="shared" si="420"/>
        <v>0</v>
      </c>
      <c r="AM180" s="45">
        <v>0</v>
      </c>
      <c r="AN180" s="5">
        <v>0</v>
      </c>
      <c r="AO180" s="8">
        <f t="shared" si="421"/>
        <v>0</v>
      </c>
      <c r="AP180" s="6">
        <v>0</v>
      </c>
      <c r="AQ180" s="5">
        <v>0</v>
      </c>
      <c r="AR180" s="8">
        <f t="shared" si="422"/>
        <v>0</v>
      </c>
      <c r="AS180" s="6">
        <v>0</v>
      </c>
      <c r="AT180" s="5">
        <v>0</v>
      </c>
      <c r="AU180" s="8">
        <f t="shared" si="423"/>
        <v>0</v>
      </c>
      <c r="AV180" s="6">
        <v>0</v>
      </c>
      <c r="AW180" s="5">
        <v>0</v>
      </c>
      <c r="AX180" s="8">
        <f t="shared" si="424"/>
        <v>0</v>
      </c>
      <c r="AY180" s="6">
        <v>0</v>
      </c>
      <c r="AZ180" s="5">
        <v>0</v>
      </c>
      <c r="BA180" s="8">
        <f t="shared" si="425"/>
        <v>0</v>
      </c>
      <c r="BB180" s="6">
        <v>0</v>
      </c>
      <c r="BC180" s="5">
        <v>0</v>
      </c>
      <c r="BD180" s="8">
        <f t="shared" si="426"/>
        <v>0</v>
      </c>
      <c r="BE180" s="6">
        <v>0</v>
      </c>
      <c r="BF180" s="5">
        <v>0</v>
      </c>
      <c r="BG180" s="8">
        <f t="shared" si="427"/>
        <v>0</v>
      </c>
      <c r="BH180" s="45">
        <v>0</v>
      </c>
      <c r="BI180" s="5">
        <v>0</v>
      </c>
      <c r="BJ180" s="8">
        <f t="shared" si="428"/>
        <v>0</v>
      </c>
      <c r="BK180" s="55">
        <f t="shared" si="430"/>
        <v>0</v>
      </c>
      <c r="BL180" s="8">
        <f t="shared" si="431"/>
        <v>0</v>
      </c>
    </row>
    <row r="181" spans="1:64" x14ac:dyDescent="0.3">
      <c r="A181" s="40">
        <v>2025</v>
      </c>
      <c r="B181" s="41" t="s">
        <v>8</v>
      </c>
      <c r="C181" s="6">
        <v>0</v>
      </c>
      <c r="D181" s="5">
        <v>0</v>
      </c>
      <c r="E181" s="8">
        <f t="shared" si="432"/>
        <v>0</v>
      </c>
      <c r="F181" s="6">
        <v>0</v>
      </c>
      <c r="G181" s="5">
        <v>0</v>
      </c>
      <c r="H181" s="8">
        <f t="shared" si="410"/>
        <v>0</v>
      </c>
      <c r="I181" s="6">
        <v>0</v>
      </c>
      <c r="J181" s="5">
        <v>0</v>
      </c>
      <c r="K181" s="8">
        <f t="shared" si="411"/>
        <v>0</v>
      </c>
      <c r="L181" s="45">
        <v>0</v>
      </c>
      <c r="M181" s="60">
        <v>0</v>
      </c>
      <c r="N181" s="8">
        <f t="shared" si="412"/>
        <v>0</v>
      </c>
      <c r="O181" s="6">
        <v>0</v>
      </c>
      <c r="P181" s="5">
        <v>0</v>
      </c>
      <c r="Q181" s="8">
        <f t="shared" si="413"/>
        <v>0</v>
      </c>
      <c r="R181" s="6">
        <v>0</v>
      </c>
      <c r="S181" s="5">
        <v>0</v>
      </c>
      <c r="T181" s="8">
        <f t="shared" si="414"/>
        <v>0</v>
      </c>
      <c r="U181" s="6">
        <v>0</v>
      </c>
      <c r="V181" s="5">
        <v>0</v>
      </c>
      <c r="W181" s="8">
        <f t="shared" si="415"/>
        <v>0</v>
      </c>
      <c r="X181" s="6">
        <v>0</v>
      </c>
      <c r="Y181" s="5">
        <v>0</v>
      </c>
      <c r="Z181" s="8">
        <f t="shared" si="416"/>
        <v>0</v>
      </c>
      <c r="AA181" s="6">
        <v>0</v>
      </c>
      <c r="AB181" s="5">
        <v>0</v>
      </c>
      <c r="AC181" s="8">
        <f t="shared" si="417"/>
        <v>0</v>
      </c>
      <c r="AD181" s="6">
        <v>0</v>
      </c>
      <c r="AE181" s="5">
        <v>0</v>
      </c>
      <c r="AF181" s="8">
        <f t="shared" si="418"/>
        <v>0</v>
      </c>
      <c r="AG181" s="6">
        <v>0</v>
      </c>
      <c r="AH181" s="5">
        <v>0</v>
      </c>
      <c r="AI181" s="8">
        <f t="shared" si="419"/>
        <v>0</v>
      </c>
      <c r="AJ181" s="6">
        <v>0</v>
      </c>
      <c r="AK181" s="5">
        <v>0</v>
      </c>
      <c r="AL181" s="8">
        <f t="shared" si="420"/>
        <v>0</v>
      </c>
      <c r="AM181" s="45">
        <v>0</v>
      </c>
      <c r="AN181" s="60">
        <v>0</v>
      </c>
      <c r="AO181" s="8">
        <f t="shared" si="421"/>
        <v>0</v>
      </c>
      <c r="AP181" s="6">
        <v>0</v>
      </c>
      <c r="AQ181" s="5">
        <v>0</v>
      </c>
      <c r="AR181" s="8">
        <f t="shared" si="422"/>
        <v>0</v>
      </c>
      <c r="AS181" s="6">
        <v>0</v>
      </c>
      <c r="AT181" s="5">
        <v>0</v>
      </c>
      <c r="AU181" s="8">
        <f t="shared" si="423"/>
        <v>0</v>
      </c>
      <c r="AV181" s="6">
        <v>0</v>
      </c>
      <c r="AW181" s="5">
        <v>0</v>
      </c>
      <c r="AX181" s="8">
        <f t="shared" si="424"/>
        <v>0</v>
      </c>
      <c r="AY181" s="6">
        <v>0</v>
      </c>
      <c r="AZ181" s="5">
        <v>0</v>
      </c>
      <c r="BA181" s="8">
        <f t="shared" si="425"/>
        <v>0</v>
      </c>
      <c r="BB181" s="6">
        <v>0</v>
      </c>
      <c r="BC181" s="5">
        <v>0</v>
      </c>
      <c r="BD181" s="8">
        <f t="shared" si="426"/>
        <v>0</v>
      </c>
      <c r="BE181" s="6">
        <v>0</v>
      </c>
      <c r="BF181" s="5">
        <v>0</v>
      </c>
      <c r="BG181" s="8">
        <f t="shared" si="427"/>
        <v>0</v>
      </c>
      <c r="BH181" s="45">
        <v>0</v>
      </c>
      <c r="BI181" s="60">
        <v>0</v>
      </c>
      <c r="BJ181" s="8">
        <f t="shared" si="428"/>
        <v>0</v>
      </c>
      <c r="BK181" s="55">
        <f t="shared" si="430"/>
        <v>0</v>
      </c>
      <c r="BL181" s="8">
        <f t="shared" si="431"/>
        <v>0</v>
      </c>
    </row>
    <row r="182" spans="1:64" x14ac:dyDescent="0.3">
      <c r="A182" s="40">
        <v>2025</v>
      </c>
      <c r="B182" s="41" t="s">
        <v>9</v>
      </c>
      <c r="C182" s="6">
        <v>0</v>
      </c>
      <c r="D182" s="5">
        <v>0</v>
      </c>
      <c r="E182" s="8">
        <f t="shared" si="432"/>
        <v>0</v>
      </c>
      <c r="F182" s="6">
        <v>0</v>
      </c>
      <c r="G182" s="5">
        <v>0</v>
      </c>
      <c r="H182" s="8">
        <f t="shared" si="410"/>
        <v>0</v>
      </c>
      <c r="I182" s="6">
        <v>0</v>
      </c>
      <c r="J182" s="5">
        <v>0</v>
      </c>
      <c r="K182" s="8">
        <f t="shared" si="411"/>
        <v>0</v>
      </c>
      <c r="L182" s="45">
        <v>0</v>
      </c>
      <c r="M182" s="5">
        <v>0</v>
      </c>
      <c r="N182" s="8">
        <f t="shared" si="412"/>
        <v>0</v>
      </c>
      <c r="O182" s="6">
        <v>0</v>
      </c>
      <c r="P182" s="5">
        <v>0</v>
      </c>
      <c r="Q182" s="8">
        <f t="shared" si="413"/>
        <v>0</v>
      </c>
      <c r="R182" s="6">
        <v>0</v>
      </c>
      <c r="S182" s="5">
        <v>0</v>
      </c>
      <c r="T182" s="8">
        <f t="shared" si="414"/>
        <v>0</v>
      </c>
      <c r="U182" s="6">
        <v>0</v>
      </c>
      <c r="V182" s="5">
        <v>0</v>
      </c>
      <c r="W182" s="8">
        <f t="shared" si="415"/>
        <v>0</v>
      </c>
      <c r="X182" s="6">
        <v>0</v>
      </c>
      <c r="Y182" s="5">
        <v>0</v>
      </c>
      <c r="Z182" s="8">
        <f t="shared" si="416"/>
        <v>0</v>
      </c>
      <c r="AA182" s="6">
        <v>0</v>
      </c>
      <c r="AB182" s="5">
        <v>0</v>
      </c>
      <c r="AC182" s="8">
        <f t="shared" si="417"/>
        <v>0</v>
      </c>
      <c r="AD182" s="6">
        <v>0</v>
      </c>
      <c r="AE182" s="5">
        <v>0</v>
      </c>
      <c r="AF182" s="8">
        <f t="shared" si="418"/>
        <v>0</v>
      </c>
      <c r="AG182" s="6">
        <v>0</v>
      </c>
      <c r="AH182" s="5">
        <v>0</v>
      </c>
      <c r="AI182" s="8">
        <f t="shared" si="419"/>
        <v>0</v>
      </c>
      <c r="AJ182" s="6">
        <v>0</v>
      </c>
      <c r="AK182" s="5">
        <v>0</v>
      </c>
      <c r="AL182" s="8">
        <f t="shared" si="420"/>
        <v>0</v>
      </c>
      <c r="AM182" s="45">
        <v>0</v>
      </c>
      <c r="AN182" s="5">
        <v>0</v>
      </c>
      <c r="AO182" s="8">
        <f t="shared" si="421"/>
        <v>0</v>
      </c>
      <c r="AP182" s="45">
        <v>0</v>
      </c>
      <c r="AQ182" s="5">
        <v>0</v>
      </c>
      <c r="AR182" s="8">
        <f t="shared" si="422"/>
        <v>0</v>
      </c>
      <c r="AS182" s="6">
        <v>0</v>
      </c>
      <c r="AT182" s="5">
        <v>0</v>
      </c>
      <c r="AU182" s="8">
        <f t="shared" si="423"/>
        <v>0</v>
      </c>
      <c r="AV182" s="6">
        <v>0</v>
      </c>
      <c r="AW182" s="5">
        <v>0</v>
      </c>
      <c r="AX182" s="8">
        <f t="shared" si="424"/>
        <v>0</v>
      </c>
      <c r="AY182" s="6">
        <v>0</v>
      </c>
      <c r="AZ182" s="5">
        <v>0</v>
      </c>
      <c r="BA182" s="8">
        <f t="shared" si="425"/>
        <v>0</v>
      </c>
      <c r="BB182" s="45">
        <v>0</v>
      </c>
      <c r="BC182" s="5">
        <v>0</v>
      </c>
      <c r="BD182" s="8">
        <f t="shared" si="426"/>
        <v>0</v>
      </c>
      <c r="BE182" s="45">
        <v>0</v>
      </c>
      <c r="BF182" s="5">
        <v>0</v>
      </c>
      <c r="BG182" s="8">
        <f t="shared" si="427"/>
        <v>0</v>
      </c>
      <c r="BH182" s="45">
        <v>0</v>
      </c>
      <c r="BI182" s="5">
        <v>0</v>
      </c>
      <c r="BJ182" s="8">
        <f t="shared" si="428"/>
        <v>0</v>
      </c>
      <c r="BK182" s="55">
        <f t="shared" si="430"/>
        <v>0</v>
      </c>
      <c r="BL182" s="8">
        <f t="shared" si="431"/>
        <v>0</v>
      </c>
    </row>
    <row r="183" spans="1:64" x14ac:dyDescent="0.3">
      <c r="A183" s="40">
        <v>2025</v>
      </c>
      <c r="B183" s="41" t="s">
        <v>10</v>
      </c>
      <c r="C183" s="6">
        <v>0</v>
      </c>
      <c r="D183" s="5">
        <v>0</v>
      </c>
      <c r="E183" s="8">
        <f t="shared" si="432"/>
        <v>0</v>
      </c>
      <c r="F183" s="6">
        <v>0</v>
      </c>
      <c r="G183" s="5">
        <v>0</v>
      </c>
      <c r="H183" s="8">
        <f t="shared" si="410"/>
        <v>0</v>
      </c>
      <c r="I183" s="6">
        <v>0</v>
      </c>
      <c r="J183" s="5">
        <v>0</v>
      </c>
      <c r="K183" s="8">
        <f t="shared" si="411"/>
        <v>0</v>
      </c>
      <c r="L183" s="45">
        <v>0</v>
      </c>
      <c r="M183" s="5">
        <v>0</v>
      </c>
      <c r="N183" s="8">
        <f t="shared" si="412"/>
        <v>0</v>
      </c>
      <c r="O183" s="6">
        <v>0</v>
      </c>
      <c r="P183" s="5">
        <v>0</v>
      </c>
      <c r="Q183" s="8">
        <f t="shared" si="413"/>
        <v>0</v>
      </c>
      <c r="R183" s="6">
        <v>0</v>
      </c>
      <c r="S183" s="5">
        <v>0</v>
      </c>
      <c r="T183" s="8">
        <f t="shared" si="414"/>
        <v>0</v>
      </c>
      <c r="U183" s="6">
        <v>0</v>
      </c>
      <c r="V183" s="5">
        <v>0</v>
      </c>
      <c r="W183" s="8">
        <f t="shared" si="415"/>
        <v>0</v>
      </c>
      <c r="X183" s="6">
        <v>0</v>
      </c>
      <c r="Y183" s="5">
        <v>0</v>
      </c>
      <c r="Z183" s="8">
        <f t="shared" si="416"/>
        <v>0</v>
      </c>
      <c r="AA183" s="6">
        <v>0</v>
      </c>
      <c r="AB183" s="5">
        <v>0</v>
      </c>
      <c r="AC183" s="8">
        <f t="shared" si="417"/>
        <v>0</v>
      </c>
      <c r="AD183" s="6">
        <v>0</v>
      </c>
      <c r="AE183" s="5">
        <v>0</v>
      </c>
      <c r="AF183" s="8">
        <f t="shared" si="418"/>
        <v>0</v>
      </c>
      <c r="AG183" s="6">
        <v>0</v>
      </c>
      <c r="AH183" s="5">
        <v>0</v>
      </c>
      <c r="AI183" s="8">
        <f t="shared" si="419"/>
        <v>0</v>
      </c>
      <c r="AJ183" s="6">
        <v>0</v>
      </c>
      <c r="AK183" s="5">
        <v>0</v>
      </c>
      <c r="AL183" s="8">
        <f t="shared" si="420"/>
        <v>0</v>
      </c>
      <c r="AM183" s="6">
        <v>0</v>
      </c>
      <c r="AN183" s="5">
        <v>0</v>
      </c>
      <c r="AO183" s="8">
        <f t="shared" si="421"/>
        <v>0</v>
      </c>
      <c r="AP183" s="6">
        <v>0</v>
      </c>
      <c r="AQ183" s="5">
        <v>0</v>
      </c>
      <c r="AR183" s="8">
        <f t="shared" si="422"/>
        <v>0</v>
      </c>
      <c r="AS183" s="6">
        <v>0</v>
      </c>
      <c r="AT183" s="5">
        <v>0</v>
      </c>
      <c r="AU183" s="8">
        <f t="shared" si="423"/>
        <v>0</v>
      </c>
      <c r="AV183" s="6">
        <v>0</v>
      </c>
      <c r="AW183" s="5">
        <v>0</v>
      </c>
      <c r="AX183" s="8">
        <f t="shared" si="424"/>
        <v>0</v>
      </c>
      <c r="AY183" s="6">
        <v>0</v>
      </c>
      <c r="AZ183" s="5">
        <v>0</v>
      </c>
      <c r="BA183" s="8">
        <f t="shared" si="425"/>
        <v>0</v>
      </c>
      <c r="BB183" s="6">
        <v>0</v>
      </c>
      <c r="BC183" s="5">
        <v>0</v>
      </c>
      <c r="BD183" s="8">
        <f t="shared" si="426"/>
        <v>0</v>
      </c>
      <c r="BE183" s="6">
        <v>0</v>
      </c>
      <c r="BF183" s="5">
        <v>0</v>
      </c>
      <c r="BG183" s="8">
        <f t="shared" si="427"/>
        <v>0</v>
      </c>
      <c r="BH183" s="45">
        <v>0</v>
      </c>
      <c r="BI183" s="5">
        <v>0</v>
      </c>
      <c r="BJ183" s="8">
        <f t="shared" si="428"/>
        <v>0</v>
      </c>
      <c r="BK183" s="55">
        <f t="shared" si="430"/>
        <v>0</v>
      </c>
      <c r="BL183" s="8">
        <f t="shared" si="431"/>
        <v>0</v>
      </c>
    </row>
    <row r="184" spans="1:64" x14ac:dyDescent="0.3">
      <c r="A184" s="40">
        <v>2025</v>
      </c>
      <c r="B184" s="41" t="s">
        <v>11</v>
      </c>
      <c r="C184" s="6">
        <v>0</v>
      </c>
      <c r="D184" s="5">
        <v>0</v>
      </c>
      <c r="E184" s="8">
        <f t="shared" si="432"/>
        <v>0</v>
      </c>
      <c r="F184" s="6">
        <v>0</v>
      </c>
      <c r="G184" s="5">
        <v>0</v>
      </c>
      <c r="H184" s="8">
        <f t="shared" si="410"/>
        <v>0</v>
      </c>
      <c r="I184" s="6">
        <v>0</v>
      </c>
      <c r="J184" s="5">
        <v>0</v>
      </c>
      <c r="K184" s="8">
        <f t="shared" si="411"/>
        <v>0</v>
      </c>
      <c r="L184" s="45">
        <v>0</v>
      </c>
      <c r="M184" s="5">
        <v>0</v>
      </c>
      <c r="N184" s="8">
        <f t="shared" si="412"/>
        <v>0</v>
      </c>
      <c r="O184" s="6">
        <v>0</v>
      </c>
      <c r="P184" s="5">
        <v>0</v>
      </c>
      <c r="Q184" s="8">
        <f t="shared" si="413"/>
        <v>0</v>
      </c>
      <c r="R184" s="6">
        <v>0</v>
      </c>
      <c r="S184" s="5">
        <v>0</v>
      </c>
      <c r="T184" s="8">
        <f t="shared" si="414"/>
        <v>0</v>
      </c>
      <c r="U184" s="6">
        <v>0</v>
      </c>
      <c r="V184" s="5">
        <v>0</v>
      </c>
      <c r="W184" s="8">
        <f t="shared" si="415"/>
        <v>0</v>
      </c>
      <c r="X184" s="6">
        <v>0</v>
      </c>
      <c r="Y184" s="5">
        <v>0</v>
      </c>
      <c r="Z184" s="8">
        <f t="shared" si="416"/>
        <v>0</v>
      </c>
      <c r="AA184" s="6">
        <v>0</v>
      </c>
      <c r="AB184" s="5">
        <v>0</v>
      </c>
      <c r="AC184" s="8">
        <f t="shared" si="417"/>
        <v>0</v>
      </c>
      <c r="AD184" s="6">
        <v>0</v>
      </c>
      <c r="AE184" s="5">
        <v>0</v>
      </c>
      <c r="AF184" s="8">
        <f t="shared" si="418"/>
        <v>0</v>
      </c>
      <c r="AG184" s="6">
        <v>0</v>
      </c>
      <c r="AH184" s="5">
        <v>0</v>
      </c>
      <c r="AI184" s="8">
        <f t="shared" si="419"/>
        <v>0</v>
      </c>
      <c r="AJ184" s="6">
        <v>0</v>
      </c>
      <c r="AK184" s="5">
        <v>0</v>
      </c>
      <c r="AL184" s="8">
        <f t="shared" si="420"/>
        <v>0</v>
      </c>
      <c r="AM184" s="6">
        <v>0</v>
      </c>
      <c r="AN184" s="5">
        <v>0</v>
      </c>
      <c r="AO184" s="8">
        <f t="shared" si="421"/>
        <v>0</v>
      </c>
      <c r="AP184" s="6">
        <v>0</v>
      </c>
      <c r="AQ184" s="5">
        <v>0</v>
      </c>
      <c r="AR184" s="8">
        <f t="shared" si="422"/>
        <v>0</v>
      </c>
      <c r="AS184" s="6">
        <v>0</v>
      </c>
      <c r="AT184" s="5">
        <v>0</v>
      </c>
      <c r="AU184" s="8">
        <f t="shared" si="423"/>
        <v>0</v>
      </c>
      <c r="AV184" s="6">
        <v>0</v>
      </c>
      <c r="AW184" s="5">
        <v>0</v>
      </c>
      <c r="AX184" s="8">
        <f t="shared" si="424"/>
        <v>0</v>
      </c>
      <c r="AY184" s="6">
        <v>0</v>
      </c>
      <c r="AZ184" s="5">
        <v>0</v>
      </c>
      <c r="BA184" s="8">
        <f t="shared" si="425"/>
        <v>0</v>
      </c>
      <c r="BB184" s="6">
        <v>0</v>
      </c>
      <c r="BC184" s="5">
        <v>0</v>
      </c>
      <c r="BD184" s="8">
        <f t="shared" si="426"/>
        <v>0</v>
      </c>
      <c r="BE184" s="6">
        <v>0</v>
      </c>
      <c r="BF184" s="5">
        <v>0</v>
      </c>
      <c r="BG184" s="8">
        <f t="shared" si="427"/>
        <v>0</v>
      </c>
      <c r="BH184" s="45">
        <v>0</v>
      </c>
      <c r="BI184" s="5">
        <v>0</v>
      </c>
      <c r="BJ184" s="8">
        <f t="shared" si="428"/>
        <v>0</v>
      </c>
      <c r="BK184" s="55">
        <f t="shared" si="430"/>
        <v>0</v>
      </c>
      <c r="BL184" s="8">
        <f t="shared" si="431"/>
        <v>0</v>
      </c>
    </row>
    <row r="185" spans="1:64" x14ac:dyDescent="0.3">
      <c r="A185" s="40">
        <v>2025</v>
      </c>
      <c r="B185" s="8" t="s">
        <v>12</v>
      </c>
      <c r="C185" s="6">
        <v>0</v>
      </c>
      <c r="D185" s="5">
        <v>0</v>
      </c>
      <c r="E185" s="8">
        <f t="shared" si="432"/>
        <v>0</v>
      </c>
      <c r="F185" s="45">
        <v>0</v>
      </c>
      <c r="G185" s="5">
        <v>0</v>
      </c>
      <c r="H185" s="8">
        <f t="shared" si="410"/>
        <v>0</v>
      </c>
      <c r="I185" s="6">
        <v>0</v>
      </c>
      <c r="J185" s="5">
        <v>0</v>
      </c>
      <c r="K185" s="8">
        <f t="shared" si="411"/>
        <v>0</v>
      </c>
      <c r="L185" s="45">
        <v>0</v>
      </c>
      <c r="M185" s="5">
        <v>0</v>
      </c>
      <c r="N185" s="8">
        <f t="shared" si="412"/>
        <v>0</v>
      </c>
      <c r="O185" s="6">
        <v>0</v>
      </c>
      <c r="P185" s="5">
        <v>0</v>
      </c>
      <c r="Q185" s="8">
        <f t="shared" si="413"/>
        <v>0</v>
      </c>
      <c r="R185" s="6">
        <v>0</v>
      </c>
      <c r="S185" s="5">
        <v>0</v>
      </c>
      <c r="T185" s="8">
        <f t="shared" si="414"/>
        <v>0</v>
      </c>
      <c r="U185" s="6">
        <v>0</v>
      </c>
      <c r="V185" s="5">
        <v>0</v>
      </c>
      <c r="W185" s="8">
        <f t="shared" si="415"/>
        <v>0</v>
      </c>
      <c r="X185" s="6">
        <v>0</v>
      </c>
      <c r="Y185" s="5">
        <v>0</v>
      </c>
      <c r="Z185" s="8">
        <f t="shared" si="416"/>
        <v>0</v>
      </c>
      <c r="AA185" s="6">
        <v>0</v>
      </c>
      <c r="AB185" s="5">
        <v>0</v>
      </c>
      <c r="AC185" s="8">
        <f t="shared" si="417"/>
        <v>0</v>
      </c>
      <c r="AD185" s="6">
        <v>0</v>
      </c>
      <c r="AE185" s="5">
        <v>0</v>
      </c>
      <c r="AF185" s="8">
        <f t="shared" si="418"/>
        <v>0</v>
      </c>
      <c r="AG185" s="6">
        <v>0</v>
      </c>
      <c r="AH185" s="5">
        <v>0</v>
      </c>
      <c r="AI185" s="8">
        <f t="shared" si="419"/>
        <v>0</v>
      </c>
      <c r="AJ185" s="6">
        <v>0</v>
      </c>
      <c r="AK185" s="5">
        <v>0</v>
      </c>
      <c r="AL185" s="8">
        <f t="shared" si="420"/>
        <v>0</v>
      </c>
      <c r="AM185" s="6">
        <v>0</v>
      </c>
      <c r="AN185" s="5">
        <v>0</v>
      </c>
      <c r="AO185" s="8">
        <f t="shared" si="421"/>
        <v>0</v>
      </c>
      <c r="AP185" s="6">
        <v>0</v>
      </c>
      <c r="AQ185" s="5">
        <v>0</v>
      </c>
      <c r="AR185" s="8">
        <f t="shared" si="422"/>
        <v>0</v>
      </c>
      <c r="AS185" s="6">
        <v>0</v>
      </c>
      <c r="AT185" s="5">
        <v>0</v>
      </c>
      <c r="AU185" s="8">
        <f t="shared" si="423"/>
        <v>0</v>
      </c>
      <c r="AV185" s="6">
        <v>0</v>
      </c>
      <c r="AW185" s="5">
        <v>0</v>
      </c>
      <c r="AX185" s="8">
        <f t="shared" si="424"/>
        <v>0</v>
      </c>
      <c r="AY185" s="6">
        <v>0</v>
      </c>
      <c r="AZ185" s="5">
        <v>0</v>
      </c>
      <c r="BA185" s="8">
        <f t="shared" si="425"/>
        <v>0</v>
      </c>
      <c r="BB185" s="45">
        <v>0</v>
      </c>
      <c r="BC185" s="5">
        <v>0</v>
      </c>
      <c r="BD185" s="8">
        <f t="shared" si="426"/>
        <v>0</v>
      </c>
      <c r="BE185" s="45">
        <v>0</v>
      </c>
      <c r="BF185" s="5">
        <v>0</v>
      </c>
      <c r="BG185" s="8">
        <f t="shared" si="427"/>
        <v>0</v>
      </c>
      <c r="BH185" s="45">
        <v>0</v>
      </c>
      <c r="BI185" s="5">
        <v>0</v>
      </c>
      <c r="BJ185" s="8">
        <f t="shared" si="428"/>
        <v>0</v>
      </c>
      <c r="BK185" s="55">
        <f t="shared" si="430"/>
        <v>0</v>
      </c>
      <c r="BL185" s="8">
        <f t="shared" si="431"/>
        <v>0</v>
      </c>
    </row>
    <row r="186" spans="1:64" x14ac:dyDescent="0.3">
      <c r="A186" s="40">
        <v>2025</v>
      </c>
      <c r="B186" s="41" t="s">
        <v>13</v>
      </c>
      <c r="C186" s="6">
        <v>0</v>
      </c>
      <c r="D186" s="5">
        <v>0</v>
      </c>
      <c r="E186" s="8">
        <f t="shared" si="432"/>
        <v>0</v>
      </c>
      <c r="F186" s="45">
        <v>0</v>
      </c>
      <c r="G186" s="5">
        <v>0</v>
      </c>
      <c r="H186" s="8">
        <f t="shared" si="410"/>
        <v>0</v>
      </c>
      <c r="I186" s="6">
        <v>0</v>
      </c>
      <c r="J186" s="5">
        <v>0</v>
      </c>
      <c r="K186" s="8">
        <f t="shared" si="411"/>
        <v>0</v>
      </c>
      <c r="L186" s="45">
        <v>0</v>
      </c>
      <c r="M186" s="5">
        <v>0</v>
      </c>
      <c r="N186" s="8">
        <f t="shared" si="412"/>
        <v>0</v>
      </c>
      <c r="O186" s="6">
        <v>0</v>
      </c>
      <c r="P186" s="5">
        <v>0</v>
      </c>
      <c r="Q186" s="8">
        <f t="shared" si="413"/>
        <v>0</v>
      </c>
      <c r="R186" s="6">
        <v>0</v>
      </c>
      <c r="S186" s="5">
        <v>0</v>
      </c>
      <c r="T186" s="8">
        <f t="shared" si="414"/>
        <v>0</v>
      </c>
      <c r="U186" s="6">
        <v>0</v>
      </c>
      <c r="V186" s="5">
        <v>0</v>
      </c>
      <c r="W186" s="8">
        <f t="shared" si="415"/>
        <v>0</v>
      </c>
      <c r="X186" s="6">
        <v>0</v>
      </c>
      <c r="Y186" s="5">
        <v>0</v>
      </c>
      <c r="Z186" s="8">
        <f t="shared" si="416"/>
        <v>0</v>
      </c>
      <c r="AA186" s="6">
        <v>0</v>
      </c>
      <c r="AB186" s="5">
        <v>0</v>
      </c>
      <c r="AC186" s="8">
        <f t="shared" si="417"/>
        <v>0</v>
      </c>
      <c r="AD186" s="6">
        <v>0</v>
      </c>
      <c r="AE186" s="5">
        <v>0</v>
      </c>
      <c r="AF186" s="8">
        <f t="shared" si="418"/>
        <v>0</v>
      </c>
      <c r="AG186" s="6">
        <v>0</v>
      </c>
      <c r="AH186" s="5">
        <v>0</v>
      </c>
      <c r="AI186" s="8">
        <f t="shared" si="419"/>
        <v>0</v>
      </c>
      <c r="AJ186" s="6">
        <v>0</v>
      </c>
      <c r="AK186" s="5">
        <v>0</v>
      </c>
      <c r="AL186" s="8">
        <f t="shared" si="420"/>
        <v>0</v>
      </c>
      <c r="AM186" s="6">
        <v>0</v>
      </c>
      <c r="AN186" s="5">
        <v>0</v>
      </c>
      <c r="AO186" s="8">
        <f t="shared" si="421"/>
        <v>0</v>
      </c>
      <c r="AP186" s="6">
        <v>0</v>
      </c>
      <c r="AQ186" s="5">
        <v>0</v>
      </c>
      <c r="AR186" s="8">
        <f t="shared" si="422"/>
        <v>0</v>
      </c>
      <c r="AS186" s="6">
        <v>0</v>
      </c>
      <c r="AT186" s="5">
        <v>0</v>
      </c>
      <c r="AU186" s="8">
        <f t="shared" si="423"/>
        <v>0</v>
      </c>
      <c r="AV186" s="6">
        <v>0</v>
      </c>
      <c r="AW186" s="5">
        <v>0</v>
      </c>
      <c r="AX186" s="8">
        <f t="shared" si="424"/>
        <v>0</v>
      </c>
      <c r="AY186" s="6">
        <v>0</v>
      </c>
      <c r="AZ186" s="5">
        <v>0</v>
      </c>
      <c r="BA186" s="8">
        <f t="shared" si="425"/>
        <v>0</v>
      </c>
      <c r="BB186" s="6">
        <v>0</v>
      </c>
      <c r="BC186" s="5">
        <v>0</v>
      </c>
      <c r="BD186" s="8">
        <f t="shared" si="426"/>
        <v>0</v>
      </c>
      <c r="BE186" s="6">
        <v>0</v>
      </c>
      <c r="BF186" s="5">
        <v>0</v>
      </c>
      <c r="BG186" s="8">
        <f t="shared" si="427"/>
        <v>0</v>
      </c>
      <c r="BH186" s="45">
        <v>0</v>
      </c>
      <c r="BI186" s="5">
        <v>0</v>
      </c>
      <c r="BJ186" s="8">
        <f t="shared" si="428"/>
        <v>0</v>
      </c>
      <c r="BK186" s="55">
        <f t="shared" si="430"/>
        <v>0</v>
      </c>
      <c r="BL186" s="8">
        <f t="shared" si="431"/>
        <v>0</v>
      </c>
    </row>
    <row r="187" spans="1:64" ht="15" thickBot="1" x14ac:dyDescent="0.35">
      <c r="A187" s="37"/>
      <c r="B187" s="42" t="s">
        <v>14</v>
      </c>
      <c r="C187" s="29">
        <f t="shared" ref="C187:D187" si="433">SUM(C175:C186)</f>
        <v>95.252520000000004</v>
      </c>
      <c r="D187" s="28">
        <f t="shared" si="433"/>
        <v>2395.7389999999996</v>
      </c>
      <c r="E187" s="30"/>
      <c r="F187" s="29">
        <f t="shared" ref="F187:G187" si="434">SUM(F175:F186)</f>
        <v>40.440019999999997</v>
      </c>
      <c r="G187" s="28">
        <f t="shared" si="434"/>
        <v>951.68399999999997</v>
      </c>
      <c r="H187" s="30"/>
      <c r="I187" s="29">
        <f t="shared" ref="I187:J187" si="435">SUM(I175:I186)</f>
        <v>0</v>
      </c>
      <c r="J187" s="28">
        <f t="shared" si="435"/>
        <v>0</v>
      </c>
      <c r="K187" s="30"/>
      <c r="L187" s="29">
        <f t="shared" ref="L187:M187" si="436">SUM(L175:L186)</f>
        <v>138.77795</v>
      </c>
      <c r="M187" s="28">
        <f t="shared" si="436"/>
        <v>2313.7829999999999</v>
      </c>
      <c r="N187" s="30"/>
      <c r="O187" s="29">
        <f t="shared" ref="O187:P187" si="437">SUM(O175:O186)</f>
        <v>0</v>
      </c>
      <c r="P187" s="28">
        <f t="shared" si="437"/>
        <v>0</v>
      </c>
      <c r="Q187" s="30"/>
      <c r="R187" s="29">
        <f t="shared" ref="R187:S187" si="438">SUM(R175:R186)</f>
        <v>0</v>
      </c>
      <c r="S187" s="28">
        <f t="shared" si="438"/>
        <v>0</v>
      </c>
      <c r="T187" s="30"/>
      <c r="U187" s="29">
        <f t="shared" ref="U187:V187" si="439">SUM(U175:U186)</f>
        <v>0</v>
      </c>
      <c r="V187" s="28">
        <f t="shared" si="439"/>
        <v>0</v>
      </c>
      <c r="W187" s="30"/>
      <c r="X187" s="29">
        <f t="shared" ref="X187:Y187" si="440">SUM(X175:X186)</f>
        <v>0</v>
      </c>
      <c r="Y187" s="28">
        <f t="shared" si="440"/>
        <v>0</v>
      </c>
      <c r="Z187" s="30"/>
      <c r="AA187" s="29">
        <f t="shared" ref="AA187:AB187" si="441">SUM(AA175:AA186)</f>
        <v>0</v>
      </c>
      <c r="AB187" s="28">
        <f t="shared" si="441"/>
        <v>0</v>
      </c>
      <c r="AC187" s="30"/>
      <c r="AD187" s="29">
        <f t="shared" ref="AD187:AE187" si="442">SUM(AD175:AD186)</f>
        <v>0</v>
      </c>
      <c r="AE187" s="28">
        <f t="shared" si="442"/>
        <v>0</v>
      </c>
      <c r="AF187" s="30"/>
      <c r="AG187" s="29">
        <f t="shared" ref="AG187:AH187" si="443">SUM(AG175:AG186)</f>
        <v>0</v>
      </c>
      <c r="AH187" s="28">
        <f t="shared" si="443"/>
        <v>0</v>
      </c>
      <c r="AI187" s="30"/>
      <c r="AJ187" s="29">
        <f t="shared" ref="AJ187:AK187" si="444">SUM(AJ175:AJ186)</f>
        <v>0</v>
      </c>
      <c r="AK187" s="28">
        <f t="shared" si="444"/>
        <v>0</v>
      </c>
      <c r="AL187" s="30"/>
      <c r="AM187" s="29">
        <f t="shared" ref="AM187:AN187" si="445">SUM(AM175:AM186)</f>
        <v>0</v>
      </c>
      <c r="AN187" s="28">
        <f t="shared" si="445"/>
        <v>0</v>
      </c>
      <c r="AO187" s="30"/>
      <c r="AP187" s="29">
        <f t="shared" ref="AP187:AQ187" si="446">SUM(AP175:AP186)</f>
        <v>0</v>
      </c>
      <c r="AQ187" s="28">
        <f t="shared" si="446"/>
        <v>0</v>
      </c>
      <c r="AR187" s="30"/>
      <c r="AS187" s="29">
        <f t="shared" ref="AS187:AT187" si="447">SUM(AS175:AS186)</f>
        <v>0</v>
      </c>
      <c r="AT187" s="28">
        <f t="shared" si="447"/>
        <v>0</v>
      </c>
      <c r="AU187" s="30"/>
      <c r="AV187" s="29">
        <f t="shared" ref="AV187:AW187" si="448">SUM(AV175:AV186)</f>
        <v>0</v>
      </c>
      <c r="AW187" s="28">
        <f t="shared" si="448"/>
        <v>0</v>
      </c>
      <c r="AX187" s="30"/>
      <c r="AY187" s="29">
        <f t="shared" ref="AY187:AZ187" si="449">SUM(AY175:AY186)</f>
        <v>0</v>
      </c>
      <c r="AZ187" s="28">
        <f t="shared" si="449"/>
        <v>0</v>
      </c>
      <c r="BA187" s="30"/>
      <c r="BB187" s="29">
        <f t="shared" ref="BB187:BC187" si="450">SUM(BB175:BB186)</f>
        <v>0</v>
      </c>
      <c r="BC187" s="28">
        <f t="shared" si="450"/>
        <v>0</v>
      </c>
      <c r="BD187" s="30"/>
      <c r="BE187" s="29">
        <f t="shared" ref="BE187:BF187" si="451">SUM(BE175:BE186)</f>
        <v>6.4999999999999997E-3</v>
      </c>
      <c r="BF187" s="28">
        <f t="shared" si="451"/>
        <v>5.4050000000000002</v>
      </c>
      <c r="BG187" s="30"/>
      <c r="BH187" s="29">
        <f t="shared" ref="BH187:BI187" si="452">SUM(BH175:BH186)</f>
        <v>162.72199999999998</v>
      </c>
      <c r="BI187" s="28">
        <f t="shared" si="452"/>
        <v>2954.7849999999999</v>
      </c>
      <c r="BJ187" s="30"/>
      <c r="BK187" s="56">
        <f t="shared" si="430"/>
        <v>437.19899000000004</v>
      </c>
      <c r="BL187" s="30">
        <f t="shared" si="431"/>
        <v>8621.3960000000006</v>
      </c>
    </row>
  </sheetData>
  <mergeCells count="22">
    <mergeCell ref="BH4:BJ4"/>
    <mergeCell ref="AP4:AR4"/>
    <mergeCell ref="AY4:BA4"/>
    <mergeCell ref="AS4:AU4"/>
    <mergeCell ref="AD4:AF4"/>
    <mergeCell ref="AG4:AI4"/>
    <mergeCell ref="AM4:AO4"/>
    <mergeCell ref="BE4:BG4"/>
    <mergeCell ref="AJ4:AL4"/>
    <mergeCell ref="BB4:BD4"/>
    <mergeCell ref="L4:N4"/>
    <mergeCell ref="AV4:AX4"/>
    <mergeCell ref="O4:Q4"/>
    <mergeCell ref="A4:B4"/>
    <mergeCell ref="C2:X2"/>
    <mergeCell ref="X4:Z4"/>
    <mergeCell ref="C4:E4"/>
    <mergeCell ref="F4:H4"/>
    <mergeCell ref="AA4:AC4"/>
    <mergeCell ref="R4:T4"/>
    <mergeCell ref="U4:W4"/>
    <mergeCell ref="I4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Imports 1502.90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2025-05-06T13:12:57Z</dcterms:modified>
</cp:coreProperties>
</file>