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35361FDC-85B7-458B-9489-51B24A8029CF}" xr6:coauthVersionLast="47" xr6:coauthVersionMax="47" xr10:uidLastSave="{00000000-0000-0000-0000-000000000000}"/>
  <bookViews>
    <workbookView xWindow="9975" yWindow="3405" windowWidth="9765" windowHeight="9990" xr2:uid="{00000000-000D-0000-FFFF-FFFF00000000}"/>
  </bookViews>
  <sheets>
    <sheet name="Imports 1108.11.90" sheetId="2" r:id="rId1"/>
    <sheet name="Exports 1108.11.9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244" i="2" l="1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3" i="1"/>
  <c r="BZ243" i="1"/>
  <c r="CA242" i="1"/>
  <c r="BZ242" i="1"/>
  <c r="CA241" i="1"/>
  <c r="BZ241" i="1"/>
  <c r="CA240" i="1"/>
  <c r="BZ240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1" i="2"/>
  <c r="CF251" i="2"/>
  <c r="CG250" i="2"/>
  <c r="CF250" i="2"/>
  <c r="CG249" i="2"/>
  <c r="CF249" i="2"/>
  <c r="CG248" i="2"/>
  <c r="CF248" i="2"/>
  <c r="CG247" i="2"/>
  <c r="CF247" i="2"/>
  <c r="CG246" i="2"/>
  <c r="CF246" i="2"/>
  <c r="CG245" i="2"/>
  <c r="CF245" i="2"/>
  <c r="CG244" i="2"/>
  <c r="CG243" i="2"/>
  <c r="CF243" i="2"/>
  <c r="CG242" i="2"/>
  <c r="CF242" i="2"/>
  <c r="CG241" i="2"/>
  <c r="CF241" i="2"/>
  <c r="CG240" i="2"/>
  <c r="CF240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Z252" i="1" l="1"/>
  <c r="CA252" i="1"/>
  <c r="CF252" i="2"/>
  <c r="CG252" i="2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G238" i="2"/>
  <c r="CF238" i="2"/>
  <c r="CG237" i="2"/>
  <c r="CF237" i="2"/>
  <c r="CG236" i="2"/>
  <c r="CF236" i="2"/>
  <c r="CG235" i="2"/>
  <c r="CF235" i="2"/>
  <c r="CG234" i="2"/>
  <c r="CF234" i="2"/>
  <c r="CG233" i="2"/>
  <c r="CF233" i="2"/>
  <c r="CG232" i="2"/>
  <c r="CF232" i="2"/>
  <c r="CG231" i="2"/>
  <c r="CF231" i="2"/>
  <c r="CG230" i="2"/>
  <c r="CF230" i="2"/>
  <c r="CG229" i="2"/>
  <c r="CF229" i="2"/>
  <c r="CG228" i="2"/>
  <c r="CF228" i="2"/>
  <c r="CG227" i="2"/>
  <c r="CF227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F239" i="2" l="1"/>
  <c r="BZ239" i="1"/>
  <c r="CA239" i="1"/>
  <c r="CG239" i="2"/>
  <c r="CA225" i="1"/>
  <c r="BZ225" i="1"/>
  <c r="CA224" i="1"/>
  <c r="BZ224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CA223" i="1"/>
  <c r="BZ223" i="1"/>
  <c r="W199" i="1"/>
  <c r="W198" i="1"/>
  <c r="W197" i="1"/>
  <c r="W196" i="1"/>
  <c r="W195" i="1"/>
  <c r="W194" i="1"/>
  <c r="W193" i="1"/>
  <c r="W192" i="1"/>
  <c r="W191" i="1"/>
  <c r="V226" i="1"/>
  <c r="U226" i="1"/>
  <c r="W225" i="1"/>
  <c r="W224" i="1"/>
  <c r="W223" i="1"/>
  <c r="W222" i="1"/>
  <c r="W221" i="1"/>
  <c r="W220" i="1"/>
  <c r="W219" i="1"/>
  <c r="W218" i="1"/>
  <c r="W217" i="1"/>
  <c r="V213" i="1"/>
  <c r="U213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Y225" i="1" l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CG225" i="2" l="1"/>
  <c r="CF225" i="2"/>
  <c r="CG224" i="2"/>
  <c r="CF224" i="2"/>
  <c r="CG223" i="2"/>
  <c r="CF223" i="2"/>
  <c r="CG222" i="2"/>
  <c r="CF222" i="2"/>
  <c r="CG221" i="2"/>
  <c r="CF221" i="2"/>
  <c r="CG220" i="2"/>
  <c r="CF220" i="2"/>
  <c r="CG219" i="2"/>
  <c r="CF219" i="2"/>
  <c r="CG218" i="2"/>
  <c r="CF218" i="2"/>
  <c r="CG217" i="2"/>
  <c r="CF217" i="2"/>
  <c r="CG216" i="2"/>
  <c r="CF216" i="2"/>
  <c r="CG215" i="2"/>
  <c r="CF215" i="2"/>
  <c r="CG214" i="2"/>
  <c r="CF214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BM216" i="2"/>
  <c r="BS215" i="2"/>
  <c r="BG215" i="2"/>
  <c r="B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AC216" i="2"/>
  <c r="H216" i="2"/>
  <c r="Z215" i="2"/>
  <c r="K215" i="2"/>
  <c r="H215" i="2"/>
  <c r="H214" i="2"/>
  <c r="CF226" i="2" l="1"/>
  <c r="CG226" i="2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R216" i="1"/>
  <c r="AI216" i="1"/>
  <c r="AR215" i="1"/>
  <c r="AI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K216" i="1"/>
  <c r="K214" i="1"/>
  <c r="BZ226" i="1" l="1"/>
  <c r="CA226" i="1"/>
  <c r="H212" i="2"/>
  <c r="AC212" i="2"/>
  <c r="CA212" i="1" l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9" i="1"/>
  <c r="BZ199" i="1"/>
  <c r="Y213" i="1"/>
  <c r="X213" i="1"/>
  <c r="Y200" i="1"/>
  <c r="X200" i="1"/>
  <c r="Z199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S213" i="1"/>
  <c r="R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J213" i="1"/>
  <c r="I213" i="1"/>
  <c r="G213" i="1"/>
  <c r="F213" i="1"/>
  <c r="D213" i="1"/>
  <c r="C213" i="1"/>
  <c r="T212" i="1"/>
  <c r="AU212" i="1"/>
  <c r="AR212" i="1"/>
  <c r="T211" i="1"/>
  <c r="AU211" i="1"/>
  <c r="K211" i="1"/>
  <c r="AU210" i="1"/>
  <c r="AR210" i="1"/>
  <c r="AI210" i="1"/>
  <c r="K210" i="1"/>
  <c r="T209" i="1"/>
  <c r="AU209" i="1"/>
  <c r="AR209" i="1"/>
  <c r="K209" i="1"/>
  <c r="T207" i="1"/>
  <c r="AU207" i="1"/>
  <c r="AI207" i="1"/>
  <c r="T206" i="1"/>
  <c r="AU206" i="1"/>
  <c r="AI206" i="1"/>
  <c r="AU205" i="1"/>
  <c r="AI205" i="1"/>
  <c r="BV204" i="1"/>
  <c r="T204" i="1"/>
  <c r="AU204" i="1"/>
  <c r="BY203" i="1"/>
  <c r="T203" i="1"/>
  <c r="AI203" i="1"/>
  <c r="T202" i="1"/>
  <c r="AL202" i="1"/>
  <c r="T201" i="1"/>
  <c r="AL201" i="1"/>
  <c r="K201" i="1"/>
  <c r="BZ213" i="1" l="1"/>
  <c r="CA213" i="1"/>
  <c r="CG212" i="2"/>
  <c r="CF212" i="2"/>
  <c r="CG211" i="2"/>
  <c r="CF211" i="2"/>
  <c r="CG210" i="2"/>
  <c r="CF210" i="2"/>
  <c r="CG209" i="2"/>
  <c r="CF209" i="2"/>
  <c r="CG208" i="2"/>
  <c r="CF208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CG199" i="2"/>
  <c r="CF199" i="2"/>
  <c r="M213" i="2"/>
  <c r="L213" i="2"/>
  <c r="M200" i="2"/>
  <c r="L200" i="2"/>
  <c r="N199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D213" i="2"/>
  <c r="C213" i="2"/>
  <c r="BG212" i="2"/>
  <c r="BY211" i="2"/>
  <c r="Z211" i="2"/>
  <c r="H211" i="2"/>
  <c r="BD210" i="2"/>
  <c r="AC210" i="2"/>
  <c r="Z210" i="2"/>
  <c r="H210" i="2"/>
  <c r="BS209" i="2"/>
  <c r="AC209" i="2"/>
  <c r="H209" i="2"/>
  <c r="BD208" i="2"/>
  <c r="AR208" i="2"/>
  <c r="AC208" i="2"/>
  <c r="H208" i="2"/>
  <c r="E208" i="2"/>
  <c r="AR207" i="2"/>
  <c r="AC207" i="2"/>
  <c r="H207" i="2"/>
  <c r="BD206" i="2"/>
  <c r="AC206" i="2"/>
  <c r="H206" i="2"/>
  <c r="BD205" i="2"/>
  <c r="H205" i="2"/>
  <c r="Z204" i="2"/>
  <c r="H204" i="2"/>
  <c r="E204" i="2"/>
  <c r="BG203" i="2"/>
  <c r="BD203" i="2"/>
  <c r="AC203" i="2"/>
  <c r="H203" i="2"/>
  <c r="H202" i="2"/>
  <c r="BV201" i="2"/>
  <c r="BD201" i="2"/>
  <c r="CG213" i="2" l="1"/>
  <c r="CF213" i="2"/>
  <c r="BS192" i="2"/>
  <c r="BY196" i="1" l="1"/>
  <c r="BY191" i="1"/>
  <c r="BM196" i="1"/>
  <c r="T199" i="1"/>
  <c r="T198" i="1"/>
  <c r="T197" i="1"/>
  <c r="T196" i="1"/>
  <c r="T195" i="1"/>
  <c r="T194" i="1"/>
  <c r="T193" i="1"/>
  <c r="T192" i="1"/>
  <c r="T190" i="1"/>
  <c r="T189" i="1"/>
  <c r="AU191" i="1"/>
  <c r="AU190" i="1"/>
  <c r="AU189" i="1"/>
  <c r="AU188" i="1"/>
  <c r="AR199" i="1"/>
  <c r="AL199" i="1"/>
  <c r="AL198" i="1"/>
  <c r="AL193" i="1"/>
  <c r="AL192" i="1"/>
  <c r="AL191" i="1"/>
  <c r="AL189" i="1"/>
  <c r="AI198" i="1"/>
  <c r="AI192" i="1"/>
  <c r="AI189" i="1"/>
  <c r="AI188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S200" i="1"/>
  <c r="R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P200" i="1"/>
  <c r="O200" i="1"/>
  <c r="M200" i="1"/>
  <c r="L200" i="1"/>
  <c r="J200" i="1"/>
  <c r="I200" i="1"/>
  <c r="G200" i="1"/>
  <c r="F200" i="1"/>
  <c r="D200" i="1"/>
  <c r="C200" i="1"/>
  <c r="K196" i="1"/>
  <c r="K195" i="1"/>
  <c r="K194" i="1"/>
  <c r="K193" i="1"/>
  <c r="K192" i="1"/>
  <c r="K191" i="1"/>
  <c r="K190" i="1"/>
  <c r="K189" i="1"/>
  <c r="K188" i="1"/>
  <c r="BS191" i="2"/>
  <c r="AR188" i="2"/>
  <c r="AL192" i="2"/>
  <c r="AC199" i="2"/>
  <c r="AC198" i="2"/>
  <c r="AC197" i="2"/>
  <c r="AC196" i="2"/>
  <c r="AC195" i="2"/>
  <c r="AC194" i="2"/>
  <c r="AC191" i="2"/>
  <c r="AC190" i="2"/>
  <c r="AC188" i="2"/>
  <c r="Z199" i="2"/>
  <c r="Z198" i="2"/>
  <c r="Z194" i="2"/>
  <c r="Z193" i="2"/>
  <c r="Z191" i="2"/>
  <c r="Q193" i="2"/>
  <c r="K199" i="2"/>
  <c r="K196" i="2"/>
  <c r="H198" i="2"/>
  <c r="H197" i="2"/>
  <c r="H189" i="2"/>
  <c r="H188" i="2"/>
  <c r="E189" i="2"/>
  <c r="E198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G200" i="2" s="1"/>
  <c r="C200" i="2"/>
  <c r="CF200" i="2" l="1"/>
  <c r="BZ200" i="1"/>
  <c r="CA200" i="1"/>
  <c r="BZ176" i="1"/>
  <c r="CA176" i="1"/>
  <c r="BZ177" i="1"/>
  <c r="CA177" i="1"/>
  <c r="BZ178" i="1"/>
  <c r="CA178" i="1"/>
  <c r="BZ179" i="1"/>
  <c r="CA179" i="1"/>
  <c r="BZ180" i="1"/>
  <c r="CA180" i="1"/>
  <c r="BZ181" i="1"/>
  <c r="CA181" i="1"/>
  <c r="BZ182" i="1"/>
  <c r="CA182" i="1"/>
  <c r="BZ183" i="1"/>
  <c r="CA183" i="1"/>
  <c r="BZ184" i="1"/>
  <c r="CA184" i="1"/>
  <c r="BZ185" i="1"/>
  <c r="CA185" i="1"/>
  <c r="BZ186" i="1"/>
  <c r="CA186" i="1"/>
  <c r="CA175" i="1"/>
  <c r="BZ175" i="1"/>
  <c r="AC18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F176" i="2" l="1"/>
  <c r="CG176" i="2"/>
  <c r="CF177" i="2"/>
  <c r="CG177" i="2"/>
  <c r="CF178" i="2"/>
  <c r="CG178" i="2"/>
  <c r="CF179" i="2"/>
  <c r="CG179" i="2"/>
  <c r="CF180" i="2"/>
  <c r="CG180" i="2"/>
  <c r="CF181" i="2"/>
  <c r="CG181" i="2"/>
  <c r="CF182" i="2"/>
  <c r="CG182" i="2"/>
  <c r="CF183" i="2"/>
  <c r="CG183" i="2"/>
  <c r="CF184" i="2"/>
  <c r="CG184" i="2"/>
  <c r="CF185" i="2"/>
  <c r="CG185" i="2"/>
  <c r="CF186" i="2"/>
  <c r="CG186" i="2"/>
  <c r="CG175" i="2"/>
  <c r="CF175" i="2"/>
  <c r="BJ182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81" i="1" l="1"/>
  <c r="AI181" i="1"/>
  <c r="CF163" i="2" l="1"/>
  <c r="CG163" i="2"/>
  <c r="CF164" i="2"/>
  <c r="CG164" i="2"/>
  <c r="CF165" i="2"/>
  <c r="CG165" i="2"/>
  <c r="CF166" i="2"/>
  <c r="CG166" i="2"/>
  <c r="CF167" i="2"/>
  <c r="CG167" i="2"/>
  <c r="CF168" i="2"/>
  <c r="CG168" i="2"/>
  <c r="CF169" i="2"/>
  <c r="CG169" i="2"/>
  <c r="CF170" i="2"/>
  <c r="CG170" i="2"/>
  <c r="CF171" i="2"/>
  <c r="CG171" i="2"/>
  <c r="CF172" i="2"/>
  <c r="CG172" i="2"/>
  <c r="CF173" i="2"/>
  <c r="CG173" i="2"/>
  <c r="CG162" i="2"/>
  <c r="CF162" i="2"/>
  <c r="CF150" i="2"/>
  <c r="CG150" i="2"/>
  <c r="CF151" i="2"/>
  <c r="CG151" i="2"/>
  <c r="CF152" i="2"/>
  <c r="CG152" i="2"/>
  <c r="CF153" i="2"/>
  <c r="CG153" i="2"/>
  <c r="CF154" i="2"/>
  <c r="CG154" i="2"/>
  <c r="CF155" i="2"/>
  <c r="CG155" i="2"/>
  <c r="CF156" i="2"/>
  <c r="CG156" i="2"/>
  <c r="CF157" i="2"/>
  <c r="CG157" i="2"/>
  <c r="CF158" i="2"/>
  <c r="CG158" i="2"/>
  <c r="CF159" i="2"/>
  <c r="CG159" i="2"/>
  <c r="CF160" i="2"/>
  <c r="CG160" i="2"/>
  <c r="CG149" i="2"/>
  <c r="CF149" i="2"/>
  <c r="CF137" i="2"/>
  <c r="CG137" i="2"/>
  <c r="CF138" i="2"/>
  <c r="CG138" i="2"/>
  <c r="CF139" i="2"/>
  <c r="CG139" i="2"/>
  <c r="CF140" i="2"/>
  <c r="CG140" i="2"/>
  <c r="CF141" i="2"/>
  <c r="CG141" i="2"/>
  <c r="CF142" i="2"/>
  <c r="CG142" i="2"/>
  <c r="CF143" i="2"/>
  <c r="CG143" i="2"/>
  <c r="CF144" i="2"/>
  <c r="CG144" i="2"/>
  <c r="CF145" i="2"/>
  <c r="CG145" i="2"/>
  <c r="CF146" i="2"/>
  <c r="CG146" i="2"/>
  <c r="CF147" i="2"/>
  <c r="CG147" i="2"/>
  <c r="CG136" i="2"/>
  <c r="CF136" i="2"/>
  <c r="CF124" i="2"/>
  <c r="CG124" i="2"/>
  <c r="CF125" i="2"/>
  <c r="CG125" i="2"/>
  <c r="CF126" i="2"/>
  <c r="CG126" i="2"/>
  <c r="CF127" i="2"/>
  <c r="CG127" i="2"/>
  <c r="CF128" i="2"/>
  <c r="CG128" i="2"/>
  <c r="CF129" i="2"/>
  <c r="CG129" i="2"/>
  <c r="CF130" i="2"/>
  <c r="CG130" i="2"/>
  <c r="CF131" i="2"/>
  <c r="CG131" i="2"/>
  <c r="CF132" i="2"/>
  <c r="CG132" i="2"/>
  <c r="CF133" i="2"/>
  <c r="CG133" i="2"/>
  <c r="CF134" i="2"/>
  <c r="CG134" i="2"/>
  <c r="CG123" i="2"/>
  <c r="CF123" i="2"/>
  <c r="CF111" i="2"/>
  <c r="CG111" i="2"/>
  <c r="CF112" i="2"/>
  <c r="CG112" i="2"/>
  <c r="CF113" i="2"/>
  <c r="CG113" i="2"/>
  <c r="CF114" i="2"/>
  <c r="CG114" i="2"/>
  <c r="CF115" i="2"/>
  <c r="CG115" i="2"/>
  <c r="CF116" i="2"/>
  <c r="CG116" i="2"/>
  <c r="CF117" i="2"/>
  <c r="CG117" i="2"/>
  <c r="CF118" i="2"/>
  <c r="CG118" i="2"/>
  <c r="CF119" i="2"/>
  <c r="CG119" i="2"/>
  <c r="CF120" i="2"/>
  <c r="CG120" i="2"/>
  <c r="CF121" i="2"/>
  <c r="CG121" i="2"/>
  <c r="CG110" i="2"/>
  <c r="CF110" i="2"/>
  <c r="CF98" i="2"/>
  <c r="CG98" i="2"/>
  <c r="CF99" i="2"/>
  <c r="CG99" i="2"/>
  <c r="CF100" i="2"/>
  <c r="CG100" i="2"/>
  <c r="CF101" i="2"/>
  <c r="CG101" i="2"/>
  <c r="CF102" i="2"/>
  <c r="CG102" i="2"/>
  <c r="CF103" i="2"/>
  <c r="CG103" i="2"/>
  <c r="CF104" i="2"/>
  <c r="CG104" i="2"/>
  <c r="CF105" i="2"/>
  <c r="CG105" i="2"/>
  <c r="CF106" i="2"/>
  <c r="CG106" i="2"/>
  <c r="CF107" i="2"/>
  <c r="CG107" i="2"/>
  <c r="CF108" i="2"/>
  <c r="CG108" i="2"/>
  <c r="CG97" i="2"/>
  <c r="CF97" i="2"/>
  <c r="CF85" i="2"/>
  <c r="CG85" i="2"/>
  <c r="CF86" i="2"/>
  <c r="CG86" i="2"/>
  <c r="CF87" i="2"/>
  <c r="CG87" i="2"/>
  <c r="CF88" i="2"/>
  <c r="CG88" i="2"/>
  <c r="CF89" i="2"/>
  <c r="CG89" i="2"/>
  <c r="CF90" i="2"/>
  <c r="CG90" i="2"/>
  <c r="CF91" i="2"/>
  <c r="CG91" i="2"/>
  <c r="CF92" i="2"/>
  <c r="CG92" i="2"/>
  <c r="CF93" i="2"/>
  <c r="CG93" i="2"/>
  <c r="CF94" i="2"/>
  <c r="CG94" i="2"/>
  <c r="CF95" i="2"/>
  <c r="CG95" i="2"/>
  <c r="CG84" i="2"/>
  <c r="CF84" i="2"/>
  <c r="CF72" i="2"/>
  <c r="CG72" i="2"/>
  <c r="CF73" i="2"/>
  <c r="CG73" i="2"/>
  <c r="CF74" i="2"/>
  <c r="CG74" i="2"/>
  <c r="CF75" i="2"/>
  <c r="CG75" i="2"/>
  <c r="CF76" i="2"/>
  <c r="CG76" i="2"/>
  <c r="CF77" i="2"/>
  <c r="CG77" i="2"/>
  <c r="CF78" i="2"/>
  <c r="CG78" i="2"/>
  <c r="CF79" i="2"/>
  <c r="CG79" i="2"/>
  <c r="CF80" i="2"/>
  <c r="CG80" i="2"/>
  <c r="CF81" i="2"/>
  <c r="CG81" i="2"/>
  <c r="CF82" i="2"/>
  <c r="CG82" i="2"/>
  <c r="CG71" i="2"/>
  <c r="CF71" i="2"/>
  <c r="CF46" i="2"/>
  <c r="CG46" i="2"/>
  <c r="CF47" i="2"/>
  <c r="CG47" i="2"/>
  <c r="CF48" i="2"/>
  <c r="CG48" i="2"/>
  <c r="CF49" i="2"/>
  <c r="CG49" i="2"/>
  <c r="CF50" i="2"/>
  <c r="CG50" i="2"/>
  <c r="CF51" i="2"/>
  <c r="CG51" i="2"/>
  <c r="CF52" i="2"/>
  <c r="CG52" i="2"/>
  <c r="CF53" i="2"/>
  <c r="CG53" i="2"/>
  <c r="CF54" i="2"/>
  <c r="CG54" i="2"/>
  <c r="CF55" i="2"/>
  <c r="CG55" i="2"/>
  <c r="CF56" i="2"/>
  <c r="CG56" i="2"/>
  <c r="CG45" i="2"/>
  <c r="CF45" i="2"/>
  <c r="CF33" i="2"/>
  <c r="CG33" i="2"/>
  <c r="CF34" i="2"/>
  <c r="CG34" i="2"/>
  <c r="CF35" i="2"/>
  <c r="CG35" i="2"/>
  <c r="CF36" i="2"/>
  <c r="CG36" i="2"/>
  <c r="CF37" i="2"/>
  <c r="CG37" i="2"/>
  <c r="CF38" i="2"/>
  <c r="CG38" i="2"/>
  <c r="CF39" i="2"/>
  <c r="CG39" i="2"/>
  <c r="CF40" i="2"/>
  <c r="CG40" i="2"/>
  <c r="CF41" i="2"/>
  <c r="CG41" i="2"/>
  <c r="CF42" i="2"/>
  <c r="CG42" i="2"/>
  <c r="CF43" i="2"/>
  <c r="CG43" i="2"/>
  <c r="CG32" i="2"/>
  <c r="CF32" i="2"/>
  <c r="CF20" i="2"/>
  <c r="CG20" i="2"/>
  <c r="CF21" i="2"/>
  <c r="CG21" i="2"/>
  <c r="CF22" i="2"/>
  <c r="CG22" i="2"/>
  <c r="CF23" i="2"/>
  <c r="CG23" i="2"/>
  <c r="CF24" i="2"/>
  <c r="CG24" i="2"/>
  <c r="CF25" i="2"/>
  <c r="CG25" i="2"/>
  <c r="CF26" i="2"/>
  <c r="CG26" i="2"/>
  <c r="CF27" i="2"/>
  <c r="CG27" i="2"/>
  <c r="CF28" i="2"/>
  <c r="CG28" i="2"/>
  <c r="CF29" i="2"/>
  <c r="CG29" i="2"/>
  <c r="CF30" i="2"/>
  <c r="CG30" i="2"/>
  <c r="CG19" i="2"/>
  <c r="CF19" i="2"/>
  <c r="CF7" i="2"/>
  <c r="CG7" i="2"/>
  <c r="CF8" i="2"/>
  <c r="CG8" i="2"/>
  <c r="CF9" i="2"/>
  <c r="CG9" i="2"/>
  <c r="CF10" i="2"/>
  <c r="CG10" i="2"/>
  <c r="CF11" i="2"/>
  <c r="CG11" i="2"/>
  <c r="CF12" i="2"/>
  <c r="CG12" i="2"/>
  <c r="CF13" i="2"/>
  <c r="CG13" i="2"/>
  <c r="CF14" i="2"/>
  <c r="CG14" i="2"/>
  <c r="CF15" i="2"/>
  <c r="CG15" i="2"/>
  <c r="CF16" i="2"/>
  <c r="CG16" i="2"/>
  <c r="CF17" i="2"/>
  <c r="CG17" i="2"/>
  <c r="CG6" i="2"/>
  <c r="CF6" i="2"/>
  <c r="CA187" i="2"/>
  <c r="BZ187" i="2"/>
  <c r="CB184" i="2"/>
  <c r="CA174" i="2"/>
  <c r="BZ174" i="2"/>
  <c r="CA161" i="2"/>
  <c r="BZ161" i="2"/>
  <c r="CA148" i="2"/>
  <c r="BZ148" i="2"/>
  <c r="CA135" i="2"/>
  <c r="BZ135" i="2"/>
  <c r="CB124" i="2"/>
  <c r="CA122" i="2"/>
  <c r="BZ122" i="2"/>
  <c r="CB121" i="2"/>
  <c r="CA109" i="2"/>
  <c r="BZ109" i="2"/>
  <c r="CA96" i="2"/>
  <c r="BZ96" i="2"/>
  <c r="CA83" i="2"/>
  <c r="BZ83" i="2"/>
  <c r="CB71" i="2"/>
  <c r="CA70" i="2"/>
  <c r="BZ70" i="2"/>
  <c r="CA57" i="2"/>
  <c r="BZ57" i="2"/>
  <c r="CA44" i="2"/>
  <c r="BZ44" i="2"/>
  <c r="CA31" i="2"/>
  <c r="BZ31" i="2"/>
  <c r="CA18" i="2"/>
  <c r="BZ18" i="2"/>
  <c r="BP179" i="2" l="1"/>
  <c r="AL177" i="1" l="1"/>
  <c r="AT187" i="2" l="1"/>
  <c r="AS187" i="2"/>
  <c r="AU17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V176" i="1" l="1"/>
  <c r="BU187" i="2" l="1"/>
  <c r="BT187" i="2"/>
  <c r="BV176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BY181" i="1" l="1"/>
  <c r="BY180" i="1"/>
  <c r="BY178" i="1"/>
  <c r="BY175" i="1"/>
  <c r="BV184" i="1"/>
  <c r="BV183" i="1"/>
  <c r="BV181" i="1"/>
  <c r="BP180" i="1"/>
  <c r="BM180" i="1"/>
  <c r="T186" i="1"/>
  <c r="T184" i="1"/>
  <c r="T182" i="1"/>
  <c r="T181" i="1"/>
  <c r="T179" i="1"/>
  <c r="T176" i="1"/>
  <c r="T175" i="1"/>
  <c r="AU185" i="1"/>
  <c r="AU184" i="1"/>
  <c r="AU183" i="1"/>
  <c r="AU181" i="1"/>
  <c r="AU179" i="1"/>
  <c r="AU178" i="1"/>
  <c r="AU176" i="1"/>
  <c r="AU175" i="1"/>
  <c r="AO176" i="1"/>
  <c r="AL185" i="1"/>
  <c r="AI186" i="1"/>
  <c r="AI185" i="1"/>
  <c r="AI184" i="1"/>
  <c r="AI183" i="1"/>
  <c r="AI182" i="1"/>
  <c r="AI180" i="1"/>
  <c r="AI179" i="1"/>
  <c r="AI178" i="1"/>
  <c r="AI175" i="1"/>
  <c r="N184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S187" i="1"/>
  <c r="R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P187" i="1"/>
  <c r="O187" i="1"/>
  <c r="M187" i="1"/>
  <c r="L187" i="1"/>
  <c r="J187" i="1"/>
  <c r="I187" i="1"/>
  <c r="G187" i="1"/>
  <c r="F187" i="1"/>
  <c r="D187" i="1"/>
  <c r="C187" i="1"/>
  <c r="CE182" i="2"/>
  <c r="CE181" i="2"/>
  <c r="BP180" i="2"/>
  <c r="AR186" i="2"/>
  <c r="AR183" i="2"/>
  <c r="AR181" i="2"/>
  <c r="AR179" i="2"/>
  <c r="AL185" i="2"/>
  <c r="AL178" i="2"/>
  <c r="AC186" i="2"/>
  <c r="AC185" i="2"/>
  <c r="AC184" i="2"/>
  <c r="AC183" i="2"/>
  <c r="AC182" i="2"/>
  <c r="AC180" i="2"/>
  <c r="AC178" i="2"/>
  <c r="Z186" i="2"/>
  <c r="Z184" i="2"/>
  <c r="Z182" i="2"/>
  <c r="Z179" i="2"/>
  <c r="Z177" i="2"/>
  <c r="Z175" i="2"/>
  <c r="K183" i="2"/>
  <c r="K177" i="2"/>
  <c r="H186" i="2"/>
  <c r="H185" i="2"/>
  <c r="H183" i="2"/>
  <c r="H182" i="2"/>
  <c r="H181" i="2"/>
  <c r="H180" i="2"/>
  <c r="E179" i="2"/>
  <c r="E182" i="2"/>
  <c r="E185" i="2"/>
  <c r="CD187" i="2"/>
  <c r="CC187" i="2"/>
  <c r="BX187" i="2"/>
  <c r="BW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CA187" i="1" l="1"/>
  <c r="BZ187" i="1"/>
  <c r="CG187" i="2"/>
  <c r="CF187" i="2"/>
  <c r="BZ163" i="1"/>
  <c r="CA163" i="1"/>
  <c r="BZ164" i="1"/>
  <c r="CA164" i="1"/>
  <c r="BZ165" i="1"/>
  <c r="CA165" i="1"/>
  <c r="BZ166" i="1"/>
  <c r="CA166" i="1"/>
  <c r="BZ167" i="1"/>
  <c r="CA167" i="1"/>
  <c r="BZ168" i="1"/>
  <c r="CA168" i="1"/>
  <c r="BZ169" i="1"/>
  <c r="CA169" i="1"/>
  <c r="BZ170" i="1"/>
  <c r="CA170" i="1"/>
  <c r="BZ171" i="1"/>
  <c r="CA171" i="1"/>
  <c r="BZ172" i="1"/>
  <c r="CA172" i="1"/>
  <c r="BZ173" i="1"/>
  <c r="CA173" i="1"/>
  <c r="CA162" i="1"/>
  <c r="BZ162" i="1"/>
  <c r="BL174" i="1"/>
  <c r="BK174" i="1"/>
  <c r="BM172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S172" i="2" l="1"/>
  <c r="BY171" i="2" l="1"/>
  <c r="AN174" i="2"/>
  <c r="AM174" i="2"/>
  <c r="AO171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W164" i="2" l="1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A162" i="1" l="1"/>
  <c r="BS168" i="2" l="1"/>
  <c r="BG164" i="2"/>
  <c r="BG162" i="2"/>
  <c r="BD162" i="2"/>
  <c r="BA167" i="2"/>
  <c r="BA164" i="2"/>
  <c r="BA163" i="2"/>
  <c r="AR170" i="2"/>
  <c r="AR163" i="2"/>
  <c r="AL166" i="2"/>
  <c r="AL163" i="2"/>
  <c r="AC172" i="2"/>
  <c r="AC171" i="2"/>
  <c r="AC170" i="2"/>
  <c r="AC169" i="2"/>
  <c r="AC168" i="2"/>
  <c r="AC163" i="2"/>
  <c r="Z171" i="2"/>
  <c r="Z169" i="2"/>
  <c r="Z166" i="2"/>
  <c r="Z163" i="2"/>
  <c r="K169" i="2"/>
  <c r="H171" i="2"/>
  <c r="H162" i="2"/>
  <c r="CD174" i="2"/>
  <c r="CC174" i="2"/>
  <c r="BX174" i="2"/>
  <c r="BW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J174" i="2"/>
  <c r="I174" i="2"/>
  <c r="G174" i="2"/>
  <c r="F174" i="2"/>
  <c r="D174" i="2"/>
  <c r="C174" i="2"/>
  <c r="BY172" i="1"/>
  <c r="BY168" i="1"/>
  <c r="BY166" i="1"/>
  <c r="BY165" i="1"/>
  <c r="BY164" i="1"/>
  <c r="BY163" i="1"/>
  <c r="BY162" i="1"/>
  <c r="BV168" i="1"/>
  <c r="BV166" i="1"/>
  <c r="BP168" i="1"/>
  <c r="T172" i="1"/>
  <c r="T171" i="1"/>
  <c r="T169" i="1"/>
  <c r="T167" i="1"/>
  <c r="T165" i="1"/>
  <c r="T163" i="1"/>
  <c r="T162" i="1"/>
  <c r="BA167" i="1"/>
  <c r="BA163" i="1"/>
  <c r="AU172" i="1"/>
  <c r="AU164" i="1"/>
  <c r="AL173" i="1"/>
  <c r="AI172" i="1"/>
  <c r="AI170" i="1"/>
  <c r="AI169" i="1"/>
  <c r="AI168" i="1"/>
  <c r="AI167" i="1"/>
  <c r="AI166" i="1"/>
  <c r="AI163" i="1"/>
  <c r="AI162" i="1"/>
  <c r="K173" i="1"/>
  <c r="K172" i="1"/>
  <c r="K171" i="1"/>
  <c r="K170" i="1"/>
  <c r="K167" i="1"/>
  <c r="K166" i="1"/>
  <c r="K16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S174" i="1"/>
  <c r="R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P174" i="1"/>
  <c r="O174" i="1"/>
  <c r="M174" i="1"/>
  <c r="L174" i="1"/>
  <c r="J174" i="1"/>
  <c r="I174" i="1"/>
  <c r="G174" i="1"/>
  <c r="F174" i="1"/>
  <c r="D174" i="1"/>
  <c r="C174" i="1"/>
  <c r="CG174" i="2" l="1"/>
  <c r="CF174" i="2"/>
  <c r="CA174" i="1"/>
  <c r="BZ174" i="1"/>
  <c r="CA160" i="1"/>
  <c r="BZ160" i="1"/>
  <c r="CA159" i="1" l="1"/>
  <c r="BZ159" i="1"/>
  <c r="BR148" i="2" l="1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R161" i="2"/>
  <c r="BQ161" i="2"/>
  <c r="BS156" i="2"/>
  <c r="CA154" i="1" l="1"/>
  <c r="CA155" i="1"/>
  <c r="CA156" i="1"/>
  <c r="CA157" i="1"/>
  <c r="CA158" i="1"/>
  <c r="BZ154" i="1"/>
  <c r="BZ155" i="1"/>
  <c r="BZ156" i="1"/>
  <c r="BZ157" i="1"/>
  <c r="BZ158" i="1"/>
  <c r="CA150" i="1" l="1"/>
  <c r="CA151" i="1"/>
  <c r="CA152" i="1"/>
  <c r="CA153" i="1"/>
  <c r="CA149" i="1"/>
  <c r="BZ150" i="1"/>
  <c r="BZ151" i="1"/>
  <c r="BZ152" i="1"/>
  <c r="BZ153" i="1"/>
  <c r="BZ149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161" i="1"/>
  <c r="BH161" i="1"/>
  <c r="BJ151" i="1"/>
  <c r="BY151" i="2" l="1"/>
  <c r="BY149" i="2"/>
  <c r="BM151" i="2"/>
  <c r="AX160" i="2"/>
  <c r="AR155" i="2"/>
  <c r="BD151" i="2"/>
  <c r="BA151" i="2"/>
  <c r="Z160" i="2"/>
  <c r="AL159" i="2"/>
  <c r="AL158" i="2"/>
  <c r="AC158" i="2"/>
  <c r="AC157" i="2"/>
  <c r="AL155" i="2"/>
  <c r="AC151" i="2"/>
  <c r="Q153" i="2"/>
  <c r="K158" i="2"/>
  <c r="K157" i="2"/>
  <c r="K156" i="2"/>
  <c r="K149" i="2"/>
  <c r="H160" i="2"/>
  <c r="H152" i="2"/>
  <c r="H149" i="2"/>
  <c r="BV160" i="1"/>
  <c r="BV159" i="1"/>
  <c r="BY156" i="1"/>
  <c r="BV156" i="1"/>
  <c r="BY155" i="1"/>
  <c r="BY154" i="1"/>
  <c r="BV154" i="1"/>
  <c r="BY153" i="1"/>
  <c r="BY152" i="1"/>
  <c r="BV151" i="1"/>
  <c r="BV150" i="1"/>
  <c r="T160" i="1"/>
  <c r="T159" i="1"/>
  <c r="T158" i="1"/>
  <c r="AU158" i="1"/>
  <c r="T157" i="1"/>
  <c r="T155" i="1"/>
  <c r="AU155" i="1"/>
  <c r="T152" i="1"/>
  <c r="T150" i="1"/>
  <c r="T149" i="1"/>
  <c r="AI160" i="1"/>
  <c r="AI159" i="1"/>
  <c r="AI158" i="1"/>
  <c r="AI157" i="1"/>
  <c r="AI156" i="1"/>
  <c r="AO155" i="1"/>
  <c r="AI155" i="1"/>
  <c r="AI153" i="1"/>
  <c r="AR152" i="1"/>
  <c r="AI151" i="1"/>
  <c r="AI150" i="1"/>
  <c r="N153" i="1"/>
  <c r="N151" i="1"/>
  <c r="K157" i="1"/>
  <c r="K156" i="1"/>
  <c r="K154" i="1"/>
  <c r="K153" i="1"/>
  <c r="K150" i="1"/>
  <c r="E160" i="1"/>
  <c r="BX161" i="1"/>
  <c r="BW161" i="1"/>
  <c r="BU161" i="1"/>
  <c r="BT161" i="1"/>
  <c r="BR161" i="1"/>
  <c r="BQ161" i="1"/>
  <c r="BO161" i="1"/>
  <c r="BN161" i="1"/>
  <c r="BF161" i="1"/>
  <c r="BE161" i="1"/>
  <c r="BC161" i="1"/>
  <c r="BB161" i="1"/>
  <c r="S161" i="1"/>
  <c r="R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P161" i="1"/>
  <c r="O161" i="1"/>
  <c r="M161" i="1"/>
  <c r="L161" i="1"/>
  <c r="J161" i="1"/>
  <c r="I161" i="1"/>
  <c r="G161" i="1"/>
  <c r="F161" i="1"/>
  <c r="D161" i="1"/>
  <c r="C161" i="1"/>
  <c r="CD161" i="2"/>
  <c r="CC161" i="2"/>
  <c r="BX161" i="2"/>
  <c r="BW161" i="2"/>
  <c r="BO161" i="2"/>
  <c r="BN161" i="2"/>
  <c r="BL161" i="2"/>
  <c r="BK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J161" i="2"/>
  <c r="I161" i="2"/>
  <c r="G161" i="2"/>
  <c r="F161" i="2"/>
  <c r="D161" i="2"/>
  <c r="C161" i="2"/>
  <c r="CG161" i="2" l="1"/>
  <c r="CF161" i="2"/>
  <c r="CA161" i="1"/>
  <c r="BZ161" i="1"/>
  <c r="BZ137" i="1"/>
  <c r="CA137" i="1"/>
  <c r="BZ138" i="1"/>
  <c r="CA138" i="1"/>
  <c r="BZ139" i="1"/>
  <c r="CA139" i="1"/>
  <c r="BZ140" i="1"/>
  <c r="CA140" i="1"/>
  <c r="BZ141" i="1"/>
  <c r="CA141" i="1"/>
  <c r="BZ142" i="1"/>
  <c r="CA142" i="1"/>
  <c r="BZ143" i="1"/>
  <c r="CA143" i="1"/>
  <c r="BZ144" i="1"/>
  <c r="CA144" i="1"/>
  <c r="BZ145" i="1"/>
  <c r="CA145" i="1"/>
  <c r="BZ146" i="1"/>
  <c r="CA146" i="1"/>
  <c r="BZ147" i="1"/>
  <c r="CA147" i="1"/>
  <c r="CA136" i="1"/>
  <c r="BZ136" i="1"/>
  <c r="BC148" i="1"/>
  <c r="BB148" i="1"/>
  <c r="BD143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T138" i="1" l="1"/>
  <c r="K137" i="1" l="1"/>
  <c r="AW148" i="2" l="1"/>
  <c r="AV148" i="2"/>
  <c r="AX143" i="2"/>
  <c r="AX136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T136" i="1" l="1"/>
  <c r="AU136" i="1"/>
  <c r="AT148" i="1"/>
  <c r="AS148" i="1"/>
  <c r="AU145" i="1"/>
  <c r="AU139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L136" i="1"/>
  <c r="BX148" i="1" l="1"/>
  <c r="BW148" i="1"/>
  <c r="BY141" i="1"/>
  <c r="BU148" i="1"/>
  <c r="BT148" i="1"/>
  <c r="BV147" i="1"/>
  <c r="BR148" i="1"/>
  <c r="BQ148" i="1"/>
  <c r="BS140" i="1"/>
  <c r="BO148" i="1"/>
  <c r="BN148" i="1"/>
  <c r="BF148" i="1"/>
  <c r="BE148" i="1"/>
  <c r="S148" i="1"/>
  <c r="R148" i="1"/>
  <c r="T147" i="1"/>
  <c r="T146" i="1"/>
  <c r="T145" i="1"/>
  <c r="T144" i="1"/>
  <c r="T143" i="1"/>
  <c r="T142" i="1"/>
  <c r="T141" i="1"/>
  <c r="T139" i="1"/>
  <c r="AZ148" i="1"/>
  <c r="AY148" i="1"/>
  <c r="AW148" i="1"/>
  <c r="AV148" i="1"/>
  <c r="AQ148" i="1"/>
  <c r="AP148" i="1"/>
  <c r="AN148" i="1"/>
  <c r="AM148" i="1"/>
  <c r="AK148" i="1"/>
  <c r="AJ148" i="1"/>
  <c r="AH148" i="1"/>
  <c r="AG148" i="1"/>
  <c r="AI147" i="1"/>
  <c r="AI145" i="1"/>
  <c r="AI144" i="1"/>
  <c r="AI140" i="1"/>
  <c r="AI139" i="1"/>
  <c r="AE148" i="1"/>
  <c r="AD148" i="1"/>
  <c r="P148" i="1"/>
  <c r="O148" i="1"/>
  <c r="M148" i="1"/>
  <c r="L148" i="1"/>
  <c r="N146" i="1"/>
  <c r="N145" i="1"/>
  <c r="N144" i="1"/>
  <c r="N142" i="1"/>
  <c r="N141" i="1"/>
  <c r="N140" i="1"/>
  <c r="J148" i="1"/>
  <c r="I148" i="1"/>
  <c r="K146" i="1"/>
  <c r="K144" i="1"/>
  <c r="K142" i="1"/>
  <c r="K139" i="1"/>
  <c r="G148" i="1"/>
  <c r="F148" i="1"/>
  <c r="D148" i="1"/>
  <c r="C148" i="1"/>
  <c r="CD148" i="2"/>
  <c r="CC148" i="2"/>
  <c r="BX148" i="2"/>
  <c r="BW148" i="2"/>
  <c r="BY147" i="2"/>
  <c r="BY146" i="2"/>
  <c r="BY144" i="2"/>
  <c r="BY143" i="2"/>
  <c r="BY140" i="2"/>
  <c r="BY139" i="2"/>
  <c r="BY138" i="2"/>
  <c r="BO148" i="2"/>
  <c r="BN148" i="2"/>
  <c r="BL148" i="2"/>
  <c r="BK148" i="2"/>
  <c r="BM142" i="2"/>
  <c r="BM140" i="2"/>
  <c r="BM138" i="2"/>
  <c r="BM136" i="2"/>
  <c r="BF148" i="2"/>
  <c r="BE148" i="2"/>
  <c r="BC148" i="2"/>
  <c r="BB148" i="2"/>
  <c r="AZ148" i="2"/>
  <c r="AY148" i="2"/>
  <c r="AQ148" i="2"/>
  <c r="AP148" i="2"/>
  <c r="AK148" i="2"/>
  <c r="AJ148" i="2"/>
  <c r="AH148" i="2"/>
  <c r="AG148" i="2"/>
  <c r="AE148" i="2"/>
  <c r="AD148" i="2"/>
  <c r="AB148" i="2"/>
  <c r="AA148" i="2"/>
  <c r="AC147" i="2"/>
  <c r="AC145" i="2"/>
  <c r="AC141" i="2"/>
  <c r="AC138" i="2"/>
  <c r="Y148" i="2"/>
  <c r="X148" i="2"/>
  <c r="S148" i="2"/>
  <c r="R148" i="2"/>
  <c r="P148" i="2"/>
  <c r="O148" i="2"/>
  <c r="Q145" i="2"/>
  <c r="J148" i="2"/>
  <c r="I148" i="2"/>
  <c r="K138" i="2"/>
  <c r="G148" i="2"/>
  <c r="F148" i="2"/>
  <c r="H143" i="2"/>
  <c r="H138" i="2"/>
  <c r="D148" i="2"/>
  <c r="C148" i="2"/>
  <c r="CG148" i="2" l="1"/>
  <c r="CF148" i="2"/>
  <c r="CA148" i="1"/>
  <c r="BZ148" i="1"/>
  <c r="CA134" i="1"/>
  <c r="BZ134" i="1"/>
  <c r="AI134" i="1"/>
  <c r="K134" i="1"/>
  <c r="BZ124" i="1" l="1"/>
  <c r="CA124" i="1"/>
  <c r="BZ125" i="1"/>
  <c r="CA125" i="1"/>
  <c r="BZ126" i="1"/>
  <c r="CA126" i="1"/>
  <c r="BZ127" i="1"/>
  <c r="CA127" i="1"/>
  <c r="BZ128" i="1"/>
  <c r="CA128" i="1"/>
  <c r="BZ129" i="1"/>
  <c r="CA129" i="1"/>
  <c r="BZ130" i="1"/>
  <c r="CA130" i="1"/>
  <c r="BZ131" i="1"/>
  <c r="CA131" i="1"/>
  <c r="BZ132" i="1"/>
  <c r="CA132" i="1"/>
  <c r="BZ133" i="1"/>
  <c r="CA133" i="1"/>
  <c r="CA123" i="1"/>
  <c r="BZ123" i="1"/>
  <c r="T133" i="1" l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L133" i="1"/>
  <c r="AI13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K13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32" i="1" l="1"/>
  <c r="BY132" i="1"/>
  <c r="BP132" i="2" l="1"/>
  <c r="H132" i="2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F135" i="1"/>
  <c r="BE135" i="1"/>
  <c r="H131" i="2" l="1"/>
  <c r="BY131" i="1" l="1"/>
  <c r="AO131" i="1"/>
  <c r="BA129" i="2" l="1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K135" i="2"/>
  <c r="AJ135" i="2"/>
  <c r="AL129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Q92" i="2" l="1"/>
  <c r="AL9" i="1" l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5" i="1"/>
  <c r="BZ95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BZ7" i="1"/>
  <c r="CA7" i="1"/>
  <c r="BZ8" i="1"/>
  <c r="CA8" i="1"/>
  <c r="BZ9" i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CA6" i="1"/>
  <c r="BZ6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Y127" i="1"/>
  <c r="BY126" i="1"/>
  <c r="BV126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O12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Q40" i="1"/>
  <c r="P31" i="1"/>
  <c r="O31" i="1"/>
  <c r="P18" i="1"/>
  <c r="O18" i="1"/>
  <c r="Q59" i="2"/>
  <c r="CG69" i="2" l="1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BY127" i="2"/>
  <c r="BY126" i="2"/>
  <c r="BM128" i="2"/>
  <c r="BM124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C127" i="2"/>
  <c r="H123" i="2"/>
  <c r="H128" i="2"/>
  <c r="BX135" i="1" l="1"/>
  <c r="BW135" i="1"/>
  <c r="BU135" i="1"/>
  <c r="BT135" i="1"/>
  <c r="BR135" i="1"/>
  <c r="BQ135" i="1"/>
  <c r="AQ135" i="1"/>
  <c r="AP135" i="1"/>
  <c r="AN135" i="1"/>
  <c r="AM135" i="1"/>
  <c r="AK135" i="1"/>
  <c r="AJ135" i="1"/>
  <c r="AE135" i="1"/>
  <c r="AD135" i="1"/>
  <c r="D135" i="1"/>
  <c r="C135" i="1"/>
  <c r="BY130" i="1"/>
  <c r="BV130" i="1"/>
  <c r="AR130" i="1"/>
  <c r="BY129" i="1"/>
  <c r="CD135" i="2"/>
  <c r="CC135" i="2"/>
  <c r="BX135" i="2"/>
  <c r="BW135" i="2"/>
  <c r="BO135" i="2"/>
  <c r="BN135" i="2"/>
  <c r="BL135" i="2"/>
  <c r="BK135" i="2"/>
  <c r="BC135" i="2"/>
  <c r="BB135" i="2"/>
  <c r="AE135" i="2"/>
  <c r="AD135" i="2"/>
  <c r="AB135" i="2"/>
  <c r="AA135" i="2"/>
  <c r="Y135" i="2"/>
  <c r="X135" i="2"/>
  <c r="S135" i="2"/>
  <c r="R135" i="2"/>
  <c r="P135" i="2"/>
  <c r="O135" i="2"/>
  <c r="J135" i="2"/>
  <c r="I135" i="2"/>
  <c r="G135" i="2"/>
  <c r="F135" i="2"/>
  <c r="D135" i="2"/>
  <c r="C135" i="2"/>
  <c r="BD134" i="2"/>
  <c r="AC134" i="2"/>
  <c r="Z134" i="2"/>
  <c r="BM129" i="2"/>
  <c r="BZ135" i="1" l="1"/>
  <c r="CF135" i="2"/>
  <c r="CG135" i="2"/>
  <c r="CA135" i="1"/>
  <c r="BY95" i="1"/>
  <c r="BY46" i="1"/>
  <c r="BV15" i="1"/>
  <c r="AR102" i="1"/>
  <c r="BM55" i="2"/>
  <c r="BM20" i="2"/>
  <c r="H113" i="2"/>
  <c r="H68" i="2"/>
  <c r="BX122" i="1"/>
  <c r="BW122" i="1"/>
  <c r="BU122" i="1"/>
  <c r="BT122" i="1"/>
  <c r="BR122" i="1"/>
  <c r="BQ122" i="1"/>
  <c r="AQ122" i="1"/>
  <c r="AP122" i="1"/>
  <c r="AN122" i="1"/>
  <c r="AM122" i="1"/>
  <c r="AK122" i="1"/>
  <c r="AJ122" i="1"/>
  <c r="AE122" i="1"/>
  <c r="AD122" i="1"/>
  <c r="D122" i="1"/>
  <c r="C122" i="1"/>
  <c r="AO114" i="1"/>
  <c r="BX109" i="1"/>
  <c r="BW109" i="1"/>
  <c r="BU109" i="1"/>
  <c r="BT109" i="1"/>
  <c r="BR109" i="1"/>
  <c r="BQ109" i="1"/>
  <c r="AQ109" i="1"/>
  <c r="AP109" i="1"/>
  <c r="AN109" i="1"/>
  <c r="AM109" i="1"/>
  <c r="AK109" i="1"/>
  <c r="AJ109" i="1"/>
  <c r="AE109" i="1"/>
  <c r="AD109" i="1"/>
  <c r="D109" i="1"/>
  <c r="C109" i="1"/>
  <c r="BY101" i="1"/>
  <c r="BV101" i="1"/>
  <c r="BX96" i="1"/>
  <c r="BW96" i="1"/>
  <c r="BU96" i="1"/>
  <c r="BT96" i="1"/>
  <c r="BR96" i="1"/>
  <c r="BQ96" i="1"/>
  <c r="AQ96" i="1"/>
  <c r="AP96" i="1"/>
  <c r="AN96" i="1"/>
  <c r="AM96" i="1"/>
  <c r="AK96" i="1"/>
  <c r="AJ96" i="1"/>
  <c r="AE96" i="1"/>
  <c r="AD96" i="1"/>
  <c r="D96" i="1"/>
  <c r="C96" i="1"/>
  <c r="BY93" i="1"/>
  <c r="BX83" i="1"/>
  <c r="BW83" i="1"/>
  <c r="BU83" i="1"/>
  <c r="BT83" i="1"/>
  <c r="BR83" i="1"/>
  <c r="BQ83" i="1"/>
  <c r="AQ83" i="1"/>
  <c r="AP83" i="1"/>
  <c r="AN83" i="1"/>
  <c r="AM83" i="1"/>
  <c r="AK83" i="1"/>
  <c r="AJ83" i="1"/>
  <c r="AE83" i="1"/>
  <c r="AD83" i="1"/>
  <c r="D83" i="1"/>
  <c r="C83" i="1"/>
  <c r="BX70" i="1"/>
  <c r="BW70" i="1"/>
  <c r="BU70" i="1"/>
  <c r="BT70" i="1"/>
  <c r="BR70" i="1"/>
  <c r="BQ70" i="1"/>
  <c r="AQ70" i="1"/>
  <c r="AP70" i="1"/>
  <c r="AN70" i="1"/>
  <c r="AM70" i="1"/>
  <c r="AK70" i="1"/>
  <c r="AJ70" i="1"/>
  <c r="AE70" i="1"/>
  <c r="AD70" i="1"/>
  <c r="D70" i="1"/>
  <c r="C70" i="1"/>
  <c r="BS68" i="1"/>
  <c r="BV61" i="1"/>
  <c r="BX57" i="1"/>
  <c r="BW57" i="1"/>
  <c r="BU57" i="1"/>
  <c r="BT57" i="1"/>
  <c r="BR57" i="1"/>
  <c r="BQ57" i="1"/>
  <c r="AQ57" i="1"/>
  <c r="AP57" i="1"/>
  <c r="AN57" i="1"/>
  <c r="AM57" i="1"/>
  <c r="AK57" i="1"/>
  <c r="AJ57" i="1"/>
  <c r="AE57" i="1"/>
  <c r="AD57" i="1"/>
  <c r="D57" i="1"/>
  <c r="C57" i="1"/>
  <c r="AL52" i="1"/>
  <c r="AF51" i="1"/>
  <c r="AL48" i="1"/>
  <c r="AL47" i="1"/>
  <c r="BX44" i="1"/>
  <c r="BW44" i="1"/>
  <c r="BU44" i="1"/>
  <c r="BT44" i="1"/>
  <c r="BR44" i="1"/>
  <c r="BQ44" i="1"/>
  <c r="AQ44" i="1"/>
  <c r="AP44" i="1"/>
  <c r="AN44" i="1"/>
  <c r="AM44" i="1"/>
  <c r="AK44" i="1"/>
  <c r="AJ44" i="1"/>
  <c r="AE44" i="1"/>
  <c r="AD44" i="1"/>
  <c r="D44" i="1"/>
  <c r="C44" i="1"/>
  <c r="BY43" i="1"/>
  <c r="BV43" i="1"/>
  <c r="BY41" i="1"/>
  <c r="BX31" i="1"/>
  <c r="BW31" i="1"/>
  <c r="BU31" i="1"/>
  <c r="BT31" i="1"/>
  <c r="BR31" i="1"/>
  <c r="BQ31" i="1"/>
  <c r="AQ31" i="1"/>
  <c r="AP31" i="1"/>
  <c r="AN31" i="1"/>
  <c r="AM31" i="1"/>
  <c r="AK31" i="1"/>
  <c r="AJ31" i="1"/>
  <c r="AE31" i="1"/>
  <c r="AD31" i="1"/>
  <c r="D31" i="1"/>
  <c r="C31" i="1"/>
  <c r="BY29" i="1"/>
  <c r="BY26" i="1"/>
  <c r="BY20" i="1"/>
  <c r="BX18" i="1"/>
  <c r="BW18" i="1"/>
  <c r="BU18" i="1"/>
  <c r="BT18" i="1"/>
  <c r="BR18" i="1"/>
  <c r="BQ18" i="1"/>
  <c r="AQ18" i="1"/>
  <c r="AP18" i="1"/>
  <c r="AN18" i="1"/>
  <c r="AM18" i="1"/>
  <c r="AK18" i="1"/>
  <c r="AJ18" i="1"/>
  <c r="AE18" i="1"/>
  <c r="AD18" i="1"/>
  <c r="D18" i="1"/>
  <c r="C18" i="1"/>
  <c r="BY14" i="1"/>
  <c r="CD122" i="2"/>
  <c r="CC122" i="2"/>
  <c r="BX122" i="2"/>
  <c r="BW122" i="2"/>
  <c r="BO122" i="2"/>
  <c r="BN122" i="2"/>
  <c r="BL122" i="2"/>
  <c r="BK122" i="2"/>
  <c r="BC122" i="2"/>
  <c r="BB122" i="2"/>
  <c r="AE122" i="2"/>
  <c r="AD122" i="2"/>
  <c r="AB122" i="2"/>
  <c r="AA122" i="2"/>
  <c r="Y122" i="2"/>
  <c r="X122" i="2"/>
  <c r="S122" i="2"/>
  <c r="R122" i="2"/>
  <c r="P122" i="2"/>
  <c r="O122" i="2"/>
  <c r="J122" i="2"/>
  <c r="I122" i="2"/>
  <c r="G122" i="2"/>
  <c r="F122" i="2"/>
  <c r="D122" i="2"/>
  <c r="C122" i="2"/>
  <c r="BM120" i="2"/>
  <c r="BY117" i="2"/>
  <c r="BM116" i="2"/>
  <c r="H116" i="2"/>
  <c r="H115" i="2"/>
  <c r="BY114" i="2"/>
  <c r="BM114" i="2"/>
  <c r="BM113" i="2"/>
  <c r="BY110" i="2"/>
  <c r="H110" i="2"/>
  <c r="CD109" i="2"/>
  <c r="CC109" i="2"/>
  <c r="BX109" i="2"/>
  <c r="BW109" i="2"/>
  <c r="BO109" i="2"/>
  <c r="BN109" i="2"/>
  <c r="BL109" i="2"/>
  <c r="BK109" i="2"/>
  <c r="BC109" i="2"/>
  <c r="BB109" i="2"/>
  <c r="AE109" i="2"/>
  <c r="AD109" i="2"/>
  <c r="AB109" i="2"/>
  <c r="AA109" i="2"/>
  <c r="Y109" i="2"/>
  <c r="X109" i="2"/>
  <c r="S109" i="2"/>
  <c r="R109" i="2"/>
  <c r="P109" i="2"/>
  <c r="O109" i="2"/>
  <c r="J109" i="2"/>
  <c r="I109" i="2"/>
  <c r="G109" i="2"/>
  <c r="F109" i="2"/>
  <c r="D109" i="2"/>
  <c r="C109" i="2"/>
  <c r="H108" i="2"/>
  <c r="BM107" i="2"/>
  <c r="H107" i="2"/>
  <c r="BY106" i="2"/>
  <c r="H106" i="2"/>
  <c r="H105" i="2"/>
  <c r="BY104" i="2"/>
  <c r="BM104" i="2"/>
  <c r="BY103" i="2"/>
  <c r="K103" i="2"/>
  <c r="BY102" i="2"/>
  <c r="H102" i="2"/>
  <c r="BY101" i="2"/>
  <c r="BM100" i="2"/>
  <c r="AF100" i="2"/>
  <c r="BY99" i="2"/>
  <c r="Q99" i="2"/>
  <c r="K99" i="2"/>
  <c r="H99" i="2"/>
  <c r="BM97" i="2"/>
  <c r="CD96" i="2"/>
  <c r="CC96" i="2"/>
  <c r="BX96" i="2"/>
  <c r="BW96" i="2"/>
  <c r="BO96" i="2"/>
  <c r="BN96" i="2"/>
  <c r="BL96" i="2"/>
  <c r="BK96" i="2"/>
  <c r="BC96" i="2"/>
  <c r="BB96" i="2"/>
  <c r="AE96" i="2"/>
  <c r="AD96" i="2"/>
  <c r="AB96" i="2"/>
  <c r="AA96" i="2"/>
  <c r="Y96" i="2"/>
  <c r="X96" i="2"/>
  <c r="S96" i="2"/>
  <c r="R96" i="2"/>
  <c r="P96" i="2"/>
  <c r="O96" i="2"/>
  <c r="J96" i="2"/>
  <c r="I96" i="2"/>
  <c r="G96" i="2"/>
  <c r="F96" i="2"/>
  <c r="D96" i="2"/>
  <c r="C96" i="2"/>
  <c r="BY95" i="2"/>
  <c r="BY94" i="2"/>
  <c r="K94" i="2"/>
  <c r="BY93" i="2"/>
  <c r="BD93" i="2"/>
  <c r="H93" i="2"/>
  <c r="BY92" i="2"/>
  <c r="BM91" i="2"/>
  <c r="BY90" i="2"/>
  <c r="BM90" i="2"/>
  <c r="H89" i="2"/>
  <c r="BY88" i="2"/>
  <c r="BY87" i="2"/>
  <c r="BM87" i="2"/>
  <c r="K87" i="2"/>
  <c r="BY86" i="2"/>
  <c r="Z86" i="2"/>
  <c r="Q85" i="2"/>
  <c r="BY84" i="2"/>
  <c r="BM84" i="2"/>
  <c r="CD83" i="2"/>
  <c r="CC83" i="2"/>
  <c r="BX83" i="2"/>
  <c r="BW83" i="2"/>
  <c r="BO83" i="2"/>
  <c r="BN83" i="2"/>
  <c r="BL83" i="2"/>
  <c r="BK83" i="2"/>
  <c r="BC83" i="2"/>
  <c r="BB83" i="2"/>
  <c r="AE83" i="2"/>
  <c r="AD83" i="2"/>
  <c r="AB83" i="2"/>
  <c r="AA83" i="2"/>
  <c r="Y83" i="2"/>
  <c r="X83" i="2"/>
  <c r="S83" i="2"/>
  <c r="R83" i="2"/>
  <c r="P83" i="2"/>
  <c r="O83" i="2"/>
  <c r="J83" i="2"/>
  <c r="I83" i="2"/>
  <c r="G83" i="2"/>
  <c r="F83" i="2"/>
  <c r="D83" i="2"/>
  <c r="C83" i="2"/>
  <c r="BY82" i="2"/>
  <c r="BY81" i="2"/>
  <c r="BM81" i="2"/>
  <c r="K81" i="2"/>
  <c r="BY80" i="2"/>
  <c r="BY77" i="2"/>
  <c r="BM77" i="2"/>
  <c r="BY76" i="2"/>
  <c r="BY75" i="2"/>
  <c r="BP75" i="2"/>
  <c r="BM75" i="2"/>
  <c r="AC75" i="2"/>
  <c r="BY74" i="2"/>
  <c r="BP74" i="2"/>
  <c r="BP73" i="2"/>
  <c r="BM73" i="2"/>
  <c r="BD73" i="2"/>
  <c r="BY71" i="2"/>
  <c r="K71" i="2"/>
  <c r="CD70" i="2"/>
  <c r="CC70" i="2"/>
  <c r="BX70" i="2"/>
  <c r="BW70" i="2"/>
  <c r="BO70" i="2"/>
  <c r="BN70" i="2"/>
  <c r="BL70" i="2"/>
  <c r="BK70" i="2"/>
  <c r="BC70" i="2"/>
  <c r="BB70" i="2"/>
  <c r="AE70" i="2"/>
  <c r="AD70" i="2"/>
  <c r="AB70" i="2"/>
  <c r="AA70" i="2"/>
  <c r="Y70" i="2"/>
  <c r="X70" i="2"/>
  <c r="S70" i="2"/>
  <c r="R70" i="2"/>
  <c r="P70" i="2"/>
  <c r="O70" i="2"/>
  <c r="J70" i="2"/>
  <c r="I70" i="2"/>
  <c r="G70" i="2"/>
  <c r="F70" i="2"/>
  <c r="D70" i="2"/>
  <c r="C70" i="2"/>
  <c r="K68" i="2"/>
  <c r="BM67" i="2"/>
  <c r="K67" i="2"/>
  <c r="H67" i="2"/>
  <c r="BM65" i="2"/>
  <c r="BY64" i="2"/>
  <c r="BY63" i="2"/>
  <c r="BY62" i="2"/>
  <c r="BM62" i="2"/>
  <c r="BY61" i="2"/>
  <c r="BY59" i="2"/>
  <c r="BM59" i="2"/>
  <c r="H59" i="2"/>
  <c r="AC58" i="2"/>
  <c r="H58" i="2"/>
  <c r="CD57" i="2"/>
  <c r="CC57" i="2"/>
  <c r="BX57" i="2"/>
  <c r="BW57" i="2"/>
  <c r="BO57" i="2"/>
  <c r="BN57" i="2"/>
  <c r="BL57" i="2"/>
  <c r="BK57" i="2"/>
  <c r="BC57" i="2"/>
  <c r="BB57" i="2"/>
  <c r="AE57" i="2"/>
  <c r="AD57" i="2"/>
  <c r="AB57" i="2"/>
  <c r="AA57" i="2"/>
  <c r="Y57" i="2"/>
  <c r="X57" i="2"/>
  <c r="S57" i="2"/>
  <c r="R57" i="2"/>
  <c r="P57" i="2"/>
  <c r="O57" i="2"/>
  <c r="J57" i="2"/>
  <c r="I57" i="2"/>
  <c r="G57" i="2"/>
  <c r="F57" i="2"/>
  <c r="D57" i="2"/>
  <c r="C57" i="2"/>
  <c r="BY56" i="2"/>
  <c r="BD56" i="2"/>
  <c r="H56" i="2"/>
  <c r="AC55" i="2"/>
  <c r="BY54" i="2"/>
  <c r="BM54" i="2"/>
  <c r="AC54" i="2"/>
  <c r="H54" i="2"/>
  <c r="BY53" i="2"/>
  <c r="BY52" i="2"/>
  <c r="BM52" i="2"/>
  <c r="H52" i="2"/>
  <c r="BM51" i="2"/>
  <c r="Q51" i="2"/>
  <c r="BY50" i="2"/>
  <c r="H50" i="2"/>
  <c r="BY49" i="2"/>
  <c r="BM49" i="2"/>
  <c r="H49" i="2"/>
  <c r="BY48" i="2"/>
  <c r="H48" i="2"/>
  <c r="BY47" i="2"/>
  <c r="BM47" i="2"/>
  <c r="AC47" i="2"/>
  <c r="H47" i="2"/>
  <c r="BY46" i="2"/>
  <c r="BM46" i="2"/>
  <c r="H46" i="2"/>
  <c r="BY45" i="2"/>
  <c r="BD45" i="2"/>
  <c r="CD44" i="2"/>
  <c r="CC44" i="2"/>
  <c r="BX44" i="2"/>
  <c r="BW44" i="2"/>
  <c r="BO44" i="2"/>
  <c r="BN44" i="2"/>
  <c r="BL44" i="2"/>
  <c r="BK44" i="2"/>
  <c r="BC44" i="2"/>
  <c r="BB44" i="2"/>
  <c r="AE44" i="2"/>
  <c r="AD44" i="2"/>
  <c r="AB44" i="2"/>
  <c r="AA44" i="2"/>
  <c r="Y44" i="2"/>
  <c r="X44" i="2"/>
  <c r="S44" i="2"/>
  <c r="R44" i="2"/>
  <c r="P44" i="2"/>
  <c r="O44" i="2"/>
  <c r="J44" i="2"/>
  <c r="I44" i="2"/>
  <c r="G44" i="2"/>
  <c r="F44" i="2"/>
  <c r="D44" i="2"/>
  <c r="C44" i="2"/>
  <c r="BY43" i="2"/>
  <c r="H43" i="2"/>
  <c r="E43" i="2"/>
  <c r="BY42" i="2"/>
  <c r="BM42" i="2"/>
  <c r="H42" i="2"/>
  <c r="BY41" i="2"/>
  <c r="BY40" i="2"/>
  <c r="BM40" i="2"/>
  <c r="AC40" i="2"/>
  <c r="H40" i="2"/>
  <c r="BY39" i="2"/>
  <c r="AC39" i="2"/>
  <c r="BY38" i="2"/>
  <c r="BM38" i="2"/>
  <c r="H38" i="2"/>
  <c r="BY37" i="2"/>
  <c r="BM37" i="2"/>
  <c r="BM36" i="2"/>
  <c r="BD36" i="2"/>
  <c r="AC36" i="2"/>
  <c r="H36" i="2"/>
  <c r="BY35" i="2"/>
  <c r="BD35" i="2"/>
  <c r="AC35" i="2"/>
  <c r="K35" i="2"/>
  <c r="H35" i="2"/>
  <c r="BY34" i="2"/>
  <c r="BM34" i="2"/>
  <c r="AC34" i="2"/>
  <c r="K34" i="2"/>
  <c r="H34" i="2"/>
  <c r="BY33" i="2"/>
  <c r="H32" i="2"/>
  <c r="CD31" i="2"/>
  <c r="CC31" i="2"/>
  <c r="BX31" i="2"/>
  <c r="BW31" i="2"/>
  <c r="BO31" i="2"/>
  <c r="BN31" i="2"/>
  <c r="BL31" i="2"/>
  <c r="BK31" i="2"/>
  <c r="BC31" i="2"/>
  <c r="BB31" i="2"/>
  <c r="AE31" i="2"/>
  <c r="AD31" i="2"/>
  <c r="AB31" i="2"/>
  <c r="AA31" i="2"/>
  <c r="Y31" i="2"/>
  <c r="X31" i="2"/>
  <c r="S31" i="2"/>
  <c r="R31" i="2"/>
  <c r="P31" i="2"/>
  <c r="O31" i="2"/>
  <c r="J31" i="2"/>
  <c r="I31" i="2"/>
  <c r="G31" i="2"/>
  <c r="F31" i="2"/>
  <c r="D31" i="2"/>
  <c r="C31" i="2"/>
  <c r="BY30" i="2"/>
  <c r="BY29" i="2"/>
  <c r="AC29" i="2"/>
  <c r="BY28" i="2"/>
  <c r="BM28" i="2"/>
  <c r="BD28" i="2"/>
  <c r="AC28" i="2"/>
  <c r="AC27" i="2"/>
  <c r="H27" i="2"/>
  <c r="BY26" i="2"/>
  <c r="BD26" i="2"/>
  <c r="H26" i="2"/>
  <c r="BY25" i="2"/>
  <c r="BM25" i="2"/>
  <c r="K25" i="2"/>
  <c r="BY24" i="2"/>
  <c r="BM24" i="2"/>
  <c r="BY23" i="2"/>
  <c r="BM23" i="2"/>
  <c r="AC23" i="2"/>
  <c r="H23" i="2"/>
  <c r="BY22" i="2"/>
  <c r="BD22" i="2"/>
  <c r="AC22" i="2"/>
  <c r="H22" i="2"/>
  <c r="BY21" i="2"/>
  <c r="BD21" i="2"/>
  <c r="H21" i="2"/>
  <c r="BY20" i="2"/>
  <c r="H20" i="2"/>
  <c r="CD18" i="2"/>
  <c r="CC18" i="2"/>
  <c r="BX18" i="2"/>
  <c r="BW18" i="2"/>
  <c r="BO18" i="2"/>
  <c r="BN18" i="2"/>
  <c r="BL18" i="2"/>
  <c r="BK18" i="2"/>
  <c r="BC18" i="2"/>
  <c r="BB18" i="2"/>
  <c r="AE18" i="2"/>
  <c r="AD18" i="2"/>
  <c r="AB18" i="2"/>
  <c r="AA18" i="2"/>
  <c r="Y18" i="2"/>
  <c r="X18" i="2"/>
  <c r="S18" i="2"/>
  <c r="R18" i="2"/>
  <c r="P18" i="2"/>
  <c r="O18" i="2"/>
  <c r="J18" i="2"/>
  <c r="I18" i="2"/>
  <c r="G18" i="2"/>
  <c r="F18" i="2"/>
  <c r="D18" i="2"/>
  <c r="C18" i="2"/>
  <c r="AC17" i="2"/>
  <c r="K16" i="2"/>
  <c r="H16" i="2"/>
  <c r="Q15" i="2"/>
  <c r="BD14" i="2"/>
  <c r="AC14" i="2"/>
  <c r="H14" i="2"/>
  <c r="AC13" i="2"/>
  <c r="Q13" i="2"/>
  <c r="K13" i="2"/>
  <c r="H13" i="2"/>
  <c r="BY12" i="2"/>
  <c r="BD12" i="2"/>
  <c r="T12" i="2"/>
  <c r="Q12" i="2"/>
  <c r="K12" i="2"/>
  <c r="H12" i="2"/>
  <c r="AC11" i="2"/>
  <c r="H11" i="2"/>
  <c r="BM10" i="2"/>
  <c r="H10" i="2"/>
  <c r="BY9" i="2"/>
  <c r="K9" i="2"/>
  <c r="H9" i="2"/>
  <c r="AC8" i="2"/>
  <c r="Q8" i="2"/>
  <c r="K8" i="2"/>
  <c r="AC7" i="2"/>
  <c r="H7" i="2"/>
  <c r="Q6" i="2"/>
  <c r="K6" i="2"/>
  <c r="H6" i="2"/>
  <c r="CF83" i="2" l="1"/>
  <c r="CF109" i="2"/>
  <c r="CF122" i="2"/>
  <c r="CA70" i="1"/>
  <c r="CG83" i="2"/>
  <c r="CG109" i="2"/>
  <c r="CG122" i="2"/>
  <c r="CA83" i="1"/>
  <c r="CF18" i="2"/>
  <c r="CF31" i="2"/>
  <c r="CF44" i="2"/>
  <c r="CF57" i="2"/>
  <c r="CF96" i="2"/>
  <c r="CG18" i="2"/>
  <c r="CG31" i="2"/>
  <c r="CG44" i="2"/>
  <c r="CG57" i="2"/>
  <c r="CG96" i="2"/>
  <c r="CA122" i="1"/>
  <c r="CF70" i="2"/>
  <c r="BZ96" i="1"/>
  <c r="CA31" i="1"/>
  <c r="BZ70" i="1"/>
  <c r="BZ83" i="1"/>
  <c r="BZ122" i="1"/>
  <c r="BZ18" i="1"/>
  <c r="BZ31" i="1"/>
  <c r="CA44" i="1"/>
  <c r="CA57" i="1"/>
  <c r="BZ109" i="1"/>
  <c r="CA109" i="1"/>
  <c r="CA18" i="1"/>
  <c r="BZ44" i="1"/>
  <c r="BZ57" i="1"/>
  <c r="CA96" i="1"/>
  <c r="CG70" i="2"/>
</calcChain>
</file>

<file path=xl/sharedStrings.xml><?xml version="1.0" encoding="utf-8"?>
<sst xmlns="http://schemas.openxmlformats.org/spreadsheetml/2006/main" count="728" uniqueCount="66">
  <si>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</si>
  <si>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</si>
  <si>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</si>
  <si>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</si>
  <si>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</si>
  <si>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</si>
  <si>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</si>
  <si>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</si>
  <si>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</si>
  <si>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</si>
  <si>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</si>
  <si>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</si>
  <si>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</si>
  <si>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</si>
  <si>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</si>
  <si>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</si>
  <si>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</si>
  <si>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</si>
  <si>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</si>
  <si>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</si>
  <si>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</si>
  <si>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</si>
  <si>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China</t>
  </si>
  <si>
    <t>Czech Republic</t>
  </si>
  <si>
    <t>France</t>
  </si>
  <si>
    <t>Germany</t>
  </si>
  <si>
    <t>Ghana</t>
  </si>
  <si>
    <t>Netherlands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</si>
  <si>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</si>
  <si>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</si>
  <si>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</si>
  <si>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</si>
  <si>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</si>
  <si>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</si>
  <si>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</si>
  <si>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 xml:space="preserve">Exports </t>
  </si>
  <si>
    <t>Denmark</t>
  </si>
  <si>
    <t>Kenya</t>
  </si>
  <si>
    <t>Malawi</t>
  </si>
  <si>
    <t>Mauritius</t>
  </si>
  <si>
    <t>Mozambique</t>
  </si>
  <si>
    <t>Unknown</t>
  </si>
  <si>
    <t>Zambia</t>
  </si>
  <si>
    <t>Zimbabwe</t>
  </si>
  <si>
    <t>Hong Kong</t>
  </si>
  <si>
    <t>Italy</t>
  </si>
  <si>
    <t>Nigeria</t>
  </si>
  <si>
    <t>Angola</t>
  </si>
  <si>
    <t>Congo, Dem Rep Of</t>
  </si>
  <si>
    <t>Singapore</t>
  </si>
  <si>
    <t>India</t>
  </si>
  <si>
    <t>Lithuania</t>
  </si>
  <si>
    <t>Tariff Line 1108.11.90 Starches - Wheat starch - Other</t>
  </si>
  <si>
    <t>Botswana</t>
  </si>
  <si>
    <t>Lesotho</t>
  </si>
  <si>
    <t>Namibia</t>
  </si>
  <si>
    <t>Tanzania</t>
  </si>
  <si>
    <t>Turkey</t>
  </si>
  <si>
    <t>Ethiopia</t>
  </si>
  <si>
    <t>Indonesia</t>
  </si>
  <si>
    <t>United Arab Emirates</t>
  </si>
  <si>
    <t>Japan</t>
  </si>
  <si>
    <t>Sweden</t>
  </si>
  <si>
    <t>Month</t>
  </si>
  <si>
    <t>Canada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</si>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</sst>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Fill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1" xfId="0" applyNumberFormat="1" applyFont="1" applyBorder="1"/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4" fontId="1" fillId="0" borderId="8" xfId="0" applyNumberFormat="1" applyFont="1" applyFill="1" applyBorder="1" applyAlignment="1">
      <alignment horizontal="right" wrapText="1"/>
    </xf>
    <xf numFmtId="16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8" fillId="3" borderId="4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164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4" fontId="0" fillId="0" borderId="2" xfId="0" applyNumberFormat="1" applyFont="1" applyBorder="1"/>
    <xf numFmtId="164" fontId="0" fillId="0" borderId="3" xfId="0" applyNumberFormat="1" applyFont="1" applyBorder="1"/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3" borderId="13" xfId="0" applyFont="1" applyFill="1" applyBorder="1"/>
    <xf numFmtId="0" fontId="8" fillId="3" borderId="5" xfId="0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3" fillId="2" borderId="0" xfId="0" applyFont="1" applyFill="1" applyAlignment="1">
      <alignment wrapText="1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10" fillId="3" borderId="13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0" fillId="0" borderId="7" xfId="0" applyNumberFormat="1" applyFill="1" applyBorder="1"/>
    <xf numFmtId="4" fontId="11" fillId="0" borderId="2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12" fillId="0" borderId="1" xfId="0" applyNumberFormat="1" applyFont="1" applyFill="1" applyBorder="1"/>
    <xf numFmtId="4" fontId="12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164" fontId="13" fillId="0" borderId="1" xfId="0" applyNumberFormat="1" applyFont="1" applyFill="1" applyBorder="1"/>
    <xf numFmtId="4" fontId="13" fillId="0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5" x14ac:dyDescent="0.25"/>
  <cols>
    <col min="2" max="2" width="11.7109375" customWidth="1"/>
    <col min="3" max="3" width="9.140625" style="10"/>
    <col min="4" max="4" width="9.140625" style="11"/>
    <col min="5" max="5" width="10" style="4" bestFit="1" customWidth="1"/>
    <col min="6" max="6" width="10.28515625" style="10" customWidth="1"/>
    <col min="7" max="7" width="10.28515625" style="11" customWidth="1"/>
    <col min="8" max="8" width="10" style="4" bestFit="1" customWidth="1"/>
    <col min="9" max="9" width="9.140625" style="10"/>
    <col min="10" max="10" width="10.42578125" style="11" customWidth="1"/>
    <col min="11" max="11" width="11" style="4" bestFit="1" customWidth="1"/>
    <col min="12" max="12" width="9.140625" style="10"/>
    <col min="13" max="13" width="9.140625" style="11"/>
    <col min="14" max="14" width="9.140625" style="4"/>
    <col min="15" max="15" width="9.140625" style="10"/>
    <col min="16" max="16" width="9.140625" style="11"/>
    <col min="17" max="17" width="9.85546875" style="4" bestFit="1" customWidth="1"/>
    <col min="18" max="18" width="9.140625" style="10"/>
    <col min="19" max="19" width="9.140625" style="11"/>
    <col min="20" max="20" width="9.140625" style="4"/>
    <col min="21" max="21" width="9.140625" style="10"/>
    <col min="22" max="22" width="9.140625" style="11"/>
    <col min="23" max="23" width="9.140625" style="4"/>
    <col min="24" max="24" width="9.140625" style="10"/>
    <col min="25" max="25" width="9.140625" style="11"/>
    <col min="26" max="26" width="9.140625" style="4"/>
    <col min="27" max="27" width="9.140625" style="10"/>
    <col min="28" max="28" width="9.140625" style="11"/>
    <col min="29" max="29" width="9.85546875" style="4" bestFit="1" customWidth="1"/>
    <col min="30" max="30" width="9.140625" style="10"/>
    <col min="31" max="31" width="9.140625" style="11"/>
    <col min="32" max="32" width="9.140625" style="4"/>
    <col min="33" max="33" width="9.140625" style="10"/>
    <col min="34" max="34" width="9.140625" style="11"/>
    <col min="35" max="35" width="9.28515625" style="4" bestFit="1" customWidth="1"/>
    <col min="36" max="36" width="9.140625" style="10"/>
    <col min="37" max="37" width="9.140625" style="11"/>
    <col min="38" max="38" width="9.85546875" style="4" bestFit="1" customWidth="1"/>
    <col min="39" max="39" width="9.140625" style="10"/>
    <col min="40" max="40" width="9.140625" style="11"/>
    <col min="41" max="41" width="9.28515625" style="4" bestFit="1" customWidth="1"/>
    <col min="42" max="42" width="9.140625" style="10"/>
    <col min="43" max="43" width="9.140625" style="11"/>
    <col min="44" max="44" width="9.28515625" style="4" bestFit="1" customWidth="1"/>
    <col min="45" max="45" width="9.140625" style="10"/>
    <col min="46" max="46" width="9.140625" style="11"/>
    <col min="47" max="47" width="9.85546875" style="4" bestFit="1" customWidth="1"/>
    <col min="48" max="48" width="9.140625" style="10"/>
    <col min="49" max="49" width="9.140625" style="11"/>
    <col min="50" max="50" width="9.85546875" style="4" bestFit="1" customWidth="1"/>
    <col min="51" max="51" width="9.140625" style="10"/>
    <col min="52" max="52" width="9.140625" style="11"/>
    <col min="53" max="53" width="9.85546875" style="4" bestFit="1" customWidth="1"/>
    <col min="54" max="54" width="9.140625" style="10"/>
    <col min="55" max="55" width="9.140625" style="11"/>
    <col min="56" max="56" width="9.85546875" style="4" bestFit="1" customWidth="1"/>
    <col min="57" max="57" width="9.140625" style="10"/>
    <col min="58" max="58" width="9.140625" style="11"/>
    <col min="59" max="59" width="9.28515625" style="4" bestFit="1" customWidth="1"/>
    <col min="60" max="60" width="9.140625" style="10"/>
    <col min="61" max="61" width="9.140625" style="11"/>
    <col min="62" max="62" width="10.85546875" style="4" bestFit="1" customWidth="1"/>
    <col min="63" max="63" width="9.140625" style="10"/>
    <col min="64" max="64" width="9.140625" style="11"/>
    <col min="65" max="65" width="10.85546875" style="4" bestFit="1" customWidth="1"/>
    <col min="66" max="66" width="9" style="10" customWidth="1"/>
    <col min="67" max="67" width="9.140625" style="11"/>
    <col min="68" max="68" width="10.7109375" style="4" customWidth="1"/>
    <col min="69" max="70" width="9.28515625" style="4" customWidth="1"/>
    <col min="71" max="71" width="9.85546875" style="4" bestFit="1" customWidth="1"/>
    <col min="72" max="72" width="9.140625" style="10"/>
    <col min="73" max="73" width="9.140625" style="11"/>
    <col min="74" max="74" width="10.85546875" style="4" bestFit="1" customWidth="1"/>
    <col min="75" max="75" width="9.140625" style="10"/>
    <col min="76" max="76" width="9.140625" style="11"/>
    <col min="77" max="77" width="10.85546875" style="4" bestFit="1" customWidth="1"/>
    <col min="78" max="78" width="9.140625" style="10"/>
    <col min="79" max="79" width="9.140625" style="11"/>
    <col min="80" max="80" width="9.85546875" style="4" bestFit="1" customWidth="1"/>
    <col min="81" max="81" width="9.140625" style="10"/>
    <col min="82" max="82" width="9.140625" style="11"/>
    <col min="83" max="83" width="9.85546875" style="4" bestFit="1" customWidth="1"/>
    <col min="84" max="84" width="11.7109375" style="10" customWidth="1"/>
    <col min="85" max="85" width="11.7109375" style="11" customWidth="1"/>
    <col min="88" max="88" width="1.7109375" customWidth="1"/>
  </cols>
  <sheetData>
    <row r="1" spans="1:170" s="17" customFormat="1" x14ac:dyDescent="0.25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20"/>
      <c r="BR1" s="20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</row>
    <row r="2" spans="1:170" s="24" customFormat="1" ht="21" customHeight="1" x14ac:dyDescent="0.35">
      <c r="B2" s="21" t="s">
        <v>18</v>
      </c>
      <c r="C2" s="107" t="s">
        <v>52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22"/>
      <c r="Q2" s="23"/>
      <c r="R2" s="25"/>
      <c r="S2" s="22"/>
      <c r="T2" s="23"/>
      <c r="U2" s="25"/>
      <c r="V2" s="22"/>
      <c r="W2" s="23"/>
      <c r="X2" s="25"/>
      <c r="Y2" s="22"/>
      <c r="Z2" s="23"/>
      <c r="AA2" s="25"/>
      <c r="AB2" s="22"/>
      <c r="AC2" s="23"/>
      <c r="AD2" s="25"/>
      <c r="AE2" s="22"/>
      <c r="AF2" s="23"/>
      <c r="AG2" s="25"/>
      <c r="AH2" s="22"/>
      <c r="AI2" s="23"/>
      <c r="AJ2" s="25"/>
      <c r="AK2" s="22"/>
      <c r="AL2" s="23"/>
      <c r="AM2" s="25"/>
      <c r="AN2" s="22"/>
      <c r="AO2" s="23"/>
      <c r="AP2" s="25"/>
      <c r="AQ2" s="22"/>
      <c r="AR2" s="23"/>
      <c r="AS2" s="25"/>
      <c r="AT2" s="22"/>
      <c r="AU2" s="23"/>
      <c r="AV2" s="25"/>
      <c r="AW2" s="22"/>
      <c r="AX2" s="23"/>
      <c r="AY2" s="25"/>
      <c r="AZ2" s="22"/>
      <c r="BA2" s="23"/>
      <c r="BB2" s="25"/>
      <c r="BC2" s="22"/>
      <c r="BD2" s="23"/>
      <c r="BE2" s="25"/>
      <c r="BF2" s="22"/>
      <c r="BG2" s="23"/>
      <c r="BH2" s="25"/>
      <c r="BI2" s="22"/>
      <c r="BJ2" s="23"/>
      <c r="BK2" s="25"/>
      <c r="BL2" s="22"/>
      <c r="BM2" s="23"/>
      <c r="BN2" s="25"/>
      <c r="BO2" s="22"/>
      <c r="BP2" s="23"/>
      <c r="BQ2" s="23"/>
      <c r="BR2" s="23"/>
      <c r="BS2" s="23"/>
      <c r="BT2" s="25"/>
      <c r="BU2" s="22"/>
      <c r="BV2" s="23"/>
      <c r="BW2" s="25"/>
      <c r="BX2" s="22"/>
      <c r="BY2" s="23"/>
      <c r="BZ2" s="25"/>
      <c r="CA2" s="22"/>
      <c r="CB2" s="23"/>
      <c r="CC2" s="25"/>
      <c r="CD2" s="22"/>
      <c r="CE2" s="23"/>
      <c r="CF2" s="25"/>
      <c r="CG2" s="22"/>
    </row>
    <row r="3" spans="1:170" s="24" customFormat="1" ht="16.5" thickBot="1" x14ac:dyDescent="0.3">
      <c r="C3" s="26"/>
      <c r="D3" s="27"/>
      <c r="E3" s="28"/>
      <c r="F3" s="25"/>
      <c r="G3" s="22"/>
      <c r="H3" s="23"/>
      <c r="I3" s="25"/>
      <c r="J3" s="22"/>
      <c r="K3" s="23"/>
      <c r="L3" s="25"/>
      <c r="M3" s="22"/>
      <c r="N3" s="23"/>
      <c r="O3" s="25"/>
      <c r="P3" s="22"/>
      <c r="Q3" s="23"/>
      <c r="R3" s="25"/>
      <c r="S3" s="22"/>
      <c r="T3" s="23"/>
      <c r="U3" s="25"/>
      <c r="V3" s="22"/>
      <c r="W3" s="23"/>
      <c r="X3" s="25"/>
      <c r="Y3" s="22"/>
      <c r="Z3" s="23"/>
      <c r="AA3" s="25"/>
      <c r="AB3" s="22"/>
      <c r="AC3" s="23"/>
      <c r="AD3" s="25"/>
      <c r="AE3" s="22"/>
      <c r="AF3" s="23"/>
      <c r="AG3" s="25"/>
      <c r="AH3" s="22"/>
      <c r="AI3" s="23"/>
      <c r="AJ3" s="25"/>
      <c r="AK3" s="22"/>
      <c r="AL3" s="23"/>
      <c r="AM3" s="25"/>
      <c r="AN3" s="22"/>
      <c r="AO3" s="23"/>
      <c r="AP3" s="25"/>
      <c r="AQ3" s="22"/>
      <c r="AR3" s="23"/>
      <c r="AS3" s="25"/>
      <c r="AT3" s="22"/>
      <c r="AU3" s="23"/>
      <c r="AV3" s="25"/>
      <c r="AW3" s="22"/>
      <c r="AX3" s="23"/>
      <c r="AY3" s="25"/>
      <c r="AZ3" s="22"/>
      <c r="BA3" s="23"/>
      <c r="BB3" s="25"/>
      <c r="BC3" s="22"/>
      <c r="BD3" s="23"/>
      <c r="BE3" s="25"/>
      <c r="BF3" s="22"/>
      <c r="BG3" s="23"/>
      <c r="BH3" s="25"/>
      <c r="BI3" s="22"/>
      <c r="BJ3" s="23"/>
      <c r="BK3" s="25"/>
      <c r="BL3" s="22"/>
      <c r="BM3" s="23"/>
      <c r="BN3" s="25"/>
      <c r="BO3" s="22"/>
      <c r="BP3" s="23"/>
      <c r="BQ3" s="23"/>
      <c r="BR3" s="23"/>
      <c r="BS3" s="23"/>
      <c r="BT3" s="25"/>
      <c r="BU3" s="22"/>
      <c r="BV3" s="23"/>
      <c r="BW3" s="25"/>
      <c r="BX3" s="22"/>
      <c r="BY3" s="23"/>
      <c r="BZ3" s="25"/>
      <c r="CA3" s="22"/>
      <c r="CB3" s="23"/>
      <c r="CC3" s="25"/>
      <c r="CD3" s="22"/>
      <c r="CE3" s="23"/>
      <c r="CF3" s="29"/>
      <c r="CG3" s="30"/>
    </row>
    <row r="4" spans="1:170" s="2" customFormat="1" ht="45" customHeight="1" x14ac:dyDescent="0.25">
      <c r="A4" s="103" t="s">
        <v>0</v>
      </c>
      <c r="B4" s="104"/>
      <c r="C4" s="100" t="s">
        <v>19</v>
      </c>
      <c r="D4" s="101" t="s">
        <v>19</v>
      </c>
      <c r="E4" s="102" t="s">
        <v>19</v>
      </c>
      <c r="F4" s="100" t="s">
        <v>20</v>
      </c>
      <c r="G4" s="101" t="s">
        <v>20</v>
      </c>
      <c r="H4" s="102" t="s">
        <v>20</v>
      </c>
      <c r="I4" s="100" t="s">
        <v>21</v>
      </c>
      <c r="J4" s="101" t="s">
        <v>21</v>
      </c>
      <c r="K4" s="102" t="s">
        <v>21</v>
      </c>
      <c r="L4" s="100" t="s">
        <v>64</v>
      </c>
      <c r="M4" s="101"/>
      <c r="N4" s="102"/>
      <c r="O4" s="100" t="s">
        <v>22</v>
      </c>
      <c r="P4" s="101" t="s">
        <v>22</v>
      </c>
      <c r="Q4" s="102" t="s">
        <v>22</v>
      </c>
      <c r="R4" s="100" t="s">
        <v>23</v>
      </c>
      <c r="S4" s="101"/>
      <c r="T4" s="102"/>
      <c r="U4" s="100" t="s">
        <v>58</v>
      </c>
      <c r="V4" s="101"/>
      <c r="W4" s="102"/>
      <c r="X4" s="100" t="s">
        <v>24</v>
      </c>
      <c r="Y4" s="101"/>
      <c r="Z4" s="102"/>
      <c r="AA4" s="100" t="s">
        <v>25</v>
      </c>
      <c r="AB4" s="101"/>
      <c r="AC4" s="102"/>
      <c r="AD4" s="100" t="s">
        <v>26</v>
      </c>
      <c r="AE4" s="101"/>
      <c r="AF4" s="102"/>
      <c r="AG4" s="100" t="s">
        <v>44</v>
      </c>
      <c r="AH4" s="101"/>
      <c r="AI4" s="102"/>
      <c r="AJ4" s="100" t="s">
        <v>50</v>
      </c>
      <c r="AK4" s="101"/>
      <c r="AL4" s="102"/>
      <c r="AM4" s="100" t="s">
        <v>59</v>
      </c>
      <c r="AN4" s="101"/>
      <c r="AO4" s="102"/>
      <c r="AP4" s="100" t="s">
        <v>45</v>
      </c>
      <c r="AQ4" s="101"/>
      <c r="AR4" s="102"/>
      <c r="AS4" s="100" t="s">
        <v>61</v>
      </c>
      <c r="AT4" s="101"/>
      <c r="AU4" s="102"/>
      <c r="AV4" s="100" t="s">
        <v>54</v>
      </c>
      <c r="AW4" s="101"/>
      <c r="AX4" s="102"/>
      <c r="AY4" s="100" t="s">
        <v>51</v>
      </c>
      <c r="AZ4" s="101"/>
      <c r="BA4" s="102"/>
      <c r="BB4" s="100" t="s">
        <v>27</v>
      </c>
      <c r="BC4" s="101"/>
      <c r="BD4" s="102"/>
      <c r="BE4" s="100" t="s">
        <v>46</v>
      </c>
      <c r="BF4" s="101"/>
      <c r="BG4" s="102"/>
      <c r="BH4" s="100" t="s">
        <v>62</v>
      </c>
      <c r="BI4" s="101"/>
      <c r="BJ4" s="102"/>
      <c r="BK4" s="100" t="s">
        <v>28</v>
      </c>
      <c r="BL4" s="101"/>
      <c r="BM4" s="102"/>
      <c r="BN4" s="100" t="s">
        <v>29</v>
      </c>
      <c r="BO4" s="101"/>
      <c r="BP4" s="102"/>
      <c r="BQ4" s="103" t="s">
        <v>57</v>
      </c>
      <c r="BR4" s="105"/>
      <c r="BS4" s="106"/>
      <c r="BT4" s="100" t="s">
        <v>60</v>
      </c>
      <c r="BU4" s="101"/>
      <c r="BV4" s="102"/>
      <c r="BW4" s="100" t="s">
        <v>30</v>
      </c>
      <c r="BX4" s="101"/>
      <c r="BY4" s="102"/>
      <c r="BZ4" s="100" t="s">
        <v>31</v>
      </c>
      <c r="CA4" s="101"/>
      <c r="CB4" s="102"/>
      <c r="CC4" s="100" t="s">
        <v>41</v>
      </c>
      <c r="CD4" s="101"/>
      <c r="CE4" s="102"/>
      <c r="CF4" s="57" t="s">
        <v>32</v>
      </c>
      <c r="CG4" s="58" t="s">
        <v>32</v>
      </c>
      <c r="CH4" s="99"/>
      <c r="CI4" s="99"/>
      <c r="CK4" s="99"/>
      <c r="CL4" s="99"/>
      <c r="CM4" s="99"/>
    </row>
    <row r="5" spans="1:170" ht="45" customHeight="1" thickBot="1" x14ac:dyDescent="0.3">
      <c r="A5" s="42" t="s">
        <v>1</v>
      </c>
      <c r="B5" s="43" t="s">
        <v>63</v>
      </c>
      <c r="C5" s="50" t="s">
        <v>2</v>
      </c>
      <c r="D5" s="34" t="s">
        <v>3</v>
      </c>
      <c r="E5" s="51" t="s">
        <v>4</v>
      </c>
      <c r="F5" s="50" t="s">
        <v>2</v>
      </c>
      <c r="G5" s="34" t="s">
        <v>3</v>
      </c>
      <c r="H5" s="51" t="s">
        <v>4</v>
      </c>
      <c r="I5" s="50" t="s">
        <v>2</v>
      </c>
      <c r="J5" s="34" t="s">
        <v>3</v>
      </c>
      <c r="K5" s="51" t="s">
        <v>4</v>
      </c>
      <c r="L5" s="50" t="s">
        <v>2</v>
      </c>
      <c r="M5" s="34" t="s">
        <v>3</v>
      </c>
      <c r="N5" s="51" t="s">
        <v>4</v>
      </c>
      <c r="O5" s="50" t="s">
        <v>2</v>
      </c>
      <c r="P5" s="34" t="s">
        <v>3</v>
      </c>
      <c r="Q5" s="51" t="s">
        <v>4</v>
      </c>
      <c r="R5" s="50" t="s">
        <v>2</v>
      </c>
      <c r="S5" s="34" t="s">
        <v>3</v>
      </c>
      <c r="T5" s="51" t="s">
        <v>4</v>
      </c>
      <c r="U5" s="50" t="s">
        <v>2</v>
      </c>
      <c r="V5" s="34" t="s">
        <v>3</v>
      </c>
      <c r="W5" s="51" t="s">
        <v>4</v>
      </c>
      <c r="X5" s="50" t="s">
        <v>2</v>
      </c>
      <c r="Y5" s="34" t="s">
        <v>3</v>
      </c>
      <c r="Z5" s="51" t="s">
        <v>4</v>
      </c>
      <c r="AA5" s="50" t="s">
        <v>2</v>
      </c>
      <c r="AB5" s="34" t="s">
        <v>3</v>
      </c>
      <c r="AC5" s="51" t="s">
        <v>4</v>
      </c>
      <c r="AD5" s="50" t="s">
        <v>2</v>
      </c>
      <c r="AE5" s="34" t="s">
        <v>3</v>
      </c>
      <c r="AF5" s="51" t="s">
        <v>4</v>
      </c>
      <c r="AG5" s="50" t="s">
        <v>2</v>
      </c>
      <c r="AH5" s="34" t="s">
        <v>3</v>
      </c>
      <c r="AI5" s="51" t="s">
        <v>4</v>
      </c>
      <c r="AJ5" s="50" t="s">
        <v>2</v>
      </c>
      <c r="AK5" s="34" t="s">
        <v>3</v>
      </c>
      <c r="AL5" s="51" t="s">
        <v>4</v>
      </c>
      <c r="AM5" s="50" t="s">
        <v>2</v>
      </c>
      <c r="AN5" s="34" t="s">
        <v>3</v>
      </c>
      <c r="AO5" s="51" t="s">
        <v>4</v>
      </c>
      <c r="AP5" s="50" t="s">
        <v>2</v>
      </c>
      <c r="AQ5" s="34" t="s">
        <v>3</v>
      </c>
      <c r="AR5" s="51" t="s">
        <v>4</v>
      </c>
      <c r="AS5" s="50" t="s">
        <v>2</v>
      </c>
      <c r="AT5" s="34" t="s">
        <v>3</v>
      </c>
      <c r="AU5" s="51" t="s">
        <v>4</v>
      </c>
      <c r="AV5" s="50" t="s">
        <v>2</v>
      </c>
      <c r="AW5" s="34" t="s">
        <v>3</v>
      </c>
      <c r="AX5" s="51" t="s">
        <v>4</v>
      </c>
      <c r="AY5" s="50" t="s">
        <v>2</v>
      </c>
      <c r="AZ5" s="34" t="s">
        <v>3</v>
      </c>
      <c r="BA5" s="51" t="s">
        <v>4</v>
      </c>
      <c r="BB5" s="50" t="s">
        <v>2</v>
      </c>
      <c r="BC5" s="34" t="s">
        <v>3</v>
      </c>
      <c r="BD5" s="51" t="s">
        <v>4</v>
      </c>
      <c r="BE5" s="50" t="s">
        <v>2</v>
      </c>
      <c r="BF5" s="34" t="s">
        <v>3</v>
      </c>
      <c r="BG5" s="51" t="s">
        <v>4</v>
      </c>
      <c r="BH5" s="50" t="s">
        <v>2</v>
      </c>
      <c r="BI5" s="34" t="s">
        <v>3</v>
      </c>
      <c r="BJ5" s="51" t="s">
        <v>4</v>
      </c>
      <c r="BK5" s="50" t="s">
        <v>2</v>
      </c>
      <c r="BL5" s="34" t="s">
        <v>3</v>
      </c>
      <c r="BM5" s="51" t="s">
        <v>4</v>
      </c>
      <c r="BN5" s="50" t="s">
        <v>2</v>
      </c>
      <c r="BO5" s="34" t="s">
        <v>3</v>
      </c>
      <c r="BP5" s="51" t="s">
        <v>4</v>
      </c>
      <c r="BQ5" s="50" t="s">
        <v>2</v>
      </c>
      <c r="BR5" s="34" t="s">
        <v>3</v>
      </c>
      <c r="BS5" s="51" t="s">
        <v>4</v>
      </c>
      <c r="BT5" s="50" t="s">
        <v>2</v>
      </c>
      <c r="BU5" s="34" t="s">
        <v>3</v>
      </c>
      <c r="BV5" s="51" t="s">
        <v>4</v>
      </c>
      <c r="BW5" s="50" t="s">
        <v>2</v>
      </c>
      <c r="BX5" s="34" t="s">
        <v>3</v>
      </c>
      <c r="BY5" s="51" t="s">
        <v>4</v>
      </c>
      <c r="BZ5" s="50" t="s">
        <v>2</v>
      </c>
      <c r="CA5" s="34" t="s">
        <v>3</v>
      </c>
      <c r="CB5" s="51" t="s">
        <v>4</v>
      </c>
      <c r="CC5" s="50" t="s">
        <v>2</v>
      </c>
      <c r="CD5" s="34" t="s">
        <v>3</v>
      </c>
      <c r="CE5" s="51" t="s">
        <v>4</v>
      </c>
      <c r="CF5" s="50" t="s">
        <v>33</v>
      </c>
      <c r="CG5" s="35" t="s">
        <v>34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25">
      <c r="A6" s="44">
        <v>2004</v>
      </c>
      <c r="B6" s="45" t="s">
        <v>5</v>
      </c>
      <c r="C6" s="33">
        <v>0</v>
      </c>
      <c r="D6" s="31">
        <v>0</v>
      </c>
      <c r="E6" s="13">
        <v>0</v>
      </c>
      <c r="F6" s="52">
        <v>2</v>
      </c>
      <c r="G6" s="32">
        <v>10</v>
      </c>
      <c r="H6" s="13">
        <f t="shared" ref="H6:H16" si="0">G6/F6*1000</f>
        <v>5000</v>
      </c>
      <c r="I6" s="33">
        <v>20</v>
      </c>
      <c r="J6" s="31">
        <v>43</v>
      </c>
      <c r="K6" s="13">
        <f>J6/I6*1000</f>
        <v>2150</v>
      </c>
      <c r="L6" s="33">
        <v>0</v>
      </c>
      <c r="M6" s="31">
        <v>0</v>
      </c>
      <c r="N6" s="13">
        <v>0</v>
      </c>
      <c r="O6" s="33">
        <v>2</v>
      </c>
      <c r="P6" s="31">
        <v>17</v>
      </c>
      <c r="Q6" s="13">
        <f t="shared" ref="Q6:Q15" si="1">P6/O6*1000</f>
        <v>8500</v>
      </c>
      <c r="R6" s="33">
        <v>0</v>
      </c>
      <c r="S6" s="31">
        <v>0</v>
      </c>
      <c r="T6" s="13">
        <v>0</v>
      </c>
      <c r="U6" s="33">
        <v>0</v>
      </c>
      <c r="V6" s="31">
        <v>0</v>
      </c>
      <c r="W6" s="13">
        <v>0</v>
      </c>
      <c r="X6" s="33">
        <v>0</v>
      </c>
      <c r="Y6" s="31">
        <v>0</v>
      </c>
      <c r="Z6" s="13">
        <v>0</v>
      </c>
      <c r="AA6" s="33">
        <v>0</v>
      </c>
      <c r="AB6" s="31">
        <v>0</v>
      </c>
      <c r="AC6" s="13">
        <v>0</v>
      </c>
      <c r="AD6" s="33">
        <v>0</v>
      </c>
      <c r="AE6" s="31">
        <v>0</v>
      </c>
      <c r="AF6" s="13">
        <v>0</v>
      </c>
      <c r="AG6" s="33">
        <v>0</v>
      </c>
      <c r="AH6" s="31">
        <v>0</v>
      </c>
      <c r="AI6" s="13">
        <v>0</v>
      </c>
      <c r="AJ6" s="33">
        <v>0</v>
      </c>
      <c r="AK6" s="31">
        <v>0</v>
      </c>
      <c r="AL6" s="13">
        <v>0</v>
      </c>
      <c r="AM6" s="33">
        <v>0</v>
      </c>
      <c r="AN6" s="31">
        <v>0</v>
      </c>
      <c r="AO6" s="13">
        <v>0</v>
      </c>
      <c r="AP6" s="33">
        <v>0</v>
      </c>
      <c r="AQ6" s="31">
        <v>0</v>
      </c>
      <c r="AR6" s="13">
        <v>0</v>
      </c>
      <c r="AS6" s="33">
        <v>0</v>
      </c>
      <c r="AT6" s="31">
        <v>0</v>
      </c>
      <c r="AU6" s="13">
        <v>0</v>
      </c>
      <c r="AV6" s="33">
        <v>0</v>
      </c>
      <c r="AW6" s="31">
        <v>0</v>
      </c>
      <c r="AX6" s="13">
        <v>0</v>
      </c>
      <c r="AY6" s="33">
        <v>0</v>
      </c>
      <c r="AZ6" s="31">
        <v>0</v>
      </c>
      <c r="BA6" s="13">
        <v>0</v>
      </c>
      <c r="BB6" s="33">
        <v>0</v>
      </c>
      <c r="BC6" s="31">
        <v>0</v>
      </c>
      <c r="BD6" s="13">
        <v>0</v>
      </c>
      <c r="BE6" s="33">
        <v>0</v>
      </c>
      <c r="BF6" s="31">
        <v>0</v>
      </c>
      <c r="BG6" s="13">
        <v>0</v>
      </c>
      <c r="BH6" s="33">
        <v>0</v>
      </c>
      <c r="BI6" s="31">
        <v>0</v>
      </c>
      <c r="BJ6" s="13">
        <v>0</v>
      </c>
      <c r="BK6" s="33">
        <v>0</v>
      </c>
      <c r="BL6" s="31">
        <v>0</v>
      </c>
      <c r="BM6" s="13">
        <v>0</v>
      </c>
      <c r="BN6" s="33">
        <v>0</v>
      </c>
      <c r="BO6" s="31">
        <v>0</v>
      </c>
      <c r="BP6" s="13">
        <v>0</v>
      </c>
      <c r="BQ6" s="33">
        <v>0</v>
      </c>
      <c r="BR6" s="31">
        <v>0</v>
      </c>
      <c r="BS6" s="13">
        <v>0</v>
      </c>
      <c r="BT6" s="33">
        <v>0</v>
      </c>
      <c r="BU6" s="31">
        <v>0</v>
      </c>
      <c r="BV6" s="13">
        <v>0</v>
      </c>
      <c r="BW6" s="33">
        <v>0</v>
      </c>
      <c r="BX6" s="31">
        <v>0</v>
      </c>
      <c r="BY6" s="13">
        <v>0</v>
      </c>
      <c r="BZ6" s="33">
        <v>0</v>
      </c>
      <c r="CA6" s="31">
        <v>0</v>
      </c>
      <c r="CB6" s="13">
        <v>0</v>
      </c>
      <c r="CC6" s="33">
        <v>0</v>
      </c>
      <c r="CD6" s="31">
        <v>0</v>
      </c>
      <c r="CE6" s="13">
        <v>0</v>
      </c>
      <c r="CF6" s="33">
        <f t="shared" ref="CF6:CF37" si="2">C6+F6+I6+O6+R6+X6+AA6+AD6+AG6+AP6+BB6+BE6+BK6+BN6+BW6+CC6+BZ6</f>
        <v>24</v>
      </c>
      <c r="CG6" s="13">
        <f t="shared" ref="CG6:CG37" si="3">D6+G6+J6+P6+S6+Y6+AB6+AE6+AH6+AQ6+BC6+BF6+BL6+BO6+BX6+CD6+CA6</f>
        <v>70</v>
      </c>
    </row>
    <row r="7" spans="1:170" x14ac:dyDescent="0.25">
      <c r="A7" s="46">
        <v>2004</v>
      </c>
      <c r="B7" s="47" t="s">
        <v>6</v>
      </c>
      <c r="C7" s="9">
        <v>0</v>
      </c>
      <c r="D7" s="5">
        <v>0</v>
      </c>
      <c r="E7" s="6">
        <v>0</v>
      </c>
      <c r="F7" s="53">
        <v>28</v>
      </c>
      <c r="G7" s="12">
        <v>117</v>
      </c>
      <c r="H7" s="6">
        <f t="shared" si="0"/>
        <v>4178.5714285714284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2</v>
      </c>
      <c r="Z7" s="6">
        <v>0</v>
      </c>
      <c r="AA7" s="9">
        <v>8</v>
      </c>
      <c r="AB7" s="5">
        <v>29</v>
      </c>
      <c r="AC7" s="6">
        <f t="shared" ref="AC7:AC17" si="4">AB7/AA7*1000</f>
        <v>3625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f t="shared" si="2"/>
        <v>36</v>
      </c>
      <c r="CG7" s="6">
        <f t="shared" si="3"/>
        <v>148</v>
      </c>
    </row>
    <row r="8" spans="1:170" x14ac:dyDescent="0.25">
      <c r="A8" s="46">
        <v>2004</v>
      </c>
      <c r="B8" s="47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10</v>
      </c>
      <c r="J8" s="5">
        <v>57</v>
      </c>
      <c r="K8" s="6">
        <f t="shared" ref="K8:K16" si="5">J8/I8*1000</f>
        <v>5700</v>
      </c>
      <c r="L8" s="9">
        <v>0</v>
      </c>
      <c r="M8" s="5">
        <v>0</v>
      </c>
      <c r="N8" s="6">
        <v>0</v>
      </c>
      <c r="O8" s="9">
        <v>2</v>
      </c>
      <c r="P8" s="5">
        <v>16</v>
      </c>
      <c r="Q8" s="6">
        <f t="shared" si="1"/>
        <v>8000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8</v>
      </c>
      <c r="AB8" s="5">
        <v>28</v>
      </c>
      <c r="AC8" s="6">
        <f t="shared" si="4"/>
        <v>3500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f t="shared" si="2"/>
        <v>20</v>
      </c>
      <c r="CG8" s="6">
        <f t="shared" si="3"/>
        <v>101</v>
      </c>
    </row>
    <row r="9" spans="1:170" x14ac:dyDescent="0.25">
      <c r="A9" s="46">
        <v>2004</v>
      </c>
      <c r="B9" s="47" t="s">
        <v>8</v>
      </c>
      <c r="C9" s="9">
        <v>0</v>
      </c>
      <c r="D9" s="5">
        <v>0</v>
      </c>
      <c r="E9" s="6">
        <v>0</v>
      </c>
      <c r="F9" s="53">
        <v>91</v>
      </c>
      <c r="G9" s="12">
        <v>287</v>
      </c>
      <c r="H9" s="6">
        <f t="shared" si="0"/>
        <v>3153.8461538461538</v>
      </c>
      <c r="I9" s="9">
        <v>38</v>
      </c>
      <c r="J9" s="5">
        <v>208</v>
      </c>
      <c r="K9" s="6">
        <f t="shared" si="5"/>
        <v>5473.6842105263158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2</v>
      </c>
      <c r="BX9" s="5">
        <v>15</v>
      </c>
      <c r="BY9" s="6">
        <f>BX9/BW9*1000</f>
        <v>7500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f t="shared" si="2"/>
        <v>131</v>
      </c>
      <c r="CG9" s="6">
        <f t="shared" si="3"/>
        <v>510</v>
      </c>
    </row>
    <row r="10" spans="1:170" x14ac:dyDescent="0.25">
      <c r="A10" s="46">
        <v>2004</v>
      </c>
      <c r="B10" s="47" t="s">
        <v>9</v>
      </c>
      <c r="C10" s="9">
        <v>0</v>
      </c>
      <c r="D10" s="5">
        <v>0</v>
      </c>
      <c r="E10" s="6">
        <v>0</v>
      </c>
      <c r="F10" s="53">
        <v>30</v>
      </c>
      <c r="G10" s="12">
        <v>126</v>
      </c>
      <c r="H10" s="6">
        <f t="shared" si="0"/>
        <v>4200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1</v>
      </c>
      <c r="BL10" s="5">
        <v>9</v>
      </c>
      <c r="BM10" s="6">
        <f>BL10/BK10*1000</f>
        <v>9000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6">
        <v>0</v>
      </c>
      <c r="CC10" s="9">
        <v>0</v>
      </c>
      <c r="CD10" s="5">
        <v>0</v>
      </c>
      <c r="CE10" s="6">
        <v>0</v>
      </c>
      <c r="CF10" s="9">
        <f t="shared" si="2"/>
        <v>31</v>
      </c>
      <c r="CG10" s="6">
        <f t="shared" si="3"/>
        <v>135</v>
      </c>
    </row>
    <row r="11" spans="1:170" x14ac:dyDescent="0.25">
      <c r="A11" s="46">
        <v>2004</v>
      </c>
      <c r="B11" s="47" t="s">
        <v>10</v>
      </c>
      <c r="C11" s="9">
        <v>0</v>
      </c>
      <c r="D11" s="5">
        <v>0</v>
      </c>
      <c r="E11" s="6">
        <v>0</v>
      </c>
      <c r="F11" s="53">
        <v>35</v>
      </c>
      <c r="G11" s="12">
        <v>94</v>
      </c>
      <c r="H11" s="6">
        <f t="shared" si="0"/>
        <v>2685.7142857142853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1</v>
      </c>
      <c r="Z11" s="6">
        <v>0</v>
      </c>
      <c r="AA11" s="9">
        <v>6</v>
      </c>
      <c r="AB11" s="5">
        <v>20</v>
      </c>
      <c r="AC11" s="6">
        <f t="shared" si="4"/>
        <v>3333.3333333333335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f t="shared" si="2"/>
        <v>41</v>
      </c>
      <c r="CG11" s="6">
        <f t="shared" si="3"/>
        <v>115</v>
      </c>
    </row>
    <row r="12" spans="1:170" x14ac:dyDescent="0.25">
      <c r="A12" s="46">
        <v>2004</v>
      </c>
      <c r="B12" s="47" t="s">
        <v>11</v>
      </c>
      <c r="C12" s="9">
        <v>0</v>
      </c>
      <c r="D12" s="5">
        <v>0</v>
      </c>
      <c r="E12" s="6">
        <v>0</v>
      </c>
      <c r="F12" s="53">
        <v>45</v>
      </c>
      <c r="G12" s="12">
        <v>179</v>
      </c>
      <c r="H12" s="6">
        <f t="shared" si="0"/>
        <v>3977.7777777777778</v>
      </c>
      <c r="I12" s="9">
        <v>5</v>
      </c>
      <c r="J12" s="5">
        <v>15</v>
      </c>
      <c r="K12" s="6">
        <f t="shared" si="5"/>
        <v>3000</v>
      </c>
      <c r="L12" s="9">
        <v>0</v>
      </c>
      <c r="M12" s="5">
        <v>0</v>
      </c>
      <c r="N12" s="6">
        <v>0</v>
      </c>
      <c r="O12" s="9">
        <v>2</v>
      </c>
      <c r="P12" s="5">
        <v>16</v>
      </c>
      <c r="Q12" s="6">
        <f t="shared" si="1"/>
        <v>8000</v>
      </c>
      <c r="R12" s="9">
        <v>19</v>
      </c>
      <c r="S12" s="5">
        <v>46</v>
      </c>
      <c r="T12" s="6">
        <f>S12/R12*1000</f>
        <v>2421.0526315789475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7</v>
      </c>
      <c r="BC12" s="5">
        <v>24</v>
      </c>
      <c r="BD12" s="6">
        <f>BC12/BB12*1000</f>
        <v>3428.5714285714284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2</v>
      </c>
      <c r="BX12" s="5">
        <v>10</v>
      </c>
      <c r="BY12" s="6">
        <f>BX12/BW12*1000</f>
        <v>5000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f t="shared" si="2"/>
        <v>80</v>
      </c>
      <c r="CG12" s="6">
        <f t="shared" si="3"/>
        <v>290</v>
      </c>
    </row>
    <row r="13" spans="1:170" x14ac:dyDescent="0.25">
      <c r="A13" s="46">
        <v>2004</v>
      </c>
      <c r="B13" s="47" t="s">
        <v>12</v>
      </c>
      <c r="C13" s="9">
        <v>0</v>
      </c>
      <c r="D13" s="5">
        <v>0</v>
      </c>
      <c r="E13" s="6">
        <v>0</v>
      </c>
      <c r="F13" s="53">
        <v>35</v>
      </c>
      <c r="G13" s="12">
        <v>86</v>
      </c>
      <c r="H13" s="6">
        <f t="shared" si="0"/>
        <v>2457.1428571428573</v>
      </c>
      <c r="I13" s="9">
        <v>57</v>
      </c>
      <c r="J13" s="5">
        <v>127</v>
      </c>
      <c r="K13" s="6">
        <f t="shared" si="5"/>
        <v>2228.0701754385964</v>
      </c>
      <c r="L13" s="9">
        <v>0</v>
      </c>
      <c r="M13" s="5">
        <v>0</v>
      </c>
      <c r="N13" s="6">
        <v>0</v>
      </c>
      <c r="O13" s="9">
        <v>2</v>
      </c>
      <c r="P13" s="5">
        <v>20</v>
      </c>
      <c r="Q13" s="6">
        <f t="shared" si="1"/>
        <v>10000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6</v>
      </c>
      <c r="AB13" s="5">
        <v>19</v>
      </c>
      <c r="AC13" s="6">
        <f t="shared" si="4"/>
        <v>3166.6666666666665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f t="shared" si="2"/>
        <v>100</v>
      </c>
      <c r="CG13" s="6">
        <f t="shared" si="3"/>
        <v>252</v>
      </c>
    </row>
    <row r="14" spans="1:170" x14ac:dyDescent="0.25">
      <c r="A14" s="46">
        <v>2004</v>
      </c>
      <c r="B14" s="47" t="s">
        <v>13</v>
      </c>
      <c r="C14" s="9">
        <v>0</v>
      </c>
      <c r="D14" s="5">
        <v>0</v>
      </c>
      <c r="E14" s="6">
        <v>0</v>
      </c>
      <c r="F14" s="53">
        <v>25</v>
      </c>
      <c r="G14" s="12">
        <v>97</v>
      </c>
      <c r="H14" s="6">
        <f t="shared" si="0"/>
        <v>3880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12</v>
      </c>
      <c r="AB14" s="5">
        <v>39</v>
      </c>
      <c r="AC14" s="6">
        <f t="shared" si="4"/>
        <v>3250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7</v>
      </c>
      <c r="BC14" s="5">
        <v>25</v>
      </c>
      <c r="BD14" s="6">
        <f>BC14/BB14*1000</f>
        <v>3571.4285714285716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f t="shared" si="2"/>
        <v>44</v>
      </c>
      <c r="CG14" s="6">
        <f t="shared" si="3"/>
        <v>161</v>
      </c>
    </row>
    <row r="15" spans="1:170" x14ac:dyDescent="0.25">
      <c r="A15" s="46">
        <v>2004</v>
      </c>
      <c r="B15" s="47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3</v>
      </c>
      <c r="P15" s="5">
        <v>32</v>
      </c>
      <c r="Q15" s="6">
        <f t="shared" si="1"/>
        <v>10666.666666666666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f t="shared" si="2"/>
        <v>3</v>
      </c>
      <c r="CG15" s="6">
        <f t="shared" si="3"/>
        <v>32</v>
      </c>
    </row>
    <row r="16" spans="1:170" x14ac:dyDescent="0.25">
      <c r="A16" s="46">
        <v>2004</v>
      </c>
      <c r="B16" s="47" t="s">
        <v>15</v>
      </c>
      <c r="C16" s="9">
        <v>0</v>
      </c>
      <c r="D16" s="5">
        <v>0</v>
      </c>
      <c r="E16" s="6">
        <v>0</v>
      </c>
      <c r="F16" s="9">
        <v>15</v>
      </c>
      <c r="G16" s="5">
        <v>60</v>
      </c>
      <c r="H16" s="6">
        <f t="shared" si="0"/>
        <v>4000</v>
      </c>
      <c r="I16" s="9">
        <v>20</v>
      </c>
      <c r="J16" s="5">
        <v>138</v>
      </c>
      <c r="K16" s="6">
        <f t="shared" si="5"/>
        <v>6900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f t="shared" si="2"/>
        <v>35</v>
      </c>
      <c r="CG16" s="6">
        <f t="shared" si="3"/>
        <v>198</v>
      </c>
    </row>
    <row r="17" spans="1:166" x14ac:dyDescent="0.25">
      <c r="A17" s="46">
        <v>2004</v>
      </c>
      <c r="B17" s="47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10</v>
      </c>
      <c r="AB17" s="5">
        <v>36</v>
      </c>
      <c r="AC17" s="6">
        <f t="shared" si="4"/>
        <v>3600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6">
        <v>0</v>
      </c>
      <c r="CC17" s="9">
        <v>0</v>
      </c>
      <c r="CD17" s="5">
        <v>0</v>
      </c>
      <c r="CE17" s="6">
        <v>0</v>
      </c>
      <c r="CF17" s="9">
        <f t="shared" si="2"/>
        <v>10</v>
      </c>
      <c r="CG17" s="6">
        <f t="shared" si="3"/>
        <v>36</v>
      </c>
    </row>
    <row r="18" spans="1:166" ht="15.75" thickBot="1" x14ac:dyDescent="0.3">
      <c r="A18" s="48"/>
      <c r="B18" s="49" t="s">
        <v>17</v>
      </c>
      <c r="C18" s="38">
        <f>SUM(C6:C17)</f>
        <v>0</v>
      </c>
      <c r="D18" s="36">
        <f>SUM(D6:D17)</f>
        <v>0</v>
      </c>
      <c r="E18" s="37"/>
      <c r="F18" s="38">
        <f>SUM(F6:F17)</f>
        <v>306</v>
      </c>
      <c r="G18" s="36">
        <f>SUM(G6:G17)</f>
        <v>1056</v>
      </c>
      <c r="H18" s="37"/>
      <c r="I18" s="38">
        <f>SUM(I6:I17)</f>
        <v>150</v>
      </c>
      <c r="J18" s="36">
        <f>SUM(J6:J17)</f>
        <v>588</v>
      </c>
      <c r="K18" s="37"/>
      <c r="L18" s="38">
        <f>SUM(L6:L17)</f>
        <v>0</v>
      </c>
      <c r="M18" s="36">
        <f>SUM(M6:M17)</f>
        <v>0</v>
      </c>
      <c r="N18" s="37"/>
      <c r="O18" s="38">
        <f>SUM(O6:O17)</f>
        <v>11</v>
      </c>
      <c r="P18" s="36">
        <f>SUM(P6:P17)</f>
        <v>101</v>
      </c>
      <c r="Q18" s="37"/>
      <c r="R18" s="38">
        <f>SUM(R6:R17)</f>
        <v>19</v>
      </c>
      <c r="S18" s="36">
        <f>SUM(S6:S17)</f>
        <v>46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0</v>
      </c>
      <c r="Y18" s="36">
        <f>SUM(Y6:Y17)</f>
        <v>3</v>
      </c>
      <c r="Z18" s="37"/>
      <c r="AA18" s="38">
        <f>SUM(AA6:AA17)</f>
        <v>50</v>
      </c>
      <c r="AB18" s="36">
        <f>SUM(AB6:AB17)</f>
        <v>171</v>
      </c>
      <c r="AC18" s="37"/>
      <c r="AD18" s="38">
        <f>SUM(AD6:AD17)</f>
        <v>0</v>
      </c>
      <c r="AE18" s="36">
        <f>SUM(AE6:AE17)</f>
        <v>0</v>
      </c>
      <c r="AF18" s="37"/>
      <c r="AG18" s="38">
        <f>SUM(AG6:AG17)</f>
        <v>0</v>
      </c>
      <c r="AH18" s="36">
        <f>SUM(AH6:AH17)</f>
        <v>0</v>
      </c>
      <c r="AI18" s="37"/>
      <c r="AJ18" s="38">
        <f>SUM(AJ6:AJ17)</f>
        <v>0</v>
      </c>
      <c r="AK18" s="36">
        <f>SUM(AK6:AK17)</f>
        <v>0</v>
      </c>
      <c r="AL18" s="37"/>
      <c r="AM18" s="38">
        <f>SUM(AM6:AM17)</f>
        <v>0</v>
      </c>
      <c r="AN18" s="36">
        <f>SUM(AN6:AN17)</f>
        <v>0</v>
      </c>
      <c r="AO18" s="37"/>
      <c r="AP18" s="38">
        <f>SUM(AP6:AP17)</f>
        <v>0</v>
      </c>
      <c r="AQ18" s="36">
        <f>SUM(AQ6:AQ17)</f>
        <v>0</v>
      </c>
      <c r="AR18" s="37"/>
      <c r="AS18" s="38">
        <f>SUM(AS6:AS17)</f>
        <v>0</v>
      </c>
      <c r="AT18" s="36">
        <f>SUM(AT6:AT17)</f>
        <v>0</v>
      </c>
      <c r="AU18" s="37"/>
      <c r="AV18" s="38">
        <f>SUM(AV6:AV17)</f>
        <v>0</v>
      </c>
      <c r="AW18" s="36">
        <f>SUM(AW6:AW17)</f>
        <v>0</v>
      </c>
      <c r="AX18" s="37"/>
      <c r="AY18" s="38">
        <f>SUM(AY6:AY17)</f>
        <v>0</v>
      </c>
      <c r="AZ18" s="36">
        <f>SUM(AZ6:AZ17)</f>
        <v>0</v>
      </c>
      <c r="BA18" s="37"/>
      <c r="BB18" s="38">
        <f>SUM(BB6:BB17)</f>
        <v>14</v>
      </c>
      <c r="BC18" s="36">
        <f>SUM(BC6:BC17)</f>
        <v>49</v>
      </c>
      <c r="BD18" s="37"/>
      <c r="BE18" s="38">
        <f>SUM(BE6:BE17)</f>
        <v>0</v>
      </c>
      <c r="BF18" s="36">
        <f>SUM(BF6:BF17)</f>
        <v>0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1</v>
      </c>
      <c r="BL18" s="36">
        <f>SUM(BL6:BL17)</f>
        <v>9</v>
      </c>
      <c r="BM18" s="37"/>
      <c r="BN18" s="38">
        <f>SUM(BN6:BN17)</f>
        <v>0</v>
      </c>
      <c r="BO18" s="36">
        <f>SUM(BO6:BO17)</f>
        <v>0</v>
      </c>
      <c r="BP18" s="37"/>
      <c r="BQ18" s="38">
        <f>SUM(BQ6:BQ17)</f>
        <v>0</v>
      </c>
      <c r="BR18" s="36">
        <f>SUM(BR6:BR17)</f>
        <v>0</v>
      </c>
      <c r="BS18" s="37"/>
      <c r="BT18" s="38">
        <f>SUM(BT6:BT17)</f>
        <v>0</v>
      </c>
      <c r="BU18" s="36">
        <f>SUM(BU6:BU17)</f>
        <v>0</v>
      </c>
      <c r="BV18" s="37"/>
      <c r="BW18" s="38">
        <f>SUM(BW6:BW17)</f>
        <v>4</v>
      </c>
      <c r="BX18" s="36">
        <f>SUM(BX6:BX17)</f>
        <v>25</v>
      </c>
      <c r="BY18" s="37"/>
      <c r="BZ18" s="38">
        <f>SUM(BZ6:BZ17)</f>
        <v>0</v>
      </c>
      <c r="CA18" s="36">
        <f>SUM(CA6:CA17)</f>
        <v>0</v>
      </c>
      <c r="CB18" s="37"/>
      <c r="CC18" s="38">
        <f>SUM(CC6:CC17)</f>
        <v>0</v>
      </c>
      <c r="CD18" s="36">
        <f>SUM(CD6:CD17)</f>
        <v>0</v>
      </c>
      <c r="CE18" s="37"/>
      <c r="CF18" s="38">
        <f t="shared" si="2"/>
        <v>555</v>
      </c>
      <c r="CG18" s="37">
        <f t="shared" si="3"/>
        <v>2048</v>
      </c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</row>
    <row r="19" spans="1:166" x14ac:dyDescent="0.25">
      <c r="A19" s="44">
        <v>2005</v>
      </c>
      <c r="B19" s="45" t="s">
        <v>5</v>
      </c>
      <c r="C19" s="33">
        <v>0</v>
      </c>
      <c r="D19" s="31">
        <v>0</v>
      </c>
      <c r="E19" s="13">
        <v>0</v>
      </c>
      <c r="F19" s="33">
        <v>0</v>
      </c>
      <c r="G19" s="31">
        <v>0</v>
      </c>
      <c r="H19" s="13">
        <v>0</v>
      </c>
      <c r="I19" s="33">
        <v>0</v>
      </c>
      <c r="J19" s="31">
        <v>0</v>
      </c>
      <c r="K19" s="13">
        <v>0</v>
      </c>
      <c r="L19" s="33">
        <v>0</v>
      </c>
      <c r="M19" s="31">
        <v>0</v>
      </c>
      <c r="N19" s="13">
        <v>0</v>
      </c>
      <c r="O19" s="33">
        <v>0</v>
      </c>
      <c r="P19" s="31">
        <v>0</v>
      </c>
      <c r="Q19" s="13">
        <v>0</v>
      </c>
      <c r="R19" s="33">
        <v>0</v>
      </c>
      <c r="S19" s="31">
        <v>0</v>
      </c>
      <c r="T19" s="13">
        <v>0</v>
      </c>
      <c r="U19" s="33">
        <v>0</v>
      </c>
      <c r="V19" s="31">
        <v>0</v>
      </c>
      <c r="W19" s="13">
        <v>0</v>
      </c>
      <c r="X19" s="33">
        <v>0</v>
      </c>
      <c r="Y19" s="31">
        <v>0</v>
      </c>
      <c r="Z19" s="13">
        <v>0</v>
      </c>
      <c r="AA19" s="33">
        <v>0</v>
      </c>
      <c r="AB19" s="31">
        <v>0</v>
      </c>
      <c r="AC19" s="13">
        <v>0</v>
      </c>
      <c r="AD19" s="33">
        <v>0</v>
      </c>
      <c r="AE19" s="31">
        <v>0</v>
      </c>
      <c r="AF19" s="13">
        <v>0</v>
      </c>
      <c r="AG19" s="33">
        <v>0</v>
      </c>
      <c r="AH19" s="31">
        <v>0</v>
      </c>
      <c r="AI19" s="13">
        <v>0</v>
      </c>
      <c r="AJ19" s="33">
        <v>0</v>
      </c>
      <c r="AK19" s="31">
        <v>0</v>
      </c>
      <c r="AL19" s="13">
        <v>0</v>
      </c>
      <c r="AM19" s="33">
        <v>0</v>
      </c>
      <c r="AN19" s="31">
        <v>0</v>
      </c>
      <c r="AO19" s="13">
        <v>0</v>
      </c>
      <c r="AP19" s="33">
        <v>0</v>
      </c>
      <c r="AQ19" s="31">
        <v>0</v>
      </c>
      <c r="AR19" s="13">
        <v>0</v>
      </c>
      <c r="AS19" s="33">
        <v>0</v>
      </c>
      <c r="AT19" s="31">
        <v>0</v>
      </c>
      <c r="AU19" s="13">
        <v>0</v>
      </c>
      <c r="AV19" s="33">
        <v>0</v>
      </c>
      <c r="AW19" s="31">
        <v>0</v>
      </c>
      <c r="AX19" s="13">
        <v>0</v>
      </c>
      <c r="AY19" s="33">
        <v>0</v>
      </c>
      <c r="AZ19" s="31">
        <v>0</v>
      </c>
      <c r="BA19" s="13">
        <v>0</v>
      </c>
      <c r="BB19" s="33">
        <v>0</v>
      </c>
      <c r="BC19" s="31">
        <v>0</v>
      </c>
      <c r="BD19" s="13">
        <v>0</v>
      </c>
      <c r="BE19" s="33">
        <v>0</v>
      </c>
      <c r="BF19" s="31">
        <v>0</v>
      </c>
      <c r="BG19" s="13">
        <v>0</v>
      </c>
      <c r="BH19" s="33">
        <v>0</v>
      </c>
      <c r="BI19" s="31">
        <v>0</v>
      </c>
      <c r="BJ19" s="13">
        <v>0</v>
      </c>
      <c r="BK19" s="33">
        <v>0</v>
      </c>
      <c r="BL19" s="31">
        <v>0</v>
      </c>
      <c r="BM19" s="13">
        <v>0</v>
      </c>
      <c r="BN19" s="33">
        <v>0</v>
      </c>
      <c r="BO19" s="31">
        <v>0</v>
      </c>
      <c r="BP19" s="13">
        <v>0</v>
      </c>
      <c r="BQ19" s="33">
        <v>0</v>
      </c>
      <c r="BR19" s="31">
        <v>0</v>
      </c>
      <c r="BS19" s="13">
        <v>0</v>
      </c>
      <c r="BT19" s="33">
        <v>0</v>
      </c>
      <c r="BU19" s="31">
        <v>0</v>
      </c>
      <c r="BV19" s="13">
        <v>0</v>
      </c>
      <c r="BW19" s="33">
        <v>0</v>
      </c>
      <c r="BX19" s="31">
        <v>0</v>
      </c>
      <c r="BY19" s="13">
        <v>0</v>
      </c>
      <c r="BZ19" s="33">
        <v>0</v>
      </c>
      <c r="CA19" s="31">
        <v>0</v>
      </c>
      <c r="CB19" s="13">
        <v>0</v>
      </c>
      <c r="CC19" s="33">
        <v>0</v>
      </c>
      <c r="CD19" s="31">
        <v>0</v>
      </c>
      <c r="CE19" s="13">
        <v>0</v>
      </c>
      <c r="CF19" s="33">
        <f t="shared" si="2"/>
        <v>0</v>
      </c>
      <c r="CG19" s="13">
        <f t="shared" si="3"/>
        <v>0</v>
      </c>
    </row>
    <row r="20" spans="1:166" x14ac:dyDescent="0.25">
      <c r="A20" s="46">
        <v>2005</v>
      </c>
      <c r="B20" s="47" t="s">
        <v>6</v>
      </c>
      <c r="C20" s="9">
        <v>0</v>
      </c>
      <c r="D20" s="5">
        <v>0</v>
      </c>
      <c r="E20" s="6">
        <v>0</v>
      </c>
      <c r="F20" s="53">
        <v>15</v>
      </c>
      <c r="G20" s="12">
        <v>63</v>
      </c>
      <c r="H20" s="6">
        <f t="shared" ref="H20:H27" si="6">G20/F20*1000</f>
        <v>4200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3</v>
      </c>
      <c r="BL20" s="5">
        <v>28</v>
      </c>
      <c r="BM20" s="6">
        <f>BL20/BK20*1000</f>
        <v>9333.3333333333339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53">
        <v>5</v>
      </c>
      <c r="BX20" s="12">
        <v>29</v>
      </c>
      <c r="BY20" s="6">
        <f t="shared" ref="BY20:BY30" si="7">BX20/BW20*1000</f>
        <v>5800</v>
      </c>
      <c r="BZ20" s="9">
        <v>0</v>
      </c>
      <c r="CA20" s="5">
        <v>0</v>
      </c>
      <c r="CB20" s="6">
        <v>0</v>
      </c>
      <c r="CC20" s="9">
        <v>0</v>
      </c>
      <c r="CD20" s="5">
        <v>0</v>
      </c>
      <c r="CE20" s="6">
        <v>0</v>
      </c>
      <c r="CF20" s="9">
        <f t="shared" si="2"/>
        <v>23</v>
      </c>
      <c r="CG20" s="6">
        <f t="shared" si="3"/>
        <v>120</v>
      </c>
    </row>
    <row r="21" spans="1:166" x14ac:dyDescent="0.25">
      <c r="A21" s="46">
        <v>2005</v>
      </c>
      <c r="B21" s="47" t="s">
        <v>7</v>
      </c>
      <c r="C21" s="9">
        <v>0</v>
      </c>
      <c r="D21" s="5">
        <v>0</v>
      </c>
      <c r="E21" s="6">
        <v>0</v>
      </c>
      <c r="F21" s="53">
        <v>95</v>
      </c>
      <c r="G21" s="12">
        <v>304</v>
      </c>
      <c r="H21" s="6">
        <f t="shared" si="6"/>
        <v>3200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7</v>
      </c>
      <c r="BC21" s="5">
        <v>25</v>
      </c>
      <c r="BD21" s="6">
        <f t="shared" ref="BD21:BD28" si="8">BC21/BB21*1000</f>
        <v>3571.4285714285716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53">
        <v>2</v>
      </c>
      <c r="BX21" s="12">
        <v>11</v>
      </c>
      <c r="BY21" s="6">
        <f t="shared" si="7"/>
        <v>5500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f t="shared" si="2"/>
        <v>104</v>
      </c>
      <c r="CG21" s="6">
        <f t="shared" si="3"/>
        <v>340</v>
      </c>
    </row>
    <row r="22" spans="1:166" x14ac:dyDescent="0.25">
      <c r="A22" s="46">
        <v>2005</v>
      </c>
      <c r="B22" s="47" t="s">
        <v>8</v>
      </c>
      <c r="C22" s="9">
        <v>0</v>
      </c>
      <c r="D22" s="5">
        <v>0</v>
      </c>
      <c r="E22" s="6">
        <v>0</v>
      </c>
      <c r="F22" s="53">
        <v>15</v>
      </c>
      <c r="G22" s="12">
        <v>57</v>
      </c>
      <c r="H22" s="6">
        <f t="shared" si="6"/>
        <v>3800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7</v>
      </c>
      <c r="AB22" s="5">
        <v>23</v>
      </c>
      <c r="AC22" s="6">
        <f t="shared" ref="AC22:AC29" si="9">AB22/AA22*1000</f>
        <v>3285.7142857142858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7</v>
      </c>
      <c r="BC22" s="5">
        <v>23</v>
      </c>
      <c r="BD22" s="6">
        <f t="shared" si="8"/>
        <v>3285.7142857142858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53">
        <v>6</v>
      </c>
      <c r="BX22" s="12">
        <v>60</v>
      </c>
      <c r="BY22" s="6">
        <f t="shared" si="7"/>
        <v>10000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f t="shared" si="2"/>
        <v>35</v>
      </c>
      <c r="CG22" s="6">
        <f t="shared" si="3"/>
        <v>163</v>
      </c>
    </row>
    <row r="23" spans="1:166" x14ac:dyDescent="0.25">
      <c r="A23" s="46">
        <v>2005</v>
      </c>
      <c r="B23" s="47" t="s">
        <v>9</v>
      </c>
      <c r="C23" s="9">
        <v>0</v>
      </c>
      <c r="D23" s="5">
        <v>0</v>
      </c>
      <c r="E23" s="6">
        <v>0</v>
      </c>
      <c r="F23" s="53">
        <v>45</v>
      </c>
      <c r="G23" s="12">
        <v>180</v>
      </c>
      <c r="H23" s="6">
        <f t="shared" si="6"/>
        <v>4000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3</v>
      </c>
      <c r="AB23" s="5">
        <v>31</v>
      </c>
      <c r="AC23" s="6">
        <f t="shared" si="9"/>
        <v>10333.333333333334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1</v>
      </c>
      <c r="BL23" s="5">
        <v>10</v>
      </c>
      <c r="BM23" s="6">
        <f t="shared" ref="BM23:BM28" si="10">BL23/BK23*1000</f>
        <v>10000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53">
        <v>2</v>
      </c>
      <c r="BX23" s="12">
        <v>7</v>
      </c>
      <c r="BY23" s="6">
        <f t="shared" si="7"/>
        <v>3500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f t="shared" si="2"/>
        <v>51</v>
      </c>
      <c r="CG23" s="6">
        <f t="shared" si="3"/>
        <v>228</v>
      </c>
    </row>
    <row r="24" spans="1:166" x14ac:dyDescent="0.25">
      <c r="A24" s="46">
        <v>2005</v>
      </c>
      <c r="B24" s="47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2</v>
      </c>
      <c r="BL24" s="5">
        <v>22</v>
      </c>
      <c r="BM24" s="6">
        <f t="shared" si="10"/>
        <v>11000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53">
        <v>5</v>
      </c>
      <c r="BX24" s="12">
        <v>26</v>
      </c>
      <c r="BY24" s="6">
        <f t="shared" si="7"/>
        <v>5200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f t="shared" si="2"/>
        <v>7</v>
      </c>
      <c r="CG24" s="6">
        <f t="shared" si="3"/>
        <v>48</v>
      </c>
    </row>
    <row r="25" spans="1:166" x14ac:dyDescent="0.25">
      <c r="A25" s="46">
        <v>2005</v>
      </c>
      <c r="B25" s="47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19</v>
      </c>
      <c r="J25" s="5">
        <v>46</v>
      </c>
      <c r="K25" s="6">
        <f>J25/I25*1000</f>
        <v>2421.0526315789475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3</v>
      </c>
      <c r="BL25" s="5">
        <v>23</v>
      </c>
      <c r="BM25" s="6">
        <f t="shared" si="10"/>
        <v>7666.666666666667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53">
        <v>3</v>
      </c>
      <c r="BX25" s="12">
        <v>15</v>
      </c>
      <c r="BY25" s="6">
        <f t="shared" si="7"/>
        <v>5000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f t="shared" si="2"/>
        <v>25</v>
      </c>
      <c r="CG25" s="6">
        <f t="shared" si="3"/>
        <v>84</v>
      </c>
    </row>
    <row r="26" spans="1:166" x14ac:dyDescent="0.25">
      <c r="A26" s="46">
        <v>2005</v>
      </c>
      <c r="B26" s="47" t="s">
        <v>12</v>
      </c>
      <c r="C26" s="9">
        <v>0</v>
      </c>
      <c r="D26" s="5">
        <v>0</v>
      </c>
      <c r="E26" s="6">
        <v>0</v>
      </c>
      <c r="F26" s="53">
        <v>45</v>
      </c>
      <c r="G26" s="12">
        <v>175</v>
      </c>
      <c r="H26" s="6">
        <f t="shared" si="6"/>
        <v>3888.8888888888887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7</v>
      </c>
      <c r="BC26" s="5">
        <v>24</v>
      </c>
      <c r="BD26" s="6">
        <f t="shared" si="8"/>
        <v>3428.5714285714284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53">
        <v>1</v>
      </c>
      <c r="BX26" s="12">
        <v>6</v>
      </c>
      <c r="BY26" s="6">
        <f t="shared" si="7"/>
        <v>6000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f t="shared" si="2"/>
        <v>53</v>
      </c>
      <c r="CG26" s="6">
        <f t="shared" si="3"/>
        <v>205</v>
      </c>
    </row>
    <row r="27" spans="1:166" x14ac:dyDescent="0.25">
      <c r="A27" s="46">
        <v>2005</v>
      </c>
      <c r="B27" s="47" t="s">
        <v>13</v>
      </c>
      <c r="C27" s="9">
        <v>0</v>
      </c>
      <c r="D27" s="5">
        <v>0</v>
      </c>
      <c r="E27" s="6">
        <v>0</v>
      </c>
      <c r="F27" s="53">
        <v>20</v>
      </c>
      <c r="G27" s="12">
        <v>30</v>
      </c>
      <c r="H27" s="6">
        <f t="shared" si="6"/>
        <v>1500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12</v>
      </c>
      <c r="AB27" s="5">
        <v>38</v>
      </c>
      <c r="AC27" s="6">
        <f t="shared" si="9"/>
        <v>3166.6666666666665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53">
        <v>0</v>
      </c>
      <c r="BX27" s="12">
        <v>0</v>
      </c>
      <c r="BY27" s="6"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f t="shared" si="2"/>
        <v>32</v>
      </c>
      <c r="CG27" s="6">
        <f t="shared" si="3"/>
        <v>68</v>
      </c>
    </row>
    <row r="28" spans="1:166" x14ac:dyDescent="0.25">
      <c r="A28" s="46">
        <v>2005</v>
      </c>
      <c r="B28" s="47" t="s">
        <v>14</v>
      </c>
      <c r="C28" s="9">
        <v>0</v>
      </c>
      <c r="D28" s="5">
        <v>0</v>
      </c>
      <c r="E28" s="6">
        <v>0</v>
      </c>
      <c r="F28" s="53">
        <v>0</v>
      </c>
      <c r="G28" s="12">
        <v>0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13</v>
      </c>
      <c r="AB28" s="5">
        <v>39</v>
      </c>
      <c r="AC28" s="6">
        <f t="shared" si="9"/>
        <v>3000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6</v>
      </c>
      <c r="BC28" s="5">
        <v>39</v>
      </c>
      <c r="BD28" s="6">
        <f t="shared" si="8"/>
        <v>6500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4</v>
      </c>
      <c r="BL28" s="5">
        <v>33</v>
      </c>
      <c r="BM28" s="6">
        <f t="shared" si="10"/>
        <v>8250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53">
        <v>2</v>
      </c>
      <c r="BX28" s="12">
        <v>10</v>
      </c>
      <c r="BY28" s="6">
        <f t="shared" si="7"/>
        <v>5000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f t="shared" si="2"/>
        <v>25</v>
      </c>
      <c r="CG28" s="6">
        <f t="shared" si="3"/>
        <v>121</v>
      </c>
    </row>
    <row r="29" spans="1:166" x14ac:dyDescent="0.25">
      <c r="A29" s="46">
        <v>2005</v>
      </c>
      <c r="B29" s="47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13</v>
      </c>
      <c r="AB29" s="5">
        <v>41</v>
      </c>
      <c r="AC29" s="6">
        <f t="shared" si="9"/>
        <v>3153.8461538461538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53">
        <v>1</v>
      </c>
      <c r="BX29" s="12">
        <v>7</v>
      </c>
      <c r="BY29" s="6">
        <f t="shared" si="7"/>
        <v>7000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f t="shared" si="2"/>
        <v>14</v>
      </c>
      <c r="CG29" s="6">
        <f t="shared" si="3"/>
        <v>48</v>
      </c>
    </row>
    <row r="30" spans="1:166" x14ac:dyDescent="0.25">
      <c r="A30" s="46">
        <v>2005</v>
      </c>
      <c r="B30" s="47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1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1</v>
      </c>
      <c r="BX30" s="5">
        <v>6</v>
      </c>
      <c r="BY30" s="6">
        <f t="shared" si="7"/>
        <v>6000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f t="shared" si="2"/>
        <v>1</v>
      </c>
      <c r="CG30" s="6">
        <f t="shared" si="3"/>
        <v>7</v>
      </c>
    </row>
    <row r="31" spans="1:166" ht="15.75" thickBot="1" x14ac:dyDescent="0.3">
      <c r="A31" s="48"/>
      <c r="B31" s="49" t="s">
        <v>17</v>
      </c>
      <c r="C31" s="38">
        <f>SUM(C19:C30)</f>
        <v>0</v>
      </c>
      <c r="D31" s="36">
        <f>SUM(D19:D30)</f>
        <v>0</v>
      </c>
      <c r="E31" s="37"/>
      <c r="F31" s="38">
        <f>SUM(F19:F30)</f>
        <v>235</v>
      </c>
      <c r="G31" s="36">
        <f>SUM(G19:G30)</f>
        <v>809</v>
      </c>
      <c r="H31" s="37"/>
      <c r="I31" s="38">
        <f>SUM(I19:I30)</f>
        <v>19</v>
      </c>
      <c r="J31" s="36">
        <f>SUM(J19:J30)</f>
        <v>46</v>
      </c>
      <c r="K31" s="37"/>
      <c r="L31" s="38">
        <f>SUM(L19:L30)</f>
        <v>0</v>
      </c>
      <c r="M31" s="36">
        <f>SUM(M19:M30)</f>
        <v>0</v>
      </c>
      <c r="N31" s="37"/>
      <c r="O31" s="38">
        <f>SUM(O19:O30)</f>
        <v>0</v>
      </c>
      <c r="P31" s="36">
        <f>SUM(P19:P30)</f>
        <v>1</v>
      </c>
      <c r="Q31" s="37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0</v>
      </c>
      <c r="Y31" s="36">
        <f>SUM(Y19:Y30)</f>
        <v>0</v>
      </c>
      <c r="Z31" s="37"/>
      <c r="AA31" s="38">
        <f>SUM(AA19:AA30)</f>
        <v>48</v>
      </c>
      <c r="AB31" s="36">
        <f>SUM(AB19:AB30)</f>
        <v>172</v>
      </c>
      <c r="AC31" s="37"/>
      <c r="AD31" s="38">
        <f>SUM(AD19:AD30)</f>
        <v>0</v>
      </c>
      <c r="AE31" s="36">
        <f>SUM(AE19:AE30)</f>
        <v>0</v>
      </c>
      <c r="AF31" s="37"/>
      <c r="AG31" s="38">
        <f>SUM(AG19:AG30)</f>
        <v>0</v>
      </c>
      <c r="AH31" s="36">
        <f>SUM(AH19:AH30)</f>
        <v>0</v>
      </c>
      <c r="AI31" s="37"/>
      <c r="AJ31" s="38">
        <f>SUM(AJ19:AJ30)</f>
        <v>0</v>
      </c>
      <c r="AK31" s="36">
        <f>SUM(AK19:AK30)</f>
        <v>0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0</v>
      </c>
      <c r="AQ31" s="36">
        <f>SUM(AQ19:AQ30)</f>
        <v>0</v>
      </c>
      <c r="AR31" s="37"/>
      <c r="AS31" s="38">
        <f>SUM(AS19:AS30)</f>
        <v>0</v>
      </c>
      <c r="AT31" s="36">
        <f>SUM(AT19:AT30)</f>
        <v>0</v>
      </c>
      <c r="AU31" s="37"/>
      <c r="AV31" s="38">
        <f>SUM(AV19:AV30)</f>
        <v>0</v>
      </c>
      <c r="AW31" s="36">
        <f>SUM(AW19:AW30)</f>
        <v>0</v>
      </c>
      <c r="AX31" s="37"/>
      <c r="AY31" s="38">
        <f>SUM(AY19:AY30)</f>
        <v>0</v>
      </c>
      <c r="AZ31" s="36">
        <f>SUM(AZ19:AZ30)</f>
        <v>0</v>
      </c>
      <c r="BA31" s="37"/>
      <c r="BB31" s="38">
        <f>SUM(BB19:BB30)</f>
        <v>27</v>
      </c>
      <c r="BC31" s="36">
        <f>SUM(BC19:BC30)</f>
        <v>111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0</v>
      </c>
      <c r="BI31" s="36">
        <f>SUM(BI19:BI30)</f>
        <v>0</v>
      </c>
      <c r="BJ31" s="37"/>
      <c r="BK31" s="38">
        <f>SUM(BK19:BK30)</f>
        <v>13</v>
      </c>
      <c r="BL31" s="36">
        <f>SUM(BL19:BL30)</f>
        <v>116</v>
      </c>
      <c r="BM31" s="37"/>
      <c r="BN31" s="38">
        <f>SUM(BN19:BN30)</f>
        <v>0</v>
      </c>
      <c r="BO31" s="36">
        <f>SUM(BO19:BO30)</f>
        <v>0</v>
      </c>
      <c r="BP31" s="37"/>
      <c r="BQ31" s="38">
        <f>SUM(BQ19:BQ30)</f>
        <v>0</v>
      </c>
      <c r="BR31" s="36">
        <f>SUM(BR19:BR30)</f>
        <v>0</v>
      </c>
      <c r="BS31" s="37"/>
      <c r="BT31" s="38">
        <f>SUM(BT19:BT30)</f>
        <v>0</v>
      </c>
      <c r="BU31" s="36">
        <f>SUM(BU19:BU30)</f>
        <v>0</v>
      </c>
      <c r="BV31" s="37"/>
      <c r="BW31" s="38">
        <f>SUM(BW19:BW30)</f>
        <v>28</v>
      </c>
      <c r="BX31" s="36">
        <f>SUM(BX19:BX30)</f>
        <v>177</v>
      </c>
      <c r="BY31" s="37"/>
      <c r="BZ31" s="38">
        <f>SUM(BZ19:BZ30)</f>
        <v>0</v>
      </c>
      <c r="CA31" s="36">
        <f>SUM(CA19:CA30)</f>
        <v>0</v>
      </c>
      <c r="CB31" s="37"/>
      <c r="CC31" s="38">
        <f>SUM(CC19:CC30)</f>
        <v>0</v>
      </c>
      <c r="CD31" s="36">
        <f>SUM(CD19:CD30)</f>
        <v>0</v>
      </c>
      <c r="CE31" s="37"/>
      <c r="CF31" s="38">
        <f t="shared" si="2"/>
        <v>370</v>
      </c>
      <c r="CG31" s="37">
        <f t="shared" si="3"/>
        <v>1432</v>
      </c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</row>
    <row r="32" spans="1:166" x14ac:dyDescent="0.25">
      <c r="A32" s="46">
        <v>2006</v>
      </c>
      <c r="B32" s="47" t="s">
        <v>5</v>
      </c>
      <c r="C32" s="9">
        <v>0</v>
      </c>
      <c r="D32" s="5">
        <v>0</v>
      </c>
      <c r="E32" s="6">
        <v>0</v>
      </c>
      <c r="F32" s="9">
        <v>84</v>
      </c>
      <c r="G32" s="5">
        <v>220</v>
      </c>
      <c r="H32" s="6">
        <f t="shared" ref="H32:H43" si="11">G32/F32*1000</f>
        <v>2619.0476190476193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v>0</v>
      </c>
      <c r="CA32" s="5">
        <v>0</v>
      </c>
      <c r="CB32" s="6">
        <v>0</v>
      </c>
      <c r="CC32" s="9">
        <v>0</v>
      </c>
      <c r="CD32" s="5">
        <v>0</v>
      </c>
      <c r="CE32" s="6">
        <v>0</v>
      </c>
      <c r="CF32" s="9">
        <f t="shared" si="2"/>
        <v>84</v>
      </c>
      <c r="CG32" s="6">
        <f t="shared" si="3"/>
        <v>220</v>
      </c>
    </row>
    <row r="33" spans="1:166" x14ac:dyDescent="0.25">
      <c r="A33" s="46">
        <v>2006</v>
      </c>
      <c r="B33" s="47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53">
        <v>2</v>
      </c>
      <c r="BX33" s="12">
        <v>9</v>
      </c>
      <c r="BY33" s="6">
        <f t="shared" ref="BY33:BY43" si="12">BX33/BW33*1000</f>
        <v>4500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f t="shared" si="2"/>
        <v>2</v>
      </c>
      <c r="CG33" s="6">
        <f t="shared" si="3"/>
        <v>9</v>
      </c>
    </row>
    <row r="34" spans="1:166" x14ac:dyDescent="0.25">
      <c r="A34" s="46">
        <v>2006</v>
      </c>
      <c r="B34" s="47" t="s">
        <v>7</v>
      </c>
      <c r="C34" s="9">
        <v>0</v>
      </c>
      <c r="D34" s="5">
        <v>0</v>
      </c>
      <c r="E34" s="6">
        <v>0</v>
      </c>
      <c r="F34" s="53">
        <v>53</v>
      </c>
      <c r="G34" s="12">
        <v>193</v>
      </c>
      <c r="H34" s="6">
        <f t="shared" si="11"/>
        <v>3641.5094339622642</v>
      </c>
      <c r="I34" s="9">
        <v>38</v>
      </c>
      <c r="J34" s="5">
        <v>88</v>
      </c>
      <c r="K34" s="6">
        <f>J34/I34*1000</f>
        <v>2315.7894736842104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12</v>
      </c>
      <c r="AB34" s="5">
        <v>35</v>
      </c>
      <c r="AC34" s="6">
        <f t="shared" ref="AC34:AC40" si="13">AB34/AA34*1000</f>
        <v>2916.6666666666665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1</v>
      </c>
      <c r="BL34" s="5">
        <v>7</v>
      </c>
      <c r="BM34" s="6">
        <f t="shared" ref="BM34:BM42" si="14">BL34/BK34*1000</f>
        <v>7000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53">
        <v>3</v>
      </c>
      <c r="BX34" s="12">
        <v>48</v>
      </c>
      <c r="BY34" s="6">
        <f t="shared" si="12"/>
        <v>16000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f t="shared" si="2"/>
        <v>107</v>
      </c>
      <c r="CG34" s="6">
        <f t="shared" si="3"/>
        <v>371</v>
      </c>
    </row>
    <row r="35" spans="1:166" x14ac:dyDescent="0.25">
      <c r="A35" s="46">
        <v>2006</v>
      </c>
      <c r="B35" s="47" t="s">
        <v>8</v>
      </c>
      <c r="C35" s="9">
        <v>0</v>
      </c>
      <c r="D35" s="5">
        <v>0</v>
      </c>
      <c r="E35" s="6">
        <v>0</v>
      </c>
      <c r="F35" s="53">
        <v>45</v>
      </c>
      <c r="G35" s="12">
        <v>163</v>
      </c>
      <c r="H35" s="6">
        <f t="shared" si="11"/>
        <v>3622.2222222222222</v>
      </c>
      <c r="I35" s="9">
        <v>38</v>
      </c>
      <c r="J35" s="5">
        <v>90</v>
      </c>
      <c r="K35" s="6">
        <f>J35/I35*1000</f>
        <v>2368.4210526315787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12</v>
      </c>
      <c r="AB35" s="5">
        <v>35</v>
      </c>
      <c r="AC35" s="6">
        <f t="shared" si="13"/>
        <v>2916.6666666666665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9">
        <v>26</v>
      </c>
      <c r="BC35" s="5">
        <v>69</v>
      </c>
      <c r="BD35" s="6">
        <f>BC35/BB35*1000</f>
        <v>2653.8461538461538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53">
        <v>2</v>
      </c>
      <c r="BX35" s="12">
        <v>9</v>
      </c>
      <c r="BY35" s="6">
        <f t="shared" si="12"/>
        <v>4500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f t="shared" si="2"/>
        <v>123</v>
      </c>
      <c r="CG35" s="6">
        <f t="shared" si="3"/>
        <v>366</v>
      </c>
    </row>
    <row r="36" spans="1:166" x14ac:dyDescent="0.25">
      <c r="A36" s="46">
        <v>2006</v>
      </c>
      <c r="B36" s="47" t="s">
        <v>9</v>
      </c>
      <c r="C36" s="9">
        <v>0</v>
      </c>
      <c r="D36" s="5">
        <v>0</v>
      </c>
      <c r="E36" s="6">
        <v>0</v>
      </c>
      <c r="F36" s="53">
        <v>162</v>
      </c>
      <c r="G36" s="12">
        <v>341</v>
      </c>
      <c r="H36" s="6">
        <f t="shared" si="11"/>
        <v>2104.9382716049381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14</v>
      </c>
      <c r="AB36" s="5">
        <v>39</v>
      </c>
      <c r="AC36" s="6">
        <f t="shared" si="13"/>
        <v>2785.7142857142858</v>
      </c>
      <c r="AD36" s="9">
        <v>0</v>
      </c>
      <c r="AE36" s="5">
        <v>0</v>
      </c>
      <c r="AF36" s="6">
        <v>0</v>
      </c>
      <c r="AG36" s="9">
        <v>0</v>
      </c>
      <c r="AH36" s="5">
        <v>2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9">
        <v>78</v>
      </c>
      <c r="BC36" s="5">
        <v>197</v>
      </c>
      <c r="BD36" s="6">
        <f>BC36/BB36*1000</f>
        <v>2525.6410256410254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2</v>
      </c>
      <c r="BL36" s="5">
        <v>12</v>
      </c>
      <c r="BM36" s="6">
        <f t="shared" si="14"/>
        <v>6000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f t="shared" si="2"/>
        <v>256</v>
      </c>
      <c r="CG36" s="6">
        <f t="shared" si="3"/>
        <v>591</v>
      </c>
    </row>
    <row r="37" spans="1:166" x14ac:dyDescent="0.25">
      <c r="A37" s="46">
        <v>2006</v>
      </c>
      <c r="B37" s="47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1</v>
      </c>
      <c r="BL37" s="5">
        <v>5</v>
      </c>
      <c r="BM37" s="6">
        <f t="shared" si="14"/>
        <v>5000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53">
        <v>2</v>
      </c>
      <c r="BX37" s="12">
        <v>11</v>
      </c>
      <c r="BY37" s="6">
        <f t="shared" si="12"/>
        <v>5500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f t="shared" si="2"/>
        <v>3</v>
      </c>
      <c r="CG37" s="6">
        <f t="shared" si="3"/>
        <v>16</v>
      </c>
    </row>
    <row r="38" spans="1:166" x14ac:dyDescent="0.25">
      <c r="A38" s="46">
        <v>2006</v>
      </c>
      <c r="B38" s="47" t="s">
        <v>11</v>
      </c>
      <c r="C38" s="9">
        <v>0</v>
      </c>
      <c r="D38" s="5">
        <v>0</v>
      </c>
      <c r="E38" s="6">
        <v>0</v>
      </c>
      <c r="F38" s="9">
        <v>45</v>
      </c>
      <c r="G38" s="5">
        <v>178</v>
      </c>
      <c r="H38" s="6">
        <f t="shared" si="11"/>
        <v>3955.5555555555557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4</v>
      </c>
      <c r="BL38" s="5">
        <v>37</v>
      </c>
      <c r="BM38" s="6">
        <f t="shared" si="14"/>
        <v>9250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53">
        <v>2</v>
      </c>
      <c r="BX38" s="12">
        <v>17</v>
      </c>
      <c r="BY38" s="6">
        <f t="shared" si="12"/>
        <v>8500</v>
      </c>
      <c r="BZ38" s="9">
        <v>0</v>
      </c>
      <c r="CA38" s="5">
        <v>1</v>
      </c>
      <c r="CB38" s="6">
        <v>0</v>
      </c>
      <c r="CC38" s="9">
        <v>0</v>
      </c>
      <c r="CD38" s="5">
        <v>0</v>
      </c>
      <c r="CE38" s="6">
        <v>0</v>
      </c>
      <c r="CF38" s="9">
        <f t="shared" ref="CF38:CF57" si="15">C38+F38+I38+O38+R38+X38+AA38+AD38+AG38+AP38+BB38+BE38+BK38+BN38+BW38+CC38+BZ38</f>
        <v>51</v>
      </c>
      <c r="CG38" s="6">
        <f t="shared" ref="CG38:CG57" si="16">D38+G38+J38+P38+S38+Y38+AB38+AE38+AH38+AQ38+BC38+BF38+BL38+BO38+BX38+CD38+CA38</f>
        <v>233</v>
      </c>
    </row>
    <row r="39" spans="1:166" x14ac:dyDescent="0.25">
      <c r="A39" s="46">
        <v>2006</v>
      </c>
      <c r="B39" s="47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26</v>
      </c>
      <c r="AB39" s="5">
        <v>94</v>
      </c>
      <c r="AC39" s="6">
        <f t="shared" si="13"/>
        <v>3615.3846153846152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53">
        <v>3</v>
      </c>
      <c r="BX39" s="12">
        <v>38</v>
      </c>
      <c r="BY39" s="6">
        <f t="shared" si="12"/>
        <v>12666.666666666666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f t="shared" si="15"/>
        <v>29</v>
      </c>
      <c r="CG39" s="6">
        <f t="shared" si="16"/>
        <v>132</v>
      </c>
    </row>
    <row r="40" spans="1:166" x14ac:dyDescent="0.25">
      <c r="A40" s="46">
        <v>2006</v>
      </c>
      <c r="B40" s="47" t="s">
        <v>13</v>
      </c>
      <c r="C40" s="9">
        <v>0</v>
      </c>
      <c r="D40" s="5">
        <v>0</v>
      </c>
      <c r="E40" s="6">
        <v>0</v>
      </c>
      <c r="F40" s="9">
        <v>64</v>
      </c>
      <c r="G40" s="5">
        <v>213</v>
      </c>
      <c r="H40" s="6">
        <f t="shared" si="11"/>
        <v>3328.125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0</v>
      </c>
      <c r="P40" s="5">
        <v>0</v>
      </c>
      <c r="Q40" s="6">
        <v>0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12</v>
      </c>
      <c r="AB40" s="5">
        <v>45</v>
      </c>
      <c r="AC40" s="6">
        <f t="shared" si="13"/>
        <v>3750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1</v>
      </c>
      <c r="BG40" s="6">
        <v>0</v>
      </c>
      <c r="BH40" s="9">
        <v>0</v>
      </c>
      <c r="BI40" s="5">
        <v>0</v>
      </c>
      <c r="BJ40" s="6">
        <v>0</v>
      </c>
      <c r="BK40" s="9">
        <v>2</v>
      </c>
      <c r="BL40" s="5">
        <v>15</v>
      </c>
      <c r="BM40" s="6">
        <f t="shared" si="14"/>
        <v>7500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v>0</v>
      </c>
      <c r="BW40" s="53">
        <v>2</v>
      </c>
      <c r="BX40" s="12">
        <v>20</v>
      </c>
      <c r="BY40" s="6">
        <f t="shared" si="12"/>
        <v>10000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f t="shared" si="15"/>
        <v>80</v>
      </c>
      <c r="CG40" s="6">
        <f t="shared" si="16"/>
        <v>294</v>
      </c>
    </row>
    <row r="41" spans="1:166" x14ac:dyDescent="0.25">
      <c r="A41" s="46">
        <v>2006</v>
      </c>
      <c r="B41" s="47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53">
        <v>5</v>
      </c>
      <c r="BX41" s="12">
        <v>31</v>
      </c>
      <c r="BY41" s="6">
        <f t="shared" si="12"/>
        <v>6200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f t="shared" si="15"/>
        <v>5</v>
      </c>
      <c r="CG41" s="6">
        <f t="shared" si="16"/>
        <v>31</v>
      </c>
    </row>
    <row r="42" spans="1:166" x14ac:dyDescent="0.25">
      <c r="A42" s="46">
        <v>2006</v>
      </c>
      <c r="B42" s="47" t="s">
        <v>15</v>
      </c>
      <c r="C42" s="9">
        <v>0</v>
      </c>
      <c r="D42" s="5">
        <v>0</v>
      </c>
      <c r="E42" s="6">
        <v>0</v>
      </c>
      <c r="F42" s="9">
        <v>39</v>
      </c>
      <c r="G42" s="5">
        <v>79</v>
      </c>
      <c r="H42" s="6">
        <f t="shared" si="11"/>
        <v>2025.6410256410256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2</v>
      </c>
      <c r="BL42" s="5">
        <v>18</v>
      </c>
      <c r="BM42" s="6">
        <f t="shared" si="14"/>
        <v>9000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53">
        <v>2</v>
      </c>
      <c r="BX42" s="12">
        <v>13</v>
      </c>
      <c r="BY42" s="6">
        <f t="shared" si="12"/>
        <v>6500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f t="shared" si="15"/>
        <v>43</v>
      </c>
      <c r="CG42" s="6">
        <f t="shared" si="16"/>
        <v>110</v>
      </c>
    </row>
    <row r="43" spans="1:166" x14ac:dyDescent="0.25">
      <c r="A43" s="46">
        <v>2006</v>
      </c>
      <c r="B43" s="47" t="s">
        <v>16</v>
      </c>
      <c r="C43" s="9">
        <v>57</v>
      </c>
      <c r="D43" s="5">
        <v>105</v>
      </c>
      <c r="E43" s="6">
        <f>D43/C43*1000</f>
        <v>1842.1052631578948</v>
      </c>
      <c r="F43" s="9">
        <v>46</v>
      </c>
      <c r="G43" s="5">
        <v>198</v>
      </c>
      <c r="H43" s="6">
        <f t="shared" si="11"/>
        <v>4304.347826086956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v>0</v>
      </c>
      <c r="BW43" s="53">
        <v>2</v>
      </c>
      <c r="BX43" s="12">
        <v>19</v>
      </c>
      <c r="BY43" s="6">
        <f t="shared" si="12"/>
        <v>9500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f t="shared" si="15"/>
        <v>105</v>
      </c>
      <c r="CG43" s="6">
        <f t="shared" si="16"/>
        <v>322</v>
      </c>
    </row>
    <row r="44" spans="1:166" ht="15.75" thickBot="1" x14ac:dyDescent="0.3">
      <c r="A44" s="48"/>
      <c r="B44" s="49" t="s">
        <v>17</v>
      </c>
      <c r="C44" s="38">
        <f>SUM(C32:C43)</f>
        <v>57</v>
      </c>
      <c r="D44" s="36">
        <f>SUM(D32:D43)</f>
        <v>105</v>
      </c>
      <c r="E44" s="37"/>
      <c r="F44" s="38">
        <f>SUM(F32:F43)</f>
        <v>538</v>
      </c>
      <c r="G44" s="36">
        <f>SUM(G32:G43)</f>
        <v>1585</v>
      </c>
      <c r="H44" s="37"/>
      <c r="I44" s="38">
        <f>SUM(I32:I43)</f>
        <v>76</v>
      </c>
      <c r="J44" s="36">
        <f>SUM(J32:J43)</f>
        <v>178</v>
      </c>
      <c r="K44" s="37"/>
      <c r="L44" s="38">
        <f>SUM(L32:L43)</f>
        <v>0</v>
      </c>
      <c r="M44" s="36">
        <f>SUM(M32:M43)</f>
        <v>0</v>
      </c>
      <c r="N44" s="37"/>
      <c r="O44" s="38">
        <f>SUM(O32:O43)</f>
        <v>0</v>
      </c>
      <c r="P44" s="36">
        <f>SUM(P32:P43)</f>
        <v>0</v>
      </c>
      <c r="Q44" s="37"/>
      <c r="R44" s="38">
        <f>SUM(R32:R43)</f>
        <v>0</v>
      </c>
      <c r="S44" s="36">
        <f>SUM(S32:S43)</f>
        <v>0</v>
      </c>
      <c r="T44" s="37"/>
      <c r="U44" s="38">
        <f>SUM(U32:U43)</f>
        <v>0</v>
      </c>
      <c r="V44" s="36">
        <f>SUM(V32:V43)</f>
        <v>0</v>
      </c>
      <c r="W44" s="37"/>
      <c r="X44" s="38">
        <f>SUM(X32:X43)</f>
        <v>0</v>
      </c>
      <c r="Y44" s="36">
        <f>SUM(Y32:Y43)</f>
        <v>0</v>
      </c>
      <c r="Z44" s="37"/>
      <c r="AA44" s="38">
        <f>SUM(AA32:AA43)</f>
        <v>76</v>
      </c>
      <c r="AB44" s="36">
        <f>SUM(AB32:AB43)</f>
        <v>248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0</v>
      </c>
      <c r="AH44" s="36">
        <f>SUM(AH32:AH43)</f>
        <v>2</v>
      </c>
      <c r="AI44" s="37"/>
      <c r="AJ44" s="38">
        <f>SUM(AJ32:AJ43)</f>
        <v>0</v>
      </c>
      <c r="AK44" s="36">
        <f>SUM(AK32:AK43)</f>
        <v>0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0</v>
      </c>
      <c r="AQ44" s="36">
        <f>SUM(AQ32:AQ43)</f>
        <v>0</v>
      </c>
      <c r="AR44" s="37"/>
      <c r="AS44" s="38">
        <f>SUM(AS32:AS43)</f>
        <v>0</v>
      </c>
      <c r="AT44" s="36">
        <f>SUM(AT32:AT43)</f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>SUM(AY32:AY43)</f>
        <v>0</v>
      </c>
      <c r="AZ44" s="36">
        <f>SUM(AZ32:AZ43)</f>
        <v>0</v>
      </c>
      <c r="BA44" s="37"/>
      <c r="BB44" s="38">
        <f>SUM(BB32:BB43)</f>
        <v>104</v>
      </c>
      <c r="BC44" s="36">
        <f>SUM(BC32:BC43)</f>
        <v>266</v>
      </c>
      <c r="BD44" s="37"/>
      <c r="BE44" s="38">
        <f>SUM(BE32:BE43)</f>
        <v>0</v>
      </c>
      <c r="BF44" s="36">
        <f>SUM(BF32:BF43)</f>
        <v>1</v>
      </c>
      <c r="BG44" s="37"/>
      <c r="BH44" s="38">
        <f>SUM(BH32:BH43)</f>
        <v>0</v>
      </c>
      <c r="BI44" s="36">
        <f>SUM(BI32:BI43)</f>
        <v>0</v>
      </c>
      <c r="BJ44" s="37"/>
      <c r="BK44" s="38">
        <f>SUM(BK32:BK43)</f>
        <v>12</v>
      </c>
      <c r="BL44" s="36">
        <f>SUM(BL32:BL43)</f>
        <v>94</v>
      </c>
      <c r="BM44" s="37"/>
      <c r="BN44" s="38">
        <f>SUM(BN32:BN43)</f>
        <v>0</v>
      </c>
      <c r="BO44" s="36">
        <f>SUM(BO32:BO43)</f>
        <v>0</v>
      </c>
      <c r="BP44" s="37"/>
      <c r="BQ44" s="38">
        <f>SUM(BQ32:BQ43)</f>
        <v>0</v>
      </c>
      <c r="BR44" s="36">
        <f>SUM(BR32:BR43)</f>
        <v>0</v>
      </c>
      <c r="BS44" s="37"/>
      <c r="BT44" s="38">
        <f>SUM(BT32:BT43)</f>
        <v>0</v>
      </c>
      <c r="BU44" s="36">
        <f>SUM(BU32:BU43)</f>
        <v>0</v>
      </c>
      <c r="BV44" s="37"/>
      <c r="BW44" s="38">
        <f>SUM(BW32:BW43)</f>
        <v>25</v>
      </c>
      <c r="BX44" s="36">
        <f>SUM(BX32:BX43)</f>
        <v>215</v>
      </c>
      <c r="BY44" s="37"/>
      <c r="BZ44" s="38">
        <f>SUM(BZ32:BZ43)</f>
        <v>0</v>
      </c>
      <c r="CA44" s="36">
        <f>SUM(CA32:CA43)</f>
        <v>1</v>
      </c>
      <c r="CB44" s="37"/>
      <c r="CC44" s="38">
        <f>SUM(CC32:CC43)</f>
        <v>0</v>
      </c>
      <c r="CD44" s="36">
        <f>SUM(CD32:CD43)</f>
        <v>0</v>
      </c>
      <c r="CE44" s="37"/>
      <c r="CF44" s="38">
        <f t="shared" si="15"/>
        <v>888</v>
      </c>
      <c r="CG44" s="37">
        <f t="shared" si="16"/>
        <v>2695</v>
      </c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</row>
    <row r="45" spans="1:166" x14ac:dyDescent="0.25">
      <c r="A45" s="46">
        <v>2007</v>
      </c>
      <c r="B45" s="47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v>0</v>
      </c>
      <c r="BB45" s="9">
        <v>19</v>
      </c>
      <c r="BC45" s="5">
        <v>48</v>
      </c>
      <c r="BD45" s="6">
        <f>BC45/BB45*1000</f>
        <v>2526.3157894736842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54">
        <v>0</v>
      </c>
      <c r="BU45" s="16">
        <v>0</v>
      </c>
      <c r="BV45" s="55">
        <v>0</v>
      </c>
      <c r="BW45" s="54">
        <v>2</v>
      </c>
      <c r="BX45" s="16">
        <v>28</v>
      </c>
      <c r="BY45" s="55">
        <f t="shared" ref="BY45:BY56" si="17">BX45/BW45*1000</f>
        <v>14000</v>
      </c>
      <c r="BZ45" s="9">
        <v>0</v>
      </c>
      <c r="CA45" s="5">
        <v>0</v>
      </c>
      <c r="CB45" s="6">
        <v>0</v>
      </c>
      <c r="CC45" s="9">
        <v>0</v>
      </c>
      <c r="CD45" s="5">
        <v>0</v>
      </c>
      <c r="CE45" s="6">
        <v>0</v>
      </c>
      <c r="CF45" s="9">
        <f t="shared" si="15"/>
        <v>21</v>
      </c>
      <c r="CG45" s="6">
        <f t="shared" si="16"/>
        <v>76</v>
      </c>
    </row>
    <row r="46" spans="1:166" x14ac:dyDescent="0.25">
      <c r="A46" s="46">
        <v>2007</v>
      </c>
      <c r="B46" s="47" t="s">
        <v>6</v>
      </c>
      <c r="C46" s="9">
        <v>0</v>
      </c>
      <c r="D46" s="5">
        <v>0</v>
      </c>
      <c r="E46" s="6">
        <v>0</v>
      </c>
      <c r="F46" s="53">
        <v>59</v>
      </c>
      <c r="G46" s="12">
        <v>146</v>
      </c>
      <c r="H46" s="6">
        <f t="shared" ref="H46:H56" si="18">G46/F46*1000</f>
        <v>2474.5762711864409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3</v>
      </c>
      <c r="BL46" s="5">
        <v>30</v>
      </c>
      <c r="BM46" s="6">
        <f t="shared" ref="BM46:BM54" si="19">BL46/BK46*1000</f>
        <v>10000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54">
        <v>0</v>
      </c>
      <c r="BU46" s="16">
        <v>0</v>
      </c>
      <c r="BV46" s="55">
        <v>0</v>
      </c>
      <c r="BW46" s="54">
        <v>2</v>
      </c>
      <c r="BX46" s="16">
        <v>17</v>
      </c>
      <c r="BY46" s="55">
        <f t="shared" si="17"/>
        <v>8500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f t="shared" si="15"/>
        <v>64</v>
      </c>
      <c r="CG46" s="6">
        <f t="shared" si="16"/>
        <v>193</v>
      </c>
    </row>
    <row r="47" spans="1:166" x14ac:dyDescent="0.25">
      <c r="A47" s="46">
        <v>2007</v>
      </c>
      <c r="B47" s="47" t="s">
        <v>7</v>
      </c>
      <c r="C47" s="9">
        <v>0</v>
      </c>
      <c r="D47" s="5">
        <v>0</v>
      </c>
      <c r="E47" s="6">
        <v>0</v>
      </c>
      <c r="F47" s="53">
        <v>117</v>
      </c>
      <c r="G47" s="12">
        <v>291</v>
      </c>
      <c r="H47" s="6">
        <f t="shared" si="18"/>
        <v>2487.1794871794873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5</v>
      </c>
      <c r="AB47" s="5">
        <v>23</v>
      </c>
      <c r="AC47" s="6">
        <f>AB47/AA47*1000</f>
        <v>4600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0</v>
      </c>
      <c r="AK47" s="5">
        <v>0</v>
      </c>
      <c r="AL47" s="6">
        <v>0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4</v>
      </c>
      <c r="BL47" s="5">
        <v>36</v>
      </c>
      <c r="BM47" s="6">
        <f t="shared" si="19"/>
        <v>9000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54">
        <v>0</v>
      </c>
      <c r="BU47" s="16">
        <v>0</v>
      </c>
      <c r="BV47" s="55">
        <v>0</v>
      </c>
      <c r="BW47" s="54">
        <v>2</v>
      </c>
      <c r="BX47" s="16">
        <v>12</v>
      </c>
      <c r="BY47" s="55">
        <f t="shared" si="17"/>
        <v>6000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f t="shared" si="15"/>
        <v>128</v>
      </c>
      <c r="CG47" s="6">
        <f t="shared" si="16"/>
        <v>362</v>
      </c>
    </row>
    <row r="48" spans="1:166" x14ac:dyDescent="0.25">
      <c r="A48" s="46">
        <v>2007</v>
      </c>
      <c r="B48" s="47" t="s">
        <v>8</v>
      </c>
      <c r="C48" s="9">
        <v>0</v>
      </c>
      <c r="D48" s="5">
        <v>0</v>
      </c>
      <c r="E48" s="6">
        <v>0</v>
      </c>
      <c r="F48" s="53">
        <v>84</v>
      </c>
      <c r="G48" s="12">
        <v>347</v>
      </c>
      <c r="H48" s="6">
        <f t="shared" si="18"/>
        <v>4130.9523809523816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1</v>
      </c>
      <c r="AI48" s="6">
        <v>0</v>
      </c>
      <c r="AJ48" s="9">
        <v>0</v>
      </c>
      <c r="AK48" s="5">
        <v>0</v>
      </c>
      <c r="AL48" s="6">
        <v>0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54">
        <v>0</v>
      </c>
      <c r="BU48" s="16">
        <v>0</v>
      </c>
      <c r="BV48" s="55">
        <v>0</v>
      </c>
      <c r="BW48" s="54">
        <v>3</v>
      </c>
      <c r="BX48" s="16">
        <v>21</v>
      </c>
      <c r="BY48" s="55">
        <f t="shared" si="17"/>
        <v>7000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f t="shared" si="15"/>
        <v>87</v>
      </c>
      <c r="CG48" s="6">
        <f t="shared" si="16"/>
        <v>369</v>
      </c>
    </row>
    <row r="49" spans="1:166" x14ac:dyDescent="0.25">
      <c r="A49" s="46">
        <v>2007</v>
      </c>
      <c r="B49" s="47" t="s">
        <v>9</v>
      </c>
      <c r="C49" s="9">
        <v>0</v>
      </c>
      <c r="D49" s="5">
        <v>0</v>
      </c>
      <c r="E49" s="6">
        <v>0</v>
      </c>
      <c r="F49" s="53">
        <v>98</v>
      </c>
      <c r="G49" s="12">
        <v>235</v>
      </c>
      <c r="H49" s="6">
        <f t="shared" si="18"/>
        <v>2397.9591836734694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1</v>
      </c>
      <c r="BL49" s="5">
        <v>9</v>
      </c>
      <c r="BM49" s="6">
        <f t="shared" si="19"/>
        <v>9000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54">
        <v>0</v>
      </c>
      <c r="BU49" s="16">
        <v>0</v>
      </c>
      <c r="BV49" s="55">
        <v>0</v>
      </c>
      <c r="BW49" s="54">
        <v>1</v>
      </c>
      <c r="BX49" s="16">
        <v>16</v>
      </c>
      <c r="BY49" s="55">
        <f t="shared" si="17"/>
        <v>16000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f t="shared" si="15"/>
        <v>100</v>
      </c>
      <c r="CG49" s="6">
        <f t="shared" si="16"/>
        <v>260</v>
      </c>
    </row>
    <row r="50" spans="1:166" x14ac:dyDescent="0.25">
      <c r="A50" s="46">
        <v>2007</v>
      </c>
      <c r="B50" s="47" t="s">
        <v>10</v>
      </c>
      <c r="C50" s="9">
        <v>0</v>
      </c>
      <c r="D50" s="5">
        <v>0</v>
      </c>
      <c r="E50" s="6">
        <v>0</v>
      </c>
      <c r="F50" s="53">
        <v>39</v>
      </c>
      <c r="G50" s="12">
        <v>96</v>
      </c>
      <c r="H50" s="6">
        <f t="shared" si="18"/>
        <v>2461.5384615384619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54">
        <v>0</v>
      </c>
      <c r="BU50" s="16">
        <v>0</v>
      </c>
      <c r="BV50" s="55">
        <v>0</v>
      </c>
      <c r="BW50" s="54">
        <v>2</v>
      </c>
      <c r="BX50" s="16">
        <v>14</v>
      </c>
      <c r="BY50" s="55">
        <f t="shared" si="17"/>
        <v>7000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f t="shared" si="15"/>
        <v>41</v>
      </c>
      <c r="CG50" s="6">
        <f t="shared" si="16"/>
        <v>110</v>
      </c>
    </row>
    <row r="51" spans="1:166" x14ac:dyDescent="0.25">
      <c r="A51" s="46">
        <v>2007</v>
      </c>
      <c r="B51" s="47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36</v>
      </c>
      <c r="P51" s="5">
        <v>64</v>
      </c>
      <c r="Q51" s="6">
        <f>P51/O51*1000</f>
        <v>1777.7777777777776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3</v>
      </c>
      <c r="BL51" s="5">
        <v>35</v>
      </c>
      <c r="BM51" s="6">
        <f t="shared" si="19"/>
        <v>11666.666666666666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54">
        <v>0</v>
      </c>
      <c r="BU51" s="16">
        <v>0</v>
      </c>
      <c r="BV51" s="55">
        <v>0</v>
      </c>
      <c r="BW51" s="56">
        <v>0</v>
      </c>
      <c r="BX51" s="15">
        <v>0</v>
      </c>
      <c r="BY51" s="55"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f t="shared" si="15"/>
        <v>39</v>
      </c>
      <c r="CG51" s="6">
        <f t="shared" si="16"/>
        <v>99</v>
      </c>
    </row>
    <row r="52" spans="1:166" x14ac:dyDescent="0.25">
      <c r="A52" s="46">
        <v>2007</v>
      </c>
      <c r="B52" s="47" t="s">
        <v>12</v>
      </c>
      <c r="C52" s="9">
        <v>0</v>
      </c>
      <c r="D52" s="5">
        <v>0</v>
      </c>
      <c r="E52" s="6">
        <v>0</v>
      </c>
      <c r="F52" s="9">
        <v>39</v>
      </c>
      <c r="G52" s="5">
        <v>93</v>
      </c>
      <c r="H52" s="6">
        <f t="shared" si="18"/>
        <v>2384.6153846153848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13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1</v>
      </c>
      <c r="BL52" s="5">
        <v>15</v>
      </c>
      <c r="BM52" s="6">
        <f t="shared" si="19"/>
        <v>15000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54">
        <v>0</v>
      </c>
      <c r="BU52" s="16">
        <v>0</v>
      </c>
      <c r="BV52" s="55">
        <v>0</v>
      </c>
      <c r="BW52" s="54">
        <v>1</v>
      </c>
      <c r="BX52" s="16">
        <v>14</v>
      </c>
      <c r="BY52" s="55">
        <f t="shared" si="17"/>
        <v>14000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f t="shared" si="15"/>
        <v>41</v>
      </c>
      <c r="CG52" s="6">
        <f t="shared" si="16"/>
        <v>135</v>
      </c>
    </row>
    <row r="53" spans="1:166" x14ac:dyDescent="0.25">
      <c r="A53" s="46">
        <v>2007</v>
      </c>
      <c r="B53" s="47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54">
        <v>0</v>
      </c>
      <c r="BU53" s="16">
        <v>0</v>
      </c>
      <c r="BV53" s="55">
        <v>0</v>
      </c>
      <c r="BW53" s="54">
        <v>3</v>
      </c>
      <c r="BX53" s="16">
        <v>21</v>
      </c>
      <c r="BY53" s="55">
        <f t="shared" si="17"/>
        <v>7000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f t="shared" si="15"/>
        <v>3</v>
      </c>
      <c r="CG53" s="6">
        <f t="shared" si="16"/>
        <v>21</v>
      </c>
    </row>
    <row r="54" spans="1:166" x14ac:dyDescent="0.25">
      <c r="A54" s="46">
        <v>2007</v>
      </c>
      <c r="B54" s="47" t="s">
        <v>14</v>
      </c>
      <c r="C54" s="9">
        <v>0</v>
      </c>
      <c r="D54" s="5">
        <v>0</v>
      </c>
      <c r="E54" s="6">
        <v>0</v>
      </c>
      <c r="F54" s="9">
        <v>39</v>
      </c>
      <c r="G54" s="5">
        <v>93</v>
      </c>
      <c r="H54" s="6">
        <f t="shared" si="18"/>
        <v>2384.6153846153848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10</v>
      </c>
      <c r="AB54" s="5">
        <v>45</v>
      </c>
      <c r="AC54" s="6">
        <f>AB54/AA54*1000</f>
        <v>4500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1</v>
      </c>
      <c r="BL54" s="5">
        <v>10</v>
      </c>
      <c r="BM54" s="6">
        <f t="shared" si="19"/>
        <v>10000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54">
        <v>0</v>
      </c>
      <c r="BU54" s="16">
        <v>0</v>
      </c>
      <c r="BV54" s="55">
        <v>0</v>
      </c>
      <c r="BW54" s="54">
        <v>1</v>
      </c>
      <c r="BX54" s="16">
        <v>12</v>
      </c>
      <c r="BY54" s="55">
        <f t="shared" si="17"/>
        <v>12000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f t="shared" si="15"/>
        <v>51</v>
      </c>
      <c r="CG54" s="6">
        <f t="shared" si="16"/>
        <v>160</v>
      </c>
    </row>
    <row r="55" spans="1:166" x14ac:dyDescent="0.25">
      <c r="A55" s="46">
        <v>2007</v>
      </c>
      <c r="B55" s="47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10</v>
      </c>
      <c r="AB55" s="5">
        <v>49</v>
      </c>
      <c r="AC55" s="6">
        <f>AB55/AA55*1000</f>
        <v>4900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2</v>
      </c>
      <c r="BL55" s="5">
        <v>14</v>
      </c>
      <c r="BM55" s="6">
        <f>BL55/BK55*1000</f>
        <v>7000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54">
        <v>0</v>
      </c>
      <c r="BU55" s="16">
        <v>0</v>
      </c>
      <c r="BV55" s="55">
        <v>0</v>
      </c>
      <c r="BW55" s="56">
        <v>0</v>
      </c>
      <c r="BX55" s="15">
        <v>0</v>
      </c>
      <c r="BY55" s="55"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f t="shared" si="15"/>
        <v>12</v>
      </c>
      <c r="CG55" s="6">
        <f t="shared" si="16"/>
        <v>63</v>
      </c>
    </row>
    <row r="56" spans="1:166" x14ac:dyDescent="0.25">
      <c r="A56" s="46">
        <v>2007</v>
      </c>
      <c r="B56" s="47" t="s">
        <v>16</v>
      </c>
      <c r="C56" s="9">
        <v>0</v>
      </c>
      <c r="D56" s="5">
        <v>0</v>
      </c>
      <c r="E56" s="6">
        <v>0</v>
      </c>
      <c r="F56" s="9">
        <v>58</v>
      </c>
      <c r="G56" s="5">
        <v>135</v>
      </c>
      <c r="H56" s="6">
        <f t="shared" si="18"/>
        <v>2327.5862068965516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19</v>
      </c>
      <c r="BC56" s="5">
        <v>48</v>
      </c>
      <c r="BD56" s="6">
        <f>BC56/BB56*1000</f>
        <v>2526.3157894736842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54">
        <v>0</v>
      </c>
      <c r="BU56" s="16">
        <v>0</v>
      </c>
      <c r="BV56" s="55">
        <v>0</v>
      </c>
      <c r="BW56" s="56">
        <v>4</v>
      </c>
      <c r="BX56" s="15">
        <v>37</v>
      </c>
      <c r="BY56" s="55">
        <f t="shared" si="17"/>
        <v>9250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f t="shared" si="15"/>
        <v>81</v>
      </c>
      <c r="CG56" s="6">
        <f t="shared" si="16"/>
        <v>220</v>
      </c>
    </row>
    <row r="57" spans="1:166" ht="15.75" thickBot="1" x14ac:dyDescent="0.3">
      <c r="A57" s="48"/>
      <c r="B57" s="49" t="s">
        <v>17</v>
      </c>
      <c r="C57" s="38">
        <f>SUM(C45:C56)</f>
        <v>0</v>
      </c>
      <c r="D57" s="36">
        <f>SUM(D45:D56)</f>
        <v>0</v>
      </c>
      <c r="E57" s="37"/>
      <c r="F57" s="38">
        <f>SUM(F45:F56)</f>
        <v>533</v>
      </c>
      <c r="G57" s="36">
        <f>SUM(G45:G56)</f>
        <v>1436</v>
      </c>
      <c r="H57" s="37"/>
      <c r="I57" s="38">
        <f>SUM(I45:I56)</f>
        <v>0</v>
      </c>
      <c r="J57" s="36">
        <f>SUM(J45:J56)</f>
        <v>0</v>
      </c>
      <c r="K57" s="37"/>
      <c r="L57" s="38">
        <f>SUM(L45:L56)</f>
        <v>0</v>
      </c>
      <c r="M57" s="36">
        <f>SUM(M45:M56)</f>
        <v>0</v>
      </c>
      <c r="N57" s="37"/>
      <c r="O57" s="38">
        <f>SUM(O45:O56)</f>
        <v>36</v>
      </c>
      <c r="P57" s="36">
        <f>SUM(P45:P56)</f>
        <v>64</v>
      </c>
      <c r="Q57" s="37"/>
      <c r="R57" s="38">
        <f>SUM(R45:R56)</f>
        <v>0</v>
      </c>
      <c r="S57" s="36">
        <f>SUM(S45:S56)</f>
        <v>0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0</v>
      </c>
      <c r="Y57" s="36">
        <f>SUM(Y45:Y56)</f>
        <v>0</v>
      </c>
      <c r="Z57" s="37"/>
      <c r="AA57" s="38">
        <f>SUM(AA45:AA56)</f>
        <v>25</v>
      </c>
      <c r="AB57" s="36">
        <f>SUM(AB45:AB56)</f>
        <v>130</v>
      </c>
      <c r="AC57" s="37"/>
      <c r="AD57" s="38">
        <f>SUM(AD45:AD56)</f>
        <v>0</v>
      </c>
      <c r="AE57" s="36">
        <f>SUM(AE45:AE56)</f>
        <v>0</v>
      </c>
      <c r="AF57" s="37"/>
      <c r="AG57" s="38">
        <f>SUM(AG45:AG56)</f>
        <v>0</v>
      </c>
      <c r="AH57" s="36">
        <f>SUM(AH45:AH56)</f>
        <v>1</v>
      </c>
      <c r="AI57" s="37"/>
      <c r="AJ57" s="38">
        <f>SUM(AJ45:AJ56)</f>
        <v>0</v>
      </c>
      <c r="AK57" s="36">
        <f>SUM(AK45:AK56)</f>
        <v>0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>SUM(AS45:AS56)</f>
        <v>0</v>
      </c>
      <c r="AT57" s="36">
        <f>SUM(AT45:AT56)</f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38</v>
      </c>
      <c r="BC57" s="36">
        <f>SUM(BC45:BC56)</f>
        <v>96</v>
      </c>
      <c r="BD57" s="37"/>
      <c r="BE57" s="38">
        <f>SUM(BE45:BE56)</f>
        <v>0</v>
      </c>
      <c r="BF57" s="36">
        <f>SUM(BF45:BF56)</f>
        <v>0</v>
      </c>
      <c r="BG57" s="37"/>
      <c r="BH57" s="38">
        <f>SUM(BH45:BH56)</f>
        <v>0</v>
      </c>
      <c r="BI57" s="36">
        <f>SUM(BI45:BI56)</f>
        <v>0</v>
      </c>
      <c r="BJ57" s="37"/>
      <c r="BK57" s="38">
        <f>SUM(BK45:BK56)</f>
        <v>15</v>
      </c>
      <c r="BL57" s="36">
        <f>SUM(BL45:BL56)</f>
        <v>149</v>
      </c>
      <c r="BM57" s="37"/>
      <c r="BN57" s="38">
        <f>SUM(BN45:BN56)</f>
        <v>0</v>
      </c>
      <c r="BO57" s="36">
        <f>SUM(BO45:BO56)</f>
        <v>0</v>
      </c>
      <c r="BP57" s="37"/>
      <c r="BQ57" s="38">
        <f>SUM(BQ45:BQ56)</f>
        <v>0</v>
      </c>
      <c r="BR57" s="36">
        <f>SUM(BR45:BR56)</f>
        <v>0</v>
      </c>
      <c r="BS57" s="37"/>
      <c r="BT57" s="38">
        <f>SUM(BT45:BT56)</f>
        <v>0</v>
      </c>
      <c r="BU57" s="36">
        <f>SUM(BU45:BU56)</f>
        <v>0</v>
      </c>
      <c r="BV57" s="37"/>
      <c r="BW57" s="38">
        <f>SUM(BW45:BW56)</f>
        <v>21</v>
      </c>
      <c r="BX57" s="36">
        <f>SUM(BX45:BX56)</f>
        <v>192</v>
      </c>
      <c r="BY57" s="37"/>
      <c r="BZ57" s="38">
        <f>SUM(BZ45:BZ56)</f>
        <v>0</v>
      </c>
      <c r="CA57" s="36">
        <f>SUM(CA45:CA56)</f>
        <v>0</v>
      </c>
      <c r="CB57" s="37"/>
      <c r="CC57" s="38">
        <f>SUM(CC45:CC56)</f>
        <v>0</v>
      </c>
      <c r="CD57" s="36">
        <f>SUM(CD45:CD56)</f>
        <v>0</v>
      </c>
      <c r="CE57" s="37"/>
      <c r="CF57" s="38">
        <f t="shared" si="15"/>
        <v>668</v>
      </c>
      <c r="CG57" s="37">
        <f t="shared" si="16"/>
        <v>2068</v>
      </c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</row>
    <row r="58" spans="1:166" x14ac:dyDescent="0.25">
      <c r="A58" s="46">
        <v>2008</v>
      </c>
      <c r="B58" s="47" t="s">
        <v>5</v>
      </c>
      <c r="C58" s="9">
        <v>0</v>
      </c>
      <c r="D58" s="5">
        <v>0</v>
      </c>
      <c r="E58" s="6">
        <v>0</v>
      </c>
      <c r="F58" s="9">
        <v>20</v>
      </c>
      <c r="G58" s="5">
        <v>44</v>
      </c>
      <c r="H58" s="6">
        <f>G58/F58*1000</f>
        <v>2200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13</v>
      </c>
      <c r="AB58" s="5">
        <v>86</v>
      </c>
      <c r="AC58" s="6">
        <f>AB58/AA58*1000</f>
        <v>6615.3846153846152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v>0</v>
      </c>
      <c r="CA58" s="5">
        <v>0</v>
      </c>
      <c r="CB58" s="6">
        <v>0</v>
      </c>
      <c r="CC58" s="9">
        <v>0</v>
      </c>
      <c r="CD58" s="5">
        <v>0</v>
      </c>
      <c r="CE58" s="6">
        <v>0</v>
      </c>
      <c r="CF58" s="9">
        <f t="shared" ref="CF58:CF70" si="20">C58+F58+I58+O58+R58+X58+AA58+AD58+AG58+AP58+BB58+BE58+BK58+BN58+BW58+CC58</f>
        <v>33</v>
      </c>
      <c r="CG58" s="6">
        <f t="shared" ref="CG58:CG70" si="21">D58+G58+J58+P58+S58+Y58+AB58+AE58+AH58+AQ58+BC58+BF58+BL58+BO58+BX58+CD58</f>
        <v>130</v>
      </c>
    </row>
    <row r="59" spans="1:166" x14ac:dyDescent="0.25">
      <c r="A59" s="46">
        <v>2008</v>
      </c>
      <c r="B59" s="47" t="s">
        <v>6</v>
      </c>
      <c r="C59" s="9">
        <v>0</v>
      </c>
      <c r="D59" s="5">
        <v>0</v>
      </c>
      <c r="E59" s="6">
        <v>0</v>
      </c>
      <c r="F59" s="9">
        <v>39</v>
      </c>
      <c r="G59" s="5">
        <v>113</v>
      </c>
      <c r="H59" s="6">
        <f>G59/F59*1000</f>
        <v>2897.4358974358975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1</v>
      </c>
      <c r="P59" s="5">
        <v>1</v>
      </c>
      <c r="Q59" s="6">
        <f>P59/O59*1000</f>
        <v>1000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5</v>
      </c>
      <c r="BL59" s="5">
        <v>52</v>
      </c>
      <c r="BM59" s="6">
        <f t="shared" ref="BM59:BM67" si="22">BL59/BK59*1000</f>
        <v>10400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2</v>
      </c>
      <c r="BX59" s="5">
        <v>11</v>
      </c>
      <c r="BY59" s="6">
        <f t="shared" ref="BY59:BY64" si="23">BX59/BW59*1000</f>
        <v>5500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f t="shared" si="20"/>
        <v>47</v>
      </c>
      <c r="CG59" s="6">
        <f t="shared" si="21"/>
        <v>177</v>
      </c>
    </row>
    <row r="60" spans="1:166" x14ac:dyDescent="0.25">
      <c r="A60" s="46">
        <v>2008</v>
      </c>
      <c r="B60" s="47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f t="shared" si="20"/>
        <v>0</v>
      </c>
      <c r="CG60" s="6">
        <f t="shared" si="21"/>
        <v>0</v>
      </c>
    </row>
    <row r="61" spans="1:166" x14ac:dyDescent="0.25">
      <c r="A61" s="46">
        <v>2008</v>
      </c>
      <c r="B61" s="47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v>0</v>
      </c>
      <c r="BW61" s="53">
        <v>2</v>
      </c>
      <c r="BX61" s="12">
        <v>33</v>
      </c>
      <c r="BY61" s="6">
        <f t="shared" si="23"/>
        <v>16500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f t="shared" si="20"/>
        <v>2</v>
      </c>
      <c r="CG61" s="6">
        <f t="shared" si="21"/>
        <v>33</v>
      </c>
    </row>
    <row r="62" spans="1:166" x14ac:dyDescent="0.25">
      <c r="A62" s="46">
        <v>2008</v>
      </c>
      <c r="B62" s="47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2</v>
      </c>
      <c r="BL62" s="5">
        <v>17</v>
      </c>
      <c r="BM62" s="6">
        <f t="shared" si="22"/>
        <v>8500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53">
        <v>4</v>
      </c>
      <c r="BX62" s="12">
        <v>41</v>
      </c>
      <c r="BY62" s="6">
        <f t="shared" si="23"/>
        <v>10250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f t="shared" si="20"/>
        <v>6</v>
      </c>
      <c r="CG62" s="6">
        <f t="shared" si="21"/>
        <v>58</v>
      </c>
    </row>
    <row r="63" spans="1:166" x14ac:dyDescent="0.25">
      <c r="A63" s="46">
        <v>2008</v>
      </c>
      <c r="B63" s="47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53">
        <v>5</v>
      </c>
      <c r="BX63" s="12">
        <v>49</v>
      </c>
      <c r="BY63" s="6">
        <f t="shared" si="23"/>
        <v>9800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f t="shared" si="20"/>
        <v>5</v>
      </c>
      <c r="CG63" s="6">
        <f t="shared" si="21"/>
        <v>49</v>
      </c>
    </row>
    <row r="64" spans="1:166" x14ac:dyDescent="0.25">
      <c r="A64" s="46">
        <v>2008</v>
      </c>
      <c r="B64" s="47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45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53">
        <v>2</v>
      </c>
      <c r="BX64" s="12">
        <v>29</v>
      </c>
      <c r="BY64" s="6">
        <f t="shared" si="23"/>
        <v>14500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f t="shared" si="20"/>
        <v>2</v>
      </c>
      <c r="CG64" s="6">
        <f t="shared" si="21"/>
        <v>74</v>
      </c>
    </row>
    <row r="65" spans="1:166" x14ac:dyDescent="0.25">
      <c r="A65" s="46">
        <v>2008</v>
      </c>
      <c r="B65" s="47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5</v>
      </c>
      <c r="BL65" s="5">
        <v>49</v>
      </c>
      <c r="BM65" s="6">
        <f t="shared" si="22"/>
        <v>9800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f t="shared" si="20"/>
        <v>5</v>
      </c>
      <c r="CG65" s="6">
        <f t="shared" si="21"/>
        <v>49</v>
      </c>
    </row>
    <row r="66" spans="1:166" x14ac:dyDescent="0.25">
      <c r="A66" s="46">
        <v>2008</v>
      </c>
      <c r="B66" s="47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f t="shared" si="20"/>
        <v>0</v>
      </c>
      <c r="CG66" s="6">
        <f t="shared" si="21"/>
        <v>0</v>
      </c>
    </row>
    <row r="67" spans="1:166" x14ac:dyDescent="0.25">
      <c r="A67" s="46">
        <v>2008</v>
      </c>
      <c r="B67" s="47" t="s">
        <v>14</v>
      </c>
      <c r="C67" s="9">
        <v>0</v>
      </c>
      <c r="D67" s="5">
        <v>0</v>
      </c>
      <c r="E67" s="6">
        <v>0</v>
      </c>
      <c r="F67" s="9">
        <v>19</v>
      </c>
      <c r="G67" s="5">
        <v>75</v>
      </c>
      <c r="H67" s="6">
        <f>G67/F67*1000</f>
        <v>3947.3684210526312</v>
      </c>
      <c r="I67" s="9">
        <v>35</v>
      </c>
      <c r="J67" s="5">
        <v>236</v>
      </c>
      <c r="K67" s="6">
        <f>J67/I67*1000</f>
        <v>6742.8571428571431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10</v>
      </c>
      <c r="BL67" s="5">
        <v>115</v>
      </c>
      <c r="BM67" s="6">
        <f t="shared" si="22"/>
        <v>11500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0</v>
      </c>
      <c r="BY67" s="6"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f t="shared" si="20"/>
        <v>64</v>
      </c>
      <c r="CG67" s="6">
        <f t="shared" si="21"/>
        <v>426</v>
      </c>
    </row>
    <row r="68" spans="1:166" x14ac:dyDescent="0.25">
      <c r="A68" s="46">
        <v>2008</v>
      </c>
      <c r="B68" s="47" t="s">
        <v>15</v>
      </c>
      <c r="C68" s="9">
        <v>0</v>
      </c>
      <c r="D68" s="5">
        <v>0</v>
      </c>
      <c r="E68" s="6">
        <v>0</v>
      </c>
      <c r="F68" s="9">
        <v>20</v>
      </c>
      <c r="G68" s="5">
        <v>74</v>
      </c>
      <c r="H68" s="6">
        <f>G68/F68*1000</f>
        <v>3700</v>
      </c>
      <c r="I68" s="9">
        <v>21</v>
      </c>
      <c r="J68" s="5">
        <v>872</v>
      </c>
      <c r="K68" s="6">
        <f>J68/I68*1000</f>
        <v>41523.809523809527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f t="shared" si="20"/>
        <v>41</v>
      </c>
      <c r="CG68" s="6">
        <f t="shared" si="21"/>
        <v>946</v>
      </c>
    </row>
    <row r="69" spans="1:166" x14ac:dyDescent="0.25">
      <c r="A69" s="46">
        <v>2008</v>
      </c>
      <c r="B69" s="47" t="s">
        <v>16</v>
      </c>
      <c r="C69" s="9">
        <v>0</v>
      </c>
      <c r="D69" s="5">
        <v>0</v>
      </c>
      <c r="E69" s="6">
        <v>0</v>
      </c>
      <c r="F69" s="9">
        <v>19</v>
      </c>
      <c r="G69" s="5">
        <v>99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f t="shared" si="20"/>
        <v>19</v>
      </c>
      <c r="CG69" s="6">
        <f t="shared" si="21"/>
        <v>99</v>
      </c>
    </row>
    <row r="70" spans="1:166" ht="15.75" thickBot="1" x14ac:dyDescent="0.3">
      <c r="A70" s="48"/>
      <c r="B70" s="49" t="s">
        <v>17</v>
      </c>
      <c r="C70" s="38">
        <f>SUM(C58:C69)</f>
        <v>0</v>
      </c>
      <c r="D70" s="36">
        <f>SUM(D58:D69)</f>
        <v>0</v>
      </c>
      <c r="E70" s="37"/>
      <c r="F70" s="38">
        <f>SUM(F58:F69)</f>
        <v>117</v>
      </c>
      <c r="G70" s="36">
        <f>SUM(G58:G69)</f>
        <v>405</v>
      </c>
      <c r="H70" s="37"/>
      <c r="I70" s="38">
        <f>SUM(I58:I69)</f>
        <v>56</v>
      </c>
      <c r="J70" s="36">
        <f>SUM(J58:J69)</f>
        <v>1108</v>
      </c>
      <c r="K70" s="37"/>
      <c r="L70" s="38">
        <f>SUM(L58:L69)</f>
        <v>0</v>
      </c>
      <c r="M70" s="36">
        <f>SUM(M58:M69)</f>
        <v>0</v>
      </c>
      <c r="N70" s="37"/>
      <c r="O70" s="38">
        <f>SUM(O58:O69)</f>
        <v>1</v>
      </c>
      <c r="P70" s="36">
        <f>SUM(P58:P69)</f>
        <v>1</v>
      </c>
      <c r="Q70" s="37"/>
      <c r="R70" s="38">
        <f>SUM(R58:R69)</f>
        <v>0</v>
      </c>
      <c r="S70" s="36">
        <f>SUM(S58:S69)</f>
        <v>0</v>
      </c>
      <c r="T70" s="37"/>
      <c r="U70" s="38">
        <f>SUM(U58:U69)</f>
        <v>0</v>
      </c>
      <c r="V70" s="36">
        <f>SUM(V58:V69)</f>
        <v>0</v>
      </c>
      <c r="W70" s="37"/>
      <c r="X70" s="38">
        <f>SUM(X58:X69)</f>
        <v>0</v>
      </c>
      <c r="Y70" s="36">
        <f>SUM(Y58:Y69)</f>
        <v>0</v>
      </c>
      <c r="Z70" s="37"/>
      <c r="AA70" s="38">
        <f>SUM(AA58:AA69)</f>
        <v>13</v>
      </c>
      <c r="AB70" s="36">
        <f>SUM(AB58:AB69)</f>
        <v>131</v>
      </c>
      <c r="AC70" s="37"/>
      <c r="AD70" s="38">
        <f>SUM(AD58:AD69)</f>
        <v>0</v>
      </c>
      <c r="AE70" s="36">
        <f>SUM(AE58:AE69)</f>
        <v>0</v>
      </c>
      <c r="AF70" s="37"/>
      <c r="AG70" s="38">
        <f>SUM(AG58:AG69)</f>
        <v>0</v>
      </c>
      <c r="AH70" s="36">
        <f>SUM(AH58:AH69)</f>
        <v>0</v>
      </c>
      <c r="AI70" s="37"/>
      <c r="AJ70" s="38">
        <f>SUM(AJ58:AJ69)</f>
        <v>0</v>
      </c>
      <c r="AK70" s="36">
        <f>SUM(AK58:AK69)</f>
        <v>0</v>
      </c>
      <c r="AL70" s="37"/>
      <c r="AM70" s="38">
        <f>SUM(AM58:AM69)</f>
        <v>0</v>
      </c>
      <c r="AN70" s="36">
        <f>SUM(AN58:AN69)</f>
        <v>0</v>
      </c>
      <c r="AO70" s="37"/>
      <c r="AP70" s="38">
        <f>SUM(AP58:AP69)</f>
        <v>0</v>
      </c>
      <c r="AQ70" s="36">
        <f>SUM(AQ58:AQ69)</f>
        <v>0</v>
      </c>
      <c r="AR70" s="37"/>
      <c r="AS70" s="38">
        <f>SUM(AS58:AS69)</f>
        <v>0</v>
      </c>
      <c r="AT70" s="36">
        <f>SUM(AT58:AT69)</f>
        <v>0</v>
      </c>
      <c r="AU70" s="37"/>
      <c r="AV70" s="38">
        <f>SUM(AV58:AV69)</f>
        <v>0</v>
      </c>
      <c r="AW70" s="36">
        <f>SUM(AW58:AW69)</f>
        <v>0</v>
      </c>
      <c r="AX70" s="37"/>
      <c r="AY70" s="38">
        <f>SUM(AY58:AY69)</f>
        <v>0</v>
      </c>
      <c r="AZ70" s="36">
        <f>SUM(AZ58:AZ69)</f>
        <v>0</v>
      </c>
      <c r="BA70" s="37"/>
      <c r="BB70" s="38">
        <f>SUM(BB58:BB69)</f>
        <v>0</v>
      </c>
      <c r="BC70" s="36">
        <f>SUM(BC58:BC69)</f>
        <v>0</v>
      </c>
      <c r="BD70" s="37"/>
      <c r="BE70" s="38">
        <f>SUM(BE58:BE69)</f>
        <v>0</v>
      </c>
      <c r="BF70" s="36">
        <f>SUM(BF58:BF69)</f>
        <v>0</v>
      </c>
      <c r="BG70" s="37"/>
      <c r="BH70" s="38">
        <f>SUM(BH58:BH69)</f>
        <v>0</v>
      </c>
      <c r="BI70" s="36">
        <f>SUM(BI58:BI69)</f>
        <v>0</v>
      </c>
      <c r="BJ70" s="37"/>
      <c r="BK70" s="38">
        <f>SUM(BK58:BK69)</f>
        <v>22</v>
      </c>
      <c r="BL70" s="36">
        <f>SUM(BL58:BL69)</f>
        <v>233</v>
      </c>
      <c r="BM70" s="37"/>
      <c r="BN70" s="38">
        <f>SUM(BN58:BN69)</f>
        <v>0</v>
      </c>
      <c r="BO70" s="36">
        <f>SUM(BO58:BO69)</f>
        <v>0</v>
      </c>
      <c r="BP70" s="37"/>
      <c r="BQ70" s="38">
        <f>SUM(BQ58:BQ69)</f>
        <v>0</v>
      </c>
      <c r="BR70" s="36">
        <f>SUM(BR58:BR69)</f>
        <v>0</v>
      </c>
      <c r="BS70" s="37"/>
      <c r="BT70" s="38">
        <f>SUM(BT58:BT69)</f>
        <v>0</v>
      </c>
      <c r="BU70" s="36">
        <f>SUM(BU58:BU69)</f>
        <v>0</v>
      </c>
      <c r="BV70" s="37"/>
      <c r="BW70" s="38">
        <f>SUM(BW58:BW69)</f>
        <v>15</v>
      </c>
      <c r="BX70" s="36">
        <f>SUM(BX58:BX69)</f>
        <v>163</v>
      </c>
      <c r="BY70" s="37"/>
      <c r="BZ70" s="38">
        <f>SUM(BZ58:BZ69)</f>
        <v>0</v>
      </c>
      <c r="CA70" s="36">
        <f>SUM(CA58:CA69)</f>
        <v>0</v>
      </c>
      <c r="CB70" s="37"/>
      <c r="CC70" s="38">
        <f>SUM(CC58:CC69)</f>
        <v>0</v>
      </c>
      <c r="CD70" s="36">
        <f>SUM(CD58:CD69)</f>
        <v>0</v>
      </c>
      <c r="CE70" s="37"/>
      <c r="CF70" s="38">
        <f t="shared" si="20"/>
        <v>224</v>
      </c>
      <c r="CG70" s="37">
        <f t="shared" si="21"/>
        <v>2041</v>
      </c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</row>
    <row r="71" spans="1:166" x14ac:dyDescent="0.25">
      <c r="A71" s="46">
        <v>2009</v>
      </c>
      <c r="B71" s="47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30</v>
      </c>
      <c r="J71" s="5">
        <v>283</v>
      </c>
      <c r="K71" s="6">
        <f>J71/I71*1000</f>
        <v>9433.3333333333339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5</v>
      </c>
      <c r="BX71" s="5">
        <v>61</v>
      </c>
      <c r="BY71" s="6">
        <f t="shared" ref="BY71:BY82" si="24">BX71/BW71*1000</f>
        <v>12200</v>
      </c>
      <c r="BZ71" s="9">
        <v>20</v>
      </c>
      <c r="CA71" s="5">
        <v>115</v>
      </c>
      <c r="CB71" s="6">
        <f>CA71/BZ71*1000</f>
        <v>5750</v>
      </c>
      <c r="CC71" s="9">
        <v>0</v>
      </c>
      <c r="CD71" s="5">
        <v>0</v>
      </c>
      <c r="CE71" s="6">
        <v>0</v>
      </c>
      <c r="CF71" s="9">
        <f t="shared" ref="CF71:CF102" si="25">C71+F71+I71+O71+R71+X71+AA71+AD71+AG71+AP71+BB71+BE71+BK71+BN71+BW71+CC71+BZ71</f>
        <v>55</v>
      </c>
      <c r="CG71" s="6">
        <f t="shared" ref="CG71:CG102" si="26">D71+G71+J71+P71+S71+Y71+AB71+AE71+AH71+AQ71+BC71+BF71+BL71+BO71+BX71+CD71+CA71</f>
        <v>459</v>
      </c>
    </row>
    <row r="72" spans="1:166" x14ac:dyDescent="0.25">
      <c r="A72" s="46">
        <v>2009</v>
      </c>
      <c r="B72" s="47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f t="shared" si="25"/>
        <v>0</v>
      </c>
      <c r="CG72" s="6">
        <f t="shared" si="26"/>
        <v>0</v>
      </c>
    </row>
    <row r="73" spans="1:166" x14ac:dyDescent="0.25">
      <c r="A73" s="46">
        <v>2009</v>
      </c>
      <c r="B73" s="47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v>0</v>
      </c>
      <c r="BB73" s="9">
        <v>18</v>
      </c>
      <c r="BC73" s="5">
        <v>131</v>
      </c>
      <c r="BD73" s="6">
        <f>BC73/BB73*1000</f>
        <v>7277.7777777777774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2</v>
      </c>
      <c r="BL73" s="5">
        <v>23</v>
      </c>
      <c r="BM73" s="6">
        <f t="shared" ref="BM73:BM81" si="27">BL73/BK73*1000</f>
        <v>11500</v>
      </c>
      <c r="BN73" s="9">
        <v>19</v>
      </c>
      <c r="BO73" s="5">
        <v>43</v>
      </c>
      <c r="BP73" s="6">
        <f>BO73/BN73*1000</f>
        <v>2263.1578947368421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-60</v>
      </c>
      <c r="BY73" s="6"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f t="shared" si="25"/>
        <v>39</v>
      </c>
      <c r="CG73" s="6">
        <f t="shared" si="26"/>
        <v>137</v>
      </c>
    </row>
    <row r="74" spans="1:166" x14ac:dyDescent="0.25">
      <c r="A74" s="46">
        <v>2009</v>
      </c>
      <c r="B74" s="47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57</v>
      </c>
      <c r="BO74" s="5">
        <v>138</v>
      </c>
      <c r="BP74" s="6">
        <f>BO74/BN74*1000</f>
        <v>2421.0526315789475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53">
        <v>3</v>
      </c>
      <c r="BX74" s="12">
        <v>24</v>
      </c>
      <c r="BY74" s="6">
        <f t="shared" si="24"/>
        <v>8000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f t="shared" si="25"/>
        <v>60</v>
      </c>
      <c r="CG74" s="6">
        <f t="shared" si="26"/>
        <v>162</v>
      </c>
    </row>
    <row r="75" spans="1:166" x14ac:dyDescent="0.25">
      <c r="A75" s="46">
        <v>2009</v>
      </c>
      <c r="B75" s="47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10</v>
      </c>
      <c r="AB75" s="5">
        <v>37</v>
      </c>
      <c r="AC75" s="6">
        <f>AB75/AA75*1000</f>
        <v>3700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3</v>
      </c>
      <c r="BL75" s="5">
        <v>42</v>
      </c>
      <c r="BM75" s="6">
        <f t="shared" si="27"/>
        <v>14000</v>
      </c>
      <c r="BN75" s="9">
        <v>38</v>
      </c>
      <c r="BO75" s="5">
        <v>91</v>
      </c>
      <c r="BP75" s="6">
        <f>BO75/BN75*1000</f>
        <v>2394.7368421052633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53">
        <v>2</v>
      </c>
      <c r="BX75" s="12">
        <v>23</v>
      </c>
      <c r="BY75" s="6">
        <f t="shared" si="24"/>
        <v>11500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f t="shared" si="25"/>
        <v>53</v>
      </c>
      <c r="CG75" s="6">
        <f t="shared" si="26"/>
        <v>193</v>
      </c>
    </row>
    <row r="76" spans="1:166" x14ac:dyDescent="0.25">
      <c r="A76" s="46">
        <v>2009</v>
      </c>
      <c r="B76" s="47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53">
        <v>1</v>
      </c>
      <c r="BX76" s="12">
        <v>15</v>
      </c>
      <c r="BY76" s="6">
        <f t="shared" si="24"/>
        <v>15000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f t="shared" si="25"/>
        <v>1</v>
      </c>
      <c r="CG76" s="6">
        <f t="shared" si="26"/>
        <v>15</v>
      </c>
    </row>
    <row r="77" spans="1:166" x14ac:dyDescent="0.25">
      <c r="A77" s="46">
        <v>2009</v>
      </c>
      <c r="B77" s="47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3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5</v>
      </c>
      <c r="BL77" s="5">
        <v>47</v>
      </c>
      <c r="BM77" s="6">
        <f t="shared" si="27"/>
        <v>9400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53">
        <v>3</v>
      </c>
      <c r="BX77" s="12">
        <v>31</v>
      </c>
      <c r="BY77" s="6">
        <f t="shared" si="24"/>
        <v>10333.333333333334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f t="shared" si="25"/>
        <v>8</v>
      </c>
      <c r="CG77" s="6">
        <f t="shared" si="26"/>
        <v>81</v>
      </c>
    </row>
    <row r="78" spans="1:166" x14ac:dyDescent="0.25">
      <c r="A78" s="46">
        <v>2009</v>
      </c>
      <c r="B78" s="47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f t="shared" si="25"/>
        <v>0</v>
      </c>
      <c r="CG78" s="6">
        <f t="shared" si="26"/>
        <v>0</v>
      </c>
    </row>
    <row r="79" spans="1:166" x14ac:dyDescent="0.25">
      <c r="A79" s="46">
        <v>2009</v>
      </c>
      <c r="B79" s="47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f t="shared" si="25"/>
        <v>0</v>
      </c>
      <c r="CG79" s="6">
        <f t="shared" si="26"/>
        <v>0</v>
      </c>
    </row>
    <row r="80" spans="1:166" x14ac:dyDescent="0.25">
      <c r="A80" s="46">
        <v>2009</v>
      </c>
      <c r="B80" s="47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11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53">
        <v>3</v>
      </c>
      <c r="BX80" s="12">
        <v>28</v>
      </c>
      <c r="BY80" s="6">
        <f t="shared" si="24"/>
        <v>9333.3333333333339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f t="shared" si="25"/>
        <v>3</v>
      </c>
      <c r="CG80" s="6">
        <f t="shared" si="26"/>
        <v>39</v>
      </c>
    </row>
    <row r="81" spans="1:166" x14ac:dyDescent="0.25">
      <c r="A81" s="46">
        <v>2009</v>
      </c>
      <c r="B81" s="47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18</v>
      </c>
      <c r="J81" s="5">
        <v>52</v>
      </c>
      <c r="K81" s="6">
        <f>J81/I81*1000</f>
        <v>2888.8888888888887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1</v>
      </c>
      <c r="BL81" s="5">
        <v>0</v>
      </c>
      <c r="BM81" s="6">
        <f t="shared" si="27"/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53">
        <v>2</v>
      </c>
      <c r="BX81" s="12">
        <v>16</v>
      </c>
      <c r="BY81" s="6">
        <f t="shared" si="24"/>
        <v>8000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f t="shared" si="25"/>
        <v>21</v>
      </c>
      <c r="CG81" s="6">
        <f t="shared" si="26"/>
        <v>68</v>
      </c>
    </row>
    <row r="82" spans="1:166" x14ac:dyDescent="0.25">
      <c r="A82" s="46">
        <v>2009</v>
      </c>
      <c r="B82" s="47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53">
        <v>1</v>
      </c>
      <c r="BX82" s="12">
        <v>14</v>
      </c>
      <c r="BY82" s="6">
        <f t="shared" si="24"/>
        <v>14000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f t="shared" si="25"/>
        <v>1</v>
      </c>
      <c r="CG82" s="6">
        <f t="shared" si="26"/>
        <v>14</v>
      </c>
    </row>
    <row r="83" spans="1:166" ht="15.75" thickBot="1" x14ac:dyDescent="0.3">
      <c r="A83" s="48"/>
      <c r="B83" s="49" t="s">
        <v>17</v>
      </c>
      <c r="C83" s="38">
        <f>SUM(C71:C82)</f>
        <v>0</v>
      </c>
      <c r="D83" s="36">
        <f>SUM(D71:D82)</f>
        <v>0</v>
      </c>
      <c r="E83" s="37"/>
      <c r="F83" s="38">
        <f>SUM(F71:F82)</f>
        <v>0</v>
      </c>
      <c r="G83" s="36">
        <f>SUM(G71:G82)</f>
        <v>0</v>
      </c>
      <c r="H83" s="37"/>
      <c r="I83" s="38">
        <f>SUM(I71:I82)</f>
        <v>48</v>
      </c>
      <c r="J83" s="36">
        <f>SUM(J71:J82)</f>
        <v>335</v>
      </c>
      <c r="K83" s="37"/>
      <c r="L83" s="38">
        <f>SUM(L71:L82)</f>
        <v>0</v>
      </c>
      <c r="M83" s="36">
        <f>SUM(M71:M82)</f>
        <v>0</v>
      </c>
      <c r="N83" s="37"/>
      <c r="O83" s="38">
        <f>SUM(O71:O82)</f>
        <v>0</v>
      </c>
      <c r="P83" s="36">
        <f>SUM(P71:P82)</f>
        <v>0</v>
      </c>
      <c r="Q83" s="37"/>
      <c r="R83" s="38">
        <f>SUM(R71:R82)</f>
        <v>0</v>
      </c>
      <c r="S83" s="36">
        <f>SUM(S71:S82)</f>
        <v>0</v>
      </c>
      <c r="T83" s="37"/>
      <c r="U83" s="38">
        <f>SUM(U71:U82)</f>
        <v>0</v>
      </c>
      <c r="V83" s="36">
        <f>SUM(V71:V82)</f>
        <v>0</v>
      </c>
      <c r="W83" s="37"/>
      <c r="X83" s="38">
        <f>SUM(X71:X82)</f>
        <v>0</v>
      </c>
      <c r="Y83" s="36">
        <f>SUM(Y71:Y82)</f>
        <v>0</v>
      </c>
      <c r="Z83" s="37"/>
      <c r="AA83" s="38">
        <f>SUM(AA71:AA82)</f>
        <v>10</v>
      </c>
      <c r="AB83" s="36">
        <f>SUM(AB71:AB82)</f>
        <v>37</v>
      </c>
      <c r="AC83" s="37"/>
      <c r="AD83" s="38">
        <f>SUM(AD71:AD82)</f>
        <v>0</v>
      </c>
      <c r="AE83" s="36">
        <f>SUM(AE71:AE82)</f>
        <v>0</v>
      </c>
      <c r="AF83" s="37"/>
      <c r="AG83" s="38">
        <f>SUM(AG71:AG82)</f>
        <v>0</v>
      </c>
      <c r="AH83" s="36">
        <f>SUM(AH71:AH82)</f>
        <v>0</v>
      </c>
      <c r="AI83" s="37"/>
      <c r="AJ83" s="38">
        <f>SUM(AJ71:AJ82)</f>
        <v>0</v>
      </c>
      <c r="AK83" s="36">
        <f>SUM(AK71:AK82)</f>
        <v>0</v>
      </c>
      <c r="AL83" s="37"/>
      <c r="AM83" s="38">
        <f>SUM(AM71:AM82)</f>
        <v>0</v>
      </c>
      <c r="AN83" s="36">
        <f>SUM(AN71:AN82)</f>
        <v>0</v>
      </c>
      <c r="AO83" s="37"/>
      <c r="AP83" s="38">
        <f>SUM(AP71:AP82)</f>
        <v>0</v>
      </c>
      <c r="AQ83" s="36">
        <f>SUM(AQ71:AQ82)</f>
        <v>3</v>
      </c>
      <c r="AR83" s="37"/>
      <c r="AS83" s="38">
        <f>SUM(AS71:AS82)</f>
        <v>0</v>
      </c>
      <c r="AT83" s="36">
        <f>SUM(AT71:AT82)</f>
        <v>0</v>
      </c>
      <c r="AU83" s="37"/>
      <c r="AV83" s="38">
        <f>SUM(AV71:AV82)</f>
        <v>0</v>
      </c>
      <c r="AW83" s="36">
        <f>SUM(AW71:AW82)</f>
        <v>0</v>
      </c>
      <c r="AX83" s="37"/>
      <c r="AY83" s="38">
        <f>SUM(AY71:AY82)</f>
        <v>0</v>
      </c>
      <c r="AZ83" s="36">
        <f>SUM(AZ71:AZ82)</f>
        <v>0</v>
      </c>
      <c r="BA83" s="37"/>
      <c r="BB83" s="38">
        <f>SUM(BB71:BB82)</f>
        <v>18</v>
      </c>
      <c r="BC83" s="36">
        <f>SUM(BC71:BC82)</f>
        <v>131</v>
      </c>
      <c r="BD83" s="37"/>
      <c r="BE83" s="38">
        <f>SUM(BE71:BE82)</f>
        <v>0</v>
      </c>
      <c r="BF83" s="36">
        <f>SUM(BF71:BF82)</f>
        <v>0</v>
      </c>
      <c r="BG83" s="37"/>
      <c r="BH83" s="38">
        <f>SUM(BH71:BH82)</f>
        <v>0</v>
      </c>
      <c r="BI83" s="36">
        <f>SUM(BI71:BI82)</f>
        <v>0</v>
      </c>
      <c r="BJ83" s="37"/>
      <c r="BK83" s="38">
        <f>SUM(BK71:BK82)</f>
        <v>11</v>
      </c>
      <c r="BL83" s="36">
        <f>SUM(BL71:BL82)</f>
        <v>123</v>
      </c>
      <c r="BM83" s="37"/>
      <c r="BN83" s="38">
        <f>SUM(BN71:BN82)</f>
        <v>114</v>
      </c>
      <c r="BO83" s="36">
        <f>SUM(BO71:BO82)</f>
        <v>272</v>
      </c>
      <c r="BP83" s="37"/>
      <c r="BQ83" s="38">
        <f>SUM(BQ71:BQ82)</f>
        <v>0</v>
      </c>
      <c r="BR83" s="36">
        <f>SUM(BR71:BR82)</f>
        <v>0</v>
      </c>
      <c r="BS83" s="37"/>
      <c r="BT83" s="38">
        <f>SUM(BT71:BT82)</f>
        <v>0</v>
      </c>
      <c r="BU83" s="36">
        <f>SUM(BU71:BU82)</f>
        <v>0</v>
      </c>
      <c r="BV83" s="37"/>
      <c r="BW83" s="38">
        <f>SUM(BW71:BW82)</f>
        <v>20</v>
      </c>
      <c r="BX83" s="36">
        <f>SUM(BX71:BX82)</f>
        <v>152</v>
      </c>
      <c r="BY83" s="37"/>
      <c r="BZ83" s="38">
        <f>SUM(BZ71:BZ82)</f>
        <v>20</v>
      </c>
      <c r="CA83" s="36">
        <f>SUM(CA71:CA82)</f>
        <v>115</v>
      </c>
      <c r="CB83" s="37"/>
      <c r="CC83" s="38">
        <f>SUM(CC71:CC82)</f>
        <v>0</v>
      </c>
      <c r="CD83" s="36">
        <f>SUM(CD71:CD82)</f>
        <v>0</v>
      </c>
      <c r="CE83" s="37"/>
      <c r="CF83" s="38">
        <f t="shared" si="25"/>
        <v>241</v>
      </c>
      <c r="CG83" s="37">
        <f t="shared" si="26"/>
        <v>1168</v>
      </c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</row>
    <row r="84" spans="1:166" x14ac:dyDescent="0.25">
      <c r="A84" s="46">
        <v>2010</v>
      </c>
      <c r="B84" s="47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5</v>
      </c>
      <c r="BL84" s="5">
        <v>47</v>
      </c>
      <c r="BM84" s="6">
        <f t="shared" ref="BM84:BM91" si="28">BL84/BK84*1000</f>
        <v>9400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4</v>
      </c>
      <c r="BX84" s="5">
        <v>34</v>
      </c>
      <c r="BY84" s="6">
        <f t="shared" ref="BY84:BY95" si="29">BX84/BW84*1000</f>
        <v>8500</v>
      </c>
      <c r="BZ84" s="9">
        <v>0</v>
      </c>
      <c r="CA84" s="5">
        <v>0</v>
      </c>
      <c r="CB84" s="6">
        <v>0</v>
      </c>
      <c r="CC84" s="9">
        <v>0</v>
      </c>
      <c r="CD84" s="5">
        <v>0</v>
      </c>
      <c r="CE84" s="6">
        <v>0</v>
      </c>
      <c r="CF84" s="9">
        <f t="shared" si="25"/>
        <v>9</v>
      </c>
      <c r="CG84" s="6">
        <f t="shared" si="26"/>
        <v>81</v>
      </c>
    </row>
    <row r="85" spans="1:166" x14ac:dyDescent="0.25">
      <c r="A85" s="46">
        <v>2010</v>
      </c>
      <c r="B85" s="47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5</v>
      </c>
      <c r="P85" s="5">
        <v>47</v>
      </c>
      <c r="Q85" s="6">
        <f>P85/O85*1000</f>
        <v>9400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f t="shared" si="25"/>
        <v>5</v>
      </c>
      <c r="CG85" s="6">
        <f t="shared" si="26"/>
        <v>47</v>
      </c>
    </row>
    <row r="86" spans="1:166" x14ac:dyDescent="0.25">
      <c r="A86" s="46">
        <v>2010</v>
      </c>
      <c r="B86" s="47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2</v>
      </c>
      <c r="Y86" s="5">
        <v>19</v>
      </c>
      <c r="Z86" s="6">
        <f>Y86/X86*1000</f>
        <v>9500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53">
        <v>3</v>
      </c>
      <c r="BX86" s="12">
        <v>47</v>
      </c>
      <c r="BY86" s="6">
        <f t="shared" si="29"/>
        <v>15666.666666666666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f t="shared" si="25"/>
        <v>5</v>
      </c>
      <c r="CG86" s="6">
        <f t="shared" si="26"/>
        <v>66</v>
      </c>
    </row>
    <row r="87" spans="1:166" x14ac:dyDescent="0.25">
      <c r="A87" s="46">
        <v>2010</v>
      </c>
      <c r="B87" s="47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1</v>
      </c>
      <c r="H87" s="6">
        <v>0</v>
      </c>
      <c r="I87" s="9">
        <v>35</v>
      </c>
      <c r="J87" s="5">
        <v>129</v>
      </c>
      <c r="K87" s="6">
        <f>J87/I87*1000</f>
        <v>3685.7142857142853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3</v>
      </c>
      <c r="BL87" s="5">
        <v>50</v>
      </c>
      <c r="BM87" s="6">
        <f t="shared" si="28"/>
        <v>16666.666666666668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53">
        <v>3</v>
      </c>
      <c r="BX87" s="12">
        <v>14</v>
      </c>
      <c r="BY87" s="6">
        <f t="shared" si="29"/>
        <v>4666.666666666667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f t="shared" si="25"/>
        <v>41</v>
      </c>
      <c r="CG87" s="6">
        <f t="shared" si="26"/>
        <v>194</v>
      </c>
    </row>
    <row r="88" spans="1:166" x14ac:dyDescent="0.25">
      <c r="A88" s="46">
        <v>2010</v>
      </c>
      <c r="B88" s="47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53">
        <v>3</v>
      </c>
      <c r="BX88" s="12">
        <v>49</v>
      </c>
      <c r="BY88" s="6">
        <f t="shared" si="29"/>
        <v>16333.333333333332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f t="shared" si="25"/>
        <v>3</v>
      </c>
      <c r="CG88" s="6">
        <f t="shared" si="26"/>
        <v>49</v>
      </c>
    </row>
    <row r="89" spans="1:166" x14ac:dyDescent="0.25">
      <c r="A89" s="46">
        <v>2010</v>
      </c>
      <c r="B89" s="47" t="s">
        <v>10</v>
      </c>
      <c r="C89" s="9">
        <v>0</v>
      </c>
      <c r="D89" s="5">
        <v>0</v>
      </c>
      <c r="E89" s="6">
        <v>0</v>
      </c>
      <c r="F89" s="9">
        <v>20</v>
      </c>
      <c r="G89" s="5">
        <v>53</v>
      </c>
      <c r="H89" s="6">
        <f>G89/F89*1000</f>
        <v>2650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0</v>
      </c>
      <c r="CA89" s="5">
        <v>0</v>
      </c>
      <c r="CB89" s="6">
        <v>0</v>
      </c>
      <c r="CC89" s="9">
        <v>0</v>
      </c>
      <c r="CD89" s="5">
        <v>0</v>
      </c>
      <c r="CE89" s="6">
        <v>0</v>
      </c>
      <c r="CF89" s="9">
        <f t="shared" si="25"/>
        <v>20</v>
      </c>
      <c r="CG89" s="6">
        <f t="shared" si="26"/>
        <v>53</v>
      </c>
    </row>
    <row r="90" spans="1:166" x14ac:dyDescent="0.25">
      <c r="A90" s="46">
        <v>2010</v>
      </c>
      <c r="B90" s="47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1</v>
      </c>
      <c r="BL90" s="5">
        <v>9</v>
      </c>
      <c r="BM90" s="6">
        <f t="shared" si="28"/>
        <v>9000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4</v>
      </c>
      <c r="BX90" s="5">
        <v>43</v>
      </c>
      <c r="BY90" s="6">
        <f t="shared" si="29"/>
        <v>10750</v>
      </c>
      <c r="BZ90" s="9">
        <v>0</v>
      </c>
      <c r="CA90" s="5">
        <v>0</v>
      </c>
      <c r="CB90" s="6">
        <v>0</v>
      </c>
      <c r="CC90" s="9">
        <v>0</v>
      </c>
      <c r="CD90" s="5">
        <v>0</v>
      </c>
      <c r="CE90" s="6">
        <v>0</v>
      </c>
      <c r="CF90" s="9">
        <f t="shared" si="25"/>
        <v>5</v>
      </c>
      <c r="CG90" s="6">
        <f t="shared" si="26"/>
        <v>52</v>
      </c>
    </row>
    <row r="91" spans="1:166" x14ac:dyDescent="0.25">
      <c r="A91" s="46">
        <v>2010</v>
      </c>
      <c r="B91" s="47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6</v>
      </c>
      <c r="BL91" s="5">
        <v>57</v>
      </c>
      <c r="BM91" s="6">
        <f t="shared" si="28"/>
        <v>9500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f t="shared" si="25"/>
        <v>6</v>
      </c>
      <c r="CG91" s="6">
        <f t="shared" si="26"/>
        <v>57</v>
      </c>
    </row>
    <row r="92" spans="1:166" x14ac:dyDescent="0.25">
      <c r="A92" s="46">
        <v>2010</v>
      </c>
      <c r="B92" s="47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-5</v>
      </c>
      <c r="P92" s="5">
        <v>-45</v>
      </c>
      <c r="Q92" s="6">
        <f>P92/O92*-1000</f>
        <v>-9000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53">
        <v>5</v>
      </c>
      <c r="BX92" s="12">
        <v>57</v>
      </c>
      <c r="BY92" s="6">
        <f t="shared" si="29"/>
        <v>11400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f t="shared" si="25"/>
        <v>0</v>
      </c>
      <c r="CG92" s="6">
        <f t="shared" si="26"/>
        <v>12</v>
      </c>
    </row>
    <row r="93" spans="1:166" x14ac:dyDescent="0.25">
      <c r="A93" s="46">
        <v>2010</v>
      </c>
      <c r="B93" s="47" t="s">
        <v>14</v>
      </c>
      <c r="C93" s="9">
        <v>0</v>
      </c>
      <c r="D93" s="5">
        <v>0</v>
      </c>
      <c r="E93" s="6">
        <v>0</v>
      </c>
      <c r="F93" s="9">
        <v>39</v>
      </c>
      <c r="G93" s="5">
        <v>131</v>
      </c>
      <c r="H93" s="6">
        <f>G93/F93*1000</f>
        <v>3358.9743589743589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v>0</v>
      </c>
      <c r="BB93" s="9">
        <v>1</v>
      </c>
      <c r="BC93" s="5">
        <v>13</v>
      </c>
      <c r="BD93" s="6">
        <f>BC93/BB93*1000</f>
        <v>13000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53">
        <v>2</v>
      </c>
      <c r="BX93" s="12">
        <v>14</v>
      </c>
      <c r="BY93" s="6">
        <f t="shared" si="29"/>
        <v>7000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f t="shared" si="25"/>
        <v>42</v>
      </c>
      <c r="CG93" s="6">
        <f t="shared" si="26"/>
        <v>158</v>
      </c>
    </row>
    <row r="94" spans="1:166" x14ac:dyDescent="0.25">
      <c r="A94" s="46">
        <v>2010</v>
      </c>
      <c r="B94" s="47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36</v>
      </c>
      <c r="J94" s="5">
        <v>159</v>
      </c>
      <c r="K94" s="6">
        <f>J94/I94*1000</f>
        <v>4416.666666666667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53">
        <v>2</v>
      </c>
      <c r="BX94" s="12">
        <v>21</v>
      </c>
      <c r="BY94" s="6">
        <f t="shared" si="29"/>
        <v>10500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f t="shared" si="25"/>
        <v>38</v>
      </c>
      <c r="CG94" s="6">
        <f t="shared" si="26"/>
        <v>180</v>
      </c>
    </row>
    <row r="95" spans="1:166" x14ac:dyDescent="0.25">
      <c r="A95" s="46">
        <v>2010</v>
      </c>
      <c r="B95" s="47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53">
        <v>5</v>
      </c>
      <c r="BX95" s="12">
        <v>40</v>
      </c>
      <c r="BY95" s="6">
        <f t="shared" si="29"/>
        <v>8000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f t="shared" si="25"/>
        <v>5</v>
      </c>
      <c r="CG95" s="6">
        <f t="shared" si="26"/>
        <v>40</v>
      </c>
    </row>
    <row r="96" spans="1:166" ht="15.75" thickBot="1" x14ac:dyDescent="0.3">
      <c r="A96" s="48"/>
      <c r="B96" s="49" t="s">
        <v>17</v>
      </c>
      <c r="C96" s="38">
        <f>SUM(C84:C95)</f>
        <v>0</v>
      </c>
      <c r="D96" s="36">
        <f>SUM(D84:D95)</f>
        <v>0</v>
      </c>
      <c r="E96" s="37"/>
      <c r="F96" s="38">
        <f>SUM(F84:F95)</f>
        <v>59</v>
      </c>
      <c r="G96" s="36">
        <f>SUM(G84:G95)</f>
        <v>185</v>
      </c>
      <c r="H96" s="37"/>
      <c r="I96" s="38">
        <f>SUM(I84:I95)</f>
        <v>71</v>
      </c>
      <c r="J96" s="36">
        <f>SUM(J84:J95)</f>
        <v>288</v>
      </c>
      <c r="K96" s="37"/>
      <c r="L96" s="38">
        <f>SUM(L84:L95)</f>
        <v>0</v>
      </c>
      <c r="M96" s="36">
        <f>SUM(M84:M95)</f>
        <v>0</v>
      </c>
      <c r="N96" s="37"/>
      <c r="O96" s="38">
        <f>SUM(O84:O95)</f>
        <v>0</v>
      </c>
      <c r="P96" s="36">
        <f>SUM(P84:P95)</f>
        <v>2</v>
      </c>
      <c r="Q96" s="37"/>
      <c r="R96" s="38">
        <f>SUM(R84:R95)</f>
        <v>0</v>
      </c>
      <c r="S96" s="36">
        <f>SUM(S84:S95)</f>
        <v>0</v>
      </c>
      <c r="T96" s="37"/>
      <c r="U96" s="38">
        <f>SUM(U84:U95)</f>
        <v>0</v>
      </c>
      <c r="V96" s="36">
        <f>SUM(V84:V95)</f>
        <v>0</v>
      </c>
      <c r="W96" s="37"/>
      <c r="X96" s="38">
        <f>SUM(X84:X95)</f>
        <v>2</v>
      </c>
      <c r="Y96" s="36">
        <f>SUM(Y84:Y95)</f>
        <v>19</v>
      </c>
      <c r="Z96" s="37"/>
      <c r="AA96" s="38">
        <f>SUM(AA84:AA95)</f>
        <v>0</v>
      </c>
      <c r="AB96" s="36">
        <f>SUM(AB84:AB95)</f>
        <v>0</v>
      </c>
      <c r="AC96" s="37"/>
      <c r="AD96" s="38">
        <f>SUM(AD84:AD95)</f>
        <v>0</v>
      </c>
      <c r="AE96" s="36">
        <f>SUM(AE84:AE95)</f>
        <v>0</v>
      </c>
      <c r="AF96" s="37"/>
      <c r="AG96" s="38">
        <f>SUM(AG84:AG95)</f>
        <v>0</v>
      </c>
      <c r="AH96" s="36">
        <f>SUM(AH84:AH95)</f>
        <v>0</v>
      </c>
      <c r="AI96" s="37"/>
      <c r="AJ96" s="38">
        <f>SUM(AJ84:AJ95)</f>
        <v>0</v>
      </c>
      <c r="AK96" s="36">
        <f>SUM(AK84:AK95)</f>
        <v>0</v>
      </c>
      <c r="AL96" s="37"/>
      <c r="AM96" s="38">
        <f>SUM(AM84:AM95)</f>
        <v>0</v>
      </c>
      <c r="AN96" s="36">
        <f>SUM(AN84:AN95)</f>
        <v>0</v>
      </c>
      <c r="AO96" s="37"/>
      <c r="AP96" s="38">
        <f>SUM(AP84:AP95)</f>
        <v>0</v>
      </c>
      <c r="AQ96" s="36">
        <f>SUM(AQ84:AQ95)</f>
        <v>0</v>
      </c>
      <c r="AR96" s="37"/>
      <c r="AS96" s="38">
        <f>SUM(AS84:AS95)</f>
        <v>0</v>
      </c>
      <c r="AT96" s="36">
        <f>SUM(AT84:AT95)</f>
        <v>0</v>
      </c>
      <c r="AU96" s="37"/>
      <c r="AV96" s="38">
        <f>SUM(AV84:AV95)</f>
        <v>0</v>
      </c>
      <c r="AW96" s="36">
        <f>SUM(AW84:AW95)</f>
        <v>0</v>
      </c>
      <c r="AX96" s="37"/>
      <c r="AY96" s="38">
        <f>SUM(AY84:AY95)</f>
        <v>0</v>
      </c>
      <c r="AZ96" s="36">
        <f>SUM(AZ84:AZ95)</f>
        <v>0</v>
      </c>
      <c r="BA96" s="37"/>
      <c r="BB96" s="38">
        <f>SUM(BB84:BB95)</f>
        <v>1</v>
      </c>
      <c r="BC96" s="36">
        <f>SUM(BC84:BC95)</f>
        <v>13</v>
      </c>
      <c r="BD96" s="37"/>
      <c r="BE96" s="38">
        <f>SUM(BE84:BE95)</f>
        <v>0</v>
      </c>
      <c r="BF96" s="36">
        <f>SUM(BF84:BF95)</f>
        <v>0</v>
      </c>
      <c r="BG96" s="37"/>
      <c r="BH96" s="38">
        <f>SUM(BH84:BH95)</f>
        <v>0</v>
      </c>
      <c r="BI96" s="36">
        <f>SUM(BI84:BI95)</f>
        <v>0</v>
      </c>
      <c r="BJ96" s="37"/>
      <c r="BK96" s="38">
        <f>SUM(BK84:BK95)</f>
        <v>15</v>
      </c>
      <c r="BL96" s="36">
        <f>SUM(BL84:BL95)</f>
        <v>163</v>
      </c>
      <c r="BM96" s="37"/>
      <c r="BN96" s="38">
        <f>SUM(BN84:BN95)</f>
        <v>0</v>
      </c>
      <c r="BO96" s="36">
        <f>SUM(BO84:BO95)</f>
        <v>0</v>
      </c>
      <c r="BP96" s="37"/>
      <c r="BQ96" s="38">
        <f>SUM(BQ84:BQ95)</f>
        <v>0</v>
      </c>
      <c r="BR96" s="36">
        <f>SUM(BR84:BR95)</f>
        <v>0</v>
      </c>
      <c r="BS96" s="37"/>
      <c r="BT96" s="38">
        <f>SUM(BT84:BT95)</f>
        <v>0</v>
      </c>
      <c r="BU96" s="36">
        <f>SUM(BU84:BU95)</f>
        <v>0</v>
      </c>
      <c r="BV96" s="37"/>
      <c r="BW96" s="38">
        <f>SUM(BW84:BW95)</f>
        <v>31</v>
      </c>
      <c r="BX96" s="36">
        <f>SUM(BX84:BX95)</f>
        <v>319</v>
      </c>
      <c r="BY96" s="37"/>
      <c r="BZ96" s="38">
        <f>SUM(BZ84:BZ95)</f>
        <v>0</v>
      </c>
      <c r="CA96" s="36">
        <f>SUM(CA84:CA95)</f>
        <v>0</v>
      </c>
      <c r="CB96" s="37"/>
      <c r="CC96" s="38">
        <f>SUM(CC84:CC95)</f>
        <v>0</v>
      </c>
      <c r="CD96" s="36">
        <f>SUM(CD84:CD95)</f>
        <v>0</v>
      </c>
      <c r="CE96" s="37"/>
      <c r="CF96" s="38">
        <f t="shared" si="25"/>
        <v>179</v>
      </c>
      <c r="CG96" s="37">
        <f t="shared" si="26"/>
        <v>989</v>
      </c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</row>
    <row r="97" spans="1:166" x14ac:dyDescent="0.25">
      <c r="A97" s="46">
        <v>2011</v>
      </c>
      <c r="B97" s="47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0</v>
      </c>
      <c r="AX97" s="6">
        <v>0</v>
      </c>
      <c r="AY97" s="9">
        <v>0</v>
      </c>
      <c r="AZ97" s="5">
        <v>0</v>
      </c>
      <c r="BA97" s="6"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1</v>
      </c>
      <c r="BL97" s="5">
        <v>14</v>
      </c>
      <c r="BM97" s="6">
        <f>BL97/BK97*1000</f>
        <v>14000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v>0</v>
      </c>
      <c r="CA97" s="5">
        <v>0</v>
      </c>
      <c r="CB97" s="6">
        <v>0</v>
      </c>
      <c r="CC97" s="9">
        <v>0</v>
      </c>
      <c r="CD97" s="5">
        <v>0</v>
      </c>
      <c r="CE97" s="6">
        <v>0</v>
      </c>
      <c r="CF97" s="9">
        <f t="shared" si="25"/>
        <v>1</v>
      </c>
      <c r="CG97" s="6">
        <f t="shared" si="26"/>
        <v>14</v>
      </c>
    </row>
    <row r="98" spans="1:166" x14ac:dyDescent="0.25">
      <c r="A98" s="46">
        <v>2011</v>
      </c>
      <c r="B98" s="47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f t="shared" si="25"/>
        <v>0</v>
      </c>
      <c r="CG98" s="6">
        <f t="shared" si="26"/>
        <v>0</v>
      </c>
    </row>
    <row r="99" spans="1:166" x14ac:dyDescent="0.25">
      <c r="A99" s="46">
        <v>2011</v>
      </c>
      <c r="B99" s="47" t="s">
        <v>7</v>
      </c>
      <c r="C99" s="9">
        <v>0</v>
      </c>
      <c r="D99" s="5">
        <v>0</v>
      </c>
      <c r="E99" s="6">
        <v>0</v>
      </c>
      <c r="F99" s="9">
        <v>39</v>
      </c>
      <c r="G99" s="5">
        <v>146</v>
      </c>
      <c r="H99" s="6">
        <f t="shared" ref="H99:H108" si="30">G99/F99*1000</f>
        <v>3743.5897435897436</v>
      </c>
      <c r="I99" s="9">
        <v>35</v>
      </c>
      <c r="J99" s="5">
        <v>178</v>
      </c>
      <c r="K99" s="6">
        <f>J99/I99*1000</f>
        <v>5085.7142857142853</v>
      </c>
      <c r="L99" s="9">
        <v>0</v>
      </c>
      <c r="M99" s="5">
        <v>0</v>
      </c>
      <c r="N99" s="6">
        <v>0</v>
      </c>
      <c r="O99" s="9">
        <v>1</v>
      </c>
      <c r="P99" s="5">
        <v>5</v>
      </c>
      <c r="Q99" s="6">
        <f>P99/O99*1000</f>
        <v>5000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2</v>
      </c>
      <c r="BX99" s="5">
        <v>17</v>
      </c>
      <c r="BY99" s="6">
        <f t="shared" ref="BY99:BY106" si="31">BX99/BW99*1000</f>
        <v>8500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f t="shared" si="25"/>
        <v>77</v>
      </c>
      <c r="CG99" s="6">
        <f t="shared" si="26"/>
        <v>346</v>
      </c>
    </row>
    <row r="100" spans="1:166" x14ac:dyDescent="0.25">
      <c r="A100" s="46">
        <v>2011</v>
      </c>
      <c r="B100" s="47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1</v>
      </c>
      <c r="AE100" s="5">
        <v>5</v>
      </c>
      <c r="AF100" s="6">
        <f>AE100/AD100*1000</f>
        <v>5000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6</v>
      </c>
      <c r="BL100" s="5">
        <v>57</v>
      </c>
      <c r="BM100" s="6">
        <f>BL100/BK100*1000</f>
        <v>9500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f t="shared" si="25"/>
        <v>7</v>
      </c>
      <c r="CG100" s="6">
        <f t="shared" si="26"/>
        <v>62</v>
      </c>
    </row>
    <row r="101" spans="1:166" x14ac:dyDescent="0.25">
      <c r="A101" s="46">
        <v>2011</v>
      </c>
      <c r="B101" s="47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v>0</v>
      </c>
      <c r="BW101" s="53">
        <v>3</v>
      </c>
      <c r="BX101" s="12">
        <v>30</v>
      </c>
      <c r="BY101" s="6">
        <f t="shared" si="31"/>
        <v>10000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f t="shared" si="25"/>
        <v>3</v>
      </c>
      <c r="CG101" s="6">
        <f t="shared" si="26"/>
        <v>30</v>
      </c>
    </row>
    <row r="102" spans="1:166" x14ac:dyDescent="0.25">
      <c r="A102" s="46">
        <v>2011</v>
      </c>
      <c r="B102" s="47" t="s">
        <v>10</v>
      </c>
      <c r="C102" s="9">
        <v>0</v>
      </c>
      <c r="D102" s="5">
        <v>0</v>
      </c>
      <c r="E102" s="6">
        <v>0</v>
      </c>
      <c r="F102" s="9">
        <v>20</v>
      </c>
      <c r="G102" s="5">
        <v>77</v>
      </c>
      <c r="H102" s="6">
        <f t="shared" si="30"/>
        <v>3850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4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0</v>
      </c>
      <c r="AQ102" s="5">
        <v>0</v>
      </c>
      <c r="AR102" s="6">
        <v>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53">
        <v>1</v>
      </c>
      <c r="BX102" s="12">
        <v>10</v>
      </c>
      <c r="BY102" s="6">
        <f t="shared" si="31"/>
        <v>10000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f t="shared" si="25"/>
        <v>21</v>
      </c>
      <c r="CG102" s="6">
        <f t="shared" si="26"/>
        <v>91</v>
      </c>
    </row>
    <row r="103" spans="1:166" x14ac:dyDescent="0.25">
      <c r="A103" s="46">
        <v>2011</v>
      </c>
      <c r="B103" s="47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35</v>
      </c>
      <c r="J103" s="5">
        <v>179</v>
      </c>
      <c r="K103" s="6">
        <f>J103/I103*1000</f>
        <v>5114.2857142857138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53">
        <v>1</v>
      </c>
      <c r="BX103" s="12">
        <v>11</v>
      </c>
      <c r="BY103" s="6">
        <f t="shared" si="31"/>
        <v>11000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f t="shared" ref="CF103:CF122" si="32">C103+F103+I103+O103+R103+X103+AA103+AD103+AG103+AP103+BB103+BE103+BK103+BN103+BW103+CC103+BZ103</f>
        <v>36</v>
      </c>
      <c r="CG103" s="6">
        <f t="shared" ref="CG103:CG122" si="33">D103+G103+J103+P103+S103+Y103+AB103+AE103+AH103+AQ103+BC103+BF103+BL103+BO103+BX103+CD103+CA103</f>
        <v>190</v>
      </c>
    </row>
    <row r="104" spans="1:166" x14ac:dyDescent="0.25">
      <c r="A104" s="46">
        <v>2011</v>
      </c>
      <c r="B104" s="47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2</v>
      </c>
      <c r="BL104" s="5">
        <v>19</v>
      </c>
      <c r="BM104" s="6">
        <f>BL104/BK104*1000</f>
        <v>9500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53">
        <v>3</v>
      </c>
      <c r="BX104" s="12">
        <v>29</v>
      </c>
      <c r="BY104" s="6">
        <f t="shared" si="31"/>
        <v>9666.6666666666661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f t="shared" si="32"/>
        <v>5</v>
      </c>
      <c r="CG104" s="6">
        <f t="shared" si="33"/>
        <v>48</v>
      </c>
    </row>
    <row r="105" spans="1:166" x14ac:dyDescent="0.25">
      <c r="A105" s="46">
        <v>2011</v>
      </c>
      <c r="B105" s="47" t="s">
        <v>13</v>
      </c>
      <c r="C105" s="9">
        <v>0</v>
      </c>
      <c r="D105" s="5">
        <v>0</v>
      </c>
      <c r="E105" s="6">
        <v>0</v>
      </c>
      <c r="F105" s="9">
        <v>19</v>
      </c>
      <c r="G105" s="5">
        <v>72</v>
      </c>
      <c r="H105" s="6">
        <f t="shared" si="30"/>
        <v>3789.4736842105262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2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0</v>
      </c>
      <c r="BV105" s="6">
        <v>0</v>
      </c>
      <c r="BW105" s="53">
        <v>0</v>
      </c>
      <c r="BX105" s="12">
        <v>-1</v>
      </c>
      <c r="BY105" s="6"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f t="shared" si="32"/>
        <v>19</v>
      </c>
      <c r="CG105" s="6">
        <f t="shared" si="33"/>
        <v>73</v>
      </c>
    </row>
    <row r="106" spans="1:166" x14ac:dyDescent="0.25">
      <c r="A106" s="46">
        <v>2011</v>
      </c>
      <c r="B106" s="47" t="s">
        <v>14</v>
      </c>
      <c r="C106" s="9">
        <v>0</v>
      </c>
      <c r="D106" s="5">
        <v>0</v>
      </c>
      <c r="E106" s="6">
        <v>0</v>
      </c>
      <c r="F106" s="9">
        <v>20</v>
      </c>
      <c r="G106" s="5">
        <v>81</v>
      </c>
      <c r="H106" s="6">
        <f t="shared" si="30"/>
        <v>4050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v>0</v>
      </c>
      <c r="BW106" s="53">
        <v>5</v>
      </c>
      <c r="BX106" s="12">
        <v>55</v>
      </c>
      <c r="BY106" s="6">
        <f t="shared" si="31"/>
        <v>11000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f t="shared" si="32"/>
        <v>25</v>
      </c>
      <c r="CG106" s="6">
        <f t="shared" si="33"/>
        <v>136</v>
      </c>
    </row>
    <row r="107" spans="1:166" x14ac:dyDescent="0.25">
      <c r="A107" s="46">
        <v>2011</v>
      </c>
      <c r="B107" s="47" t="s">
        <v>15</v>
      </c>
      <c r="C107" s="9">
        <v>0</v>
      </c>
      <c r="D107" s="5">
        <v>0</v>
      </c>
      <c r="E107" s="6">
        <v>0</v>
      </c>
      <c r="F107" s="9">
        <v>19</v>
      </c>
      <c r="G107" s="5">
        <v>81</v>
      </c>
      <c r="H107" s="6">
        <f t="shared" si="30"/>
        <v>4263.1578947368425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2</v>
      </c>
      <c r="BL107" s="5">
        <v>22</v>
      </c>
      <c r="BM107" s="6">
        <f>BL107/BK107*1000</f>
        <v>11000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v>0</v>
      </c>
      <c r="BW107" s="9">
        <v>0</v>
      </c>
      <c r="BX107" s="5">
        <v>0</v>
      </c>
      <c r="BY107" s="6"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f t="shared" si="32"/>
        <v>21</v>
      </c>
      <c r="CG107" s="6">
        <f t="shared" si="33"/>
        <v>103</v>
      </c>
    </row>
    <row r="108" spans="1:166" x14ac:dyDescent="0.25">
      <c r="A108" s="46">
        <v>2011</v>
      </c>
      <c r="B108" s="47" t="s">
        <v>16</v>
      </c>
      <c r="C108" s="9">
        <v>0</v>
      </c>
      <c r="D108" s="5">
        <v>0</v>
      </c>
      <c r="E108" s="6">
        <v>0</v>
      </c>
      <c r="F108" s="9">
        <v>20</v>
      </c>
      <c r="G108" s="5">
        <v>97</v>
      </c>
      <c r="H108" s="6">
        <f t="shared" si="30"/>
        <v>4850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v>0</v>
      </c>
      <c r="BW108" s="9">
        <v>0</v>
      </c>
      <c r="BX108" s="5">
        <v>0</v>
      </c>
      <c r="BY108" s="6"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f t="shared" si="32"/>
        <v>20</v>
      </c>
      <c r="CG108" s="6">
        <f t="shared" si="33"/>
        <v>97</v>
      </c>
    </row>
    <row r="109" spans="1:166" ht="15.75" thickBot="1" x14ac:dyDescent="0.3">
      <c r="A109" s="48"/>
      <c r="B109" s="49" t="s">
        <v>17</v>
      </c>
      <c r="C109" s="38">
        <f>SUM(C97:C108)</f>
        <v>0</v>
      </c>
      <c r="D109" s="36">
        <f>SUM(D97:D108)</f>
        <v>0</v>
      </c>
      <c r="E109" s="37"/>
      <c r="F109" s="38">
        <f>SUM(F97:F108)</f>
        <v>137</v>
      </c>
      <c r="G109" s="36">
        <f>SUM(G97:G108)</f>
        <v>554</v>
      </c>
      <c r="H109" s="37"/>
      <c r="I109" s="38">
        <f>SUM(I97:I108)</f>
        <v>70</v>
      </c>
      <c r="J109" s="36">
        <f>SUM(J97:J108)</f>
        <v>357</v>
      </c>
      <c r="K109" s="37"/>
      <c r="L109" s="38">
        <f>SUM(L97:L108)</f>
        <v>0</v>
      </c>
      <c r="M109" s="36">
        <f>SUM(M97:M108)</f>
        <v>0</v>
      </c>
      <c r="N109" s="37"/>
      <c r="O109" s="38">
        <f>SUM(O97:O108)</f>
        <v>1</v>
      </c>
      <c r="P109" s="36">
        <f>SUM(P97:P108)</f>
        <v>11</v>
      </c>
      <c r="Q109" s="37"/>
      <c r="R109" s="38">
        <f>SUM(R97:R108)</f>
        <v>0</v>
      </c>
      <c r="S109" s="36">
        <f>SUM(S97:S108)</f>
        <v>0</v>
      </c>
      <c r="T109" s="37"/>
      <c r="U109" s="38">
        <f>SUM(U97:U108)</f>
        <v>0</v>
      </c>
      <c r="V109" s="36">
        <f>SUM(V97:V108)</f>
        <v>0</v>
      </c>
      <c r="W109" s="37"/>
      <c r="X109" s="38">
        <f>SUM(X97:X108)</f>
        <v>0</v>
      </c>
      <c r="Y109" s="36">
        <f>SUM(Y97:Y108)</f>
        <v>0</v>
      </c>
      <c r="Z109" s="37"/>
      <c r="AA109" s="38">
        <f>SUM(AA97:AA108)</f>
        <v>0</v>
      </c>
      <c r="AB109" s="36">
        <f>SUM(AB97:AB108)</f>
        <v>0</v>
      </c>
      <c r="AC109" s="37"/>
      <c r="AD109" s="38">
        <f>SUM(AD97:AD108)</f>
        <v>1</v>
      </c>
      <c r="AE109" s="36">
        <f>SUM(AE97:AE108)</f>
        <v>5</v>
      </c>
      <c r="AF109" s="37"/>
      <c r="AG109" s="38">
        <f>SUM(AG97:AG108)</f>
        <v>0</v>
      </c>
      <c r="AH109" s="36">
        <f>SUM(AH97:AH108)</f>
        <v>0</v>
      </c>
      <c r="AI109" s="37"/>
      <c r="AJ109" s="38">
        <f>SUM(AJ97:AJ108)</f>
        <v>0</v>
      </c>
      <c r="AK109" s="36">
        <f>SUM(AK97:AK108)</f>
        <v>0</v>
      </c>
      <c r="AL109" s="37"/>
      <c r="AM109" s="38">
        <f>SUM(AM97:AM108)</f>
        <v>0</v>
      </c>
      <c r="AN109" s="36">
        <f>SUM(AN97:AN108)</f>
        <v>0</v>
      </c>
      <c r="AO109" s="37"/>
      <c r="AP109" s="38">
        <f>SUM(AP97:AP108)</f>
        <v>0</v>
      </c>
      <c r="AQ109" s="36">
        <f>SUM(AQ97:AQ108)</f>
        <v>0</v>
      </c>
      <c r="AR109" s="37"/>
      <c r="AS109" s="38">
        <f>SUM(AS97:AS108)</f>
        <v>0</v>
      </c>
      <c r="AT109" s="36">
        <f>SUM(AT97:AT108)</f>
        <v>0</v>
      </c>
      <c r="AU109" s="37"/>
      <c r="AV109" s="38">
        <f>SUM(AV97:AV108)</f>
        <v>0</v>
      </c>
      <c r="AW109" s="36">
        <f>SUM(AW97:AW108)</f>
        <v>0</v>
      </c>
      <c r="AX109" s="37"/>
      <c r="AY109" s="38">
        <f>SUM(AY97:AY108)</f>
        <v>0</v>
      </c>
      <c r="AZ109" s="36">
        <f>SUM(AZ97:AZ108)</f>
        <v>0</v>
      </c>
      <c r="BA109" s="37"/>
      <c r="BB109" s="38">
        <f>SUM(BB97:BB108)</f>
        <v>0</v>
      </c>
      <c r="BC109" s="36">
        <f>SUM(BC97:BC108)</f>
        <v>0</v>
      </c>
      <c r="BD109" s="37"/>
      <c r="BE109" s="38">
        <f>SUM(BE97:BE108)</f>
        <v>0</v>
      </c>
      <c r="BF109" s="36">
        <f>SUM(BF97:BF108)</f>
        <v>0</v>
      </c>
      <c r="BG109" s="37"/>
      <c r="BH109" s="38">
        <f>SUM(BH97:BH108)</f>
        <v>0</v>
      </c>
      <c r="BI109" s="36">
        <f>SUM(BI97:BI108)</f>
        <v>0</v>
      </c>
      <c r="BJ109" s="37"/>
      <c r="BK109" s="38">
        <f>SUM(BK97:BK108)</f>
        <v>11</v>
      </c>
      <c r="BL109" s="36">
        <f>SUM(BL97:BL108)</f>
        <v>112</v>
      </c>
      <c r="BM109" s="37"/>
      <c r="BN109" s="38">
        <f>SUM(BN97:BN108)</f>
        <v>0</v>
      </c>
      <c r="BO109" s="36">
        <f>SUM(BO97:BO108)</f>
        <v>0</v>
      </c>
      <c r="BP109" s="37"/>
      <c r="BQ109" s="38">
        <f>SUM(BQ97:BQ108)</f>
        <v>0</v>
      </c>
      <c r="BR109" s="36">
        <f>SUM(BR97:BR108)</f>
        <v>0</v>
      </c>
      <c r="BS109" s="37"/>
      <c r="BT109" s="38">
        <f>SUM(BT97:BT108)</f>
        <v>0</v>
      </c>
      <c r="BU109" s="36">
        <f>SUM(BU97:BU108)</f>
        <v>0</v>
      </c>
      <c r="BV109" s="37"/>
      <c r="BW109" s="38">
        <f>SUM(BW97:BW108)</f>
        <v>15</v>
      </c>
      <c r="BX109" s="36">
        <f>SUM(BX97:BX108)</f>
        <v>151</v>
      </c>
      <c r="BY109" s="37"/>
      <c r="BZ109" s="38">
        <f>SUM(BZ97:BZ108)</f>
        <v>0</v>
      </c>
      <c r="CA109" s="36">
        <f>SUM(CA97:CA108)</f>
        <v>0</v>
      </c>
      <c r="CB109" s="37"/>
      <c r="CC109" s="38">
        <f>SUM(CC97:CC108)</f>
        <v>0</v>
      </c>
      <c r="CD109" s="36">
        <f>SUM(CD97:CD108)</f>
        <v>0</v>
      </c>
      <c r="CE109" s="37"/>
      <c r="CF109" s="38">
        <f t="shared" si="32"/>
        <v>235</v>
      </c>
      <c r="CG109" s="37">
        <f t="shared" si="33"/>
        <v>1190</v>
      </c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</row>
    <row r="110" spans="1:166" x14ac:dyDescent="0.25">
      <c r="A110" s="46">
        <v>2012</v>
      </c>
      <c r="B110" s="47" t="s">
        <v>5</v>
      </c>
      <c r="C110" s="9">
        <v>0</v>
      </c>
      <c r="D110" s="5">
        <v>0</v>
      </c>
      <c r="E110" s="6">
        <v>0</v>
      </c>
      <c r="F110" s="9">
        <v>20</v>
      </c>
      <c r="G110" s="5">
        <v>93</v>
      </c>
      <c r="H110" s="6">
        <f t="shared" ref="H110:H116" si="34">G110/F110*1000</f>
        <v>4650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2</v>
      </c>
      <c r="BL110" s="5">
        <v>25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1</v>
      </c>
      <c r="BX110" s="5">
        <v>11</v>
      </c>
      <c r="BY110" s="6">
        <f t="shared" ref="BY110:BY117" si="35">BX110/BW110*1000</f>
        <v>11000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f t="shared" si="32"/>
        <v>23</v>
      </c>
      <c r="CG110" s="6">
        <f t="shared" si="33"/>
        <v>129</v>
      </c>
    </row>
    <row r="111" spans="1:166" x14ac:dyDescent="0.25">
      <c r="A111" s="46">
        <v>2012</v>
      </c>
      <c r="B111" s="47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f t="shared" si="32"/>
        <v>0</v>
      </c>
      <c r="CG111" s="6">
        <f t="shared" si="33"/>
        <v>0</v>
      </c>
    </row>
    <row r="112" spans="1:166" x14ac:dyDescent="0.25">
      <c r="A112" s="46">
        <v>2012</v>
      </c>
      <c r="B112" s="47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f t="shared" si="32"/>
        <v>0</v>
      </c>
      <c r="CG112" s="6">
        <f t="shared" si="33"/>
        <v>0</v>
      </c>
    </row>
    <row r="113" spans="1:166" x14ac:dyDescent="0.25">
      <c r="A113" s="46">
        <v>2012</v>
      </c>
      <c r="B113" s="47" t="s">
        <v>8</v>
      </c>
      <c r="C113" s="9">
        <v>0</v>
      </c>
      <c r="D113" s="5">
        <v>0</v>
      </c>
      <c r="E113" s="6">
        <v>0</v>
      </c>
      <c r="F113" s="9">
        <v>39</v>
      </c>
      <c r="G113" s="5">
        <v>197</v>
      </c>
      <c r="H113" s="6">
        <f>G113/F113*1000</f>
        <v>5051.2820512820508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2</v>
      </c>
      <c r="BL113" s="5">
        <v>23</v>
      </c>
      <c r="BM113" s="6">
        <f t="shared" ref="BM113:BM120" si="36">BL113/BK113*1000</f>
        <v>11500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v>0</v>
      </c>
      <c r="BW113" s="9">
        <v>0</v>
      </c>
      <c r="BX113" s="5">
        <v>0</v>
      </c>
      <c r="BY113" s="6">
        <v>0</v>
      </c>
      <c r="BZ113" s="9">
        <v>0</v>
      </c>
      <c r="CA113" s="5">
        <v>0</v>
      </c>
      <c r="CB113" s="6">
        <v>0</v>
      </c>
      <c r="CC113" s="9">
        <v>0</v>
      </c>
      <c r="CD113" s="5">
        <v>0</v>
      </c>
      <c r="CE113" s="6">
        <v>0</v>
      </c>
      <c r="CF113" s="9">
        <f t="shared" si="32"/>
        <v>41</v>
      </c>
      <c r="CG113" s="6">
        <f t="shared" si="33"/>
        <v>220</v>
      </c>
    </row>
    <row r="114" spans="1:166" x14ac:dyDescent="0.25">
      <c r="A114" s="46">
        <v>2012</v>
      </c>
      <c r="B114" s="47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2</v>
      </c>
      <c r="BL114" s="5">
        <v>24</v>
      </c>
      <c r="BM114" s="6">
        <f t="shared" si="36"/>
        <v>12000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v>0</v>
      </c>
      <c r="BW114" s="9">
        <v>1</v>
      </c>
      <c r="BX114" s="5">
        <v>10</v>
      </c>
      <c r="BY114" s="6">
        <f t="shared" si="35"/>
        <v>10000</v>
      </c>
      <c r="BZ114" s="9">
        <v>0</v>
      </c>
      <c r="CA114" s="5">
        <v>0</v>
      </c>
      <c r="CB114" s="6">
        <v>0</v>
      </c>
      <c r="CC114" s="9">
        <v>0</v>
      </c>
      <c r="CD114" s="5">
        <v>0</v>
      </c>
      <c r="CE114" s="6">
        <v>0</v>
      </c>
      <c r="CF114" s="9">
        <f t="shared" si="32"/>
        <v>3</v>
      </c>
      <c r="CG114" s="6">
        <f t="shared" si="33"/>
        <v>34</v>
      </c>
    </row>
    <row r="115" spans="1:166" x14ac:dyDescent="0.25">
      <c r="A115" s="46">
        <v>2012</v>
      </c>
      <c r="B115" s="47" t="s">
        <v>10</v>
      </c>
      <c r="C115" s="9">
        <v>0</v>
      </c>
      <c r="D115" s="5">
        <v>0</v>
      </c>
      <c r="E115" s="6">
        <v>0</v>
      </c>
      <c r="F115" s="9">
        <v>19</v>
      </c>
      <c r="G115" s="5">
        <v>81</v>
      </c>
      <c r="H115" s="6">
        <f t="shared" si="34"/>
        <v>4263.1578947368425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v>0</v>
      </c>
      <c r="CA115" s="5">
        <v>0</v>
      </c>
      <c r="CB115" s="6">
        <v>0</v>
      </c>
      <c r="CC115" s="9">
        <v>0</v>
      </c>
      <c r="CD115" s="5">
        <v>0</v>
      </c>
      <c r="CE115" s="6">
        <v>0</v>
      </c>
      <c r="CF115" s="9">
        <f t="shared" si="32"/>
        <v>19</v>
      </c>
      <c r="CG115" s="6">
        <f t="shared" si="33"/>
        <v>81</v>
      </c>
    </row>
    <row r="116" spans="1:166" x14ac:dyDescent="0.25">
      <c r="A116" s="46">
        <v>2012</v>
      </c>
      <c r="B116" s="47" t="s">
        <v>11</v>
      </c>
      <c r="C116" s="9">
        <v>0</v>
      </c>
      <c r="D116" s="5">
        <v>0</v>
      </c>
      <c r="E116" s="6">
        <v>0</v>
      </c>
      <c r="F116" s="9">
        <v>20</v>
      </c>
      <c r="G116" s="5">
        <v>66</v>
      </c>
      <c r="H116" s="6">
        <f t="shared" si="34"/>
        <v>3300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1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5</v>
      </c>
      <c r="BL116" s="5">
        <v>58</v>
      </c>
      <c r="BM116" s="6">
        <f t="shared" si="36"/>
        <v>11600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6</v>
      </c>
      <c r="BY116" s="6"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f t="shared" si="32"/>
        <v>25</v>
      </c>
      <c r="CG116" s="6">
        <f t="shared" si="33"/>
        <v>131</v>
      </c>
    </row>
    <row r="117" spans="1:166" x14ac:dyDescent="0.25">
      <c r="A117" s="46">
        <v>2012</v>
      </c>
      <c r="B117" s="47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1</v>
      </c>
      <c r="BX117" s="5">
        <v>3</v>
      </c>
      <c r="BY117" s="6">
        <f t="shared" si="35"/>
        <v>3000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f t="shared" si="32"/>
        <v>1</v>
      </c>
      <c r="CG117" s="6">
        <f t="shared" si="33"/>
        <v>3</v>
      </c>
    </row>
    <row r="118" spans="1:166" x14ac:dyDescent="0.25">
      <c r="A118" s="46">
        <v>2012</v>
      </c>
      <c r="B118" s="47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v>0</v>
      </c>
      <c r="BW118" s="9">
        <v>0</v>
      </c>
      <c r="BX118" s="5">
        <v>0</v>
      </c>
      <c r="BY118" s="6"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f t="shared" si="32"/>
        <v>0</v>
      </c>
      <c r="CG118" s="6">
        <f t="shared" si="33"/>
        <v>0</v>
      </c>
    </row>
    <row r="119" spans="1:166" x14ac:dyDescent="0.25">
      <c r="A119" s="46">
        <v>2012</v>
      </c>
      <c r="B119" s="47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0</v>
      </c>
      <c r="BY119" s="6">
        <v>0</v>
      </c>
      <c r="BZ119" s="9">
        <v>0</v>
      </c>
      <c r="CA119" s="5">
        <v>0</v>
      </c>
      <c r="CB119" s="6">
        <v>0</v>
      </c>
      <c r="CC119" s="9">
        <v>0</v>
      </c>
      <c r="CD119" s="5">
        <v>0</v>
      </c>
      <c r="CE119" s="6">
        <v>0</v>
      </c>
      <c r="CF119" s="9">
        <f t="shared" si="32"/>
        <v>0</v>
      </c>
      <c r="CG119" s="6">
        <f t="shared" si="33"/>
        <v>0</v>
      </c>
    </row>
    <row r="120" spans="1:166" x14ac:dyDescent="0.25">
      <c r="A120" s="46">
        <v>2012</v>
      </c>
      <c r="B120" s="47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2</v>
      </c>
      <c r="BL120" s="5">
        <v>28</v>
      </c>
      <c r="BM120" s="6">
        <f t="shared" si="36"/>
        <v>14000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v>0</v>
      </c>
      <c r="CA120" s="5">
        <v>0</v>
      </c>
      <c r="CB120" s="6">
        <v>0</v>
      </c>
      <c r="CC120" s="9">
        <v>0</v>
      </c>
      <c r="CD120" s="5">
        <v>0</v>
      </c>
      <c r="CE120" s="6">
        <v>0</v>
      </c>
      <c r="CF120" s="9">
        <f t="shared" si="32"/>
        <v>2</v>
      </c>
      <c r="CG120" s="6">
        <f t="shared" si="33"/>
        <v>28</v>
      </c>
    </row>
    <row r="121" spans="1:166" x14ac:dyDescent="0.25">
      <c r="A121" s="46">
        <v>2012</v>
      </c>
      <c r="B121" s="47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v>15</v>
      </c>
      <c r="CA121" s="5">
        <v>166</v>
      </c>
      <c r="CB121" s="6">
        <f t="shared" ref="CB121" si="37">CA121/BZ121*1000</f>
        <v>11066.666666666666</v>
      </c>
      <c r="CC121" s="9">
        <v>0</v>
      </c>
      <c r="CD121" s="5">
        <v>0</v>
      </c>
      <c r="CE121" s="6">
        <v>0</v>
      </c>
      <c r="CF121" s="9">
        <f t="shared" si="32"/>
        <v>15</v>
      </c>
      <c r="CG121" s="6">
        <f t="shared" si="33"/>
        <v>166</v>
      </c>
    </row>
    <row r="122" spans="1:166" ht="15.75" thickBot="1" x14ac:dyDescent="0.3">
      <c r="A122" s="48"/>
      <c r="B122" s="49" t="s">
        <v>17</v>
      </c>
      <c r="C122" s="38">
        <f>SUM(C110:C121)</f>
        <v>0</v>
      </c>
      <c r="D122" s="36">
        <f>SUM(D110:D121)</f>
        <v>0</v>
      </c>
      <c r="E122" s="37"/>
      <c r="F122" s="38">
        <f>SUM(F110:F121)</f>
        <v>98</v>
      </c>
      <c r="G122" s="36">
        <f>SUM(G110:G121)</f>
        <v>437</v>
      </c>
      <c r="H122" s="37"/>
      <c r="I122" s="38">
        <f>SUM(I110:I121)</f>
        <v>0</v>
      </c>
      <c r="J122" s="36">
        <f>SUM(J110:J121)</f>
        <v>0</v>
      </c>
      <c r="K122" s="37"/>
      <c r="L122" s="38">
        <f>SUM(L110:L121)</f>
        <v>0</v>
      </c>
      <c r="M122" s="36">
        <f>SUM(M110:M121)</f>
        <v>0</v>
      </c>
      <c r="N122" s="37"/>
      <c r="O122" s="38">
        <f>SUM(O110:O121)</f>
        <v>0</v>
      </c>
      <c r="P122" s="36">
        <f>SUM(P110:P121)</f>
        <v>0</v>
      </c>
      <c r="Q122" s="37"/>
      <c r="R122" s="38">
        <f>SUM(R110:R121)</f>
        <v>0</v>
      </c>
      <c r="S122" s="36">
        <f>SUM(S110:S121)</f>
        <v>0</v>
      </c>
      <c r="T122" s="37"/>
      <c r="U122" s="38">
        <f>SUM(U110:U121)</f>
        <v>0</v>
      </c>
      <c r="V122" s="36">
        <f>SUM(V110:V121)</f>
        <v>0</v>
      </c>
      <c r="W122" s="37"/>
      <c r="X122" s="38">
        <f>SUM(X110:X121)</f>
        <v>0</v>
      </c>
      <c r="Y122" s="36">
        <f>SUM(Y110:Y121)</f>
        <v>0</v>
      </c>
      <c r="Z122" s="37"/>
      <c r="AA122" s="38">
        <f>SUM(AA110:AA121)</f>
        <v>0</v>
      </c>
      <c r="AB122" s="36">
        <f>SUM(AB110:AB121)</f>
        <v>0</v>
      </c>
      <c r="AC122" s="37"/>
      <c r="AD122" s="38">
        <f>SUM(AD110:AD121)</f>
        <v>0</v>
      </c>
      <c r="AE122" s="36">
        <f>SUM(AE110:AE121)</f>
        <v>0</v>
      </c>
      <c r="AF122" s="37"/>
      <c r="AG122" s="38">
        <f>SUM(AG110:AG121)</f>
        <v>0</v>
      </c>
      <c r="AH122" s="36">
        <f>SUM(AH110:AH121)</f>
        <v>1</v>
      </c>
      <c r="AI122" s="37"/>
      <c r="AJ122" s="38">
        <f>SUM(AJ110:AJ121)</f>
        <v>0</v>
      </c>
      <c r="AK122" s="36">
        <f>SUM(AK110:AK121)</f>
        <v>0</v>
      </c>
      <c r="AL122" s="37"/>
      <c r="AM122" s="38">
        <f>SUM(AM110:AM121)</f>
        <v>0</v>
      </c>
      <c r="AN122" s="36">
        <f>SUM(AN110:AN121)</f>
        <v>0</v>
      </c>
      <c r="AO122" s="37"/>
      <c r="AP122" s="38">
        <f>SUM(AP110:AP121)</f>
        <v>0</v>
      </c>
      <c r="AQ122" s="36">
        <f>SUM(AQ110:AQ121)</f>
        <v>0</v>
      </c>
      <c r="AR122" s="37"/>
      <c r="AS122" s="38">
        <f>SUM(AS110:AS121)</f>
        <v>0</v>
      </c>
      <c r="AT122" s="36">
        <f>SUM(AT110:AT121)</f>
        <v>0</v>
      </c>
      <c r="AU122" s="37"/>
      <c r="AV122" s="38">
        <f>SUM(AV110:AV121)</f>
        <v>0</v>
      </c>
      <c r="AW122" s="36">
        <f>SUM(AW110:AW121)</f>
        <v>0</v>
      </c>
      <c r="AX122" s="37"/>
      <c r="AY122" s="38">
        <f>SUM(AY110:AY121)</f>
        <v>0</v>
      </c>
      <c r="AZ122" s="36">
        <f>SUM(AZ110:AZ121)</f>
        <v>0</v>
      </c>
      <c r="BA122" s="37"/>
      <c r="BB122" s="38">
        <f>SUM(BB110:BB121)</f>
        <v>0</v>
      </c>
      <c r="BC122" s="36">
        <f>SUM(BC110:BC121)</f>
        <v>0</v>
      </c>
      <c r="BD122" s="37"/>
      <c r="BE122" s="38">
        <f>SUM(BE110:BE121)</f>
        <v>0</v>
      </c>
      <c r="BF122" s="36">
        <f>SUM(BF110:BF121)</f>
        <v>0</v>
      </c>
      <c r="BG122" s="37"/>
      <c r="BH122" s="38">
        <f>SUM(BH110:BH121)</f>
        <v>0</v>
      </c>
      <c r="BI122" s="36">
        <f>SUM(BI110:BI121)</f>
        <v>0</v>
      </c>
      <c r="BJ122" s="37"/>
      <c r="BK122" s="38">
        <f>SUM(BK110:BK121)</f>
        <v>13</v>
      </c>
      <c r="BL122" s="36">
        <f>SUM(BL110:BL121)</f>
        <v>158</v>
      </c>
      <c r="BM122" s="37"/>
      <c r="BN122" s="38">
        <f>SUM(BN110:BN121)</f>
        <v>0</v>
      </c>
      <c r="BO122" s="36">
        <f>SUM(BO110:BO121)</f>
        <v>0</v>
      </c>
      <c r="BP122" s="37"/>
      <c r="BQ122" s="38">
        <f>SUM(BQ110:BQ121)</f>
        <v>0</v>
      </c>
      <c r="BR122" s="36">
        <f>SUM(BR110:BR121)</f>
        <v>0</v>
      </c>
      <c r="BS122" s="37"/>
      <c r="BT122" s="38">
        <f>SUM(BT110:BT121)</f>
        <v>0</v>
      </c>
      <c r="BU122" s="36">
        <f>SUM(BU110:BU121)</f>
        <v>0</v>
      </c>
      <c r="BV122" s="37"/>
      <c r="BW122" s="38">
        <f>SUM(BW110:BW121)</f>
        <v>3</v>
      </c>
      <c r="BX122" s="36">
        <f>SUM(BX110:BX121)</f>
        <v>30</v>
      </c>
      <c r="BY122" s="37"/>
      <c r="BZ122" s="38">
        <f>SUM(BZ110:BZ121)</f>
        <v>15</v>
      </c>
      <c r="CA122" s="36">
        <f>SUM(CA110:CA121)</f>
        <v>166</v>
      </c>
      <c r="CB122" s="37"/>
      <c r="CC122" s="38">
        <f>SUM(CC110:CC121)</f>
        <v>0</v>
      </c>
      <c r="CD122" s="36">
        <f>SUM(CD110:CD121)</f>
        <v>0</v>
      </c>
      <c r="CE122" s="37"/>
      <c r="CF122" s="38">
        <f t="shared" si="32"/>
        <v>129</v>
      </c>
      <c r="CG122" s="37">
        <f t="shared" si="33"/>
        <v>792</v>
      </c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</row>
    <row r="123" spans="1:166" x14ac:dyDescent="0.25">
      <c r="A123" s="46">
        <v>2013</v>
      </c>
      <c r="B123" s="47" t="s">
        <v>5</v>
      </c>
      <c r="C123" s="9">
        <v>0</v>
      </c>
      <c r="D123" s="5">
        <v>0</v>
      </c>
      <c r="E123" s="6">
        <v>0</v>
      </c>
      <c r="F123" s="9">
        <v>20</v>
      </c>
      <c r="G123" s="5">
        <v>98</v>
      </c>
      <c r="H123" s="6">
        <f t="shared" ref="H123" si="38">G123/F123*1000</f>
        <v>4900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f t="shared" ref="CF123:CF135" si="39">C123+F123+I123+O123+R123+X123+AA123+AD123+AG123+AP123+BB123+BE123+BK123+BN123+BW123+CC123+AY123+AJ123+BZ123</f>
        <v>20</v>
      </c>
      <c r="CG123" s="6">
        <f t="shared" ref="CG123:CG135" si="40">D123+G123+J123+P123+S123+Y123+AB123+AE123+AH123+AQ123+BC123+BF123+BL123+BO123+BX123+CD123+AZ123+AK123+CA123</f>
        <v>98</v>
      </c>
    </row>
    <row r="124" spans="1:166" x14ac:dyDescent="0.25">
      <c r="A124" s="46">
        <v>2013</v>
      </c>
      <c r="B124" s="47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6</v>
      </c>
      <c r="BL124" s="5">
        <v>77</v>
      </c>
      <c r="BM124" s="6">
        <f t="shared" ref="BM124:BM129" si="41">BL124/BK124*1000</f>
        <v>12833.333333333334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23</v>
      </c>
      <c r="BY124" s="6">
        <v>0</v>
      </c>
      <c r="BZ124" s="9">
        <v>14</v>
      </c>
      <c r="CA124" s="5">
        <v>167</v>
      </c>
      <c r="CB124" s="6">
        <f t="shared" ref="CB124" si="42">CA124/BZ124*1000</f>
        <v>11928.571428571429</v>
      </c>
      <c r="CC124" s="9">
        <v>0</v>
      </c>
      <c r="CD124" s="5">
        <v>0</v>
      </c>
      <c r="CE124" s="6">
        <v>0</v>
      </c>
      <c r="CF124" s="9">
        <f t="shared" si="39"/>
        <v>20</v>
      </c>
      <c r="CG124" s="6">
        <f t="shared" si="40"/>
        <v>267</v>
      </c>
    </row>
    <row r="125" spans="1:166" x14ac:dyDescent="0.25">
      <c r="A125" s="46">
        <v>2013</v>
      </c>
      <c r="B125" s="47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f t="shared" si="39"/>
        <v>0</v>
      </c>
      <c r="CG125" s="6">
        <f t="shared" si="40"/>
        <v>0</v>
      </c>
    </row>
    <row r="126" spans="1:166" x14ac:dyDescent="0.25">
      <c r="A126" s="46">
        <v>2013</v>
      </c>
      <c r="B126" s="47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0</v>
      </c>
      <c r="BU126" s="5">
        <v>0</v>
      </c>
      <c r="BV126" s="6">
        <v>0</v>
      </c>
      <c r="BW126" s="9">
        <v>2</v>
      </c>
      <c r="BX126" s="5">
        <v>78</v>
      </c>
      <c r="BY126" s="6">
        <f t="shared" ref="BY126:BY127" si="43">BX126/BW126*1000</f>
        <v>39000</v>
      </c>
      <c r="BZ126" s="9">
        <v>0</v>
      </c>
      <c r="CA126" s="5">
        <v>0</v>
      </c>
      <c r="CB126" s="6">
        <v>0</v>
      </c>
      <c r="CC126" s="9">
        <v>0</v>
      </c>
      <c r="CD126" s="5">
        <v>0</v>
      </c>
      <c r="CE126" s="6">
        <v>0</v>
      </c>
      <c r="CF126" s="9">
        <f t="shared" si="39"/>
        <v>2</v>
      </c>
      <c r="CG126" s="6">
        <f t="shared" si="40"/>
        <v>78</v>
      </c>
    </row>
    <row r="127" spans="1:166" x14ac:dyDescent="0.25">
      <c r="A127" s="46">
        <v>2013</v>
      </c>
      <c r="B127" s="47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18</v>
      </c>
      <c r="AB127" s="5">
        <v>68</v>
      </c>
      <c r="AC127" s="6">
        <f t="shared" ref="AC127:AC134" si="44">AB127/AA127*1000</f>
        <v>3777.7777777777778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1</v>
      </c>
      <c r="BX127" s="5">
        <v>12</v>
      </c>
      <c r="BY127" s="6">
        <f t="shared" si="43"/>
        <v>12000</v>
      </c>
      <c r="BZ127" s="9">
        <v>0</v>
      </c>
      <c r="CA127" s="5">
        <v>0</v>
      </c>
      <c r="CB127" s="6">
        <v>0</v>
      </c>
      <c r="CC127" s="9">
        <v>0</v>
      </c>
      <c r="CD127" s="5">
        <v>0</v>
      </c>
      <c r="CE127" s="6">
        <v>0</v>
      </c>
      <c r="CF127" s="9">
        <f t="shared" si="39"/>
        <v>19</v>
      </c>
      <c r="CG127" s="6">
        <f t="shared" si="40"/>
        <v>80</v>
      </c>
    </row>
    <row r="128" spans="1:166" x14ac:dyDescent="0.25">
      <c r="A128" s="46">
        <v>2013</v>
      </c>
      <c r="B128" s="47" t="s">
        <v>10</v>
      </c>
      <c r="C128" s="9">
        <v>0</v>
      </c>
      <c r="D128" s="5">
        <v>0</v>
      </c>
      <c r="E128" s="6">
        <v>0</v>
      </c>
      <c r="F128" s="9">
        <v>20</v>
      </c>
      <c r="G128" s="5">
        <v>113</v>
      </c>
      <c r="H128" s="6">
        <f t="shared" ref="H128:H132" si="45">G128/F128*1000</f>
        <v>5650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1</v>
      </c>
      <c r="BL128" s="5">
        <v>14</v>
      </c>
      <c r="BM128" s="6">
        <f t="shared" si="41"/>
        <v>14000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v>0</v>
      </c>
      <c r="CA128" s="5">
        <v>0</v>
      </c>
      <c r="CB128" s="6">
        <v>0</v>
      </c>
      <c r="CC128" s="9">
        <v>0</v>
      </c>
      <c r="CD128" s="5">
        <v>0</v>
      </c>
      <c r="CE128" s="6">
        <v>0</v>
      </c>
      <c r="CF128" s="9">
        <f t="shared" si="39"/>
        <v>21</v>
      </c>
      <c r="CG128" s="6">
        <f t="shared" si="40"/>
        <v>127</v>
      </c>
    </row>
    <row r="129" spans="1:166" x14ac:dyDescent="0.25">
      <c r="A129" s="46">
        <v>2013</v>
      </c>
      <c r="B129" s="47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2</v>
      </c>
      <c r="AK129" s="5">
        <v>9.4809999999999999</v>
      </c>
      <c r="AL129" s="6">
        <f t="shared" ref="AL129" si="46">AK129/AJ129*1000</f>
        <v>4740.5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20</v>
      </c>
      <c r="AZ129" s="5">
        <v>107.17700000000001</v>
      </c>
      <c r="BA129" s="6">
        <f t="shared" ref="BA129" si="47">AZ129/AY129*1000</f>
        <v>5358.85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5.88</v>
      </c>
      <c r="BL129" s="5">
        <v>83.314999999999998</v>
      </c>
      <c r="BM129" s="6">
        <f t="shared" si="41"/>
        <v>14169.21768707483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0</v>
      </c>
      <c r="BX129" s="5">
        <v>0</v>
      </c>
      <c r="BY129" s="6">
        <v>0</v>
      </c>
      <c r="BZ129" s="9">
        <v>0</v>
      </c>
      <c r="CA129" s="5">
        <v>0</v>
      </c>
      <c r="CB129" s="6">
        <v>0</v>
      </c>
      <c r="CC129" s="9">
        <v>0</v>
      </c>
      <c r="CD129" s="5">
        <v>0</v>
      </c>
      <c r="CE129" s="6">
        <v>0</v>
      </c>
      <c r="CF129" s="9">
        <f t="shared" si="39"/>
        <v>27.88</v>
      </c>
      <c r="CG129" s="6">
        <f t="shared" si="40"/>
        <v>199.97300000000001</v>
      </c>
    </row>
    <row r="130" spans="1:166" x14ac:dyDescent="0.25">
      <c r="A130" s="46">
        <v>2013</v>
      </c>
      <c r="B130" s="47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6">
        <v>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</v>
      </c>
      <c r="BU130" s="5">
        <v>0</v>
      </c>
      <c r="BV130" s="6">
        <v>0</v>
      </c>
      <c r="BW130" s="9">
        <v>0</v>
      </c>
      <c r="BX130" s="5">
        <v>0</v>
      </c>
      <c r="BY130" s="6">
        <v>0</v>
      </c>
      <c r="BZ130" s="9">
        <v>0</v>
      </c>
      <c r="CA130" s="5">
        <v>0</v>
      </c>
      <c r="CB130" s="6">
        <v>0</v>
      </c>
      <c r="CC130" s="9">
        <v>0</v>
      </c>
      <c r="CD130" s="5">
        <v>0</v>
      </c>
      <c r="CE130" s="6">
        <v>0</v>
      </c>
      <c r="CF130" s="9">
        <f t="shared" si="39"/>
        <v>0</v>
      </c>
      <c r="CG130" s="6">
        <f t="shared" si="40"/>
        <v>0</v>
      </c>
    </row>
    <row r="131" spans="1:166" x14ac:dyDescent="0.25">
      <c r="A131" s="46">
        <v>2013</v>
      </c>
      <c r="B131" s="47" t="s">
        <v>13</v>
      </c>
      <c r="C131" s="9">
        <v>0</v>
      </c>
      <c r="D131" s="5">
        <v>0</v>
      </c>
      <c r="E131" s="6">
        <v>0</v>
      </c>
      <c r="F131" s="9">
        <v>19.695</v>
      </c>
      <c r="G131" s="5">
        <v>106.068</v>
      </c>
      <c r="H131" s="6">
        <f t="shared" si="45"/>
        <v>5385.5293221629854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1</v>
      </c>
      <c r="BX131" s="5">
        <v>47.786000000000001</v>
      </c>
      <c r="BY131" s="6">
        <v>0</v>
      </c>
      <c r="BZ131" s="9">
        <v>0</v>
      </c>
      <c r="CA131" s="5">
        <v>0</v>
      </c>
      <c r="CB131" s="6">
        <v>0</v>
      </c>
      <c r="CC131" s="9">
        <v>0</v>
      </c>
      <c r="CD131" s="5">
        <v>0</v>
      </c>
      <c r="CE131" s="6">
        <v>0</v>
      </c>
      <c r="CF131" s="9">
        <f t="shared" si="39"/>
        <v>20.695</v>
      </c>
      <c r="CG131" s="6">
        <f t="shared" si="40"/>
        <v>153.85399999999998</v>
      </c>
    </row>
    <row r="132" spans="1:166" x14ac:dyDescent="0.25">
      <c r="A132" s="46">
        <v>2013</v>
      </c>
      <c r="B132" s="47" t="s">
        <v>14</v>
      </c>
      <c r="C132" s="9">
        <v>0</v>
      </c>
      <c r="D132" s="5">
        <v>0</v>
      </c>
      <c r="E132" s="6">
        <v>0</v>
      </c>
      <c r="F132" s="9">
        <v>19.5</v>
      </c>
      <c r="G132" s="5">
        <v>109.758</v>
      </c>
      <c r="H132" s="6">
        <f t="shared" si="45"/>
        <v>5628.6153846153848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6">
        <v>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111</v>
      </c>
      <c r="BO132" s="5">
        <v>558.95500000000004</v>
      </c>
      <c r="BP132" s="6">
        <f t="shared" ref="BP132" si="48">BO132/BN132*1000</f>
        <v>5035.6306306306305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0</v>
      </c>
      <c r="BX132" s="5">
        <v>0</v>
      </c>
      <c r="BY132" s="6">
        <v>0</v>
      </c>
      <c r="BZ132" s="9">
        <v>0</v>
      </c>
      <c r="CA132" s="5">
        <v>0</v>
      </c>
      <c r="CB132" s="6">
        <v>0</v>
      </c>
      <c r="CC132" s="9">
        <v>0</v>
      </c>
      <c r="CD132" s="5">
        <v>0</v>
      </c>
      <c r="CE132" s="6">
        <v>0</v>
      </c>
      <c r="CF132" s="9">
        <f t="shared" si="39"/>
        <v>130.5</v>
      </c>
      <c r="CG132" s="6">
        <f t="shared" si="40"/>
        <v>668.71300000000008</v>
      </c>
    </row>
    <row r="133" spans="1:166" x14ac:dyDescent="0.25">
      <c r="A133" s="46">
        <v>2013</v>
      </c>
      <c r="B133" s="47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0</v>
      </c>
      <c r="J133" s="5">
        <v>0</v>
      </c>
      <c r="K133" s="6">
        <v>0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0</v>
      </c>
      <c r="S133" s="5">
        <v>0</v>
      </c>
      <c r="T133" s="6">
        <v>0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0</v>
      </c>
      <c r="AH133" s="5">
        <v>0</v>
      </c>
      <c r="AI133" s="6">
        <v>0</v>
      </c>
      <c r="AJ133" s="9">
        <v>0</v>
      </c>
      <c r="AK133" s="5">
        <v>0</v>
      </c>
      <c r="AL133" s="6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v>0</v>
      </c>
      <c r="CA133" s="5">
        <v>0</v>
      </c>
      <c r="CB133" s="6">
        <v>0</v>
      </c>
      <c r="CC133" s="9">
        <v>0</v>
      </c>
      <c r="CD133" s="5">
        <v>0</v>
      </c>
      <c r="CE133" s="6">
        <v>0</v>
      </c>
      <c r="CF133" s="9">
        <f t="shared" si="39"/>
        <v>0</v>
      </c>
      <c r="CG133" s="6">
        <f t="shared" si="40"/>
        <v>0</v>
      </c>
    </row>
    <row r="134" spans="1:166" x14ac:dyDescent="0.25">
      <c r="A134" s="46">
        <v>2013</v>
      </c>
      <c r="B134" s="47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0</v>
      </c>
      <c r="J134" s="5">
        <v>0</v>
      </c>
      <c r="K134" s="6">
        <v>0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16</v>
      </c>
      <c r="Y134" s="5">
        <v>102.17</v>
      </c>
      <c r="Z134" s="6">
        <f t="shared" ref="Z134" si="49">Y134/X134*1000</f>
        <v>6385.625</v>
      </c>
      <c r="AA134" s="9">
        <v>18</v>
      </c>
      <c r="AB134" s="5">
        <v>96.24</v>
      </c>
      <c r="AC134" s="6">
        <f t="shared" si="44"/>
        <v>5346.666666666667</v>
      </c>
      <c r="AD134" s="9">
        <v>0</v>
      </c>
      <c r="AE134" s="5">
        <v>0</v>
      </c>
      <c r="AF134" s="6">
        <v>0</v>
      </c>
      <c r="AG134" s="9">
        <v>0</v>
      </c>
      <c r="AH134" s="5">
        <v>0</v>
      </c>
      <c r="AI134" s="6">
        <v>0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v>0</v>
      </c>
      <c r="BB134" s="9">
        <v>18</v>
      </c>
      <c r="BC134" s="5">
        <v>96.24</v>
      </c>
      <c r="BD134" s="6">
        <f t="shared" ref="BD134" si="50">BC134/BB134*1000</f>
        <v>5346.666666666667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v>0</v>
      </c>
      <c r="CA134" s="5">
        <v>0</v>
      </c>
      <c r="CB134" s="6">
        <v>0</v>
      </c>
      <c r="CC134" s="9">
        <v>0</v>
      </c>
      <c r="CD134" s="5">
        <v>0</v>
      </c>
      <c r="CE134" s="6">
        <v>0</v>
      </c>
      <c r="CF134" s="9">
        <f t="shared" si="39"/>
        <v>52</v>
      </c>
      <c r="CG134" s="6">
        <f t="shared" si="40"/>
        <v>294.64999999999998</v>
      </c>
    </row>
    <row r="135" spans="1:166" ht="15.75" thickBot="1" x14ac:dyDescent="0.3">
      <c r="A135" s="48"/>
      <c r="B135" s="49" t="s">
        <v>17</v>
      </c>
      <c r="C135" s="38">
        <f>SUM(C123:C134)</f>
        <v>0</v>
      </c>
      <c r="D135" s="36">
        <f>SUM(D123:D134)</f>
        <v>0</v>
      </c>
      <c r="E135" s="37"/>
      <c r="F135" s="38">
        <f>SUM(F123:F134)</f>
        <v>79.194999999999993</v>
      </c>
      <c r="G135" s="36">
        <f>SUM(G123:G134)</f>
        <v>426.82599999999996</v>
      </c>
      <c r="H135" s="37"/>
      <c r="I135" s="38">
        <f>SUM(I123:I134)</f>
        <v>0</v>
      </c>
      <c r="J135" s="36">
        <f>SUM(J123:J134)</f>
        <v>0</v>
      </c>
      <c r="K135" s="37"/>
      <c r="L135" s="38">
        <f>SUM(L123:L134)</f>
        <v>0</v>
      </c>
      <c r="M135" s="36">
        <f>SUM(M123:M134)</f>
        <v>0</v>
      </c>
      <c r="N135" s="37"/>
      <c r="O135" s="38">
        <f>SUM(O123:O134)</f>
        <v>0</v>
      </c>
      <c r="P135" s="36">
        <f>SUM(P123:P134)</f>
        <v>0</v>
      </c>
      <c r="Q135" s="37"/>
      <c r="R135" s="38">
        <f>SUM(R123:R134)</f>
        <v>0</v>
      </c>
      <c r="S135" s="36">
        <f>SUM(S123:S134)</f>
        <v>0</v>
      </c>
      <c r="T135" s="37"/>
      <c r="U135" s="38">
        <f>SUM(U123:U134)</f>
        <v>0</v>
      </c>
      <c r="V135" s="36">
        <f>SUM(V123:V134)</f>
        <v>0</v>
      </c>
      <c r="W135" s="37"/>
      <c r="X135" s="38">
        <f>SUM(X123:X134)</f>
        <v>16</v>
      </c>
      <c r="Y135" s="36">
        <f>SUM(Y123:Y134)</f>
        <v>102.17</v>
      </c>
      <c r="Z135" s="37"/>
      <c r="AA135" s="38">
        <f>SUM(AA123:AA134)</f>
        <v>36</v>
      </c>
      <c r="AB135" s="36">
        <f>SUM(AB123:AB134)</f>
        <v>164.24</v>
      </c>
      <c r="AC135" s="37"/>
      <c r="AD135" s="38">
        <f>SUM(AD123:AD134)</f>
        <v>0</v>
      </c>
      <c r="AE135" s="36">
        <f>SUM(AE123:AE134)</f>
        <v>0</v>
      </c>
      <c r="AF135" s="37"/>
      <c r="AG135" s="38">
        <f>SUM(AG123:AG134)</f>
        <v>0</v>
      </c>
      <c r="AH135" s="36">
        <f>SUM(AH123:AH134)</f>
        <v>0</v>
      </c>
      <c r="AI135" s="37"/>
      <c r="AJ135" s="38">
        <f>SUM(AJ123:AJ134)</f>
        <v>2</v>
      </c>
      <c r="AK135" s="36">
        <f>SUM(AK123:AK134)</f>
        <v>9.4809999999999999</v>
      </c>
      <c r="AL135" s="37"/>
      <c r="AM135" s="38">
        <f>SUM(AM123:AM134)</f>
        <v>0</v>
      </c>
      <c r="AN135" s="36">
        <f>SUM(AN123:AN134)</f>
        <v>0</v>
      </c>
      <c r="AO135" s="37"/>
      <c r="AP135" s="38">
        <f>SUM(AP123:AP134)</f>
        <v>0</v>
      </c>
      <c r="AQ135" s="36">
        <f>SUM(AQ123:AQ134)</f>
        <v>0</v>
      </c>
      <c r="AR135" s="37"/>
      <c r="AS135" s="38">
        <f>SUM(AS123:AS134)</f>
        <v>0</v>
      </c>
      <c r="AT135" s="36">
        <f>SUM(AT123:AT134)</f>
        <v>0</v>
      </c>
      <c r="AU135" s="37"/>
      <c r="AV135" s="38">
        <f>SUM(AV123:AV134)</f>
        <v>0</v>
      </c>
      <c r="AW135" s="36">
        <f>SUM(AW123:AW134)</f>
        <v>0</v>
      </c>
      <c r="AX135" s="37"/>
      <c r="AY135" s="38">
        <f>SUM(AY123:AY134)</f>
        <v>20</v>
      </c>
      <c r="AZ135" s="36">
        <f>SUM(AZ123:AZ134)</f>
        <v>107.17700000000001</v>
      </c>
      <c r="BA135" s="37"/>
      <c r="BB135" s="38">
        <f>SUM(BB123:BB134)</f>
        <v>18</v>
      </c>
      <c r="BC135" s="36">
        <f>SUM(BC123:BC134)</f>
        <v>96.24</v>
      </c>
      <c r="BD135" s="37"/>
      <c r="BE135" s="38">
        <f>SUM(BE123:BE134)</f>
        <v>0</v>
      </c>
      <c r="BF135" s="36">
        <f>SUM(BF123:BF134)</f>
        <v>0</v>
      </c>
      <c r="BG135" s="37"/>
      <c r="BH135" s="38">
        <f>SUM(BH123:BH134)</f>
        <v>0</v>
      </c>
      <c r="BI135" s="36">
        <f>SUM(BI123:BI134)</f>
        <v>0</v>
      </c>
      <c r="BJ135" s="37"/>
      <c r="BK135" s="38">
        <f>SUM(BK123:BK134)</f>
        <v>12.879999999999999</v>
      </c>
      <c r="BL135" s="36">
        <f>SUM(BL123:BL134)</f>
        <v>174.315</v>
      </c>
      <c r="BM135" s="37"/>
      <c r="BN135" s="38">
        <f>SUM(BN123:BN134)</f>
        <v>111</v>
      </c>
      <c r="BO135" s="36">
        <f>SUM(BO123:BO134)</f>
        <v>558.95500000000004</v>
      </c>
      <c r="BP135" s="37"/>
      <c r="BQ135" s="38">
        <f>SUM(BQ123:BQ134)</f>
        <v>0</v>
      </c>
      <c r="BR135" s="36">
        <f>SUM(BR123:BR134)</f>
        <v>0</v>
      </c>
      <c r="BS135" s="37"/>
      <c r="BT135" s="38">
        <f>SUM(BT123:BT134)</f>
        <v>0</v>
      </c>
      <c r="BU135" s="36">
        <f>SUM(BU123:BU134)</f>
        <v>0</v>
      </c>
      <c r="BV135" s="37"/>
      <c r="BW135" s="38">
        <f>SUM(BW123:BW134)</f>
        <v>4</v>
      </c>
      <c r="BX135" s="36">
        <f>SUM(BX123:BX134)</f>
        <v>160.786</v>
      </c>
      <c r="BY135" s="37"/>
      <c r="BZ135" s="38">
        <f>SUM(BZ123:BZ134)</f>
        <v>14</v>
      </c>
      <c r="CA135" s="36">
        <f>SUM(CA123:CA134)</f>
        <v>167</v>
      </c>
      <c r="CB135" s="37"/>
      <c r="CC135" s="38">
        <f>SUM(CC123:CC134)</f>
        <v>0</v>
      </c>
      <c r="CD135" s="36">
        <f>SUM(CD123:CD134)</f>
        <v>0</v>
      </c>
      <c r="CE135" s="37"/>
      <c r="CF135" s="38">
        <f t="shared" si="39"/>
        <v>313.07499999999999</v>
      </c>
      <c r="CG135" s="37">
        <f t="shared" si="40"/>
        <v>1967.19</v>
      </c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</row>
    <row r="136" spans="1:166" x14ac:dyDescent="0.25">
      <c r="A136" s="46">
        <v>2014</v>
      </c>
      <c r="B136" s="47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0</v>
      </c>
      <c r="S136" s="5">
        <v>0</v>
      </c>
      <c r="T136" s="6">
        <v>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</v>
      </c>
      <c r="AK136" s="5">
        <v>0</v>
      </c>
      <c r="AL136" s="6">
        <v>0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0</v>
      </c>
      <c r="AT136" s="5">
        <v>0</v>
      </c>
      <c r="AU136" s="6">
        <v>0</v>
      </c>
      <c r="AV136" s="9">
        <v>0.14899999999999999</v>
      </c>
      <c r="AW136" s="5">
        <v>0.33</v>
      </c>
      <c r="AX136" s="6">
        <f t="shared" ref="AX136:AX143" si="51">AW136/AV136*1000</f>
        <v>2214.7651006711412</v>
      </c>
      <c r="AY136" s="9">
        <v>0</v>
      </c>
      <c r="AZ136" s="5">
        <v>0</v>
      </c>
      <c r="BA136" s="6"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3.34</v>
      </c>
      <c r="BL136" s="5">
        <v>570.70000000000005</v>
      </c>
      <c r="BM136" s="6">
        <f t="shared" ref="BM136:BM142" si="52">BL136/BK136*1000</f>
        <v>170868.2634730539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9">
        <v>0</v>
      </c>
      <c r="CA136" s="5">
        <v>0</v>
      </c>
      <c r="CB136" s="6">
        <v>0</v>
      </c>
      <c r="CC136" s="9">
        <v>0</v>
      </c>
      <c r="CD136" s="5">
        <v>0</v>
      </c>
      <c r="CE136" s="6">
        <v>0</v>
      </c>
      <c r="CF136" s="9">
        <f t="shared" ref="CF136:CF148" si="53">C136+F136+I136+O136+R136+X136+AA136+AD136+AG136+AP136+BB136+BE136+BK136+BN136+BW136+CC136+AY136+AJ136+AV136+BZ136</f>
        <v>3.4889999999999999</v>
      </c>
      <c r="CG136" s="6">
        <f t="shared" ref="CG136:CG148" si="54">D136+G136+J136+P136+S136+Y136+AB136+AE136+AH136+AQ136+BC136+BF136+BL136+BO136+BX136+CD136+AZ136+AK136+AW136+CA136</f>
        <v>571.03000000000009</v>
      </c>
    </row>
    <row r="137" spans="1:166" x14ac:dyDescent="0.25">
      <c r="A137" s="46">
        <v>2014</v>
      </c>
      <c r="B137" s="47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0</v>
      </c>
      <c r="J137" s="5">
        <v>0</v>
      </c>
      <c r="K137" s="6">
        <v>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9">
        <v>0</v>
      </c>
      <c r="CA137" s="5">
        <v>0</v>
      </c>
      <c r="CB137" s="6">
        <v>0</v>
      </c>
      <c r="CC137" s="9">
        <v>0</v>
      </c>
      <c r="CD137" s="5">
        <v>0</v>
      </c>
      <c r="CE137" s="6">
        <v>0</v>
      </c>
      <c r="CF137" s="9">
        <f t="shared" si="53"/>
        <v>0</v>
      </c>
      <c r="CG137" s="6">
        <f t="shared" si="54"/>
        <v>0</v>
      </c>
    </row>
    <row r="138" spans="1:166" x14ac:dyDescent="0.25">
      <c r="A138" s="46">
        <v>2014</v>
      </c>
      <c r="B138" s="47" t="s">
        <v>7</v>
      </c>
      <c r="C138" s="9">
        <v>0</v>
      </c>
      <c r="D138" s="5">
        <v>0</v>
      </c>
      <c r="E138" s="6">
        <v>0</v>
      </c>
      <c r="F138" s="9">
        <v>19.5</v>
      </c>
      <c r="G138" s="5">
        <v>119.02</v>
      </c>
      <c r="H138" s="6">
        <f t="shared" ref="H138:H143" si="55">G138/F138*1000</f>
        <v>6103.5897435897432</v>
      </c>
      <c r="I138" s="9">
        <v>0.2</v>
      </c>
      <c r="J138" s="5">
        <v>4.18</v>
      </c>
      <c r="K138" s="6">
        <f t="shared" ref="K138" si="56">J138/I138*1000</f>
        <v>20900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0</v>
      </c>
      <c r="S138" s="5">
        <v>0</v>
      </c>
      <c r="T138" s="6">
        <v>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18</v>
      </c>
      <c r="AB138" s="5">
        <v>105.28</v>
      </c>
      <c r="AC138" s="6">
        <f t="shared" ref="AC138:AC147" si="57">AB138/AA138*1000</f>
        <v>5848.8888888888896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2.415</v>
      </c>
      <c r="BL138" s="5">
        <v>34.36</v>
      </c>
      <c r="BM138" s="6">
        <f t="shared" si="52"/>
        <v>14227.74327122153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1</v>
      </c>
      <c r="BX138" s="5">
        <v>15.58</v>
      </c>
      <c r="BY138" s="6">
        <f t="shared" ref="BY138:BY147" si="58">BX138/BW138*1000</f>
        <v>15580</v>
      </c>
      <c r="BZ138" s="9">
        <v>0</v>
      </c>
      <c r="CA138" s="5">
        <v>0</v>
      </c>
      <c r="CB138" s="6">
        <v>0</v>
      </c>
      <c r="CC138" s="9">
        <v>0</v>
      </c>
      <c r="CD138" s="5">
        <v>0</v>
      </c>
      <c r="CE138" s="6">
        <v>0</v>
      </c>
      <c r="CF138" s="9">
        <f t="shared" si="53"/>
        <v>41.115000000000002</v>
      </c>
      <c r="CG138" s="6">
        <f t="shared" si="54"/>
        <v>278.41999999999996</v>
      </c>
    </row>
    <row r="139" spans="1:166" x14ac:dyDescent="0.25">
      <c r="A139" s="46">
        <v>2014</v>
      </c>
      <c r="B139" s="47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0</v>
      </c>
      <c r="J139" s="5">
        <v>0</v>
      </c>
      <c r="K139" s="6">
        <v>0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</v>
      </c>
      <c r="S139" s="5">
        <v>0</v>
      </c>
      <c r="T139" s="6">
        <v>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0</v>
      </c>
      <c r="AH139" s="5">
        <v>0</v>
      </c>
      <c r="AI139" s="6">
        <v>0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0</v>
      </c>
      <c r="AT139" s="5">
        <v>0</v>
      </c>
      <c r="AU139" s="6">
        <v>0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1.35</v>
      </c>
      <c r="BX139" s="5">
        <v>23.43</v>
      </c>
      <c r="BY139" s="6">
        <f t="shared" si="58"/>
        <v>17355.555555555555</v>
      </c>
      <c r="BZ139" s="9">
        <v>0</v>
      </c>
      <c r="CA139" s="5">
        <v>0</v>
      </c>
      <c r="CB139" s="6">
        <v>0</v>
      </c>
      <c r="CC139" s="9">
        <v>0</v>
      </c>
      <c r="CD139" s="5">
        <v>0</v>
      </c>
      <c r="CE139" s="6">
        <v>0</v>
      </c>
      <c r="CF139" s="9">
        <f t="shared" si="53"/>
        <v>1.35</v>
      </c>
      <c r="CG139" s="6">
        <f t="shared" si="54"/>
        <v>23.43</v>
      </c>
    </row>
    <row r="140" spans="1:166" x14ac:dyDescent="0.25">
      <c r="A140" s="46">
        <v>2014</v>
      </c>
      <c r="B140" s="47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0</v>
      </c>
      <c r="M140" s="5">
        <v>0</v>
      </c>
      <c r="N140" s="6">
        <v>0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0</v>
      </c>
      <c r="AH140" s="5">
        <v>0</v>
      </c>
      <c r="AI140" s="6">
        <v>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0.02</v>
      </c>
      <c r="BL140" s="5">
        <v>0.34</v>
      </c>
      <c r="BM140" s="6">
        <f t="shared" si="52"/>
        <v>17000</v>
      </c>
      <c r="BN140" s="9">
        <v>0</v>
      </c>
      <c r="BO140" s="5">
        <v>0</v>
      </c>
      <c r="BP140" s="6">
        <v>0</v>
      </c>
      <c r="BQ140" s="9">
        <v>0</v>
      </c>
      <c r="BR140" s="5">
        <v>0</v>
      </c>
      <c r="BS140" s="6">
        <v>0</v>
      </c>
      <c r="BT140" s="9">
        <v>0</v>
      </c>
      <c r="BU140" s="5">
        <v>0</v>
      </c>
      <c r="BV140" s="6">
        <v>0</v>
      </c>
      <c r="BW140" s="9">
        <v>5.4</v>
      </c>
      <c r="BX140" s="5">
        <v>93.88</v>
      </c>
      <c r="BY140" s="6">
        <f t="shared" si="58"/>
        <v>17385.185185185182</v>
      </c>
      <c r="BZ140" s="9">
        <v>0</v>
      </c>
      <c r="CA140" s="5">
        <v>0</v>
      </c>
      <c r="CB140" s="6">
        <v>0</v>
      </c>
      <c r="CC140" s="9">
        <v>0</v>
      </c>
      <c r="CD140" s="5">
        <v>0</v>
      </c>
      <c r="CE140" s="6">
        <v>0</v>
      </c>
      <c r="CF140" s="9">
        <f t="shared" si="53"/>
        <v>5.42</v>
      </c>
      <c r="CG140" s="6">
        <f t="shared" si="54"/>
        <v>94.22</v>
      </c>
    </row>
    <row r="141" spans="1:166" x14ac:dyDescent="0.25">
      <c r="A141" s="46">
        <v>2014</v>
      </c>
      <c r="B141" s="47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0</v>
      </c>
      <c r="M141" s="5">
        <v>0</v>
      </c>
      <c r="N141" s="6">
        <v>0</v>
      </c>
      <c r="O141" s="9">
        <v>0</v>
      </c>
      <c r="P141" s="5">
        <v>0</v>
      </c>
      <c r="Q141" s="6">
        <v>0</v>
      </c>
      <c r="R141" s="9">
        <v>0</v>
      </c>
      <c r="S141" s="5">
        <v>0</v>
      </c>
      <c r="T141" s="6">
        <v>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18</v>
      </c>
      <c r="AB141" s="5">
        <v>99.61</v>
      </c>
      <c r="AC141" s="6">
        <f t="shared" si="57"/>
        <v>5533.8888888888887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0</v>
      </c>
      <c r="BX141" s="5">
        <v>0</v>
      </c>
      <c r="BY141" s="6">
        <v>0</v>
      </c>
      <c r="BZ141" s="9">
        <v>0</v>
      </c>
      <c r="CA141" s="5">
        <v>0</v>
      </c>
      <c r="CB141" s="6">
        <v>0</v>
      </c>
      <c r="CC141" s="9">
        <v>0</v>
      </c>
      <c r="CD141" s="5">
        <v>0</v>
      </c>
      <c r="CE141" s="6">
        <v>0</v>
      </c>
      <c r="CF141" s="9">
        <f t="shared" si="53"/>
        <v>18</v>
      </c>
      <c r="CG141" s="6">
        <f t="shared" si="54"/>
        <v>99.61</v>
      </c>
    </row>
    <row r="142" spans="1:166" x14ac:dyDescent="0.25">
      <c r="A142" s="46">
        <v>2014</v>
      </c>
      <c r="B142" s="47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</v>
      </c>
      <c r="J142" s="5">
        <v>0</v>
      </c>
      <c r="K142" s="6">
        <v>0</v>
      </c>
      <c r="L142" s="9">
        <v>0</v>
      </c>
      <c r="M142" s="5">
        <v>0</v>
      </c>
      <c r="N142" s="6">
        <v>0</v>
      </c>
      <c r="O142" s="9">
        <v>0</v>
      </c>
      <c r="P142" s="5">
        <v>0</v>
      </c>
      <c r="Q142" s="6">
        <v>0</v>
      </c>
      <c r="R142" s="9">
        <v>0</v>
      </c>
      <c r="S142" s="5">
        <v>0</v>
      </c>
      <c r="T142" s="6">
        <v>0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5.8390000000000004</v>
      </c>
      <c r="BL142" s="5">
        <v>102.25</v>
      </c>
      <c r="BM142" s="6">
        <f t="shared" si="52"/>
        <v>17511.560198664152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9">
        <v>0</v>
      </c>
      <c r="CA142" s="5">
        <v>0</v>
      </c>
      <c r="CB142" s="6">
        <v>0</v>
      </c>
      <c r="CC142" s="9">
        <v>0</v>
      </c>
      <c r="CD142" s="5">
        <v>0</v>
      </c>
      <c r="CE142" s="6">
        <v>0</v>
      </c>
      <c r="CF142" s="9">
        <f t="shared" si="53"/>
        <v>5.8390000000000004</v>
      </c>
      <c r="CG142" s="6">
        <f t="shared" si="54"/>
        <v>102.25</v>
      </c>
    </row>
    <row r="143" spans="1:166" x14ac:dyDescent="0.25">
      <c r="A143" s="46">
        <v>2014</v>
      </c>
      <c r="B143" s="47" t="s">
        <v>12</v>
      </c>
      <c r="C143" s="9">
        <v>0</v>
      </c>
      <c r="D143" s="5">
        <v>0</v>
      </c>
      <c r="E143" s="6">
        <v>0</v>
      </c>
      <c r="F143" s="9">
        <v>19.5</v>
      </c>
      <c r="G143" s="5">
        <v>124.76</v>
      </c>
      <c r="H143" s="6">
        <f t="shared" si="55"/>
        <v>6397.9487179487178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0</v>
      </c>
      <c r="S143" s="5">
        <v>0</v>
      </c>
      <c r="T143" s="6">
        <v>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5.0000000000000001E-3</v>
      </c>
      <c r="AW143" s="5">
        <v>0.01</v>
      </c>
      <c r="AX143" s="6">
        <f t="shared" si="51"/>
        <v>2000</v>
      </c>
      <c r="AY143" s="9">
        <v>0</v>
      </c>
      <c r="AZ143" s="5">
        <v>0</v>
      </c>
      <c r="BA143" s="6">
        <v>0</v>
      </c>
      <c r="BB143" s="9">
        <v>0</v>
      </c>
      <c r="BC143" s="5">
        <v>0</v>
      </c>
      <c r="BD143" s="6">
        <v>0</v>
      </c>
      <c r="BE143" s="9">
        <v>0</v>
      </c>
      <c r="BF143" s="5">
        <v>0</v>
      </c>
      <c r="BG143" s="6">
        <v>0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3.625</v>
      </c>
      <c r="BX143" s="5">
        <v>62.25</v>
      </c>
      <c r="BY143" s="6">
        <f t="shared" si="58"/>
        <v>17172.413793103449</v>
      </c>
      <c r="BZ143" s="9">
        <v>0</v>
      </c>
      <c r="CA143" s="5">
        <v>0</v>
      </c>
      <c r="CB143" s="6">
        <v>0</v>
      </c>
      <c r="CC143" s="9">
        <v>0</v>
      </c>
      <c r="CD143" s="5">
        <v>0</v>
      </c>
      <c r="CE143" s="6">
        <v>0</v>
      </c>
      <c r="CF143" s="9">
        <f t="shared" si="53"/>
        <v>23.13</v>
      </c>
      <c r="CG143" s="6">
        <f t="shared" si="54"/>
        <v>187.01999999999998</v>
      </c>
    </row>
    <row r="144" spans="1:166" x14ac:dyDescent="0.25">
      <c r="A144" s="46">
        <v>2014</v>
      </c>
      <c r="B144" s="47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0</v>
      </c>
      <c r="J144" s="5">
        <v>0</v>
      </c>
      <c r="K144" s="6">
        <v>0</v>
      </c>
      <c r="L144" s="9">
        <v>0</v>
      </c>
      <c r="M144" s="5">
        <v>0</v>
      </c>
      <c r="N144" s="6">
        <v>0</v>
      </c>
      <c r="O144" s="9">
        <v>0</v>
      </c>
      <c r="P144" s="5">
        <v>0</v>
      </c>
      <c r="Q144" s="6">
        <v>0</v>
      </c>
      <c r="R144" s="9">
        <v>0</v>
      </c>
      <c r="S144" s="5">
        <v>0</v>
      </c>
      <c r="T144" s="6">
        <v>0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</v>
      </c>
      <c r="AH144" s="5">
        <v>0</v>
      </c>
      <c r="AI144" s="6">
        <v>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4.2830000000000004</v>
      </c>
      <c r="BX144" s="5">
        <v>82.84</v>
      </c>
      <c r="BY144" s="6">
        <f t="shared" si="58"/>
        <v>19341.583002568292</v>
      </c>
      <c r="BZ144" s="9">
        <v>0</v>
      </c>
      <c r="CA144" s="5">
        <v>0</v>
      </c>
      <c r="CB144" s="6">
        <v>0</v>
      </c>
      <c r="CC144" s="9">
        <v>0</v>
      </c>
      <c r="CD144" s="5">
        <v>0</v>
      </c>
      <c r="CE144" s="6">
        <v>0</v>
      </c>
      <c r="CF144" s="9">
        <f t="shared" si="53"/>
        <v>4.2830000000000004</v>
      </c>
      <c r="CG144" s="6">
        <f t="shared" si="54"/>
        <v>82.84</v>
      </c>
    </row>
    <row r="145" spans="1:85" x14ac:dyDescent="0.25">
      <c r="A145" s="46">
        <v>2014</v>
      </c>
      <c r="B145" s="47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0</v>
      </c>
      <c r="M145" s="5">
        <v>0</v>
      </c>
      <c r="N145" s="6">
        <v>0</v>
      </c>
      <c r="O145" s="9">
        <v>0.52500000000000002</v>
      </c>
      <c r="P145" s="5">
        <v>9.81</v>
      </c>
      <c r="Q145" s="6">
        <f t="shared" ref="Q145" si="59">P145/O145*1000</f>
        <v>18685.714285714286</v>
      </c>
      <c r="R145" s="9">
        <v>0</v>
      </c>
      <c r="S145" s="5">
        <v>0</v>
      </c>
      <c r="T145" s="6">
        <v>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18</v>
      </c>
      <c r="AB145" s="5">
        <v>96.2</v>
      </c>
      <c r="AC145" s="6">
        <f t="shared" si="57"/>
        <v>5344.4444444444453</v>
      </c>
      <c r="AD145" s="9">
        <v>0</v>
      </c>
      <c r="AE145" s="5">
        <v>0</v>
      </c>
      <c r="AF145" s="6">
        <v>0</v>
      </c>
      <c r="AG145" s="9">
        <v>0</v>
      </c>
      <c r="AH145" s="5">
        <v>0</v>
      </c>
      <c r="AI145" s="6">
        <v>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</v>
      </c>
      <c r="AT145" s="5">
        <v>0</v>
      </c>
      <c r="AU145" s="6">
        <v>0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9">
        <v>0</v>
      </c>
      <c r="CA145" s="5">
        <v>0</v>
      </c>
      <c r="CB145" s="6">
        <v>0</v>
      </c>
      <c r="CC145" s="9">
        <v>0</v>
      </c>
      <c r="CD145" s="5">
        <v>0</v>
      </c>
      <c r="CE145" s="6">
        <v>0</v>
      </c>
      <c r="CF145" s="9">
        <f t="shared" si="53"/>
        <v>18.524999999999999</v>
      </c>
      <c r="CG145" s="6">
        <f t="shared" si="54"/>
        <v>106.01</v>
      </c>
    </row>
    <row r="146" spans="1:85" x14ac:dyDescent="0.25">
      <c r="A146" s="46">
        <v>2014</v>
      </c>
      <c r="B146" s="47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</v>
      </c>
      <c r="J146" s="5">
        <v>0</v>
      </c>
      <c r="K146" s="6">
        <v>0</v>
      </c>
      <c r="L146" s="9">
        <v>0</v>
      </c>
      <c r="M146" s="5">
        <v>0</v>
      </c>
      <c r="N146" s="6">
        <v>0</v>
      </c>
      <c r="O146" s="9">
        <v>0</v>
      </c>
      <c r="P146" s="5">
        <v>0</v>
      </c>
      <c r="Q146" s="6">
        <v>0</v>
      </c>
      <c r="R146" s="9">
        <v>0</v>
      </c>
      <c r="S146" s="5">
        <v>0</v>
      </c>
      <c r="T146" s="6">
        <v>0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8.625</v>
      </c>
      <c r="BX146" s="5">
        <v>121.81</v>
      </c>
      <c r="BY146" s="6">
        <f t="shared" si="58"/>
        <v>14122.898550724638</v>
      </c>
      <c r="BZ146" s="9">
        <v>0</v>
      </c>
      <c r="CA146" s="5">
        <v>0</v>
      </c>
      <c r="CB146" s="6">
        <v>0</v>
      </c>
      <c r="CC146" s="9">
        <v>0</v>
      </c>
      <c r="CD146" s="5">
        <v>0</v>
      </c>
      <c r="CE146" s="6">
        <v>0</v>
      </c>
      <c r="CF146" s="9">
        <f t="shared" si="53"/>
        <v>8.625</v>
      </c>
      <c r="CG146" s="6">
        <f t="shared" si="54"/>
        <v>121.81</v>
      </c>
    </row>
    <row r="147" spans="1:85" x14ac:dyDescent="0.25">
      <c r="A147" s="46">
        <v>2014</v>
      </c>
      <c r="B147" s="47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0</v>
      </c>
      <c r="S147" s="5">
        <v>0</v>
      </c>
      <c r="T147" s="6">
        <v>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18</v>
      </c>
      <c r="AB147" s="5">
        <v>91.61</v>
      </c>
      <c r="AC147" s="6">
        <f t="shared" si="57"/>
        <v>5089.4444444444443</v>
      </c>
      <c r="AD147" s="9">
        <v>0</v>
      </c>
      <c r="AE147" s="5">
        <v>0</v>
      </c>
      <c r="AF147" s="6">
        <v>0</v>
      </c>
      <c r="AG147" s="9">
        <v>0</v>
      </c>
      <c r="AH147" s="5">
        <v>0</v>
      </c>
      <c r="AI147" s="6">
        <v>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</v>
      </c>
      <c r="BU147" s="5">
        <v>0</v>
      </c>
      <c r="BV147" s="6">
        <v>0</v>
      </c>
      <c r="BW147" s="9">
        <v>2.6680000000000001</v>
      </c>
      <c r="BX147" s="5">
        <v>72.540000000000006</v>
      </c>
      <c r="BY147" s="6">
        <f t="shared" si="58"/>
        <v>27188.905547226386</v>
      </c>
      <c r="BZ147" s="9">
        <v>0</v>
      </c>
      <c r="CA147" s="5">
        <v>0</v>
      </c>
      <c r="CB147" s="6">
        <v>0</v>
      </c>
      <c r="CC147" s="9">
        <v>0</v>
      </c>
      <c r="CD147" s="5">
        <v>0</v>
      </c>
      <c r="CE147" s="6">
        <v>0</v>
      </c>
      <c r="CF147" s="9">
        <f t="shared" si="53"/>
        <v>20.667999999999999</v>
      </c>
      <c r="CG147" s="6">
        <f t="shared" si="54"/>
        <v>164.15</v>
      </c>
    </row>
    <row r="148" spans="1:85" ht="15.75" thickBot="1" x14ac:dyDescent="0.3">
      <c r="A148" s="48"/>
      <c r="B148" s="49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39</v>
      </c>
      <c r="G148" s="36">
        <f>SUM(G136:G147)</f>
        <v>243.78</v>
      </c>
      <c r="H148" s="37"/>
      <c r="I148" s="38">
        <f>SUM(I136:I147)</f>
        <v>0.2</v>
      </c>
      <c r="J148" s="36">
        <f>SUM(J136:J147)</f>
        <v>4.18</v>
      </c>
      <c r="K148" s="37"/>
      <c r="L148" s="38">
        <f>SUM(L136:L147)</f>
        <v>0</v>
      </c>
      <c r="M148" s="36">
        <f>SUM(M136:M147)</f>
        <v>0</v>
      </c>
      <c r="N148" s="37"/>
      <c r="O148" s="38">
        <f>SUM(O136:O147)</f>
        <v>0.52500000000000002</v>
      </c>
      <c r="P148" s="36">
        <f>SUM(P136:P147)</f>
        <v>9.81</v>
      </c>
      <c r="Q148" s="37"/>
      <c r="R148" s="38">
        <f>SUM(R136:R147)</f>
        <v>0</v>
      </c>
      <c r="S148" s="36">
        <f>SUM(S136:S147)</f>
        <v>0</v>
      </c>
      <c r="T148" s="37"/>
      <c r="U148" s="38">
        <f>SUM(U136:U147)</f>
        <v>0</v>
      </c>
      <c r="V148" s="36">
        <f>SUM(V136:V147)</f>
        <v>0</v>
      </c>
      <c r="W148" s="37"/>
      <c r="X148" s="38">
        <f>SUM(X136:X147)</f>
        <v>0</v>
      </c>
      <c r="Y148" s="36">
        <f>SUM(Y136:Y147)</f>
        <v>0</v>
      </c>
      <c r="Z148" s="37"/>
      <c r="AA148" s="38">
        <f>SUM(AA136:AA147)</f>
        <v>72</v>
      </c>
      <c r="AB148" s="36">
        <f>SUM(AB136:AB147)</f>
        <v>392.7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0</v>
      </c>
      <c r="AH148" s="36">
        <f>SUM(AH136:AH147)</f>
        <v>0</v>
      </c>
      <c r="AI148" s="37"/>
      <c r="AJ148" s="38">
        <f>SUM(AJ136:AJ147)</f>
        <v>0</v>
      </c>
      <c r="AK148" s="36">
        <f>SUM(AK136:AK147)</f>
        <v>0</v>
      </c>
      <c r="AL148" s="37"/>
      <c r="AM148" s="38">
        <f>SUM(AM136:AM147)</f>
        <v>0</v>
      </c>
      <c r="AN148" s="36">
        <f>SUM(AN136:AN147)</f>
        <v>0</v>
      </c>
      <c r="AO148" s="37"/>
      <c r="AP148" s="38">
        <f>SUM(AP136:AP147)</f>
        <v>0</v>
      </c>
      <c r="AQ148" s="36">
        <f>SUM(AQ136:AQ147)</f>
        <v>0</v>
      </c>
      <c r="AR148" s="37"/>
      <c r="AS148" s="38">
        <f>SUM(AS136:AS147)</f>
        <v>0</v>
      </c>
      <c r="AT148" s="36">
        <f>SUM(AT136:AT147)</f>
        <v>0</v>
      </c>
      <c r="AU148" s="37"/>
      <c r="AV148" s="38">
        <f>SUM(AV136:AV147)</f>
        <v>0.154</v>
      </c>
      <c r="AW148" s="36">
        <f>SUM(AW136:AW147)</f>
        <v>0.34</v>
      </c>
      <c r="AX148" s="37"/>
      <c r="AY148" s="38">
        <f>SUM(AY136:AY147)</f>
        <v>0</v>
      </c>
      <c r="AZ148" s="36">
        <f>SUM(AZ136:AZ147)</f>
        <v>0</v>
      </c>
      <c r="BA148" s="37"/>
      <c r="BB148" s="38">
        <f>SUM(BB136:BB147)</f>
        <v>0</v>
      </c>
      <c r="BC148" s="36">
        <f>SUM(BC136:BC147)</f>
        <v>0</v>
      </c>
      <c r="BD148" s="37"/>
      <c r="BE148" s="38">
        <f>SUM(BE136:BE147)</f>
        <v>0</v>
      </c>
      <c r="BF148" s="36">
        <f>SUM(BF136:BF147)</f>
        <v>0</v>
      </c>
      <c r="BG148" s="37"/>
      <c r="BH148" s="38">
        <f>SUM(BH136:BH147)</f>
        <v>0</v>
      </c>
      <c r="BI148" s="36">
        <f>SUM(BI136:BI147)</f>
        <v>0</v>
      </c>
      <c r="BJ148" s="37"/>
      <c r="BK148" s="38">
        <f>SUM(BK136:BK147)</f>
        <v>11.614000000000001</v>
      </c>
      <c r="BL148" s="36">
        <f>SUM(BL136:BL147)</f>
        <v>707.65000000000009</v>
      </c>
      <c r="BM148" s="37"/>
      <c r="BN148" s="38">
        <f>SUM(BN136:BN147)</f>
        <v>0</v>
      </c>
      <c r="BO148" s="36">
        <f>SUM(BO136:BO147)</f>
        <v>0</v>
      </c>
      <c r="BP148" s="37"/>
      <c r="BQ148" s="38">
        <f>SUM(BQ136:BQ147)</f>
        <v>0</v>
      </c>
      <c r="BR148" s="36">
        <f>SUM(BR136:BR147)</f>
        <v>0</v>
      </c>
      <c r="BS148" s="37"/>
      <c r="BT148" s="38">
        <f>SUM(BT136:BT147)</f>
        <v>0</v>
      </c>
      <c r="BU148" s="36">
        <f>SUM(BU136:BU147)</f>
        <v>0</v>
      </c>
      <c r="BV148" s="37"/>
      <c r="BW148" s="38">
        <f>SUM(BW136:BW147)</f>
        <v>26.951000000000001</v>
      </c>
      <c r="BX148" s="36">
        <f>SUM(BX136:BX147)</f>
        <v>472.33000000000004</v>
      </c>
      <c r="BY148" s="37"/>
      <c r="BZ148" s="38">
        <f>SUM(BZ136:BZ147)</f>
        <v>0</v>
      </c>
      <c r="CA148" s="36">
        <f>SUM(CA136:CA147)</f>
        <v>0</v>
      </c>
      <c r="CB148" s="37"/>
      <c r="CC148" s="38">
        <f>SUM(CC136:CC147)</f>
        <v>0</v>
      </c>
      <c r="CD148" s="36">
        <f>SUM(CD136:CD147)</f>
        <v>0</v>
      </c>
      <c r="CE148" s="37"/>
      <c r="CF148" s="38">
        <f t="shared" si="53"/>
        <v>150.44399999999999</v>
      </c>
      <c r="CG148" s="37">
        <f t="shared" si="54"/>
        <v>1830.7900000000002</v>
      </c>
    </row>
    <row r="149" spans="1:85" x14ac:dyDescent="0.25">
      <c r="A149" s="46">
        <v>2015</v>
      </c>
      <c r="B149" s="47" t="s">
        <v>5</v>
      </c>
      <c r="C149" s="9">
        <v>0</v>
      </c>
      <c r="D149" s="5">
        <v>0</v>
      </c>
      <c r="E149" s="6">
        <v>0</v>
      </c>
      <c r="F149" s="9">
        <v>19.5</v>
      </c>
      <c r="G149" s="5">
        <v>122.91</v>
      </c>
      <c r="H149" s="6">
        <f t="shared" ref="H149:H160" si="60">G149/F149*1000</f>
        <v>6303.0769230769229</v>
      </c>
      <c r="I149" s="9">
        <v>19.75</v>
      </c>
      <c r="J149" s="5">
        <v>94.55</v>
      </c>
      <c r="K149" s="6">
        <f t="shared" ref="K149:K158" si="61">J149/I149*1000</f>
        <v>4787.3417721518981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0</v>
      </c>
      <c r="S149" s="5">
        <v>0</v>
      </c>
      <c r="T149" s="6">
        <v>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5.4</v>
      </c>
      <c r="BX149" s="5">
        <v>90.72</v>
      </c>
      <c r="BY149" s="6">
        <f t="shared" ref="BY149:BY151" si="62">BX149/BW149*1000</f>
        <v>16799.999999999996</v>
      </c>
      <c r="BZ149" s="9">
        <v>0</v>
      </c>
      <c r="CA149" s="5">
        <v>0</v>
      </c>
      <c r="CB149" s="6">
        <v>0</v>
      </c>
      <c r="CC149" s="9">
        <v>0</v>
      </c>
      <c r="CD149" s="5">
        <v>0</v>
      </c>
      <c r="CE149" s="6">
        <v>0</v>
      </c>
      <c r="CF149" s="9">
        <f t="shared" ref="CF149:CF161" si="63">C149+F149+I149+O149+R149+X149+AA149+AD149+AG149+AP149+BB149+BE149+BK149+BN149+BW149+CC149+AY149+AJ149+AV149+BQ149+BZ149</f>
        <v>44.65</v>
      </c>
      <c r="CG149" s="6">
        <f t="shared" ref="CG149:CG161" si="64">D149+G149+J149+P149+S149+Y149+AB149+AE149+AH149+AQ149+BC149+BF149+BL149+BO149+BX149+CD149+AZ149+AK149+AW149+BR149+CA149</f>
        <v>308.17999999999995</v>
      </c>
    </row>
    <row r="150" spans="1:85" x14ac:dyDescent="0.25">
      <c r="A150" s="46">
        <v>2015</v>
      </c>
      <c r="B150" s="47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0</v>
      </c>
      <c r="J150" s="5">
        <v>0</v>
      </c>
      <c r="K150" s="6">
        <v>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0</v>
      </c>
      <c r="S150" s="5">
        <v>0</v>
      </c>
      <c r="T150" s="6">
        <v>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</v>
      </c>
      <c r="AH150" s="5">
        <v>0</v>
      </c>
      <c r="AI150" s="6">
        <v>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0</v>
      </c>
      <c r="BU150" s="5">
        <v>0</v>
      </c>
      <c r="BV150" s="6">
        <v>0</v>
      </c>
      <c r="BW150" s="9">
        <v>0</v>
      </c>
      <c r="BX150" s="5">
        <v>0</v>
      </c>
      <c r="BY150" s="6">
        <v>0</v>
      </c>
      <c r="BZ150" s="9">
        <v>0</v>
      </c>
      <c r="CA150" s="5">
        <v>0</v>
      </c>
      <c r="CB150" s="6">
        <v>0</v>
      </c>
      <c r="CC150" s="9">
        <v>0</v>
      </c>
      <c r="CD150" s="5">
        <v>0</v>
      </c>
      <c r="CE150" s="6">
        <v>0</v>
      </c>
      <c r="CF150" s="9">
        <f t="shared" si="63"/>
        <v>0</v>
      </c>
      <c r="CG150" s="6">
        <f t="shared" si="64"/>
        <v>0</v>
      </c>
    </row>
    <row r="151" spans="1:85" x14ac:dyDescent="0.25">
      <c r="A151" s="46">
        <v>2015</v>
      </c>
      <c r="B151" s="47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0</v>
      </c>
      <c r="M151" s="5">
        <v>0</v>
      </c>
      <c r="N151" s="6">
        <v>0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22.5</v>
      </c>
      <c r="AB151" s="5">
        <v>110.99</v>
      </c>
      <c r="AC151" s="6">
        <f t="shared" ref="AC151:AC158" si="65">AB151/AA151*1000</f>
        <v>4932.8888888888887</v>
      </c>
      <c r="AD151" s="9">
        <v>0</v>
      </c>
      <c r="AE151" s="5">
        <v>0</v>
      </c>
      <c r="AF151" s="6">
        <v>0</v>
      </c>
      <c r="AG151" s="9">
        <v>0</v>
      </c>
      <c r="AH151" s="5">
        <v>0</v>
      </c>
      <c r="AI151" s="6">
        <v>0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40</v>
      </c>
      <c r="AZ151" s="5">
        <v>193.17</v>
      </c>
      <c r="BA151" s="6">
        <f t="shared" ref="BA151" si="66">AZ151/AY151*1000</f>
        <v>4829.25</v>
      </c>
      <c r="BB151" s="9">
        <v>20</v>
      </c>
      <c r="BC151" s="5">
        <v>70.59</v>
      </c>
      <c r="BD151" s="6">
        <f t="shared" ref="BD151" si="67">BC151/BB151*1000</f>
        <v>3529.5</v>
      </c>
      <c r="BE151" s="9">
        <v>0</v>
      </c>
      <c r="BF151" s="5">
        <v>0</v>
      </c>
      <c r="BG151" s="6">
        <v>0</v>
      </c>
      <c r="BH151" s="9">
        <v>0</v>
      </c>
      <c r="BI151" s="5">
        <v>0</v>
      </c>
      <c r="BJ151" s="6">
        <v>0</v>
      </c>
      <c r="BK151" s="9">
        <v>4.8929999999999998</v>
      </c>
      <c r="BL151" s="5">
        <v>92.06</v>
      </c>
      <c r="BM151" s="6">
        <f t="shared" ref="BM151" si="68">BL151/BK151*1000</f>
        <v>18814.633149397101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0</v>
      </c>
      <c r="BU151" s="5">
        <v>0</v>
      </c>
      <c r="BV151" s="6">
        <v>0</v>
      </c>
      <c r="BW151" s="9">
        <v>0.2</v>
      </c>
      <c r="BX151" s="5">
        <v>31.37</v>
      </c>
      <c r="BY151" s="6">
        <f t="shared" si="62"/>
        <v>156850</v>
      </c>
      <c r="BZ151" s="9">
        <v>0</v>
      </c>
      <c r="CA151" s="5">
        <v>0</v>
      </c>
      <c r="CB151" s="6">
        <v>0</v>
      </c>
      <c r="CC151" s="9">
        <v>0</v>
      </c>
      <c r="CD151" s="5">
        <v>0</v>
      </c>
      <c r="CE151" s="6">
        <v>0</v>
      </c>
      <c r="CF151" s="9">
        <f t="shared" si="63"/>
        <v>87.593000000000004</v>
      </c>
      <c r="CG151" s="6">
        <f t="shared" si="64"/>
        <v>498.17999999999995</v>
      </c>
    </row>
    <row r="152" spans="1:85" x14ac:dyDescent="0.25">
      <c r="A152" s="46">
        <v>2015</v>
      </c>
      <c r="B152" s="47" t="s">
        <v>8</v>
      </c>
      <c r="C152" s="9">
        <v>0</v>
      </c>
      <c r="D152" s="5">
        <v>0</v>
      </c>
      <c r="E152" s="6">
        <v>0</v>
      </c>
      <c r="F152" s="9">
        <v>18</v>
      </c>
      <c r="G152" s="5">
        <v>120.47</v>
      </c>
      <c r="H152" s="6">
        <f t="shared" si="60"/>
        <v>6692.7777777777774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0</v>
      </c>
      <c r="S152" s="5">
        <v>0</v>
      </c>
      <c r="T152" s="6">
        <v>0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</v>
      </c>
      <c r="AQ152" s="5">
        <v>0</v>
      </c>
      <c r="AR152" s="6">
        <v>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</v>
      </c>
      <c r="BX152" s="5">
        <v>0</v>
      </c>
      <c r="BY152" s="6">
        <v>0</v>
      </c>
      <c r="BZ152" s="9">
        <v>0</v>
      </c>
      <c r="CA152" s="5">
        <v>0</v>
      </c>
      <c r="CB152" s="6">
        <v>0</v>
      </c>
      <c r="CC152" s="9">
        <v>0</v>
      </c>
      <c r="CD152" s="5">
        <v>0</v>
      </c>
      <c r="CE152" s="6">
        <v>0</v>
      </c>
      <c r="CF152" s="9">
        <f t="shared" si="63"/>
        <v>18</v>
      </c>
      <c r="CG152" s="6">
        <f t="shared" si="64"/>
        <v>120.47</v>
      </c>
    </row>
    <row r="153" spans="1:85" x14ac:dyDescent="0.25">
      <c r="A153" s="46">
        <v>2015</v>
      </c>
      <c r="B153" s="47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</v>
      </c>
      <c r="J153" s="5">
        <v>0</v>
      </c>
      <c r="K153" s="6">
        <v>0</v>
      </c>
      <c r="L153" s="9">
        <v>0</v>
      </c>
      <c r="M153" s="5">
        <v>0</v>
      </c>
      <c r="N153" s="6">
        <v>0</v>
      </c>
      <c r="O153" s="9">
        <v>0.29299999999999998</v>
      </c>
      <c r="P153" s="5">
        <v>1.53</v>
      </c>
      <c r="Q153" s="6">
        <f t="shared" ref="Q153" si="69">P153/O153*1000</f>
        <v>5221.8430034129697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0</v>
      </c>
      <c r="AH153" s="5">
        <v>0</v>
      </c>
      <c r="AI153" s="6">
        <v>0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</v>
      </c>
      <c r="BX153" s="5">
        <v>0</v>
      </c>
      <c r="BY153" s="6">
        <v>0</v>
      </c>
      <c r="BZ153" s="9">
        <v>0</v>
      </c>
      <c r="CA153" s="5">
        <v>0</v>
      </c>
      <c r="CB153" s="6">
        <v>0</v>
      </c>
      <c r="CC153" s="9">
        <v>0</v>
      </c>
      <c r="CD153" s="5">
        <v>0</v>
      </c>
      <c r="CE153" s="6">
        <v>0</v>
      </c>
      <c r="CF153" s="9">
        <f t="shared" si="63"/>
        <v>0.29299999999999998</v>
      </c>
      <c r="CG153" s="6">
        <f t="shared" si="64"/>
        <v>1.53</v>
      </c>
    </row>
    <row r="154" spans="1:85" x14ac:dyDescent="0.25">
      <c r="A154" s="46">
        <v>2015</v>
      </c>
      <c r="B154" s="47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0</v>
      </c>
      <c r="J154" s="5">
        <v>0</v>
      </c>
      <c r="K154" s="6">
        <v>0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</v>
      </c>
      <c r="BU154" s="5">
        <v>0</v>
      </c>
      <c r="BV154" s="6">
        <v>0</v>
      </c>
      <c r="BW154" s="9">
        <v>0</v>
      </c>
      <c r="BX154" s="5">
        <v>0</v>
      </c>
      <c r="BY154" s="6">
        <v>0</v>
      </c>
      <c r="BZ154" s="9">
        <v>0</v>
      </c>
      <c r="CA154" s="5">
        <v>0</v>
      </c>
      <c r="CB154" s="6">
        <v>0</v>
      </c>
      <c r="CC154" s="9">
        <v>0</v>
      </c>
      <c r="CD154" s="5">
        <v>0</v>
      </c>
      <c r="CE154" s="6">
        <v>0</v>
      </c>
      <c r="CF154" s="9">
        <f t="shared" si="63"/>
        <v>0</v>
      </c>
      <c r="CG154" s="6">
        <f t="shared" si="64"/>
        <v>0</v>
      </c>
    </row>
    <row r="155" spans="1:85" x14ac:dyDescent="0.25">
      <c r="A155" s="46">
        <v>2015</v>
      </c>
      <c r="B155" s="47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0</v>
      </c>
      <c r="S155" s="5">
        <v>0</v>
      </c>
      <c r="T155" s="6">
        <v>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0</v>
      </c>
      <c r="AH155" s="5">
        <v>0</v>
      </c>
      <c r="AI155" s="6">
        <v>0</v>
      </c>
      <c r="AJ155" s="9">
        <v>22</v>
      </c>
      <c r="AK155" s="5">
        <v>32.96</v>
      </c>
      <c r="AL155" s="6">
        <f t="shared" ref="AL155:AL159" si="70">AK155/AJ155*1000</f>
        <v>1498.1818181818182</v>
      </c>
      <c r="AM155" s="9">
        <v>0</v>
      </c>
      <c r="AN155" s="5">
        <v>0</v>
      </c>
      <c r="AO155" s="6">
        <v>0</v>
      </c>
      <c r="AP155" s="9">
        <v>17.25</v>
      </c>
      <c r="AQ155" s="5">
        <v>79.38</v>
      </c>
      <c r="AR155" s="6">
        <f t="shared" ref="AR155" si="71">AQ155/AP155*1000</f>
        <v>4601.7391304347821</v>
      </c>
      <c r="AS155" s="9">
        <v>0</v>
      </c>
      <c r="AT155" s="5">
        <v>0</v>
      </c>
      <c r="AU155" s="6">
        <v>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</v>
      </c>
      <c r="BX155" s="5">
        <v>0</v>
      </c>
      <c r="BY155" s="6">
        <v>0</v>
      </c>
      <c r="BZ155" s="9">
        <v>0</v>
      </c>
      <c r="CA155" s="5">
        <v>0</v>
      </c>
      <c r="CB155" s="6">
        <v>0</v>
      </c>
      <c r="CC155" s="9">
        <v>0</v>
      </c>
      <c r="CD155" s="5">
        <v>0</v>
      </c>
      <c r="CE155" s="6">
        <v>0</v>
      </c>
      <c r="CF155" s="9">
        <f t="shared" si="63"/>
        <v>39.25</v>
      </c>
      <c r="CG155" s="6">
        <f t="shared" si="64"/>
        <v>112.34</v>
      </c>
    </row>
    <row r="156" spans="1:85" x14ac:dyDescent="0.25">
      <c r="A156" s="46">
        <v>2015</v>
      </c>
      <c r="B156" s="47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0.20200000000000001</v>
      </c>
      <c r="J156" s="5">
        <v>2.7</v>
      </c>
      <c r="K156" s="6">
        <f t="shared" si="61"/>
        <v>13366.336633663366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0</v>
      </c>
      <c r="AH156" s="5">
        <v>0</v>
      </c>
      <c r="AI156" s="6">
        <v>0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1.008</v>
      </c>
      <c r="BR156" s="5">
        <v>1.08</v>
      </c>
      <c r="BS156" s="6">
        <f t="shared" ref="BS156" si="72">BR156/BQ156*1000</f>
        <v>1071.4285714285713</v>
      </c>
      <c r="BT156" s="9">
        <v>0</v>
      </c>
      <c r="BU156" s="5">
        <v>0</v>
      </c>
      <c r="BV156" s="6">
        <v>0</v>
      </c>
      <c r="BW156" s="9">
        <v>0</v>
      </c>
      <c r="BX156" s="5">
        <v>0</v>
      </c>
      <c r="BY156" s="6">
        <v>0</v>
      </c>
      <c r="BZ156" s="9">
        <v>0</v>
      </c>
      <c r="CA156" s="5">
        <v>0</v>
      </c>
      <c r="CB156" s="6">
        <v>0</v>
      </c>
      <c r="CC156" s="9">
        <v>0</v>
      </c>
      <c r="CD156" s="5">
        <v>0</v>
      </c>
      <c r="CE156" s="6">
        <v>0</v>
      </c>
      <c r="CF156" s="9">
        <f t="shared" si="63"/>
        <v>1.21</v>
      </c>
      <c r="CG156" s="6">
        <f t="shared" si="64"/>
        <v>3.7800000000000002</v>
      </c>
    </row>
    <row r="157" spans="1:85" x14ac:dyDescent="0.25">
      <c r="A157" s="46">
        <v>2015</v>
      </c>
      <c r="B157" s="47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19.75</v>
      </c>
      <c r="J157" s="5">
        <v>100.92</v>
      </c>
      <c r="K157" s="6">
        <f t="shared" si="61"/>
        <v>5109.8734177215192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0</v>
      </c>
      <c r="S157" s="5">
        <v>0</v>
      </c>
      <c r="T157" s="6">
        <v>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2E-3</v>
      </c>
      <c r="AB157" s="5">
        <v>0.17</v>
      </c>
      <c r="AC157" s="6">
        <f t="shared" si="65"/>
        <v>85000</v>
      </c>
      <c r="AD157" s="9">
        <v>0</v>
      </c>
      <c r="AE157" s="5">
        <v>0</v>
      </c>
      <c r="AF157" s="6">
        <v>0</v>
      </c>
      <c r="AG157" s="9">
        <v>0</v>
      </c>
      <c r="AH157" s="5">
        <v>0</v>
      </c>
      <c r="AI157" s="6">
        <v>0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9">
        <v>0</v>
      </c>
      <c r="CA157" s="5">
        <v>0</v>
      </c>
      <c r="CB157" s="6">
        <v>0</v>
      </c>
      <c r="CC157" s="9">
        <v>0</v>
      </c>
      <c r="CD157" s="5">
        <v>0</v>
      </c>
      <c r="CE157" s="6">
        <v>0</v>
      </c>
      <c r="CF157" s="9">
        <f t="shared" si="63"/>
        <v>19.751999999999999</v>
      </c>
      <c r="CG157" s="6">
        <f t="shared" si="64"/>
        <v>101.09</v>
      </c>
    </row>
    <row r="158" spans="1:85" x14ac:dyDescent="0.25">
      <c r="A158" s="46">
        <v>2015</v>
      </c>
      <c r="B158" s="47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19.75</v>
      </c>
      <c r="J158" s="5">
        <v>124.18</v>
      </c>
      <c r="K158" s="6">
        <f t="shared" si="61"/>
        <v>6287.5949367088615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0</v>
      </c>
      <c r="S158" s="5">
        <v>0</v>
      </c>
      <c r="T158" s="6">
        <v>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10.8</v>
      </c>
      <c r="AB158" s="5">
        <v>206.7</v>
      </c>
      <c r="AC158" s="6">
        <f t="shared" si="65"/>
        <v>19138.888888888887</v>
      </c>
      <c r="AD158" s="9">
        <v>0</v>
      </c>
      <c r="AE158" s="5">
        <v>0</v>
      </c>
      <c r="AF158" s="6">
        <v>0</v>
      </c>
      <c r="AG158" s="9">
        <v>0</v>
      </c>
      <c r="AH158" s="5">
        <v>0</v>
      </c>
      <c r="AI158" s="6">
        <v>0</v>
      </c>
      <c r="AJ158" s="9">
        <v>0.54</v>
      </c>
      <c r="AK158" s="5">
        <v>11.62</v>
      </c>
      <c r="AL158" s="6">
        <f t="shared" si="70"/>
        <v>21518.518518518515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0</v>
      </c>
      <c r="AT158" s="5">
        <v>0</v>
      </c>
      <c r="AU158" s="6">
        <v>0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9">
        <v>0</v>
      </c>
      <c r="CA158" s="5">
        <v>0</v>
      </c>
      <c r="CB158" s="6">
        <v>0</v>
      </c>
      <c r="CC158" s="9">
        <v>0</v>
      </c>
      <c r="CD158" s="5">
        <v>0</v>
      </c>
      <c r="CE158" s="6">
        <v>0</v>
      </c>
      <c r="CF158" s="9">
        <f t="shared" si="63"/>
        <v>31.09</v>
      </c>
      <c r="CG158" s="6">
        <f t="shared" si="64"/>
        <v>342.5</v>
      </c>
    </row>
    <row r="159" spans="1:85" x14ac:dyDescent="0.25">
      <c r="A159" s="46">
        <v>2015</v>
      </c>
      <c r="B159" s="47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0</v>
      </c>
      <c r="S159" s="5">
        <v>0</v>
      </c>
      <c r="T159" s="6">
        <v>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0</v>
      </c>
      <c r="AH159" s="5">
        <v>0</v>
      </c>
      <c r="AI159" s="6">
        <v>0</v>
      </c>
      <c r="AJ159" s="9">
        <v>20.036000000000001</v>
      </c>
      <c r="AK159" s="5">
        <v>30.42</v>
      </c>
      <c r="AL159" s="6">
        <f t="shared" si="70"/>
        <v>1518.2671191854663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0</v>
      </c>
      <c r="BU159" s="5">
        <v>0</v>
      </c>
      <c r="BV159" s="6">
        <v>0</v>
      </c>
      <c r="BW159" s="9">
        <v>0</v>
      </c>
      <c r="BX159" s="5">
        <v>0</v>
      </c>
      <c r="BY159" s="6">
        <v>0</v>
      </c>
      <c r="BZ159" s="9">
        <v>0</v>
      </c>
      <c r="CA159" s="5">
        <v>0</v>
      </c>
      <c r="CB159" s="6">
        <v>0</v>
      </c>
      <c r="CC159" s="9">
        <v>0</v>
      </c>
      <c r="CD159" s="5">
        <v>0</v>
      </c>
      <c r="CE159" s="6">
        <v>0</v>
      </c>
      <c r="CF159" s="9">
        <f t="shared" si="63"/>
        <v>20.036000000000001</v>
      </c>
      <c r="CG159" s="6">
        <f t="shared" si="64"/>
        <v>30.42</v>
      </c>
    </row>
    <row r="160" spans="1:85" x14ac:dyDescent="0.25">
      <c r="A160" s="46">
        <v>2015</v>
      </c>
      <c r="B160" s="47" t="s">
        <v>16</v>
      </c>
      <c r="C160" s="9">
        <v>0</v>
      </c>
      <c r="D160" s="5">
        <v>0</v>
      </c>
      <c r="E160" s="6">
        <v>0</v>
      </c>
      <c r="F160" s="9">
        <v>360</v>
      </c>
      <c r="G160" s="5">
        <v>1559.89</v>
      </c>
      <c r="H160" s="6">
        <f t="shared" si="60"/>
        <v>4333.0277777777774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0</v>
      </c>
      <c r="S160" s="5">
        <v>0</v>
      </c>
      <c r="T160" s="6">
        <v>0</v>
      </c>
      <c r="U160" s="9">
        <v>0</v>
      </c>
      <c r="V160" s="5">
        <v>0</v>
      </c>
      <c r="W160" s="6">
        <v>0</v>
      </c>
      <c r="X160" s="9">
        <v>2</v>
      </c>
      <c r="Y160" s="5">
        <v>15.28</v>
      </c>
      <c r="Z160" s="6">
        <f t="shared" ref="Z160" si="73">Y160/X160*1000</f>
        <v>7640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0</v>
      </c>
      <c r="AH160" s="5">
        <v>0</v>
      </c>
      <c r="AI160" s="6">
        <v>0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0.06</v>
      </c>
      <c r="AW160" s="5">
        <v>0.28999999999999998</v>
      </c>
      <c r="AX160" s="6">
        <f t="shared" ref="AX160" si="74">AW160/AV160*1000</f>
        <v>4833.333333333333</v>
      </c>
      <c r="AY160" s="9">
        <v>0</v>
      </c>
      <c r="AZ160" s="5">
        <v>0</v>
      </c>
      <c r="BA160" s="6"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0</v>
      </c>
      <c r="BU160" s="5">
        <v>0</v>
      </c>
      <c r="BV160" s="6">
        <v>0</v>
      </c>
      <c r="BW160" s="9">
        <v>0</v>
      </c>
      <c r="BX160" s="5">
        <v>0</v>
      </c>
      <c r="BY160" s="6">
        <v>0</v>
      </c>
      <c r="BZ160" s="9">
        <v>0</v>
      </c>
      <c r="CA160" s="5">
        <v>0</v>
      </c>
      <c r="CB160" s="6">
        <v>0</v>
      </c>
      <c r="CC160" s="9">
        <v>0</v>
      </c>
      <c r="CD160" s="5">
        <v>0</v>
      </c>
      <c r="CE160" s="6">
        <v>0</v>
      </c>
      <c r="CF160" s="9">
        <f t="shared" si="63"/>
        <v>362.06</v>
      </c>
      <c r="CG160" s="6">
        <f t="shared" si="64"/>
        <v>1575.46</v>
      </c>
    </row>
    <row r="161" spans="1:85" ht="15.75" thickBot="1" x14ac:dyDescent="0.3">
      <c r="A161" s="48"/>
      <c r="B161" s="49" t="s">
        <v>17</v>
      </c>
      <c r="C161" s="38">
        <f>SUM(C149:C160)</f>
        <v>0</v>
      </c>
      <c r="D161" s="36">
        <f>SUM(D149:D160)</f>
        <v>0</v>
      </c>
      <c r="E161" s="37"/>
      <c r="F161" s="38">
        <f>SUM(F149:F160)</f>
        <v>397.5</v>
      </c>
      <c r="G161" s="36">
        <f>SUM(G149:G160)</f>
        <v>1803.27</v>
      </c>
      <c r="H161" s="37"/>
      <c r="I161" s="38">
        <f>SUM(I149:I160)</f>
        <v>59.451999999999998</v>
      </c>
      <c r="J161" s="36">
        <f>SUM(J149:J160)</f>
        <v>322.35000000000002</v>
      </c>
      <c r="K161" s="37"/>
      <c r="L161" s="38">
        <f>SUM(L149:L160)</f>
        <v>0</v>
      </c>
      <c r="M161" s="36">
        <f>SUM(M149:M160)</f>
        <v>0</v>
      </c>
      <c r="N161" s="37"/>
      <c r="O161" s="38">
        <f>SUM(O149:O160)</f>
        <v>0.29299999999999998</v>
      </c>
      <c r="P161" s="36">
        <f>SUM(P149:P160)</f>
        <v>1.53</v>
      </c>
      <c r="Q161" s="37"/>
      <c r="R161" s="38">
        <f>SUM(R149:R160)</f>
        <v>0</v>
      </c>
      <c r="S161" s="36">
        <f>SUM(S149:S160)</f>
        <v>0</v>
      </c>
      <c r="T161" s="37"/>
      <c r="U161" s="38">
        <f>SUM(U149:U160)</f>
        <v>0</v>
      </c>
      <c r="V161" s="36">
        <f>SUM(V149:V160)</f>
        <v>0</v>
      </c>
      <c r="W161" s="37"/>
      <c r="X161" s="38">
        <f>SUM(X149:X160)</f>
        <v>2</v>
      </c>
      <c r="Y161" s="36">
        <f>SUM(Y149:Y160)</f>
        <v>15.28</v>
      </c>
      <c r="Z161" s="37"/>
      <c r="AA161" s="38">
        <f>SUM(AA149:AA160)</f>
        <v>33.302</v>
      </c>
      <c r="AB161" s="36">
        <f>SUM(AB149:AB160)</f>
        <v>317.86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0</v>
      </c>
      <c r="AH161" s="36">
        <f>SUM(AH149:AH160)</f>
        <v>0</v>
      </c>
      <c r="AI161" s="37"/>
      <c r="AJ161" s="38">
        <f>SUM(AJ149:AJ160)</f>
        <v>42.576000000000001</v>
      </c>
      <c r="AK161" s="36">
        <f>SUM(AK149:AK160)</f>
        <v>75</v>
      </c>
      <c r="AL161" s="37"/>
      <c r="AM161" s="38">
        <f>SUM(AM149:AM160)</f>
        <v>0</v>
      </c>
      <c r="AN161" s="36">
        <f>SUM(AN149:AN160)</f>
        <v>0</v>
      </c>
      <c r="AO161" s="37"/>
      <c r="AP161" s="38">
        <f>SUM(AP149:AP160)</f>
        <v>17.25</v>
      </c>
      <c r="AQ161" s="36">
        <f>SUM(AQ149:AQ160)</f>
        <v>79.38</v>
      </c>
      <c r="AR161" s="37"/>
      <c r="AS161" s="38">
        <f>SUM(AS149:AS160)</f>
        <v>0</v>
      </c>
      <c r="AT161" s="36">
        <f>SUM(AT149:AT160)</f>
        <v>0</v>
      </c>
      <c r="AU161" s="37"/>
      <c r="AV161" s="38">
        <f>SUM(AV149:AV160)</f>
        <v>0.06</v>
      </c>
      <c r="AW161" s="36">
        <f>SUM(AW149:AW160)</f>
        <v>0.28999999999999998</v>
      </c>
      <c r="AX161" s="37"/>
      <c r="AY161" s="38">
        <f>SUM(AY149:AY160)</f>
        <v>40</v>
      </c>
      <c r="AZ161" s="36">
        <f>SUM(AZ149:AZ160)</f>
        <v>193.17</v>
      </c>
      <c r="BA161" s="37"/>
      <c r="BB161" s="38">
        <f>SUM(BB149:BB160)</f>
        <v>20</v>
      </c>
      <c r="BC161" s="36">
        <f>SUM(BC149:BC160)</f>
        <v>70.59</v>
      </c>
      <c r="BD161" s="37"/>
      <c r="BE161" s="38">
        <f>SUM(BE149:BE160)</f>
        <v>0</v>
      </c>
      <c r="BF161" s="36">
        <f>SUM(BF149:BF160)</f>
        <v>0</v>
      </c>
      <c r="BG161" s="37"/>
      <c r="BH161" s="38">
        <f>SUM(BH149:BH160)</f>
        <v>0</v>
      </c>
      <c r="BI161" s="36">
        <f>SUM(BI149:BI160)</f>
        <v>0</v>
      </c>
      <c r="BJ161" s="37"/>
      <c r="BK161" s="38">
        <f>SUM(BK149:BK160)</f>
        <v>4.8929999999999998</v>
      </c>
      <c r="BL161" s="36">
        <f>SUM(BL149:BL160)</f>
        <v>92.06</v>
      </c>
      <c r="BM161" s="37"/>
      <c r="BN161" s="38">
        <f>SUM(BN149:BN160)</f>
        <v>0</v>
      </c>
      <c r="BO161" s="36">
        <f>SUM(BO149:BO160)</f>
        <v>0</v>
      </c>
      <c r="BP161" s="37"/>
      <c r="BQ161" s="38">
        <f>SUM(BQ149:BQ160)</f>
        <v>1.008</v>
      </c>
      <c r="BR161" s="36">
        <f>SUM(BR149:BR160)</f>
        <v>1.08</v>
      </c>
      <c r="BS161" s="37"/>
      <c r="BT161" s="38">
        <f>SUM(BT149:BT160)</f>
        <v>0</v>
      </c>
      <c r="BU161" s="36">
        <f>SUM(BU149:BU160)</f>
        <v>0</v>
      </c>
      <c r="BV161" s="37"/>
      <c r="BW161" s="38">
        <f>SUM(BW149:BW160)</f>
        <v>5.6000000000000005</v>
      </c>
      <c r="BX161" s="36">
        <f>SUM(BX149:BX160)</f>
        <v>122.09</v>
      </c>
      <c r="BY161" s="37"/>
      <c r="BZ161" s="38">
        <f>SUM(BZ149:BZ160)</f>
        <v>0</v>
      </c>
      <c r="CA161" s="36">
        <f>SUM(CA149:CA160)</f>
        <v>0</v>
      </c>
      <c r="CB161" s="37"/>
      <c r="CC161" s="38">
        <f>SUM(CC149:CC160)</f>
        <v>0</v>
      </c>
      <c r="CD161" s="36">
        <f>SUM(CD149:CD160)</f>
        <v>0</v>
      </c>
      <c r="CE161" s="37"/>
      <c r="CF161" s="38">
        <f t="shared" si="63"/>
        <v>623.93400000000008</v>
      </c>
      <c r="CG161" s="37">
        <f t="shared" si="64"/>
        <v>3093.9500000000007</v>
      </c>
    </row>
    <row r="162" spans="1:85" x14ac:dyDescent="0.25">
      <c r="A162" s="46">
        <v>2016</v>
      </c>
      <c r="B162" s="47" t="s">
        <v>5</v>
      </c>
      <c r="C162" s="9">
        <v>0</v>
      </c>
      <c r="D162" s="5">
        <v>0</v>
      </c>
      <c r="E162" s="6">
        <v>0</v>
      </c>
      <c r="F162" s="9">
        <v>345.42</v>
      </c>
      <c r="G162" s="5">
        <v>1445.06</v>
      </c>
      <c r="H162" s="6">
        <f t="shared" ref="H162:H171" si="75">G162/F162*1000</f>
        <v>4183.486769729604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0</v>
      </c>
      <c r="S162" s="5">
        <v>0</v>
      </c>
      <c r="T162" s="6">
        <v>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0</v>
      </c>
      <c r="AH162" s="5">
        <v>0</v>
      </c>
      <c r="AI162" s="6">
        <v>0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0</v>
      </c>
      <c r="AZ162" s="5">
        <v>0</v>
      </c>
      <c r="BA162" s="6">
        <v>0</v>
      </c>
      <c r="BB162" s="9">
        <v>1E-3</v>
      </c>
      <c r="BC162" s="5">
        <v>0.03</v>
      </c>
      <c r="BD162" s="6">
        <f t="shared" ref="BD162" si="76">BC162/BB162*1000</f>
        <v>30000</v>
      </c>
      <c r="BE162" s="9">
        <v>0.1</v>
      </c>
      <c r="BF162" s="5">
        <v>0.12</v>
      </c>
      <c r="BG162" s="6">
        <f t="shared" ref="BG162:BG164" si="77">BF162/BE162*1000</f>
        <v>1200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0</v>
      </c>
      <c r="BX162" s="5">
        <v>0</v>
      </c>
      <c r="BY162" s="6">
        <v>0</v>
      </c>
      <c r="BZ162" s="9">
        <v>0</v>
      </c>
      <c r="CA162" s="5">
        <v>0</v>
      </c>
      <c r="CB162" s="6">
        <v>0</v>
      </c>
      <c r="CC162" s="9">
        <v>0</v>
      </c>
      <c r="CD162" s="5">
        <v>0</v>
      </c>
      <c r="CE162" s="6">
        <v>0</v>
      </c>
      <c r="CF162" s="9">
        <f t="shared" ref="CF162:CF174" si="78">C162+F162+I162+O162+R162+X162+AA162+AD162+AG162+AP162+BB162+BE162+BK162+BN162+BW162+CC162+AY162+AJ162+AV162+BQ162+U162+AM162+BZ162</f>
        <v>345.52100000000002</v>
      </c>
      <c r="CG162" s="6">
        <f t="shared" ref="CG162:CG174" si="79">D162+G162+J162+P162+S162+Y162+AB162+AE162+AH162+AQ162+BC162+BF162+BL162+BO162+BX162+CD162+AZ162+AK162+AW162+BR162+V162+AN162+CA162</f>
        <v>1445.2099999999998</v>
      </c>
    </row>
    <row r="163" spans="1:85" x14ac:dyDescent="0.25">
      <c r="A163" s="46">
        <v>2016</v>
      </c>
      <c r="B163" s="47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0</v>
      </c>
      <c r="S163" s="5">
        <v>0</v>
      </c>
      <c r="T163" s="6">
        <v>0</v>
      </c>
      <c r="U163" s="9">
        <v>0</v>
      </c>
      <c r="V163" s="5">
        <v>0</v>
      </c>
      <c r="W163" s="6">
        <v>0</v>
      </c>
      <c r="X163" s="9">
        <v>1</v>
      </c>
      <c r="Y163" s="5">
        <v>8.98</v>
      </c>
      <c r="Z163" s="6">
        <f t="shared" ref="Z163:Z171" si="80">Y163/X163*1000</f>
        <v>8980</v>
      </c>
      <c r="AA163" s="9">
        <v>11.925000000000001</v>
      </c>
      <c r="AB163" s="5">
        <v>130.51</v>
      </c>
      <c r="AC163" s="6">
        <f t="shared" ref="AC163:AC172" si="81">AB163/AA163*1000</f>
        <v>10944.234800838572</v>
      </c>
      <c r="AD163" s="9">
        <v>0</v>
      </c>
      <c r="AE163" s="5">
        <v>0</v>
      </c>
      <c r="AF163" s="6">
        <v>0</v>
      </c>
      <c r="AG163" s="9">
        <v>0</v>
      </c>
      <c r="AH163" s="5">
        <v>0</v>
      </c>
      <c r="AI163" s="6">
        <v>0</v>
      </c>
      <c r="AJ163" s="9">
        <v>21.036000000000001</v>
      </c>
      <c r="AK163" s="5">
        <v>26.5</v>
      </c>
      <c r="AL163" s="6">
        <f t="shared" ref="AL163:AL166" si="82">AK163/AJ163*1000</f>
        <v>1259.7451987069785</v>
      </c>
      <c r="AM163" s="9">
        <v>0</v>
      </c>
      <c r="AN163" s="5">
        <v>0</v>
      </c>
      <c r="AO163" s="6">
        <v>0</v>
      </c>
      <c r="AP163" s="9">
        <v>19.948</v>
      </c>
      <c r="AQ163" s="5">
        <v>145.81</v>
      </c>
      <c r="AR163" s="6">
        <f t="shared" ref="AR163:AR170" si="83">AQ163/AP163*1000</f>
        <v>7309.5047122518545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20</v>
      </c>
      <c r="AZ163" s="5">
        <v>135.16</v>
      </c>
      <c r="BA163" s="6">
        <f t="shared" ref="BA163:BA167" si="84">AZ163/AY163*1000</f>
        <v>6758</v>
      </c>
      <c r="BB163" s="9">
        <v>0</v>
      </c>
      <c r="BC163" s="5">
        <v>0</v>
      </c>
      <c r="BD163" s="6">
        <v>0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0</v>
      </c>
      <c r="BX163" s="5">
        <v>0</v>
      </c>
      <c r="BY163" s="6">
        <v>0</v>
      </c>
      <c r="BZ163" s="9">
        <v>0</v>
      </c>
      <c r="CA163" s="5">
        <v>0</v>
      </c>
      <c r="CB163" s="6">
        <v>0</v>
      </c>
      <c r="CC163" s="9">
        <v>0</v>
      </c>
      <c r="CD163" s="5">
        <v>0</v>
      </c>
      <c r="CE163" s="6">
        <v>0</v>
      </c>
      <c r="CF163" s="9">
        <f t="shared" si="78"/>
        <v>73.909000000000006</v>
      </c>
      <c r="CG163" s="6">
        <f t="shared" si="79"/>
        <v>446.95999999999992</v>
      </c>
    </row>
    <row r="164" spans="1:85" x14ac:dyDescent="0.25">
      <c r="A164" s="46">
        <v>2016</v>
      </c>
      <c r="B164" s="47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</v>
      </c>
      <c r="J164" s="5">
        <v>0</v>
      </c>
      <c r="K164" s="6">
        <v>0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0.53300000000000003</v>
      </c>
      <c r="V164" s="5">
        <v>3.84</v>
      </c>
      <c r="W164" s="6">
        <f t="shared" ref="W164" si="85">V164/U164*1000</f>
        <v>7204.5028142589117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</v>
      </c>
      <c r="AT164" s="5">
        <v>0</v>
      </c>
      <c r="AU164" s="6">
        <v>0</v>
      </c>
      <c r="AV164" s="9">
        <v>0</v>
      </c>
      <c r="AW164" s="5">
        <v>0</v>
      </c>
      <c r="AX164" s="6">
        <v>0</v>
      </c>
      <c r="AY164" s="9">
        <v>20</v>
      </c>
      <c r="AZ164" s="5">
        <v>131.46</v>
      </c>
      <c r="BA164" s="6">
        <f t="shared" si="84"/>
        <v>6573</v>
      </c>
      <c r="BB164" s="9">
        <v>0</v>
      </c>
      <c r="BC164" s="5">
        <v>0</v>
      </c>
      <c r="BD164" s="6">
        <v>0</v>
      </c>
      <c r="BE164" s="9">
        <v>0.3</v>
      </c>
      <c r="BF164" s="5">
        <v>0.12</v>
      </c>
      <c r="BG164" s="6">
        <f t="shared" si="77"/>
        <v>400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0</v>
      </c>
      <c r="BX164" s="5">
        <v>0</v>
      </c>
      <c r="BY164" s="6">
        <v>0</v>
      </c>
      <c r="BZ164" s="9">
        <v>0</v>
      </c>
      <c r="CA164" s="5">
        <v>0</v>
      </c>
      <c r="CB164" s="6">
        <v>0</v>
      </c>
      <c r="CC164" s="9">
        <v>0</v>
      </c>
      <c r="CD164" s="5">
        <v>0</v>
      </c>
      <c r="CE164" s="6">
        <v>0</v>
      </c>
      <c r="CF164" s="9">
        <f t="shared" si="78"/>
        <v>20.833000000000002</v>
      </c>
      <c r="CG164" s="6">
        <f t="shared" si="79"/>
        <v>135.42000000000002</v>
      </c>
    </row>
    <row r="165" spans="1:85" x14ac:dyDescent="0.25">
      <c r="A165" s="46">
        <v>2016</v>
      </c>
      <c r="B165" s="47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0</v>
      </c>
      <c r="S165" s="5">
        <v>0</v>
      </c>
      <c r="T165" s="6">
        <v>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0</v>
      </c>
      <c r="BX165" s="5">
        <v>0</v>
      </c>
      <c r="BY165" s="6">
        <v>0</v>
      </c>
      <c r="BZ165" s="9">
        <v>0</v>
      </c>
      <c r="CA165" s="5">
        <v>0</v>
      </c>
      <c r="CB165" s="6">
        <v>0</v>
      </c>
      <c r="CC165" s="9">
        <v>0</v>
      </c>
      <c r="CD165" s="5">
        <v>0</v>
      </c>
      <c r="CE165" s="6">
        <v>0</v>
      </c>
      <c r="CF165" s="9">
        <f t="shared" si="78"/>
        <v>0</v>
      </c>
      <c r="CG165" s="6">
        <f t="shared" si="79"/>
        <v>0</v>
      </c>
    </row>
    <row r="166" spans="1:85" x14ac:dyDescent="0.25">
      <c r="A166" s="46">
        <v>2016</v>
      </c>
      <c r="B166" s="47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</v>
      </c>
      <c r="J166" s="5">
        <v>0</v>
      </c>
      <c r="K166" s="6">
        <v>0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2</v>
      </c>
      <c r="Y166" s="5">
        <v>17.63</v>
      </c>
      <c r="Z166" s="6">
        <f t="shared" si="80"/>
        <v>8815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0</v>
      </c>
      <c r="AH166" s="5">
        <v>0</v>
      </c>
      <c r="AI166" s="6">
        <v>0</v>
      </c>
      <c r="AJ166" s="9">
        <v>18.536000000000001</v>
      </c>
      <c r="AK166" s="5">
        <v>18.73</v>
      </c>
      <c r="AL166" s="6">
        <f t="shared" si="82"/>
        <v>1010.4661199827362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0</v>
      </c>
      <c r="BU166" s="5">
        <v>0</v>
      </c>
      <c r="BV166" s="6">
        <v>0</v>
      </c>
      <c r="BW166" s="9">
        <v>0</v>
      </c>
      <c r="BX166" s="5">
        <v>0</v>
      </c>
      <c r="BY166" s="6">
        <v>0</v>
      </c>
      <c r="BZ166" s="9">
        <v>0</v>
      </c>
      <c r="CA166" s="5">
        <v>0</v>
      </c>
      <c r="CB166" s="6">
        <v>0</v>
      </c>
      <c r="CC166" s="9">
        <v>0</v>
      </c>
      <c r="CD166" s="5">
        <v>0</v>
      </c>
      <c r="CE166" s="6">
        <v>0</v>
      </c>
      <c r="CF166" s="9">
        <f t="shared" si="78"/>
        <v>20.536000000000001</v>
      </c>
      <c r="CG166" s="6">
        <f t="shared" si="79"/>
        <v>36.36</v>
      </c>
    </row>
    <row r="167" spans="1:85" x14ac:dyDescent="0.25">
      <c r="A167" s="46">
        <v>2016</v>
      </c>
      <c r="B167" s="47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</v>
      </c>
      <c r="J167" s="5">
        <v>0</v>
      </c>
      <c r="K167" s="6">
        <v>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0</v>
      </c>
      <c r="S167" s="5">
        <v>0</v>
      </c>
      <c r="T167" s="6">
        <v>0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0</v>
      </c>
      <c r="AH167" s="5">
        <v>0</v>
      </c>
      <c r="AI167" s="6">
        <v>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20</v>
      </c>
      <c r="AZ167" s="5">
        <v>139.33000000000001</v>
      </c>
      <c r="BA167" s="6">
        <f t="shared" si="84"/>
        <v>6966.5000000000009</v>
      </c>
      <c r="BB167" s="9">
        <v>0</v>
      </c>
      <c r="BC167" s="5">
        <v>0</v>
      </c>
      <c r="BD167" s="6">
        <v>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9">
        <v>0</v>
      </c>
      <c r="CA167" s="5">
        <v>0</v>
      </c>
      <c r="CB167" s="6">
        <v>0</v>
      </c>
      <c r="CC167" s="9">
        <v>0</v>
      </c>
      <c r="CD167" s="5">
        <v>0</v>
      </c>
      <c r="CE167" s="6">
        <v>0</v>
      </c>
      <c r="CF167" s="9">
        <f t="shared" si="78"/>
        <v>20</v>
      </c>
      <c r="CG167" s="6">
        <f t="shared" si="79"/>
        <v>139.33000000000001</v>
      </c>
    </row>
    <row r="168" spans="1:85" x14ac:dyDescent="0.25">
      <c r="A168" s="46">
        <v>2016</v>
      </c>
      <c r="B168" s="47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9.9</v>
      </c>
      <c r="AB168" s="5">
        <v>84.12</v>
      </c>
      <c r="AC168" s="6">
        <f t="shared" si="81"/>
        <v>8496.9696969696979</v>
      </c>
      <c r="AD168" s="9">
        <v>0</v>
      </c>
      <c r="AE168" s="5">
        <v>0</v>
      </c>
      <c r="AF168" s="6">
        <v>0</v>
      </c>
      <c r="AG168" s="9">
        <v>0</v>
      </c>
      <c r="AH168" s="5">
        <v>0</v>
      </c>
      <c r="AI168" s="6">
        <v>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</v>
      </c>
      <c r="BO168" s="5">
        <v>0</v>
      </c>
      <c r="BP168" s="6">
        <v>0</v>
      </c>
      <c r="BQ168" s="9">
        <v>1E-3</v>
      </c>
      <c r="BR168" s="5">
        <v>0.03</v>
      </c>
      <c r="BS168" s="6">
        <f t="shared" ref="BS168:BS172" si="86">BR168/BQ168*1000</f>
        <v>30000</v>
      </c>
      <c r="BT168" s="9">
        <v>0</v>
      </c>
      <c r="BU168" s="5">
        <v>0</v>
      </c>
      <c r="BV168" s="6">
        <v>0</v>
      </c>
      <c r="BW168" s="9">
        <v>0</v>
      </c>
      <c r="BX168" s="5">
        <v>0</v>
      </c>
      <c r="BY168" s="6">
        <v>0</v>
      </c>
      <c r="BZ168" s="9">
        <v>0</v>
      </c>
      <c r="CA168" s="5">
        <v>0</v>
      </c>
      <c r="CB168" s="6">
        <v>0</v>
      </c>
      <c r="CC168" s="9">
        <v>0</v>
      </c>
      <c r="CD168" s="5">
        <v>0</v>
      </c>
      <c r="CE168" s="6">
        <v>0</v>
      </c>
      <c r="CF168" s="9">
        <f t="shared" si="78"/>
        <v>9.9009999999999998</v>
      </c>
      <c r="CG168" s="6">
        <f t="shared" si="79"/>
        <v>84.15</v>
      </c>
    </row>
    <row r="169" spans="1:85" x14ac:dyDescent="0.25">
      <c r="A169" s="46">
        <v>2016</v>
      </c>
      <c r="B169" s="47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18.753</v>
      </c>
      <c r="J169" s="5">
        <v>117.54</v>
      </c>
      <c r="K169" s="6">
        <f t="shared" ref="K169" si="87">J169/I169*1000</f>
        <v>6267.7971524556069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0</v>
      </c>
      <c r="S169" s="5">
        <v>0</v>
      </c>
      <c r="T169" s="6">
        <v>0</v>
      </c>
      <c r="U169" s="9">
        <v>0</v>
      </c>
      <c r="V169" s="5">
        <v>0</v>
      </c>
      <c r="W169" s="6">
        <v>0</v>
      </c>
      <c r="X169" s="9">
        <v>1</v>
      </c>
      <c r="Y169" s="5">
        <v>8.0500000000000007</v>
      </c>
      <c r="Z169" s="6">
        <f t="shared" si="80"/>
        <v>8050.0000000000009</v>
      </c>
      <c r="AA169" s="9">
        <v>0.92400000000000004</v>
      </c>
      <c r="AB169" s="5">
        <v>42.38</v>
      </c>
      <c r="AC169" s="6">
        <f t="shared" si="81"/>
        <v>45865.800865800862</v>
      </c>
      <c r="AD169" s="9">
        <v>0</v>
      </c>
      <c r="AE169" s="5">
        <v>0</v>
      </c>
      <c r="AF169" s="6">
        <v>0</v>
      </c>
      <c r="AG169" s="9">
        <v>0</v>
      </c>
      <c r="AH169" s="5">
        <v>0</v>
      </c>
      <c r="AI169" s="6">
        <v>0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9">
        <v>0</v>
      </c>
      <c r="CA169" s="5">
        <v>0</v>
      </c>
      <c r="CB169" s="6">
        <v>0</v>
      </c>
      <c r="CC169" s="9">
        <v>0</v>
      </c>
      <c r="CD169" s="5">
        <v>0</v>
      </c>
      <c r="CE169" s="6">
        <v>0</v>
      </c>
      <c r="CF169" s="9">
        <f t="shared" si="78"/>
        <v>20.677</v>
      </c>
      <c r="CG169" s="6">
        <f t="shared" si="79"/>
        <v>167.97</v>
      </c>
    </row>
    <row r="170" spans="1:85" x14ac:dyDescent="0.25">
      <c r="A170" s="46">
        <v>2016</v>
      </c>
      <c r="B170" s="47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</v>
      </c>
      <c r="J170" s="5">
        <v>0</v>
      </c>
      <c r="K170" s="6">
        <v>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23.5</v>
      </c>
      <c r="AB170" s="5">
        <v>170.85</v>
      </c>
      <c r="AC170" s="6">
        <f t="shared" si="81"/>
        <v>7270.2127659574471</v>
      </c>
      <c r="AD170" s="9">
        <v>0</v>
      </c>
      <c r="AE170" s="5">
        <v>0</v>
      </c>
      <c r="AF170" s="6">
        <v>0</v>
      </c>
      <c r="AG170" s="9">
        <v>0</v>
      </c>
      <c r="AH170" s="5">
        <v>0</v>
      </c>
      <c r="AI170" s="6">
        <v>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18.75</v>
      </c>
      <c r="AQ170" s="5">
        <v>121.78</v>
      </c>
      <c r="AR170" s="6">
        <f t="shared" si="83"/>
        <v>6494.9333333333334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9">
        <v>0</v>
      </c>
      <c r="CA170" s="5">
        <v>0</v>
      </c>
      <c r="CB170" s="6">
        <v>0</v>
      </c>
      <c r="CC170" s="9">
        <v>0</v>
      </c>
      <c r="CD170" s="5">
        <v>0</v>
      </c>
      <c r="CE170" s="6">
        <v>0</v>
      </c>
      <c r="CF170" s="9">
        <f t="shared" si="78"/>
        <v>42.25</v>
      </c>
      <c r="CG170" s="6">
        <f t="shared" si="79"/>
        <v>292.63</v>
      </c>
    </row>
    <row r="171" spans="1:85" x14ac:dyDescent="0.25">
      <c r="A171" s="46">
        <v>2016</v>
      </c>
      <c r="B171" s="47" t="s">
        <v>14</v>
      </c>
      <c r="C171" s="9">
        <v>0</v>
      </c>
      <c r="D171" s="5">
        <v>0</v>
      </c>
      <c r="E171" s="6">
        <v>0</v>
      </c>
      <c r="F171" s="9">
        <v>18</v>
      </c>
      <c r="G171" s="5">
        <v>107.82</v>
      </c>
      <c r="H171" s="6">
        <f t="shared" si="75"/>
        <v>5989.9999999999991</v>
      </c>
      <c r="I171" s="9">
        <v>0</v>
      </c>
      <c r="J171" s="5">
        <v>0</v>
      </c>
      <c r="K171" s="6">
        <v>0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0</v>
      </c>
      <c r="S171" s="5">
        <v>0</v>
      </c>
      <c r="T171" s="6">
        <v>0</v>
      </c>
      <c r="U171" s="9">
        <v>0</v>
      </c>
      <c r="V171" s="5">
        <v>0</v>
      </c>
      <c r="W171" s="6">
        <v>0</v>
      </c>
      <c r="X171" s="9">
        <v>1.075</v>
      </c>
      <c r="Y171" s="5">
        <v>10.34</v>
      </c>
      <c r="Z171" s="6">
        <f t="shared" si="80"/>
        <v>9618.6046511627901</v>
      </c>
      <c r="AA171" s="9">
        <v>1</v>
      </c>
      <c r="AB171" s="5">
        <v>15.33</v>
      </c>
      <c r="AC171" s="6">
        <f t="shared" si="81"/>
        <v>15330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23.091999999999999</v>
      </c>
      <c r="AN171" s="5">
        <v>28.81</v>
      </c>
      <c r="AO171" s="6">
        <f t="shared" ref="AO171" si="88">AN171/AM171*1000</f>
        <v>1247.6182227611293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2.0249999999999999</v>
      </c>
      <c r="BX171" s="5">
        <v>30.33</v>
      </c>
      <c r="BY171" s="6">
        <f t="shared" ref="BY171" si="89">BX171/BW171*1000</f>
        <v>14977.777777777777</v>
      </c>
      <c r="BZ171" s="9">
        <v>0</v>
      </c>
      <c r="CA171" s="5">
        <v>0</v>
      </c>
      <c r="CB171" s="6">
        <v>0</v>
      </c>
      <c r="CC171" s="9">
        <v>0</v>
      </c>
      <c r="CD171" s="5">
        <v>0</v>
      </c>
      <c r="CE171" s="6">
        <v>0</v>
      </c>
      <c r="CF171" s="9">
        <f t="shared" si="78"/>
        <v>45.191999999999993</v>
      </c>
      <c r="CG171" s="6">
        <f t="shared" si="79"/>
        <v>192.63</v>
      </c>
    </row>
    <row r="172" spans="1:85" x14ac:dyDescent="0.25">
      <c r="A172" s="46">
        <v>2016</v>
      </c>
      <c r="B172" s="47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</v>
      </c>
      <c r="J172" s="5">
        <v>0</v>
      </c>
      <c r="K172" s="6">
        <v>0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0</v>
      </c>
      <c r="S172" s="5">
        <v>0</v>
      </c>
      <c r="T172" s="6">
        <v>0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10.574999999999999</v>
      </c>
      <c r="AB172" s="5">
        <v>132.19</v>
      </c>
      <c r="AC172" s="6">
        <f t="shared" si="81"/>
        <v>12500.236406619386</v>
      </c>
      <c r="AD172" s="9">
        <v>0</v>
      </c>
      <c r="AE172" s="5">
        <v>0</v>
      </c>
      <c r="AF172" s="6">
        <v>0</v>
      </c>
      <c r="AG172" s="9">
        <v>0</v>
      </c>
      <c r="AH172" s="5">
        <v>0</v>
      </c>
      <c r="AI172" s="6">
        <v>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0</v>
      </c>
      <c r="AT172" s="5">
        <v>0</v>
      </c>
      <c r="AU172" s="6">
        <v>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0</v>
      </c>
      <c r="BL172" s="5">
        <v>0</v>
      </c>
      <c r="BM172" s="6">
        <v>0</v>
      </c>
      <c r="BN172" s="9">
        <v>0</v>
      </c>
      <c r="BO172" s="5">
        <v>0</v>
      </c>
      <c r="BP172" s="6">
        <v>0</v>
      </c>
      <c r="BQ172" s="9">
        <v>21.2</v>
      </c>
      <c r="BR172" s="5">
        <v>115.01</v>
      </c>
      <c r="BS172" s="6">
        <f t="shared" si="86"/>
        <v>5425.0000000000009</v>
      </c>
      <c r="BT172" s="9">
        <v>0</v>
      </c>
      <c r="BU172" s="5">
        <v>0</v>
      </c>
      <c r="BV172" s="6">
        <v>0</v>
      </c>
      <c r="BW172" s="9">
        <v>0</v>
      </c>
      <c r="BX172" s="5">
        <v>0</v>
      </c>
      <c r="BY172" s="6">
        <v>0</v>
      </c>
      <c r="BZ172" s="9">
        <v>0</v>
      </c>
      <c r="CA172" s="5">
        <v>0</v>
      </c>
      <c r="CB172" s="6">
        <v>0</v>
      </c>
      <c r="CC172" s="9">
        <v>0</v>
      </c>
      <c r="CD172" s="5">
        <v>0</v>
      </c>
      <c r="CE172" s="6">
        <v>0</v>
      </c>
      <c r="CF172" s="9">
        <f t="shared" si="78"/>
        <v>31.774999999999999</v>
      </c>
      <c r="CG172" s="6">
        <f t="shared" si="79"/>
        <v>247.2</v>
      </c>
    </row>
    <row r="173" spans="1:85" x14ac:dyDescent="0.25">
      <c r="A173" s="46">
        <v>2016</v>
      </c>
      <c r="B173" s="47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</v>
      </c>
      <c r="J173" s="5">
        <v>0</v>
      </c>
      <c r="K173" s="6">
        <v>0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</v>
      </c>
      <c r="AK173" s="5">
        <v>0</v>
      </c>
      <c r="AL173" s="6">
        <v>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9">
        <v>0</v>
      </c>
      <c r="CA173" s="5">
        <v>0</v>
      </c>
      <c r="CB173" s="6">
        <v>0</v>
      </c>
      <c r="CC173" s="9">
        <v>0</v>
      </c>
      <c r="CD173" s="5">
        <v>0</v>
      </c>
      <c r="CE173" s="6">
        <v>0</v>
      </c>
      <c r="CF173" s="9">
        <f t="shared" si="78"/>
        <v>0</v>
      </c>
      <c r="CG173" s="6">
        <f t="shared" si="79"/>
        <v>0</v>
      </c>
    </row>
    <row r="174" spans="1:85" ht="15.75" thickBot="1" x14ac:dyDescent="0.3">
      <c r="A174" s="48"/>
      <c r="B174" s="49" t="s">
        <v>17</v>
      </c>
      <c r="C174" s="38">
        <f>SUM(C162:C173)</f>
        <v>0</v>
      </c>
      <c r="D174" s="36">
        <f>SUM(D162:D173)</f>
        <v>0</v>
      </c>
      <c r="E174" s="37"/>
      <c r="F174" s="38">
        <f>SUM(F162:F173)</f>
        <v>363.42</v>
      </c>
      <c r="G174" s="36">
        <f>SUM(G162:G173)</f>
        <v>1552.8799999999999</v>
      </c>
      <c r="H174" s="37"/>
      <c r="I174" s="38">
        <f>SUM(I162:I173)</f>
        <v>18.753</v>
      </c>
      <c r="J174" s="36">
        <f>SUM(J162:J173)</f>
        <v>117.54</v>
      </c>
      <c r="K174" s="37"/>
      <c r="L174" s="38">
        <f>SUM(L162:L173)</f>
        <v>0</v>
      </c>
      <c r="M174" s="36">
        <f>SUM(M162:M173)</f>
        <v>0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0</v>
      </c>
      <c r="S174" s="36">
        <f>SUM(S162:S173)</f>
        <v>0</v>
      </c>
      <c r="T174" s="37"/>
      <c r="U174" s="38">
        <f>SUM(U162:U173)</f>
        <v>0.53300000000000003</v>
      </c>
      <c r="V174" s="36">
        <f>SUM(V162:V173)</f>
        <v>3.84</v>
      </c>
      <c r="W174" s="37"/>
      <c r="X174" s="38">
        <f>SUM(X162:X173)</f>
        <v>5.0750000000000002</v>
      </c>
      <c r="Y174" s="36">
        <f>SUM(Y162:Y173)</f>
        <v>45</v>
      </c>
      <c r="Z174" s="37"/>
      <c r="AA174" s="38">
        <f>SUM(AA162:AA173)</f>
        <v>57.823999999999998</v>
      </c>
      <c r="AB174" s="36">
        <f>SUM(AB162:AB173)</f>
        <v>575.38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0</v>
      </c>
      <c r="AH174" s="36">
        <f>SUM(AH162:AH173)</f>
        <v>0</v>
      </c>
      <c r="AI174" s="37"/>
      <c r="AJ174" s="38">
        <f>SUM(AJ162:AJ173)</f>
        <v>39.572000000000003</v>
      </c>
      <c r="AK174" s="36">
        <f>SUM(AK162:AK173)</f>
        <v>45.230000000000004</v>
      </c>
      <c r="AL174" s="37"/>
      <c r="AM174" s="38">
        <f>SUM(AM162:AM173)</f>
        <v>23.091999999999999</v>
      </c>
      <c r="AN174" s="36">
        <f>SUM(AN162:AN173)</f>
        <v>28.81</v>
      </c>
      <c r="AO174" s="37"/>
      <c r="AP174" s="38">
        <f>SUM(AP162:AP173)</f>
        <v>38.698</v>
      </c>
      <c r="AQ174" s="36">
        <f>SUM(AQ162:AQ173)</f>
        <v>267.59000000000003</v>
      </c>
      <c r="AR174" s="37"/>
      <c r="AS174" s="38">
        <f>SUM(AS162:AS173)</f>
        <v>0</v>
      </c>
      <c r="AT174" s="36">
        <f>SUM(AT162:AT173)</f>
        <v>0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>SUM(AY162:AY173)</f>
        <v>60</v>
      </c>
      <c r="AZ174" s="36">
        <f>SUM(AZ162:AZ173)</f>
        <v>405.95000000000005</v>
      </c>
      <c r="BA174" s="37"/>
      <c r="BB174" s="38">
        <f>SUM(BB162:BB173)</f>
        <v>1E-3</v>
      </c>
      <c r="BC174" s="36">
        <f>SUM(BC162:BC173)</f>
        <v>0.03</v>
      </c>
      <c r="BD174" s="37"/>
      <c r="BE174" s="38">
        <f>SUM(BE162:BE173)</f>
        <v>0.4</v>
      </c>
      <c r="BF174" s="36">
        <f>SUM(BF162:BF173)</f>
        <v>0.24</v>
      </c>
      <c r="BG174" s="37"/>
      <c r="BH174" s="38">
        <f>SUM(BH162:BH173)</f>
        <v>0</v>
      </c>
      <c r="BI174" s="36">
        <f>SUM(BI162:BI173)</f>
        <v>0</v>
      </c>
      <c r="BJ174" s="37"/>
      <c r="BK174" s="38">
        <f>SUM(BK162:BK173)</f>
        <v>0</v>
      </c>
      <c r="BL174" s="36">
        <f>SUM(BL162:BL173)</f>
        <v>0</v>
      </c>
      <c r="BM174" s="37"/>
      <c r="BN174" s="38">
        <f>SUM(BN162:BN173)</f>
        <v>0</v>
      </c>
      <c r="BO174" s="36">
        <f>SUM(BO162:BO173)</f>
        <v>0</v>
      </c>
      <c r="BP174" s="37"/>
      <c r="BQ174" s="38">
        <f>SUM(BQ162:BQ173)</f>
        <v>21.201000000000001</v>
      </c>
      <c r="BR174" s="36">
        <f>SUM(BR162:BR173)</f>
        <v>115.04</v>
      </c>
      <c r="BS174" s="37"/>
      <c r="BT174" s="38">
        <f>SUM(BT162:BT173)</f>
        <v>0</v>
      </c>
      <c r="BU174" s="36">
        <f>SUM(BU162:BU173)</f>
        <v>0</v>
      </c>
      <c r="BV174" s="37"/>
      <c r="BW174" s="38">
        <f>SUM(BW162:BW173)</f>
        <v>2.0249999999999999</v>
      </c>
      <c r="BX174" s="36">
        <f>SUM(BX162:BX173)</f>
        <v>30.33</v>
      </c>
      <c r="BY174" s="37"/>
      <c r="BZ174" s="38">
        <f>SUM(BZ162:BZ173)</f>
        <v>0</v>
      </c>
      <c r="CA174" s="36">
        <f>SUM(CA162:CA173)</f>
        <v>0</v>
      </c>
      <c r="CB174" s="37"/>
      <c r="CC174" s="38">
        <f>SUM(CC162:CC173)</f>
        <v>0</v>
      </c>
      <c r="CD174" s="36">
        <f>SUM(CD162:CD173)</f>
        <v>0</v>
      </c>
      <c r="CE174" s="37"/>
      <c r="CF174" s="38">
        <f t="shared" si="78"/>
        <v>630.59399999999994</v>
      </c>
      <c r="CG174" s="37">
        <f t="shared" si="79"/>
        <v>3187.8599999999997</v>
      </c>
    </row>
    <row r="175" spans="1:85" x14ac:dyDescent="0.25">
      <c r="A175" s="46">
        <v>2017</v>
      </c>
      <c r="B175" s="47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</v>
      </c>
      <c r="J175" s="5">
        <v>0</v>
      </c>
      <c r="K175" s="6">
        <v>0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0</v>
      </c>
      <c r="S175" s="5">
        <v>0</v>
      </c>
      <c r="T175" s="6">
        <v>0</v>
      </c>
      <c r="U175" s="9">
        <v>0</v>
      </c>
      <c r="V175" s="5">
        <v>0</v>
      </c>
      <c r="W175" s="6">
        <v>0</v>
      </c>
      <c r="X175" s="9">
        <v>1</v>
      </c>
      <c r="Y175" s="5">
        <v>7.19</v>
      </c>
      <c r="Z175" s="6">
        <f t="shared" ref="Z175:Z186" si="90">Y175/X175*1000</f>
        <v>7190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</v>
      </c>
      <c r="AH175" s="5">
        <v>0</v>
      </c>
      <c r="AI175" s="6">
        <v>0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</v>
      </c>
      <c r="AT175" s="5">
        <v>0</v>
      </c>
      <c r="AU175" s="6">
        <v>0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0</v>
      </c>
      <c r="BX175" s="5">
        <v>0</v>
      </c>
      <c r="BY175" s="6">
        <v>0</v>
      </c>
      <c r="BZ175" s="9">
        <v>0</v>
      </c>
      <c r="CA175" s="5">
        <v>0</v>
      </c>
      <c r="CB175" s="6">
        <v>0</v>
      </c>
      <c r="CC175" s="9">
        <v>0</v>
      </c>
      <c r="CD175" s="5">
        <v>0</v>
      </c>
      <c r="CE175" s="6">
        <v>0</v>
      </c>
      <c r="CF175" s="9">
        <f t="shared" ref="CF175:CF187" si="91">C175+F175+I175+O175+R175+X175+AA175+AD175+AG175+AP175+BB175+BE175+BK175+BN175+BW175+CC175+AY175+AJ175+AV175+BQ175+U175+AM175+BT175+AS175+BZ175+BH175</f>
        <v>1</v>
      </c>
      <c r="CG175" s="6">
        <f t="shared" ref="CG175:CG187" si="92">D175+G175+J175+P175+S175+Y175+AB175+AE175+AH175+AQ175+BC175+BF175+BL175+BO175+BX175+CD175+AZ175+AK175+AW175+BR175+V175+AN175+BU175+AT175+CA175+BI175</f>
        <v>7.19</v>
      </c>
    </row>
    <row r="176" spans="1:85" x14ac:dyDescent="0.25">
      <c r="A176" s="46">
        <v>2017</v>
      </c>
      <c r="B176" s="47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</v>
      </c>
      <c r="J176" s="5">
        <v>0</v>
      </c>
      <c r="K176" s="6">
        <v>0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0</v>
      </c>
      <c r="S176" s="5">
        <v>0</v>
      </c>
      <c r="T176" s="6">
        <v>0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</v>
      </c>
      <c r="AN176" s="5">
        <v>0</v>
      </c>
      <c r="AO176" s="6">
        <v>0</v>
      </c>
      <c r="AP176" s="9">
        <v>0</v>
      </c>
      <c r="AQ176" s="5">
        <v>0</v>
      </c>
      <c r="AR176" s="6">
        <v>0</v>
      </c>
      <c r="AS176" s="9">
        <v>0</v>
      </c>
      <c r="AT176" s="5">
        <v>0</v>
      </c>
      <c r="AU176" s="6">
        <v>0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0.24</v>
      </c>
      <c r="BU176" s="5">
        <v>0.33</v>
      </c>
      <c r="BV176" s="6">
        <f t="shared" ref="BV176" si="93">BU176/BT176*1000</f>
        <v>1375.0000000000002</v>
      </c>
      <c r="BW176" s="9">
        <v>0</v>
      </c>
      <c r="BX176" s="5">
        <v>0</v>
      </c>
      <c r="BY176" s="6">
        <v>0</v>
      </c>
      <c r="BZ176" s="9">
        <v>0</v>
      </c>
      <c r="CA176" s="5">
        <v>0</v>
      </c>
      <c r="CB176" s="6">
        <v>0</v>
      </c>
      <c r="CC176" s="9">
        <v>0</v>
      </c>
      <c r="CD176" s="5">
        <v>0</v>
      </c>
      <c r="CE176" s="6">
        <v>0</v>
      </c>
      <c r="CF176" s="9">
        <f t="shared" si="91"/>
        <v>0.24</v>
      </c>
      <c r="CG176" s="6">
        <f t="shared" si="92"/>
        <v>0.33</v>
      </c>
    </row>
    <row r="177" spans="1:85" x14ac:dyDescent="0.25">
      <c r="A177" s="46">
        <v>2017</v>
      </c>
      <c r="B177" s="47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19.948</v>
      </c>
      <c r="J177" s="5">
        <v>114.1</v>
      </c>
      <c r="K177" s="6">
        <f t="shared" ref="K177:K183" si="94">J177/I177*1000</f>
        <v>5719.871666332464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2</v>
      </c>
      <c r="Y177" s="5">
        <v>13.45</v>
      </c>
      <c r="Z177" s="6">
        <f t="shared" si="90"/>
        <v>6725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</v>
      </c>
      <c r="AK177" s="5">
        <v>0</v>
      </c>
      <c r="AL177" s="6">
        <v>0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2.5000000000000001E-2</v>
      </c>
      <c r="AT177" s="5">
        <v>0.04</v>
      </c>
      <c r="AU177" s="6">
        <f t="shared" ref="AU177" si="95">AT177/AS177*1000</f>
        <v>1599.9999999999998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9">
        <v>0</v>
      </c>
      <c r="CA177" s="5">
        <v>0</v>
      </c>
      <c r="CB177" s="6">
        <v>0</v>
      </c>
      <c r="CC177" s="9">
        <v>0</v>
      </c>
      <c r="CD177" s="5">
        <v>0</v>
      </c>
      <c r="CE177" s="6">
        <v>0</v>
      </c>
      <c r="CF177" s="9">
        <f t="shared" si="91"/>
        <v>21.972999999999999</v>
      </c>
      <c r="CG177" s="6">
        <f t="shared" si="92"/>
        <v>127.59</v>
      </c>
    </row>
    <row r="178" spans="1:85" x14ac:dyDescent="0.25">
      <c r="A178" s="46">
        <v>2017</v>
      </c>
      <c r="B178" s="47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0</v>
      </c>
      <c r="J178" s="5">
        <v>0</v>
      </c>
      <c r="K178" s="6">
        <v>0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22.5</v>
      </c>
      <c r="AB178" s="5">
        <v>131.93</v>
      </c>
      <c r="AC178" s="6">
        <f t="shared" ref="AC178:AC186" si="96">AB178/AA178*1000</f>
        <v>5863.5555555555557</v>
      </c>
      <c r="AD178" s="9">
        <v>0</v>
      </c>
      <c r="AE178" s="5">
        <v>0</v>
      </c>
      <c r="AF178" s="6">
        <v>0</v>
      </c>
      <c r="AG178" s="9">
        <v>0</v>
      </c>
      <c r="AH178" s="5">
        <v>0</v>
      </c>
      <c r="AI178" s="6">
        <v>0</v>
      </c>
      <c r="AJ178" s="9">
        <v>22.036000000000001</v>
      </c>
      <c r="AK178" s="5">
        <v>24.45</v>
      </c>
      <c r="AL178" s="6">
        <f t="shared" ref="AL178:AL185" si="97">AK178/AJ178*1000</f>
        <v>1109.5480123434379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0</v>
      </c>
      <c r="AT178" s="5">
        <v>0</v>
      </c>
      <c r="AU178" s="6">
        <v>0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0</v>
      </c>
      <c r="BX178" s="5">
        <v>0</v>
      </c>
      <c r="BY178" s="6">
        <v>0</v>
      </c>
      <c r="BZ178" s="9">
        <v>0</v>
      </c>
      <c r="CA178" s="5">
        <v>0</v>
      </c>
      <c r="CB178" s="6">
        <v>0</v>
      </c>
      <c r="CC178" s="9">
        <v>0</v>
      </c>
      <c r="CD178" s="5">
        <v>0</v>
      </c>
      <c r="CE178" s="6">
        <v>0</v>
      </c>
      <c r="CF178" s="9">
        <f t="shared" si="91"/>
        <v>44.536000000000001</v>
      </c>
      <c r="CG178" s="6">
        <f t="shared" si="92"/>
        <v>156.38</v>
      </c>
    </row>
    <row r="179" spans="1:85" x14ac:dyDescent="0.25">
      <c r="A179" s="46">
        <v>2017</v>
      </c>
      <c r="B179" s="47" t="s">
        <v>9</v>
      </c>
      <c r="C179" s="9">
        <v>50</v>
      </c>
      <c r="D179" s="5">
        <v>255.8</v>
      </c>
      <c r="E179" s="6">
        <f t="shared" ref="E179:E185" si="98">D179/C179*1000</f>
        <v>5116.0000000000009</v>
      </c>
      <c r="F179" s="9">
        <v>0</v>
      </c>
      <c r="G179" s="5">
        <v>0</v>
      </c>
      <c r="H179" s="6">
        <v>0</v>
      </c>
      <c r="I179" s="9">
        <v>0</v>
      </c>
      <c r="J179" s="5">
        <v>0</v>
      </c>
      <c r="K179" s="6">
        <v>0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0</v>
      </c>
      <c r="S179" s="5">
        <v>0</v>
      </c>
      <c r="T179" s="6">
        <v>0</v>
      </c>
      <c r="U179" s="9">
        <v>0</v>
      </c>
      <c r="V179" s="5">
        <v>0</v>
      </c>
      <c r="W179" s="6">
        <v>0</v>
      </c>
      <c r="X179" s="9">
        <v>1</v>
      </c>
      <c r="Y179" s="5">
        <v>7.22</v>
      </c>
      <c r="Z179" s="6">
        <f t="shared" si="90"/>
        <v>7220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</v>
      </c>
      <c r="AH179" s="5">
        <v>0</v>
      </c>
      <c r="AI179" s="6">
        <v>0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37.875999999999998</v>
      </c>
      <c r="AQ179" s="5">
        <v>229.96</v>
      </c>
      <c r="AR179" s="6">
        <f t="shared" ref="AR179:AR186" si="99">AQ179/AP179*1000</f>
        <v>6071.3908543668822</v>
      </c>
      <c r="AS179" s="9">
        <v>0</v>
      </c>
      <c r="AT179" s="5">
        <v>0</v>
      </c>
      <c r="AU179" s="6">
        <v>0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180</v>
      </c>
      <c r="BO179" s="5">
        <v>926.85</v>
      </c>
      <c r="BP179" s="6">
        <f t="shared" ref="BP179:BP180" si="100">BO179/BN179*1000</f>
        <v>5149.166666666667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9">
        <v>0</v>
      </c>
      <c r="CA179" s="5">
        <v>0</v>
      </c>
      <c r="CB179" s="6">
        <v>0</v>
      </c>
      <c r="CC179" s="9">
        <v>0</v>
      </c>
      <c r="CD179" s="5">
        <v>0</v>
      </c>
      <c r="CE179" s="6">
        <v>0</v>
      </c>
      <c r="CF179" s="9">
        <f t="shared" si="91"/>
        <v>268.87599999999998</v>
      </c>
      <c r="CG179" s="6">
        <f t="shared" si="92"/>
        <v>1419.83</v>
      </c>
    </row>
    <row r="180" spans="1:85" x14ac:dyDescent="0.25">
      <c r="A180" s="46">
        <v>2017</v>
      </c>
      <c r="B180" s="47" t="s">
        <v>10</v>
      </c>
      <c r="C180" s="9">
        <v>0</v>
      </c>
      <c r="D180" s="5">
        <v>0</v>
      </c>
      <c r="E180" s="6">
        <v>0</v>
      </c>
      <c r="F180" s="9">
        <v>36</v>
      </c>
      <c r="G180" s="5">
        <v>173.67</v>
      </c>
      <c r="H180" s="6">
        <f t="shared" ref="H180:H186" si="101">G180/F180*1000</f>
        <v>4824.166666666667</v>
      </c>
      <c r="I180" s="9">
        <v>0</v>
      </c>
      <c r="J180" s="5">
        <v>0</v>
      </c>
      <c r="K180" s="6">
        <v>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22.5</v>
      </c>
      <c r="AB180" s="5">
        <v>131.13</v>
      </c>
      <c r="AC180" s="6">
        <f t="shared" si="96"/>
        <v>5827.9999999999991</v>
      </c>
      <c r="AD180" s="9">
        <v>0</v>
      </c>
      <c r="AE180" s="5">
        <v>0</v>
      </c>
      <c r="AF180" s="6">
        <v>0</v>
      </c>
      <c r="AG180" s="9">
        <v>0</v>
      </c>
      <c r="AH180" s="5">
        <v>0</v>
      </c>
      <c r="AI180" s="6">
        <v>0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0</v>
      </c>
      <c r="BL180" s="5">
        <v>0</v>
      </c>
      <c r="BM180" s="6">
        <v>0</v>
      </c>
      <c r="BN180" s="9">
        <v>3</v>
      </c>
      <c r="BO180" s="5">
        <v>35.200000000000003</v>
      </c>
      <c r="BP180" s="6">
        <f t="shared" si="100"/>
        <v>11733.333333333334</v>
      </c>
      <c r="BQ180" s="9">
        <v>0</v>
      </c>
      <c r="BR180" s="5">
        <v>0</v>
      </c>
      <c r="BS180" s="6">
        <v>0</v>
      </c>
      <c r="BT180" s="9">
        <v>0</v>
      </c>
      <c r="BU180" s="5">
        <v>0</v>
      </c>
      <c r="BV180" s="6">
        <v>0</v>
      </c>
      <c r="BW180" s="9">
        <v>0</v>
      </c>
      <c r="BX180" s="5">
        <v>0</v>
      </c>
      <c r="BY180" s="6">
        <v>0</v>
      </c>
      <c r="BZ180" s="9">
        <v>0</v>
      </c>
      <c r="CA180" s="5">
        <v>0</v>
      </c>
      <c r="CB180" s="6">
        <v>0</v>
      </c>
      <c r="CC180" s="9">
        <v>0</v>
      </c>
      <c r="CD180" s="5">
        <v>0</v>
      </c>
      <c r="CE180" s="6">
        <v>0</v>
      </c>
      <c r="CF180" s="9">
        <f t="shared" si="91"/>
        <v>61.5</v>
      </c>
      <c r="CG180" s="6">
        <f t="shared" si="92"/>
        <v>339.99999999999994</v>
      </c>
    </row>
    <row r="181" spans="1:85" x14ac:dyDescent="0.25">
      <c r="A181" s="46">
        <v>2017</v>
      </c>
      <c r="B181" s="47" t="s">
        <v>11</v>
      </c>
      <c r="C181" s="9">
        <v>0</v>
      </c>
      <c r="D181" s="5">
        <v>0</v>
      </c>
      <c r="E181" s="6">
        <v>0</v>
      </c>
      <c r="F181" s="9">
        <v>360</v>
      </c>
      <c r="G181" s="5">
        <v>1835.12</v>
      </c>
      <c r="H181" s="6">
        <f t="shared" si="101"/>
        <v>5097.5555555555547</v>
      </c>
      <c r="I181" s="9">
        <v>0</v>
      </c>
      <c r="J181" s="5">
        <v>0</v>
      </c>
      <c r="K181" s="6">
        <v>0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0</v>
      </c>
      <c r="S181" s="5">
        <v>0</v>
      </c>
      <c r="T181" s="6">
        <v>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</v>
      </c>
      <c r="AE181" s="5">
        <v>0</v>
      </c>
      <c r="AF181" s="6">
        <v>0</v>
      </c>
      <c r="AG181" s="9">
        <v>0</v>
      </c>
      <c r="AH181" s="5">
        <v>0</v>
      </c>
      <c r="AI181" s="6">
        <v>0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18.75</v>
      </c>
      <c r="AQ181" s="5">
        <v>115.81</v>
      </c>
      <c r="AR181" s="6">
        <f t="shared" si="99"/>
        <v>6176.5333333333338</v>
      </c>
      <c r="AS181" s="9">
        <v>0</v>
      </c>
      <c r="AT181" s="5">
        <v>0</v>
      </c>
      <c r="AU181" s="6">
        <v>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0</v>
      </c>
      <c r="BU181" s="5">
        <v>0</v>
      </c>
      <c r="BV181" s="6">
        <v>0</v>
      </c>
      <c r="BW181" s="9">
        <v>0</v>
      </c>
      <c r="BX181" s="5">
        <v>0</v>
      </c>
      <c r="BY181" s="6">
        <v>0</v>
      </c>
      <c r="BZ181" s="9">
        <v>0</v>
      </c>
      <c r="CA181" s="5">
        <v>0</v>
      </c>
      <c r="CB181" s="6">
        <v>0</v>
      </c>
      <c r="CC181" s="9">
        <v>2E-3</v>
      </c>
      <c r="CD181" s="5">
        <v>0.04</v>
      </c>
      <c r="CE181" s="6">
        <f t="shared" ref="CE181:CE182" si="102">CD181/CC181*1000</f>
        <v>20000</v>
      </c>
      <c r="CF181" s="9">
        <f t="shared" si="91"/>
        <v>378.75200000000001</v>
      </c>
      <c r="CG181" s="6">
        <f t="shared" si="92"/>
        <v>1950.9699999999998</v>
      </c>
    </row>
    <row r="182" spans="1:85" x14ac:dyDescent="0.25">
      <c r="A182" s="46">
        <v>2017</v>
      </c>
      <c r="B182" s="47" t="s">
        <v>12</v>
      </c>
      <c r="C182" s="9">
        <v>38</v>
      </c>
      <c r="D182" s="5">
        <v>187.25</v>
      </c>
      <c r="E182" s="6">
        <f t="shared" si="98"/>
        <v>4927.6315789473683</v>
      </c>
      <c r="F182" s="9">
        <v>108</v>
      </c>
      <c r="G182" s="5">
        <v>664.75</v>
      </c>
      <c r="H182" s="6">
        <f t="shared" si="101"/>
        <v>6155.0925925925922</v>
      </c>
      <c r="I182" s="9">
        <v>0</v>
      </c>
      <c r="J182" s="5">
        <v>0</v>
      </c>
      <c r="K182" s="6">
        <v>0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0</v>
      </c>
      <c r="S182" s="5">
        <v>0</v>
      </c>
      <c r="T182" s="6">
        <v>0</v>
      </c>
      <c r="U182" s="9">
        <v>0</v>
      </c>
      <c r="V182" s="5">
        <v>0</v>
      </c>
      <c r="W182" s="6">
        <v>0</v>
      </c>
      <c r="X182" s="9">
        <v>2</v>
      </c>
      <c r="Y182" s="5">
        <v>15.19</v>
      </c>
      <c r="Z182" s="6">
        <f t="shared" si="90"/>
        <v>7595</v>
      </c>
      <c r="AA182" s="9">
        <v>10.525</v>
      </c>
      <c r="AB182" s="5">
        <v>76.31</v>
      </c>
      <c r="AC182" s="6">
        <f t="shared" si="96"/>
        <v>7250.3562945368176</v>
      </c>
      <c r="AD182" s="9">
        <v>0</v>
      </c>
      <c r="AE182" s="5">
        <v>0</v>
      </c>
      <c r="AF182" s="6">
        <v>0</v>
      </c>
      <c r="AG182" s="9">
        <v>0</v>
      </c>
      <c r="AH182" s="5">
        <v>0</v>
      </c>
      <c r="AI182" s="6">
        <v>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2.5000000000000001E-2</v>
      </c>
      <c r="BI182" s="5">
        <v>0.04</v>
      </c>
      <c r="BJ182" s="6">
        <f t="shared" ref="BJ182" si="103">BI182/BH182*1000</f>
        <v>1599.9999999999998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9">
        <v>0</v>
      </c>
      <c r="CA182" s="5">
        <v>0</v>
      </c>
      <c r="CB182" s="6">
        <v>0</v>
      </c>
      <c r="CC182" s="9">
        <v>3.0000000000000001E-3</v>
      </c>
      <c r="CD182" s="5">
        <v>0.01</v>
      </c>
      <c r="CE182" s="6">
        <f t="shared" si="102"/>
        <v>3333.3333333333335</v>
      </c>
      <c r="CF182" s="9">
        <f t="shared" si="91"/>
        <v>158.553</v>
      </c>
      <c r="CG182" s="6">
        <f t="shared" si="92"/>
        <v>943.55</v>
      </c>
    </row>
    <row r="183" spans="1:85" x14ac:dyDescent="0.25">
      <c r="A183" s="46">
        <v>2017</v>
      </c>
      <c r="B183" s="47" t="s">
        <v>13</v>
      </c>
      <c r="C183" s="9">
        <v>0</v>
      </c>
      <c r="D183" s="5">
        <v>0</v>
      </c>
      <c r="E183" s="6">
        <v>0</v>
      </c>
      <c r="F183" s="9">
        <v>54</v>
      </c>
      <c r="G183" s="5">
        <v>313.86</v>
      </c>
      <c r="H183" s="6">
        <f t="shared" si="101"/>
        <v>5812.2222222222226</v>
      </c>
      <c r="I183" s="9">
        <v>18.937999999999999</v>
      </c>
      <c r="J183" s="5">
        <v>123.45</v>
      </c>
      <c r="K183" s="6">
        <f t="shared" si="94"/>
        <v>6518.6397718872113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45</v>
      </c>
      <c r="AB183" s="5">
        <v>303.47000000000003</v>
      </c>
      <c r="AC183" s="6">
        <f t="shared" si="96"/>
        <v>6743.7777777777792</v>
      </c>
      <c r="AD183" s="9">
        <v>0</v>
      </c>
      <c r="AE183" s="5">
        <v>0</v>
      </c>
      <c r="AF183" s="6">
        <v>0</v>
      </c>
      <c r="AG183" s="9">
        <v>0</v>
      </c>
      <c r="AH183" s="5">
        <v>0</v>
      </c>
      <c r="AI183" s="6">
        <v>0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18.75</v>
      </c>
      <c r="AQ183" s="5">
        <v>121.18</v>
      </c>
      <c r="AR183" s="6">
        <f t="shared" si="99"/>
        <v>6462.9333333333343</v>
      </c>
      <c r="AS183" s="9">
        <v>0</v>
      </c>
      <c r="AT183" s="5">
        <v>0</v>
      </c>
      <c r="AU183" s="6">
        <v>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</v>
      </c>
      <c r="BU183" s="5">
        <v>0</v>
      </c>
      <c r="BV183" s="6">
        <v>0</v>
      </c>
      <c r="BW183" s="9">
        <v>0</v>
      </c>
      <c r="BX183" s="5">
        <v>0</v>
      </c>
      <c r="BY183" s="6">
        <v>0</v>
      </c>
      <c r="BZ183" s="9">
        <v>0</v>
      </c>
      <c r="CA183" s="5">
        <v>0</v>
      </c>
      <c r="CB183" s="6">
        <v>0</v>
      </c>
      <c r="CC183" s="9">
        <v>0</v>
      </c>
      <c r="CD183" s="5">
        <v>0</v>
      </c>
      <c r="CE183" s="6">
        <v>0</v>
      </c>
      <c r="CF183" s="9">
        <f t="shared" si="91"/>
        <v>136.68799999999999</v>
      </c>
      <c r="CG183" s="6">
        <f t="shared" si="92"/>
        <v>861.96</v>
      </c>
    </row>
    <row r="184" spans="1:85" x14ac:dyDescent="0.25">
      <c r="A184" s="46">
        <v>2017</v>
      </c>
      <c r="B184" s="47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</v>
      </c>
      <c r="J184" s="5">
        <v>0</v>
      </c>
      <c r="K184" s="6">
        <v>0</v>
      </c>
      <c r="L184" s="9">
        <v>0</v>
      </c>
      <c r="M184" s="5">
        <v>0</v>
      </c>
      <c r="N184" s="6">
        <v>0</v>
      </c>
      <c r="O184" s="9">
        <v>0</v>
      </c>
      <c r="P184" s="5">
        <v>0</v>
      </c>
      <c r="Q184" s="6">
        <v>0</v>
      </c>
      <c r="R184" s="9">
        <v>0</v>
      </c>
      <c r="S184" s="5">
        <v>0</v>
      </c>
      <c r="T184" s="6">
        <v>0</v>
      </c>
      <c r="U184" s="9">
        <v>0</v>
      </c>
      <c r="V184" s="5">
        <v>0</v>
      </c>
      <c r="W184" s="6">
        <v>0</v>
      </c>
      <c r="X184" s="9">
        <v>1</v>
      </c>
      <c r="Y184" s="5">
        <v>7.97</v>
      </c>
      <c r="Z184" s="6">
        <f t="shared" si="90"/>
        <v>7970</v>
      </c>
      <c r="AA184" s="9">
        <v>3.375</v>
      </c>
      <c r="AB184" s="5">
        <v>49.73</v>
      </c>
      <c r="AC184" s="6">
        <f t="shared" si="96"/>
        <v>14734.814814814814</v>
      </c>
      <c r="AD184" s="9">
        <v>0</v>
      </c>
      <c r="AE184" s="5">
        <v>0</v>
      </c>
      <c r="AF184" s="6">
        <v>0</v>
      </c>
      <c r="AG184" s="9">
        <v>0</v>
      </c>
      <c r="AH184" s="5">
        <v>0</v>
      </c>
      <c r="AI184" s="6">
        <v>0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0</v>
      </c>
      <c r="AT184" s="5">
        <v>0</v>
      </c>
      <c r="AU184" s="6">
        <v>0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0</v>
      </c>
      <c r="BU184" s="5">
        <v>0</v>
      </c>
      <c r="BV184" s="6">
        <v>0</v>
      </c>
      <c r="BW184" s="9">
        <v>0</v>
      </c>
      <c r="BX184" s="5">
        <v>0</v>
      </c>
      <c r="BY184" s="6">
        <v>0</v>
      </c>
      <c r="BZ184" s="9">
        <v>0.36199999999999999</v>
      </c>
      <c r="CA184" s="5">
        <v>9.57</v>
      </c>
      <c r="CB184" s="6">
        <f t="shared" ref="CB184" si="104">CA184/BZ184*1000</f>
        <v>26436.464088397792</v>
      </c>
      <c r="CC184" s="9">
        <v>0</v>
      </c>
      <c r="CD184" s="5">
        <v>0</v>
      </c>
      <c r="CE184" s="6">
        <v>0</v>
      </c>
      <c r="CF184" s="9">
        <f t="shared" si="91"/>
        <v>4.7370000000000001</v>
      </c>
      <c r="CG184" s="6">
        <f t="shared" si="92"/>
        <v>67.27</v>
      </c>
    </row>
    <row r="185" spans="1:85" x14ac:dyDescent="0.25">
      <c r="A185" s="46">
        <v>2017</v>
      </c>
      <c r="B185" s="47" t="s">
        <v>15</v>
      </c>
      <c r="C185" s="9">
        <v>50</v>
      </c>
      <c r="D185" s="5">
        <v>260.77999999999997</v>
      </c>
      <c r="E185" s="6">
        <f t="shared" si="98"/>
        <v>5215.5999999999995</v>
      </c>
      <c r="F185" s="9">
        <v>126</v>
      </c>
      <c r="G185" s="5">
        <v>745.69</v>
      </c>
      <c r="H185" s="6">
        <f t="shared" si="101"/>
        <v>5918.1746031746034</v>
      </c>
      <c r="I185" s="9">
        <v>0</v>
      </c>
      <c r="J185" s="5">
        <v>0</v>
      </c>
      <c r="K185" s="6">
        <v>0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1.35</v>
      </c>
      <c r="AB185" s="5">
        <v>20.239999999999998</v>
      </c>
      <c r="AC185" s="6">
        <f t="shared" si="96"/>
        <v>14992.592592592589</v>
      </c>
      <c r="AD185" s="9">
        <v>0</v>
      </c>
      <c r="AE185" s="5">
        <v>0</v>
      </c>
      <c r="AF185" s="6">
        <v>0</v>
      </c>
      <c r="AG185" s="9">
        <v>0</v>
      </c>
      <c r="AH185" s="5">
        <v>0</v>
      </c>
      <c r="AI185" s="6">
        <v>0</v>
      </c>
      <c r="AJ185" s="9">
        <v>1.7000000000000001E-2</v>
      </c>
      <c r="AK185" s="5">
        <v>0.47</v>
      </c>
      <c r="AL185" s="6">
        <f t="shared" si="97"/>
        <v>27647.058823529409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0</v>
      </c>
      <c r="AT185" s="5">
        <v>0</v>
      </c>
      <c r="AU185" s="6">
        <v>0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9">
        <v>0</v>
      </c>
      <c r="CA185" s="5">
        <v>0</v>
      </c>
      <c r="CB185" s="6">
        <v>0</v>
      </c>
      <c r="CC185" s="9">
        <v>0</v>
      </c>
      <c r="CD185" s="5">
        <v>0</v>
      </c>
      <c r="CE185" s="6">
        <v>0</v>
      </c>
      <c r="CF185" s="9">
        <f t="shared" si="91"/>
        <v>177.36699999999999</v>
      </c>
      <c r="CG185" s="6">
        <f t="shared" si="92"/>
        <v>1027.18</v>
      </c>
    </row>
    <row r="186" spans="1:85" x14ac:dyDescent="0.25">
      <c r="A186" s="46">
        <v>2017</v>
      </c>
      <c r="B186" s="47" t="s">
        <v>16</v>
      </c>
      <c r="C186" s="9">
        <v>0</v>
      </c>
      <c r="D186" s="5">
        <v>0</v>
      </c>
      <c r="E186" s="6">
        <v>0</v>
      </c>
      <c r="F186" s="9">
        <v>504</v>
      </c>
      <c r="G186" s="5">
        <v>3055.27</v>
      </c>
      <c r="H186" s="6">
        <f t="shared" si="101"/>
        <v>6062.0436507936511</v>
      </c>
      <c r="I186" s="9">
        <v>0</v>
      </c>
      <c r="J186" s="5">
        <v>0</v>
      </c>
      <c r="K186" s="6">
        <v>0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</v>
      </c>
      <c r="S186" s="5">
        <v>0</v>
      </c>
      <c r="T186" s="6">
        <v>0</v>
      </c>
      <c r="U186" s="9">
        <v>0</v>
      </c>
      <c r="V186" s="5">
        <v>0</v>
      </c>
      <c r="W186" s="6">
        <v>0</v>
      </c>
      <c r="X186" s="9">
        <v>1</v>
      </c>
      <c r="Y186" s="5">
        <v>8.11</v>
      </c>
      <c r="Z186" s="6">
        <f t="shared" si="90"/>
        <v>8109.9999999999991</v>
      </c>
      <c r="AA186" s="9">
        <v>1.35</v>
      </c>
      <c r="AB186" s="5">
        <v>21.29</v>
      </c>
      <c r="AC186" s="6">
        <f t="shared" si="96"/>
        <v>15770.370370370369</v>
      </c>
      <c r="AD186" s="9">
        <v>0</v>
      </c>
      <c r="AE186" s="5">
        <v>0</v>
      </c>
      <c r="AF186" s="6">
        <v>0</v>
      </c>
      <c r="AG186" s="9">
        <v>0</v>
      </c>
      <c r="AH186" s="5">
        <v>0</v>
      </c>
      <c r="AI186" s="6">
        <v>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18.75</v>
      </c>
      <c r="AQ186" s="5">
        <v>138.88</v>
      </c>
      <c r="AR186" s="6">
        <f t="shared" si="99"/>
        <v>7406.9333333333325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9">
        <v>0</v>
      </c>
      <c r="CA186" s="5">
        <v>0</v>
      </c>
      <c r="CB186" s="6">
        <v>0</v>
      </c>
      <c r="CC186" s="9">
        <v>0</v>
      </c>
      <c r="CD186" s="5">
        <v>0</v>
      </c>
      <c r="CE186" s="6">
        <v>0</v>
      </c>
      <c r="CF186" s="9">
        <f t="shared" si="91"/>
        <v>525.1</v>
      </c>
      <c r="CG186" s="6">
        <f t="shared" si="92"/>
        <v>3223.55</v>
      </c>
    </row>
    <row r="187" spans="1:85" ht="15.75" thickBot="1" x14ac:dyDescent="0.3">
      <c r="A187" s="48"/>
      <c r="B187" s="49" t="s">
        <v>17</v>
      </c>
      <c r="C187" s="38">
        <f>SUM(C175:C186)</f>
        <v>138</v>
      </c>
      <c r="D187" s="36">
        <f>SUM(D175:D186)</f>
        <v>703.82999999999993</v>
      </c>
      <c r="E187" s="37"/>
      <c r="F187" s="38">
        <f>SUM(F175:F186)</f>
        <v>1188</v>
      </c>
      <c r="G187" s="36">
        <f>SUM(G175:G186)</f>
        <v>6788.3600000000006</v>
      </c>
      <c r="H187" s="37"/>
      <c r="I187" s="38">
        <f>SUM(I175:I186)</f>
        <v>38.885999999999996</v>
      </c>
      <c r="J187" s="36">
        <f>SUM(J175:J186)</f>
        <v>237.55</v>
      </c>
      <c r="K187" s="37"/>
      <c r="L187" s="38">
        <f>SUM(L175:L186)</f>
        <v>0</v>
      </c>
      <c r="M187" s="36">
        <f>SUM(M175:M186)</f>
        <v>0</v>
      </c>
      <c r="N187" s="37"/>
      <c r="O187" s="38">
        <f>SUM(O175:O186)</f>
        <v>0</v>
      </c>
      <c r="P187" s="36">
        <f>SUM(P175:P186)</f>
        <v>0</v>
      </c>
      <c r="Q187" s="37"/>
      <c r="R187" s="38">
        <f>SUM(R175:R186)</f>
        <v>0</v>
      </c>
      <c r="S187" s="36">
        <f>SUM(S175:S186)</f>
        <v>0</v>
      </c>
      <c r="T187" s="37"/>
      <c r="U187" s="38">
        <f>SUM(U175:U186)</f>
        <v>0</v>
      </c>
      <c r="V187" s="36">
        <f>SUM(V175:V186)</f>
        <v>0</v>
      </c>
      <c r="W187" s="37"/>
      <c r="X187" s="38">
        <f>SUM(X175:X186)</f>
        <v>8</v>
      </c>
      <c r="Y187" s="36">
        <f>SUM(Y175:Y186)</f>
        <v>59.129999999999995</v>
      </c>
      <c r="Z187" s="37"/>
      <c r="AA187" s="38">
        <f>SUM(AA175:AA186)</f>
        <v>106.6</v>
      </c>
      <c r="AB187" s="36">
        <f>SUM(AB175:AB186)</f>
        <v>734.1</v>
      </c>
      <c r="AC187" s="37"/>
      <c r="AD187" s="38">
        <f>SUM(AD175:AD186)</f>
        <v>0</v>
      </c>
      <c r="AE187" s="36">
        <f>SUM(AE175:AE186)</f>
        <v>0</v>
      </c>
      <c r="AF187" s="37"/>
      <c r="AG187" s="38">
        <f>SUM(AG175:AG186)</f>
        <v>0</v>
      </c>
      <c r="AH187" s="36">
        <f>SUM(AH175:AH186)</f>
        <v>0</v>
      </c>
      <c r="AI187" s="37"/>
      <c r="AJ187" s="38">
        <f>SUM(AJ175:AJ186)</f>
        <v>22.053000000000001</v>
      </c>
      <c r="AK187" s="36">
        <f>SUM(AK175:AK186)</f>
        <v>24.919999999999998</v>
      </c>
      <c r="AL187" s="37"/>
      <c r="AM187" s="38">
        <f>SUM(AM175:AM186)</f>
        <v>0</v>
      </c>
      <c r="AN187" s="36">
        <f>SUM(AN175:AN186)</f>
        <v>0</v>
      </c>
      <c r="AO187" s="37"/>
      <c r="AP187" s="38">
        <f>SUM(AP175:AP186)</f>
        <v>94.126000000000005</v>
      </c>
      <c r="AQ187" s="36">
        <f>SUM(AQ175:AQ186)</f>
        <v>605.82999999999993</v>
      </c>
      <c r="AR187" s="37"/>
      <c r="AS187" s="38">
        <f>SUM(AS175:AS186)</f>
        <v>2.5000000000000001E-2</v>
      </c>
      <c r="AT187" s="36">
        <f>SUM(AT175:AT186)</f>
        <v>0.04</v>
      </c>
      <c r="AU187" s="37"/>
      <c r="AV187" s="38">
        <f>SUM(AV175:AV186)</f>
        <v>0</v>
      </c>
      <c r="AW187" s="36">
        <f>SUM(AW175:AW186)</f>
        <v>0</v>
      </c>
      <c r="AX187" s="37"/>
      <c r="AY187" s="38">
        <f>SUM(AY175:AY186)</f>
        <v>0</v>
      </c>
      <c r="AZ187" s="36">
        <f>SUM(AZ175:AZ186)</f>
        <v>0</v>
      </c>
      <c r="BA187" s="37"/>
      <c r="BB187" s="38">
        <f>SUM(BB175:BB186)</f>
        <v>0</v>
      </c>
      <c r="BC187" s="36">
        <f>SUM(BC175:BC186)</f>
        <v>0</v>
      </c>
      <c r="BD187" s="37"/>
      <c r="BE187" s="38">
        <f>SUM(BE175:BE186)</f>
        <v>0</v>
      </c>
      <c r="BF187" s="36">
        <f>SUM(BF175:BF186)</f>
        <v>0</v>
      </c>
      <c r="BG187" s="37"/>
      <c r="BH187" s="38">
        <f>SUM(BH175:BH186)</f>
        <v>2.5000000000000001E-2</v>
      </c>
      <c r="BI187" s="36">
        <f>SUM(BI175:BI186)</f>
        <v>0.04</v>
      </c>
      <c r="BJ187" s="37"/>
      <c r="BK187" s="38">
        <f>SUM(BK175:BK186)</f>
        <v>0</v>
      </c>
      <c r="BL187" s="36">
        <f>SUM(BL175:BL186)</f>
        <v>0</v>
      </c>
      <c r="BM187" s="37"/>
      <c r="BN187" s="38">
        <f>SUM(BN175:BN186)</f>
        <v>183</v>
      </c>
      <c r="BO187" s="36">
        <f>SUM(BO175:BO186)</f>
        <v>962.05000000000007</v>
      </c>
      <c r="BP187" s="37"/>
      <c r="BQ187" s="38">
        <f>SUM(BQ175:BQ186)</f>
        <v>0</v>
      </c>
      <c r="BR187" s="36">
        <f>SUM(BR175:BR186)</f>
        <v>0</v>
      </c>
      <c r="BS187" s="37"/>
      <c r="BT187" s="38">
        <f>SUM(BT175:BT186)</f>
        <v>0.24</v>
      </c>
      <c r="BU187" s="36">
        <f>SUM(BU175:BU186)</f>
        <v>0.33</v>
      </c>
      <c r="BV187" s="37"/>
      <c r="BW187" s="38">
        <f>SUM(BW175:BW186)</f>
        <v>0</v>
      </c>
      <c r="BX187" s="36">
        <f>SUM(BX175:BX186)</f>
        <v>0</v>
      </c>
      <c r="BY187" s="37"/>
      <c r="BZ187" s="38">
        <f>SUM(BZ175:BZ186)</f>
        <v>0.36199999999999999</v>
      </c>
      <c r="CA187" s="36">
        <f>SUM(CA175:CA186)</f>
        <v>9.57</v>
      </c>
      <c r="CB187" s="37"/>
      <c r="CC187" s="38">
        <f>SUM(CC175:CC186)</f>
        <v>5.0000000000000001E-3</v>
      </c>
      <c r="CD187" s="36">
        <f>SUM(CD175:CD186)</f>
        <v>0.05</v>
      </c>
      <c r="CE187" s="37"/>
      <c r="CF187" s="38">
        <f t="shared" si="91"/>
        <v>1779.3220000000003</v>
      </c>
      <c r="CG187" s="37">
        <f t="shared" si="92"/>
        <v>10125.800000000001</v>
      </c>
    </row>
    <row r="188" spans="1:85" x14ac:dyDescent="0.25">
      <c r="A188" s="46">
        <v>2018</v>
      </c>
      <c r="B188" s="47" t="s">
        <v>5</v>
      </c>
      <c r="C188" s="9">
        <v>0</v>
      </c>
      <c r="D188" s="5">
        <v>0</v>
      </c>
      <c r="E188" s="6">
        <v>0</v>
      </c>
      <c r="F188" s="9">
        <v>126</v>
      </c>
      <c r="G188" s="5">
        <v>762.37</v>
      </c>
      <c r="H188" s="6">
        <f t="shared" ref="H188:H198" si="105">G188/F188*1000</f>
        <v>6050.5555555555557</v>
      </c>
      <c r="I188" s="9">
        <v>0</v>
      </c>
      <c r="J188" s="5">
        <v>0</v>
      </c>
      <c r="K188" s="6">
        <v>0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22.5</v>
      </c>
      <c r="AB188" s="5">
        <v>161.32</v>
      </c>
      <c r="AC188" s="6">
        <f t="shared" ref="AC188:AC199" si="106">AB188/AA188*1000</f>
        <v>7169.7777777777774</v>
      </c>
      <c r="AD188" s="9">
        <v>0</v>
      </c>
      <c r="AE188" s="5">
        <v>0</v>
      </c>
      <c r="AF188" s="6">
        <v>0</v>
      </c>
      <c r="AG188" s="9">
        <v>0</v>
      </c>
      <c r="AH188" s="5">
        <v>0</v>
      </c>
      <c r="AI188" s="6">
        <v>0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18.75</v>
      </c>
      <c r="AQ188" s="5">
        <v>127.09</v>
      </c>
      <c r="AR188" s="6">
        <f t="shared" ref="AR188" si="107">AQ188/AP188*1000</f>
        <v>6778.1333333333341</v>
      </c>
      <c r="AS188" s="9">
        <v>0</v>
      </c>
      <c r="AT188" s="5">
        <v>0</v>
      </c>
      <c r="AU188" s="6">
        <v>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9">
        <v>0</v>
      </c>
      <c r="CA188" s="5">
        <v>0</v>
      </c>
      <c r="CB188" s="6">
        <v>0</v>
      </c>
      <c r="CC188" s="9">
        <v>0</v>
      </c>
      <c r="CD188" s="5">
        <v>0</v>
      </c>
      <c r="CE188" s="6">
        <v>0</v>
      </c>
      <c r="CF188" s="9">
        <f t="shared" ref="CF188:CF213" si="108">C188+F188+I188+O188+R188+X188+AA188+AD188+AG188+AP188+BB188+BE188+BK188+BN188+BW188+CC188+AY188+AJ188+AV188+BQ188+U188+AM188+BT188+AS188+BZ188+BH188+L188</f>
        <v>167.25</v>
      </c>
      <c r="CG188" s="6">
        <f t="shared" ref="CG188:CG213" si="109">D188+G188+J188+P188+S188+Y188+AB188+AE188+AH188+AQ188+BC188+BF188+BL188+BO188+BX188+CD188+AZ188+AK188+AW188+BR188+V188+AN188+BU188+AT188+CA188+BI188+M188</f>
        <v>1050.78</v>
      </c>
    </row>
    <row r="189" spans="1:85" x14ac:dyDescent="0.25">
      <c r="A189" s="46">
        <v>2018</v>
      </c>
      <c r="B189" s="47" t="s">
        <v>6</v>
      </c>
      <c r="C189" s="9">
        <v>50</v>
      </c>
      <c r="D189" s="5">
        <v>254.25</v>
      </c>
      <c r="E189" s="6">
        <f t="shared" ref="E189:E198" si="110">D189/C189*1000</f>
        <v>5085</v>
      </c>
      <c r="F189" s="9">
        <v>288</v>
      </c>
      <c r="G189" s="5">
        <v>1565.32</v>
      </c>
      <c r="H189" s="6">
        <f t="shared" si="105"/>
        <v>5435.1388888888887</v>
      </c>
      <c r="I189" s="9">
        <v>0</v>
      </c>
      <c r="J189" s="5">
        <v>0</v>
      </c>
      <c r="K189" s="6">
        <v>0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0</v>
      </c>
      <c r="S189" s="5">
        <v>0</v>
      </c>
      <c r="T189" s="6">
        <v>0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0</v>
      </c>
      <c r="AH189" s="5">
        <v>0</v>
      </c>
      <c r="AI189" s="6">
        <v>0</v>
      </c>
      <c r="AJ189" s="9">
        <v>0</v>
      </c>
      <c r="AK189" s="5">
        <v>0</v>
      </c>
      <c r="AL189" s="6">
        <v>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0</v>
      </c>
      <c r="AT189" s="5">
        <v>0</v>
      </c>
      <c r="AU189" s="6">
        <v>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9">
        <v>0</v>
      </c>
      <c r="CA189" s="5">
        <v>0</v>
      </c>
      <c r="CB189" s="6">
        <v>0</v>
      </c>
      <c r="CC189" s="9">
        <v>0</v>
      </c>
      <c r="CD189" s="5">
        <v>0</v>
      </c>
      <c r="CE189" s="6">
        <v>0</v>
      </c>
      <c r="CF189" s="9">
        <f t="shared" si="108"/>
        <v>338</v>
      </c>
      <c r="CG189" s="6">
        <f t="shared" si="109"/>
        <v>1819.57</v>
      </c>
    </row>
    <row r="190" spans="1:85" x14ac:dyDescent="0.25">
      <c r="A190" s="46">
        <v>2018</v>
      </c>
      <c r="B190" s="47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</v>
      </c>
      <c r="J190" s="5">
        <v>0</v>
      </c>
      <c r="K190" s="6">
        <v>0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0</v>
      </c>
      <c r="S190" s="5">
        <v>0</v>
      </c>
      <c r="T190" s="6">
        <v>0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5.0999999999999996</v>
      </c>
      <c r="AB190" s="5">
        <v>76.459999999999994</v>
      </c>
      <c r="AC190" s="6">
        <f t="shared" si="106"/>
        <v>14992.156862745098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0</v>
      </c>
      <c r="AT190" s="5">
        <v>0</v>
      </c>
      <c r="AU190" s="6">
        <v>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9">
        <v>0</v>
      </c>
      <c r="CA190" s="5">
        <v>0</v>
      </c>
      <c r="CB190" s="6">
        <v>0</v>
      </c>
      <c r="CC190" s="9">
        <v>0</v>
      </c>
      <c r="CD190" s="5">
        <v>0</v>
      </c>
      <c r="CE190" s="6">
        <v>0</v>
      </c>
      <c r="CF190" s="9">
        <f t="shared" si="108"/>
        <v>5.0999999999999996</v>
      </c>
      <c r="CG190" s="6">
        <f t="shared" si="109"/>
        <v>76.459999999999994</v>
      </c>
    </row>
    <row r="191" spans="1:85" x14ac:dyDescent="0.25">
      <c r="A191" s="46">
        <v>2018</v>
      </c>
      <c r="B191" s="47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0</v>
      </c>
      <c r="J191" s="5">
        <v>0</v>
      </c>
      <c r="K191" s="6">
        <v>0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9">
        <v>0</v>
      </c>
      <c r="V191" s="5">
        <v>0</v>
      </c>
      <c r="W191" s="6">
        <v>0</v>
      </c>
      <c r="X191" s="9">
        <v>2</v>
      </c>
      <c r="Y191" s="5">
        <v>15.89</v>
      </c>
      <c r="Z191" s="6">
        <f t="shared" ref="Z191:Z199" si="111">Y191/X191*1000</f>
        <v>7945</v>
      </c>
      <c r="AA191" s="9">
        <v>29.303999999999998</v>
      </c>
      <c r="AB191" s="5">
        <v>282.95999999999998</v>
      </c>
      <c r="AC191" s="6">
        <f t="shared" si="106"/>
        <v>9656.0196560196546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</v>
      </c>
      <c r="AK191" s="5">
        <v>0</v>
      </c>
      <c r="AL191" s="6">
        <v>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0</v>
      </c>
      <c r="AT191" s="5">
        <v>0</v>
      </c>
      <c r="AU191" s="6">
        <v>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21</v>
      </c>
      <c r="BR191" s="5">
        <v>91.8</v>
      </c>
      <c r="BS191" s="6">
        <f t="shared" ref="BS191:BS192" si="112">BR191/BQ191*1000</f>
        <v>4371.4285714285706</v>
      </c>
      <c r="BT191" s="9">
        <v>0</v>
      </c>
      <c r="BU191" s="5">
        <v>0</v>
      </c>
      <c r="BV191" s="6">
        <v>0</v>
      </c>
      <c r="BW191" s="9">
        <v>0</v>
      </c>
      <c r="BX191" s="5">
        <v>0</v>
      </c>
      <c r="BY191" s="6">
        <v>0</v>
      </c>
      <c r="BZ191" s="9">
        <v>0</v>
      </c>
      <c r="CA191" s="5">
        <v>0</v>
      </c>
      <c r="CB191" s="6">
        <v>0</v>
      </c>
      <c r="CC191" s="9">
        <v>0</v>
      </c>
      <c r="CD191" s="5">
        <v>0</v>
      </c>
      <c r="CE191" s="6">
        <v>0</v>
      </c>
      <c r="CF191" s="9">
        <f t="shared" si="108"/>
        <v>52.304000000000002</v>
      </c>
      <c r="CG191" s="6">
        <f t="shared" si="109"/>
        <v>390.65</v>
      </c>
    </row>
    <row r="192" spans="1:85" x14ac:dyDescent="0.25">
      <c r="A192" s="46">
        <v>2018</v>
      </c>
      <c r="B192" s="47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</v>
      </c>
      <c r="J192" s="5">
        <v>0</v>
      </c>
      <c r="K192" s="6">
        <v>0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0</v>
      </c>
      <c r="S192" s="5">
        <v>0</v>
      </c>
      <c r="T192" s="6">
        <v>0</v>
      </c>
      <c r="U192" s="9">
        <v>0</v>
      </c>
      <c r="V192" s="5">
        <v>0</v>
      </c>
      <c r="W192" s="6"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</v>
      </c>
      <c r="AH192" s="5">
        <v>0</v>
      </c>
      <c r="AI192" s="6">
        <v>0</v>
      </c>
      <c r="AJ192" s="9">
        <v>23.091999999999999</v>
      </c>
      <c r="AK192" s="5">
        <v>25.85</v>
      </c>
      <c r="AL192" s="6">
        <f t="shared" ref="AL192" si="113">AK192/AJ192*1000</f>
        <v>1119.4353022691844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3.1E-2</v>
      </c>
      <c r="BR192" s="5">
        <v>0.15</v>
      </c>
      <c r="BS192" s="6">
        <f t="shared" si="112"/>
        <v>4838.7096774193551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9">
        <v>0</v>
      </c>
      <c r="CA192" s="5">
        <v>0</v>
      </c>
      <c r="CB192" s="6">
        <v>0</v>
      </c>
      <c r="CC192" s="9">
        <v>0</v>
      </c>
      <c r="CD192" s="5">
        <v>0</v>
      </c>
      <c r="CE192" s="6">
        <v>0</v>
      </c>
      <c r="CF192" s="9">
        <f t="shared" si="108"/>
        <v>23.122999999999998</v>
      </c>
      <c r="CG192" s="6">
        <f t="shared" si="109"/>
        <v>26</v>
      </c>
    </row>
    <row r="193" spans="1:85" x14ac:dyDescent="0.25">
      <c r="A193" s="46">
        <v>2018</v>
      </c>
      <c r="B193" s="47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</v>
      </c>
      <c r="J193" s="5">
        <v>0</v>
      </c>
      <c r="K193" s="6">
        <v>0</v>
      </c>
      <c r="L193" s="9">
        <v>0</v>
      </c>
      <c r="M193" s="5">
        <v>0</v>
      </c>
      <c r="N193" s="6">
        <v>0</v>
      </c>
      <c r="O193" s="9">
        <v>7.9219999999999999E-2</v>
      </c>
      <c r="P193" s="5">
        <v>0.46300000000000002</v>
      </c>
      <c r="Q193" s="6">
        <f t="shared" ref="Q193" si="114">P193/O193*1000</f>
        <v>5844.4837162332751</v>
      </c>
      <c r="R193" s="9">
        <v>0</v>
      </c>
      <c r="S193" s="5">
        <v>0</v>
      </c>
      <c r="T193" s="6">
        <v>0</v>
      </c>
      <c r="U193" s="9">
        <v>0</v>
      </c>
      <c r="V193" s="5">
        <v>0</v>
      </c>
      <c r="W193" s="6">
        <v>0</v>
      </c>
      <c r="X193" s="9">
        <v>1</v>
      </c>
      <c r="Y193" s="5">
        <v>8.0250000000000004</v>
      </c>
      <c r="Z193" s="6">
        <f t="shared" si="111"/>
        <v>8025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</v>
      </c>
      <c r="AK193" s="5">
        <v>0</v>
      </c>
      <c r="AL193" s="6">
        <v>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9">
        <v>0</v>
      </c>
      <c r="CA193" s="5">
        <v>0</v>
      </c>
      <c r="CB193" s="6">
        <v>0</v>
      </c>
      <c r="CC193" s="9">
        <v>0</v>
      </c>
      <c r="CD193" s="5">
        <v>0</v>
      </c>
      <c r="CE193" s="6">
        <v>0</v>
      </c>
      <c r="CF193" s="9">
        <f t="shared" si="108"/>
        <v>1.0792200000000001</v>
      </c>
      <c r="CG193" s="6">
        <f t="shared" si="109"/>
        <v>8.4879999999999995</v>
      </c>
    </row>
    <row r="194" spans="1:85" x14ac:dyDescent="0.25">
      <c r="A194" s="46">
        <v>2018</v>
      </c>
      <c r="B194" s="47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</v>
      </c>
      <c r="J194" s="5">
        <v>0</v>
      </c>
      <c r="K194" s="6">
        <v>0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0</v>
      </c>
      <c r="S194" s="5">
        <v>0</v>
      </c>
      <c r="T194" s="6">
        <v>0</v>
      </c>
      <c r="U194" s="9">
        <v>0</v>
      </c>
      <c r="V194" s="5">
        <v>0</v>
      </c>
      <c r="W194" s="6">
        <v>0</v>
      </c>
      <c r="X194" s="9">
        <v>0.5</v>
      </c>
      <c r="Y194" s="5">
        <v>5.32</v>
      </c>
      <c r="Z194" s="6">
        <f t="shared" si="111"/>
        <v>10640</v>
      </c>
      <c r="AA194" s="9">
        <v>2.0249999999999999</v>
      </c>
      <c r="AB194" s="5">
        <v>31.934000000000001</v>
      </c>
      <c r="AC194" s="6">
        <f t="shared" si="106"/>
        <v>15769.876543209877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9">
        <v>0</v>
      </c>
      <c r="CA194" s="5">
        <v>0</v>
      </c>
      <c r="CB194" s="6">
        <v>0</v>
      </c>
      <c r="CC194" s="9">
        <v>0</v>
      </c>
      <c r="CD194" s="5">
        <v>0</v>
      </c>
      <c r="CE194" s="6">
        <v>0</v>
      </c>
      <c r="CF194" s="9">
        <f t="shared" si="108"/>
        <v>2.5249999999999999</v>
      </c>
      <c r="CG194" s="6">
        <f t="shared" si="109"/>
        <v>37.254000000000005</v>
      </c>
    </row>
    <row r="195" spans="1:85" x14ac:dyDescent="0.25">
      <c r="A195" s="46">
        <v>2018</v>
      </c>
      <c r="B195" s="47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0</v>
      </c>
      <c r="J195" s="5">
        <v>0</v>
      </c>
      <c r="K195" s="6">
        <v>0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0</v>
      </c>
      <c r="S195" s="5">
        <v>0</v>
      </c>
      <c r="T195" s="6">
        <v>0</v>
      </c>
      <c r="U195" s="9">
        <v>0</v>
      </c>
      <c r="V195" s="5">
        <v>0</v>
      </c>
      <c r="W195" s="6">
        <v>0</v>
      </c>
      <c r="X195" s="9">
        <v>0</v>
      </c>
      <c r="Y195" s="5">
        <v>0</v>
      </c>
      <c r="Z195" s="6">
        <v>0</v>
      </c>
      <c r="AA195" s="9">
        <v>24.524999999999999</v>
      </c>
      <c r="AB195" s="5">
        <v>200.48500000000001</v>
      </c>
      <c r="AC195" s="6">
        <f t="shared" si="106"/>
        <v>8174.719673802244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9">
        <v>0</v>
      </c>
      <c r="CA195" s="5">
        <v>0</v>
      </c>
      <c r="CB195" s="6">
        <v>0</v>
      </c>
      <c r="CC195" s="9">
        <v>0</v>
      </c>
      <c r="CD195" s="5">
        <v>0</v>
      </c>
      <c r="CE195" s="6">
        <v>0</v>
      </c>
      <c r="CF195" s="9">
        <f t="shared" si="108"/>
        <v>24.524999999999999</v>
      </c>
      <c r="CG195" s="6">
        <f t="shared" si="109"/>
        <v>200.48500000000001</v>
      </c>
    </row>
    <row r="196" spans="1:85" x14ac:dyDescent="0.25">
      <c r="A196" s="46">
        <v>2018</v>
      </c>
      <c r="B196" s="47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37.875999999999998</v>
      </c>
      <c r="J196" s="5">
        <v>308.529</v>
      </c>
      <c r="K196" s="6">
        <f t="shared" ref="K196:K199" si="115">J196/I196*1000</f>
        <v>8145.7651283134446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0</v>
      </c>
      <c r="S196" s="5">
        <v>0</v>
      </c>
      <c r="T196" s="6">
        <v>0</v>
      </c>
      <c r="U196" s="9">
        <v>0</v>
      </c>
      <c r="V196" s="5">
        <v>0</v>
      </c>
      <c r="W196" s="6">
        <v>0</v>
      </c>
      <c r="X196" s="9">
        <v>0</v>
      </c>
      <c r="Y196" s="5">
        <v>0</v>
      </c>
      <c r="Z196" s="6">
        <v>0</v>
      </c>
      <c r="AA196" s="9">
        <v>2.7</v>
      </c>
      <c r="AB196" s="5">
        <v>42.898000000000003</v>
      </c>
      <c r="AC196" s="6">
        <f t="shared" si="106"/>
        <v>15888.14814814815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0</v>
      </c>
      <c r="BL196" s="5">
        <v>0</v>
      </c>
      <c r="BM196" s="6">
        <v>0</v>
      </c>
      <c r="BN196" s="9">
        <v>0</v>
      </c>
      <c r="BO196" s="5">
        <v>0</v>
      </c>
      <c r="BP196" s="6">
        <v>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</v>
      </c>
      <c r="BX196" s="5">
        <v>0</v>
      </c>
      <c r="BY196" s="6">
        <v>0</v>
      </c>
      <c r="BZ196" s="9">
        <v>0</v>
      </c>
      <c r="CA196" s="5">
        <v>0</v>
      </c>
      <c r="CB196" s="6">
        <v>0</v>
      </c>
      <c r="CC196" s="9">
        <v>0</v>
      </c>
      <c r="CD196" s="5">
        <v>0</v>
      </c>
      <c r="CE196" s="6">
        <v>0</v>
      </c>
      <c r="CF196" s="9">
        <f t="shared" si="108"/>
        <v>40.576000000000001</v>
      </c>
      <c r="CG196" s="6">
        <f t="shared" si="109"/>
        <v>351.42700000000002</v>
      </c>
    </row>
    <row r="197" spans="1:85" x14ac:dyDescent="0.25">
      <c r="A197" s="46">
        <v>2018</v>
      </c>
      <c r="B197" s="47" t="s">
        <v>14</v>
      </c>
      <c r="C197" s="9">
        <v>0</v>
      </c>
      <c r="D197" s="5">
        <v>0</v>
      </c>
      <c r="E197" s="6">
        <v>0</v>
      </c>
      <c r="F197" s="9">
        <v>19.5</v>
      </c>
      <c r="G197" s="5">
        <v>130.18799999999999</v>
      </c>
      <c r="H197" s="6">
        <f t="shared" si="105"/>
        <v>6676.3076923076915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0</v>
      </c>
      <c r="S197" s="5">
        <v>0</v>
      </c>
      <c r="T197" s="6">
        <v>0</v>
      </c>
      <c r="U197" s="9">
        <v>0</v>
      </c>
      <c r="V197" s="5">
        <v>0</v>
      </c>
      <c r="W197" s="6">
        <v>0</v>
      </c>
      <c r="X197" s="9">
        <v>0</v>
      </c>
      <c r="Y197" s="5">
        <v>0</v>
      </c>
      <c r="Z197" s="6">
        <v>0</v>
      </c>
      <c r="AA197" s="9">
        <v>4.0529999999999999</v>
      </c>
      <c r="AB197" s="5">
        <v>70.093000000000004</v>
      </c>
      <c r="AC197" s="6">
        <f t="shared" si="106"/>
        <v>17294.103133481371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9">
        <v>0</v>
      </c>
      <c r="CA197" s="5">
        <v>0</v>
      </c>
      <c r="CB197" s="6">
        <v>0</v>
      </c>
      <c r="CC197" s="9">
        <v>0</v>
      </c>
      <c r="CD197" s="5">
        <v>0</v>
      </c>
      <c r="CE197" s="6">
        <v>0</v>
      </c>
      <c r="CF197" s="9">
        <f t="shared" si="108"/>
        <v>23.553000000000001</v>
      </c>
      <c r="CG197" s="6">
        <f t="shared" si="109"/>
        <v>200.28100000000001</v>
      </c>
    </row>
    <row r="198" spans="1:85" x14ac:dyDescent="0.25">
      <c r="A198" s="46">
        <v>2018</v>
      </c>
      <c r="B198" s="47" t="s">
        <v>15</v>
      </c>
      <c r="C198" s="9">
        <v>51.28</v>
      </c>
      <c r="D198" s="5">
        <v>349.43599999999998</v>
      </c>
      <c r="E198" s="6">
        <f t="shared" si="110"/>
        <v>6814.2745709828387</v>
      </c>
      <c r="F198" s="9">
        <v>19.5</v>
      </c>
      <c r="G198" s="5">
        <v>126.066</v>
      </c>
      <c r="H198" s="6">
        <f t="shared" si="105"/>
        <v>6464.9230769230771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0</v>
      </c>
      <c r="S198" s="5">
        <v>0</v>
      </c>
      <c r="T198" s="6">
        <v>0</v>
      </c>
      <c r="U198" s="9">
        <v>0</v>
      </c>
      <c r="V198" s="5">
        <v>0</v>
      </c>
      <c r="W198" s="6">
        <v>0</v>
      </c>
      <c r="X198" s="9">
        <v>2</v>
      </c>
      <c r="Y198" s="5">
        <v>17.614000000000001</v>
      </c>
      <c r="Z198" s="6">
        <f t="shared" si="111"/>
        <v>8807</v>
      </c>
      <c r="AA198" s="9">
        <v>2.7056999999999998</v>
      </c>
      <c r="AB198" s="5">
        <v>45.429000000000002</v>
      </c>
      <c r="AC198" s="6">
        <f t="shared" si="106"/>
        <v>16790.109768266993</v>
      </c>
      <c r="AD198" s="9">
        <v>0</v>
      </c>
      <c r="AE198" s="5">
        <v>0</v>
      </c>
      <c r="AF198" s="6">
        <v>0</v>
      </c>
      <c r="AG198" s="9">
        <v>0</v>
      </c>
      <c r="AH198" s="5">
        <v>0</v>
      </c>
      <c r="AI198" s="6">
        <v>0</v>
      </c>
      <c r="AJ198" s="9">
        <v>0</v>
      </c>
      <c r="AK198" s="5">
        <v>0</v>
      </c>
      <c r="AL198" s="6">
        <v>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9">
        <v>0</v>
      </c>
      <c r="CA198" s="5">
        <v>0</v>
      </c>
      <c r="CB198" s="6">
        <v>0</v>
      </c>
      <c r="CC198" s="9">
        <v>0</v>
      </c>
      <c r="CD198" s="5">
        <v>0</v>
      </c>
      <c r="CE198" s="6">
        <v>0</v>
      </c>
      <c r="CF198" s="9">
        <f t="shared" si="108"/>
        <v>75.485699999999994</v>
      </c>
      <c r="CG198" s="6">
        <f t="shared" si="109"/>
        <v>538.54499999999996</v>
      </c>
    </row>
    <row r="199" spans="1:85" x14ac:dyDescent="0.25">
      <c r="A199" s="46">
        <v>2018</v>
      </c>
      <c r="B199" s="47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4822.1180000000004</v>
      </c>
      <c r="J199" s="5">
        <v>29663.188999999998</v>
      </c>
      <c r="K199" s="6">
        <f t="shared" si="115"/>
        <v>6151.4855090646879</v>
      </c>
      <c r="L199" s="9">
        <v>611.20299999999997</v>
      </c>
      <c r="M199" s="5">
        <v>5456.0770000000002</v>
      </c>
      <c r="N199" s="6">
        <f t="shared" ref="N199" si="116">M199/L199*1000</f>
        <v>8926.7837363363742</v>
      </c>
      <c r="O199" s="9">
        <v>0</v>
      </c>
      <c r="P199" s="5">
        <v>0</v>
      </c>
      <c r="Q199" s="6">
        <v>0</v>
      </c>
      <c r="R199" s="9">
        <v>0</v>
      </c>
      <c r="S199" s="5">
        <v>0</v>
      </c>
      <c r="T199" s="6">
        <v>0</v>
      </c>
      <c r="U199" s="9">
        <v>0</v>
      </c>
      <c r="V199" s="5">
        <v>0</v>
      </c>
      <c r="W199" s="6">
        <v>0</v>
      </c>
      <c r="X199" s="9">
        <v>2767.835</v>
      </c>
      <c r="Y199" s="5">
        <v>14759.572</v>
      </c>
      <c r="Z199" s="6">
        <f t="shared" si="111"/>
        <v>5332.5331892977729</v>
      </c>
      <c r="AA199" s="9">
        <v>190.4</v>
      </c>
      <c r="AB199" s="5">
        <v>2257.2510000000002</v>
      </c>
      <c r="AC199" s="6">
        <f t="shared" si="106"/>
        <v>11855.309873949582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0</v>
      </c>
      <c r="AK199" s="5">
        <v>0</v>
      </c>
      <c r="AL199" s="6">
        <v>0</v>
      </c>
      <c r="AM199" s="9">
        <v>0</v>
      </c>
      <c r="AN199" s="5">
        <v>0</v>
      </c>
      <c r="AO199" s="6">
        <v>0</v>
      </c>
      <c r="AP199" s="9">
        <v>0</v>
      </c>
      <c r="AQ199" s="5">
        <v>0</v>
      </c>
      <c r="AR199" s="6">
        <v>0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v>0</v>
      </c>
      <c r="CA199" s="5">
        <v>0</v>
      </c>
      <c r="CB199" s="6">
        <v>0</v>
      </c>
      <c r="CC199" s="9">
        <v>0</v>
      </c>
      <c r="CD199" s="5">
        <v>0</v>
      </c>
      <c r="CE199" s="6">
        <v>0</v>
      </c>
      <c r="CF199" s="9">
        <f t="shared" si="108"/>
        <v>8391.5560000000005</v>
      </c>
      <c r="CG199" s="9">
        <f t="shared" si="109"/>
        <v>52136.089</v>
      </c>
    </row>
    <row r="200" spans="1:85" ht="15.75" thickBot="1" x14ac:dyDescent="0.3">
      <c r="A200" s="48"/>
      <c r="B200" s="49" t="s">
        <v>17</v>
      </c>
      <c r="C200" s="38">
        <f>SUM(C188:C199)</f>
        <v>101.28</v>
      </c>
      <c r="D200" s="36">
        <f>SUM(D188:D199)</f>
        <v>603.68599999999992</v>
      </c>
      <c r="E200" s="37"/>
      <c r="F200" s="38">
        <f>SUM(F188:F199)</f>
        <v>453</v>
      </c>
      <c r="G200" s="36">
        <f>SUM(G188:G199)</f>
        <v>2583.944</v>
      </c>
      <c r="H200" s="37"/>
      <c r="I200" s="38">
        <f>SUM(I188:I199)</f>
        <v>4859.9940000000006</v>
      </c>
      <c r="J200" s="36">
        <f>SUM(J188:J199)</f>
        <v>29971.717999999997</v>
      </c>
      <c r="K200" s="37"/>
      <c r="L200" s="38">
        <f>SUM(L188:L199)</f>
        <v>611.20299999999997</v>
      </c>
      <c r="M200" s="36">
        <f>SUM(M188:M199)</f>
        <v>5456.0770000000002</v>
      </c>
      <c r="N200" s="37"/>
      <c r="O200" s="38">
        <f>SUM(O188:O199)</f>
        <v>7.9219999999999999E-2</v>
      </c>
      <c r="P200" s="36">
        <f>SUM(P188:P199)</f>
        <v>0.46300000000000002</v>
      </c>
      <c r="Q200" s="37"/>
      <c r="R200" s="38">
        <f>SUM(R188:R199)</f>
        <v>0</v>
      </c>
      <c r="S200" s="36">
        <f>SUM(S188:S199)</f>
        <v>0</v>
      </c>
      <c r="T200" s="37"/>
      <c r="U200" s="38">
        <f>SUM(U188:U199)</f>
        <v>0</v>
      </c>
      <c r="V200" s="36">
        <f>SUM(V188:V199)</f>
        <v>0</v>
      </c>
      <c r="W200" s="37"/>
      <c r="X200" s="38">
        <f>SUM(X188:X199)</f>
        <v>2773.335</v>
      </c>
      <c r="Y200" s="36">
        <f>SUM(Y188:Y199)</f>
        <v>14806.421</v>
      </c>
      <c r="Z200" s="37"/>
      <c r="AA200" s="38">
        <f>SUM(AA188:AA199)</f>
        <v>283.31270000000001</v>
      </c>
      <c r="AB200" s="36">
        <f>SUM(AB188:AB199)</f>
        <v>3168.83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0</v>
      </c>
      <c r="AH200" s="36">
        <f>SUM(AH188:AH199)</f>
        <v>0</v>
      </c>
      <c r="AI200" s="37"/>
      <c r="AJ200" s="38">
        <f>SUM(AJ188:AJ199)</f>
        <v>23.091999999999999</v>
      </c>
      <c r="AK200" s="36">
        <f>SUM(AK188:AK199)</f>
        <v>25.85</v>
      </c>
      <c r="AL200" s="37"/>
      <c r="AM200" s="38">
        <f>SUM(AM188:AM199)</f>
        <v>0</v>
      </c>
      <c r="AN200" s="36">
        <f>SUM(AN188:AN199)</f>
        <v>0</v>
      </c>
      <c r="AO200" s="37"/>
      <c r="AP200" s="38">
        <f>SUM(AP188:AP199)</f>
        <v>18.75</v>
      </c>
      <c r="AQ200" s="36">
        <f>SUM(AQ188:AQ199)</f>
        <v>127.09</v>
      </c>
      <c r="AR200" s="37"/>
      <c r="AS200" s="38">
        <f>SUM(AS188:AS199)</f>
        <v>0</v>
      </c>
      <c r="AT200" s="36">
        <f>SUM(AT188:AT199)</f>
        <v>0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>SUM(AY188:AY199)</f>
        <v>0</v>
      </c>
      <c r="AZ200" s="36">
        <f>SUM(AZ188:AZ199)</f>
        <v>0</v>
      </c>
      <c r="BA200" s="37"/>
      <c r="BB200" s="38">
        <f>SUM(BB188:BB199)</f>
        <v>0</v>
      </c>
      <c r="BC200" s="36">
        <f>SUM(BC188:BC199)</f>
        <v>0</v>
      </c>
      <c r="BD200" s="37"/>
      <c r="BE200" s="38">
        <f>SUM(BE188:BE199)</f>
        <v>0</v>
      </c>
      <c r="BF200" s="36">
        <f>SUM(BF188:BF199)</f>
        <v>0</v>
      </c>
      <c r="BG200" s="37"/>
      <c r="BH200" s="38">
        <f>SUM(BH188:BH199)</f>
        <v>0</v>
      </c>
      <c r="BI200" s="36">
        <f>SUM(BI188:BI199)</f>
        <v>0</v>
      </c>
      <c r="BJ200" s="37"/>
      <c r="BK200" s="38">
        <f>SUM(BK188:BK199)</f>
        <v>0</v>
      </c>
      <c r="BL200" s="36">
        <f>SUM(BL188:BL199)</f>
        <v>0</v>
      </c>
      <c r="BM200" s="37"/>
      <c r="BN200" s="38">
        <f>SUM(BN188:BN199)</f>
        <v>0</v>
      </c>
      <c r="BO200" s="36">
        <f>SUM(BO188:BO199)</f>
        <v>0</v>
      </c>
      <c r="BP200" s="37"/>
      <c r="BQ200" s="38">
        <f>SUM(BQ188:BQ199)</f>
        <v>21.030999999999999</v>
      </c>
      <c r="BR200" s="36">
        <f>SUM(BR188:BR199)</f>
        <v>91.95</v>
      </c>
      <c r="BS200" s="37"/>
      <c r="BT200" s="38">
        <f>SUM(BT188:BT199)</f>
        <v>0</v>
      </c>
      <c r="BU200" s="36">
        <f>SUM(BU188:BU199)</f>
        <v>0</v>
      </c>
      <c r="BV200" s="37"/>
      <c r="BW200" s="38">
        <f>SUM(BW188:BW199)</f>
        <v>0</v>
      </c>
      <c r="BX200" s="36">
        <f>SUM(BX188:BX199)</f>
        <v>0</v>
      </c>
      <c r="BY200" s="37"/>
      <c r="BZ200" s="38">
        <f>SUM(BZ188:BZ199)</f>
        <v>0</v>
      </c>
      <c r="CA200" s="36">
        <f>SUM(CA188:CA199)</f>
        <v>0</v>
      </c>
      <c r="CB200" s="37"/>
      <c r="CC200" s="38">
        <f>SUM(CC188:CC199)</f>
        <v>0</v>
      </c>
      <c r="CD200" s="36">
        <f>SUM(CD188:CD199)</f>
        <v>0</v>
      </c>
      <c r="CE200" s="37"/>
      <c r="CF200" s="38">
        <f t="shared" si="108"/>
        <v>9145.0769200000013</v>
      </c>
      <c r="CG200" s="37">
        <f t="shared" si="109"/>
        <v>56836.028999999995</v>
      </c>
    </row>
    <row r="201" spans="1:85" x14ac:dyDescent="0.25">
      <c r="A201" s="46">
        <v>2019</v>
      </c>
      <c r="B201" s="47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0</v>
      </c>
      <c r="J201" s="5">
        <v>0</v>
      </c>
      <c r="K201" s="6">
        <v>0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</v>
      </c>
      <c r="S201" s="5">
        <v>0</v>
      </c>
      <c r="T201" s="6">
        <v>0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</v>
      </c>
      <c r="AK201" s="5">
        <v>0</v>
      </c>
      <c r="AL201" s="6">
        <v>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v>0</v>
      </c>
      <c r="BB201" s="9">
        <v>18</v>
      </c>
      <c r="BC201" s="5">
        <v>118.904</v>
      </c>
      <c r="BD201" s="6">
        <f t="shared" ref="BD201:BD210" si="117">BC201/BB201*1000</f>
        <v>6605.7777777777783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0.2</v>
      </c>
      <c r="BU201" s="5">
        <v>1.8</v>
      </c>
      <c r="BV201" s="6">
        <f t="shared" ref="BV201" si="118">BU201/BT201*1000</f>
        <v>9000</v>
      </c>
      <c r="BW201" s="9">
        <v>0</v>
      </c>
      <c r="BX201" s="5">
        <v>0</v>
      </c>
      <c r="BY201" s="6">
        <v>0</v>
      </c>
      <c r="BZ201" s="9">
        <v>0</v>
      </c>
      <c r="CA201" s="5">
        <v>0</v>
      </c>
      <c r="CB201" s="6">
        <v>0</v>
      </c>
      <c r="CC201" s="9">
        <v>0</v>
      </c>
      <c r="CD201" s="5">
        <v>0</v>
      </c>
      <c r="CE201" s="6">
        <v>0</v>
      </c>
      <c r="CF201" s="9">
        <f t="shared" si="108"/>
        <v>18.2</v>
      </c>
      <c r="CG201" s="6">
        <f t="shared" si="109"/>
        <v>120.70399999999999</v>
      </c>
    </row>
    <row r="202" spans="1:85" x14ac:dyDescent="0.25">
      <c r="A202" s="46">
        <v>2019</v>
      </c>
      <c r="B202" s="47" t="s">
        <v>6</v>
      </c>
      <c r="C202" s="9">
        <v>0</v>
      </c>
      <c r="D202" s="5">
        <v>0</v>
      </c>
      <c r="E202" s="6">
        <v>0</v>
      </c>
      <c r="F202" s="9">
        <v>270</v>
      </c>
      <c r="G202" s="5">
        <v>1550.8320000000001</v>
      </c>
      <c r="H202" s="6">
        <f t="shared" ref="H202:H212" si="119">G202/F202*1000</f>
        <v>5743.822222222223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0</v>
      </c>
      <c r="S202" s="5">
        <v>0</v>
      </c>
      <c r="T202" s="6">
        <v>0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0</v>
      </c>
      <c r="AK202" s="5">
        <v>0</v>
      </c>
      <c r="AL202" s="6">
        <v>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9">
        <v>0</v>
      </c>
      <c r="CA202" s="5">
        <v>0</v>
      </c>
      <c r="CB202" s="6">
        <v>0</v>
      </c>
      <c r="CC202" s="9">
        <v>0</v>
      </c>
      <c r="CD202" s="5">
        <v>0</v>
      </c>
      <c r="CE202" s="6">
        <v>0</v>
      </c>
      <c r="CF202" s="9">
        <f t="shared" si="108"/>
        <v>270</v>
      </c>
      <c r="CG202" s="6">
        <f t="shared" si="109"/>
        <v>1550.8320000000001</v>
      </c>
    </row>
    <row r="203" spans="1:85" x14ac:dyDescent="0.25">
      <c r="A203" s="46">
        <v>2019</v>
      </c>
      <c r="B203" s="47" t="s">
        <v>7</v>
      </c>
      <c r="C203" s="9">
        <v>0</v>
      </c>
      <c r="D203" s="5">
        <v>0</v>
      </c>
      <c r="E203" s="6">
        <v>0</v>
      </c>
      <c r="F203" s="9">
        <v>666</v>
      </c>
      <c r="G203" s="5">
        <v>3335.5210000000002</v>
      </c>
      <c r="H203" s="6">
        <f t="shared" si="119"/>
        <v>5008.2897897897901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</v>
      </c>
      <c r="S203" s="5">
        <v>0</v>
      </c>
      <c r="T203" s="6">
        <v>0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1E-3</v>
      </c>
      <c r="AB203" s="5">
        <v>0.185</v>
      </c>
      <c r="AC203" s="6">
        <f t="shared" ref="AC203:AC212" si="120">AB203/AA203*1000</f>
        <v>185000</v>
      </c>
      <c r="AD203" s="9">
        <v>0</v>
      </c>
      <c r="AE203" s="5">
        <v>0</v>
      </c>
      <c r="AF203" s="6">
        <v>0</v>
      </c>
      <c r="AG203" s="9">
        <v>0</v>
      </c>
      <c r="AH203" s="5">
        <v>0</v>
      </c>
      <c r="AI203" s="6">
        <v>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v>0</v>
      </c>
      <c r="BB203" s="9">
        <v>18.0001</v>
      </c>
      <c r="BC203" s="5">
        <v>112.834</v>
      </c>
      <c r="BD203" s="6">
        <f t="shared" si="117"/>
        <v>6268.5207304403866</v>
      </c>
      <c r="BE203" s="9">
        <v>0.02</v>
      </c>
      <c r="BF203" s="5">
        <v>3.7999999999999999E-2</v>
      </c>
      <c r="BG203" s="6">
        <f t="shared" ref="BG203:BG212" si="121">BF203/BE203*1000</f>
        <v>1900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</v>
      </c>
      <c r="BX203" s="5">
        <v>0</v>
      </c>
      <c r="BY203" s="6">
        <v>0</v>
      </c>
      <c r="BZ203" s="9">
        <v>0</v>
      </c>
      <c r="CA203" s="5">
        <v>0</v>
      </c>
      <c r="CB203" s="6">
        <v>0</v>
      </c>
      <c r="CC203" s="9">
        <v>0</v>
      </c>
      <c r="CD203" s="5">
        <v>0</v>
      </c>
      <c r="CE203" s="6">
        <v>0</v>
      </c>
      <c r="CF203" s="9">
        <f t="shared" si="108"/>
        <v>684.02109999999993</v>
      </c>
      <c r="CG203" s="6">
        <f t="shared" si="109"/>
        <v>3448.578</v>
      </c>
    </row>
    <row r="204" spans="1:85" x14ac:dyDescent="0.25">
      <c r="A204" s="46">
        <v>2019</v>
      </c>
      <c r="B204" s="47" t="s">
        <v>8</v>
      </c>
      <c r="C204" s="9">
        <v>50</v>
      </c>
      <c r="D204" s="5">
        <v>325.30900000000003</v>
      </c>
      <c r="E204" s="6">
        <f t="shared" ref="E204:E208" si="122">D204/C204*1000</f>
        <v>6506.18</v>
      </c>
      <c r="F204" s="9">
        <v>144</v>
      </c>
      <c r="G204" s="5">
        <v>889.16200000000003</v>
      </c>
      <c r="H204" s="6">
        <f t="shared" si="119"/>
        <v>6174.7361111111113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0</v>
      </c>
      <c r="S204" s="5">
        <v>0</v>
      </c>
      <c r="T204" s="6">
        <v>0</v>
      </c>
      <c r="U204" s="9">
        <v>0</v>
      </c>
      <c r="V204" s="5">
        <v>0</v>
      </c>
      <c r="W204" s="6">
        <v>0</v>
      </c>
      <c r="X204" s="9">
        <v>2</v>
      </c>
      <c r="Y204" s="5">
        <v>17.652999999999999</v>
      </c>
      <c r="Z204" s="6">
        <f t="shared" ref="Z204:Z211" si="123">Y204/X204*1000</f>
        <v>8826.5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0</v>
      </c>
      <c r="AT204" s="5">
        <v>0</v>
      </c>
      <c r="AU204" s="6">
        <v>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0</v>
      </c>
      <c r="BU204" s="5">
        <v>0</v>
      </c>
      <c r="BV204" s="6">
        <v>0</v>
      </c>
      <c r="BW204" s="9">
        <v>0</v>
      </c>
      <c r="BX204" s="5">
        <v>0</v>
      </c>
      <c r="BY204" s="6">
        <v>0</v>
      </c>
      <c r="BZ204" s="9">
        <v>0</v>
      </c>
      <c r="CA204" s="5">
        <v>0</v>
      </c>
      <c r="CB204" s="6">
        <v>0</v>
      </c>
      <c r="CC204" s="9">
        <v>0</v>
      </c>
      <c r="CD204" s="5">
        <v>0</v>
      </c>
      <c r="CE204" s="6">
        <v>0</v>
      </c>
      <c r="CF204" s="9">
        <f t="shared" si="108"/>
        <v>196</v>
      </c>
      <c r="CG204" s="6">
        <f t="shared" si="109"/>
        <v>1232.124</v>
      </c>
    </row>
    <row r="205" spans="1:85" x14ac:dyDescent="0.25">
      <c r="A205" s="46">
        <v>2019</v>
      </c>
      <c r="B205" s="47" t="s">
        <v>9</v>
      </c>
      <c r="C205" s="9">
        <v>0</v>
      </c>
      <c r="D205" s="5">
        <v>0</v>
      </c>
      <c r="E205" s="6">
        <v>0</v>
      </c>
      <c r="F205" s="9">
        <v>450</v>
      </c>
      <c r="G205" s="5">
        <v>2429.7359999999999</v>
      </c>
      <c r="H205" s="6">
        <f t="shared" si="119"/>
        <v>5399.413333333333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0</v>
      </c>
      <c r="AH205" s="5">
        <v>0</v>
      </c>
      <c r="AI205" s="6">
        <v>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0</v>
      </c>
      <c r="AT205" s="5">
        <v>0</v>
      </c>
      <c r="AU205" s="6">
        <v>0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v>0</v>
      </c>
      <c r="BB205" s="9">
        <v>36</v>
      </c>
      <c r="BC205" s="5">
        <v>229.49100000000001</v>
      </c>
      <c r="BD205" s="6">
        <f t="shared" si="117"/>
        <v>6374.7500000000009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9">
        <v>0</v>
      </c>
      <c r="CA205" s="5">
        <v>0</v>
      </c>
      <c r="CB205" s="6">
        <v>0</v>
      </c>
      <c r="CC205" s="9">
        <v>0</v>
      </c>
      <c r="CD205" s="5">
        <v>0</v>
      </c>
      <c r="CE205" s="6">
        <v>0</v>
      </c>
      <c r="CF205" s="9">
        <f t="shared" si="108"/>
        <v>486</v>
      </c>
      <c r="CG205" s="6">
        <f t="shared" si="109"/>
        <v>2659.2269999999999</v>
      </c>
    </row>
    <row r="206" spans="1:85" x14ac:dyDescent="0.25">
      <c r="A206" s="46">
        <v>2019</v>
      </c>
      <c r="B206" s="47" t="s">
        <v>10</v>
      </c>
      <c r="C206" s="9">
        <v>0</v>
      </c>
      <c r="D206" s="5">
        <v>0</v>
      </c>
      <c r="E206" s="6">
        <v>0</v>
      </c>
      <c r="F206" s="9">
        <v>72</v>
      </c>
      <c r="G206" s="5">
        <v>387.86799999999999</v>
      </c>
      <c r="H206" s="6">
        <f t="shared" si="119"/>
        <v>5387.0555555555557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0</v>
      </c>
      <c r="S206" s="5">
        <v>0</v>
      </c>
      <c r="T206" s="6">
        <v>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1</v>
      </c>
      <c r="AB206" s="5">
        <v>10.978</v>
      </c>
      <c r="AC206" s="6">
        <f t="shared" si="120"/>
        <v>10978</v>
      </c>
      <c r="AD206" s="9">
        <v>0</v>
      </c>
      <c r="AE206" s="5">
        <v>0</v>
      </c>
      <c r="AF206" s="6">
        <v>0</v>
      </c>
      <c r="AG206" s="9">
        <v>0</v>
      </c>
      <c r="AH206" s="5">
        <v>0</v>
      </c>
      <c r="AI206" s="6">
        <v>0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0</v>
      </c>
      <c r="AT206" s="5">
        <v>0</v>
      </c>
      <c r="AU206" s="6">
        <v>0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v>0</v>
      </c>
      <c r="BB206" s="9">
        <v>18.024999999999999</v>
      </c>
      <c r="BC206" s="5">
        <v>111.279</v>
      </c>
      <c r="BD206" s="6">
        <f t="shared" si="117"/>
        <v>6173.5922330097083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9">
        <v>0</v>
      </c>
      <c r="CA206" s="5">
        <v>0</v>
      </c>
      <c r="CB206" s="6">
        <v>0</v>
      </c>
      <c r="CC206" s="9">
        <v>0</v>
      </c>
      <c r="CD206" s="5">
        <v>0</v>
      </c>
      <c r="CE206" s="6">
        <v>0</v>
      </c>
      <c r="CF206" s="9">
        <f t="shared" si="108"/>
        <v>91.025000000000006</v>
      </c>
      <c r="CG206" s="6">
        <f t="shared" si="109"/>
        <v>510.125</v>
      </c>
    </row>
    <row r="207" spans="1:85" x14ac:dyDescent="0.25">
      <c r="A207" s="46">
        <v>2019</v>
      </c>
      <c r="B207" s="47" t="s">
        <v>11</v>
      </c>
      <c r="C207" s="9">
        <v>0</v>
      </c>
      <c r="D207" s="5">
        <v>0</v>
      </c>
      <c r="E207" s="6">
        <v>0</v>
      </c>
      <c r="F207" s="9">
        <v>72</v>
      </c>
      <c r="G207" s="5">
        <v>454.90600000000001</v>
      </c>
      <c r="H207" s="6">
        <f t="shared" si="119"/>
        <v>6318.1388888888887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</v>
      </c>
      <c r="S207" s="5">
        <v>0</v>
      </c>
      <c r="T207" s="6">
        <v>0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5.7999999999999996E-3</v>
      </c>
      <c r="AB207" s="5">
        <v>1.6E-2</v>
      </c>
      <c r="AC207" s="6">
        <f t="shared" si="120"/>
        <v>2758.6206896551726</v>
      </c>
      <c r="AD207" s="9">
        <v>0</v>
      </c>
      <c r="AE207" s="5">
        <v>0</v>
      </c>
      <c r="AF207" s="6">
        <v>0</v>
      </c>
      <c r="AG207" s="9">
        <v>0</v>
      </c>
      <c r="AH207" s="5">
        <v>0</v>
      </c>
      <c r="AI207" s="6">
        <v>0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17.5</v>
      </c>
      <c r="AQ207" s="5">
        <v>127.071</v>
      </c>
      <c r="AR207" s="6">
        <f t="shared" ref="AR207:AR208" si="124">AQ207/AP207*1000</f>
        <v>7261.2</v>
      </c>
      <c r="AS207" s="9">
        <v>0</v>
      </c>
      <c r="AT207" s="5">
        <v>0</v>
      </c>
      <c r="AU207" s="6">
        <v>0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9">
        <v>0</v>
      </c>
      <c r="CA207" s="5">
        <v>0</v>
      </c>
      <c r="CB207" s="6">
        <v>0</v>
      </c>
      <c r="CC207" s="9">
        <v>0</v>
      </c>
      <c r="CD207" s="5">
        <v>0</v>
      </c>
      <c r="CE207" s="6">
        <v>0</v>
      </c>
      <c r="CF207" s="9">
        <f t="shared" si="108"/>
        <v>89.505799999999994</v>
      </c>
      <c r="CG207" s="6">
        <f t="shared" si="109"/>
        <v>581.99300000000005</v>
      </c>
    </row>
    <row r="208" spans="1:85" x14ac:dyDescent="0.25">
      <c r="A208" s="46">
        <v>2019</v>
      </c>
      <c r="B208" s="47" t="s">
        <v>12</v>
      </c>
      <c r="C208" s="9">
        <v>50</v>
      </c>
      <c r="D208" s="5">
        <v>309.08</v>
      </c>
      <c r="E208" s="6">
        <f t="shared" si="122"/>
        <v>6181.5999999999995</v>
      </c>
      <c r="F208" s="9">
        <v>72</v>
      </c>
      <c r="G208" s="5">
        <v>438.12200000000001</v>
      </c>
      <c r="H208" s="6">
        <f t="shared" si="119"/>
        <v>6085.0277777777783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2</v>
      </c>
      <c r="AB208" s="5">
        <v>31.814</v>
      </c>
      <c r="AC208" s="6">
        <f t="shared" si="120"/>
        <v>15907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17.5</v>
      </c>
      <c r="AQ208" s="5">
        <v>120.45399999999999</v>
      </c>
      <c r="AR208" s="6">
        <f t="shared" si="124"/>
        <v>6883.0857142857139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v>0</v>
      </c>
      <c r="BB208" s="9">
        <v>18</v>
      </c>
      <c r="BC208" s="5">
        <v>107.021</v>
      </c>
      <c r="BD208" s="6">
        <f t="shared" si="117"/>
        <v>5945.6111111111113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9">
        <v>0</v>
      </c>
      <c r="CA208" s="5">
        <v>0</v>
      </c>
      <c r="CB208" s="6">
        <v>0</v>
      </c>
      <c r="CC208" s="9">
        <v>0</v>
      </c>
      <c r="CD208" s="5">
        <v>0</v>
      </c>
      <c r="CE208" s="6">
        <v>0</v>
      </c>
      <c r="CF208" s="9">
        <f t="shared" si="108"/>
        <v>159.5</v>
      </c>
      <c r="CG208" s="6">
        <f t="shared" si="109"/>
        <v>1006.4909999999999</v>
      </c>
    </row>
    <row r="209" spans="1:85" x14ac:dyDescent="0.25">
      <c r="A209" s="46">
        <v>2019</v>
      </c>
      <c r="B209" s="47" t="s">
        <v>13</v>
      </c>
      <c r="C209" s="9">
        <v>0</v>
      </c>
      <c r="D209" s="5">
        <v>0</v>
      </c>
      <c r="E209" s="6">
        <v>0</v>
      </c>
      <c r="F209" s="9">
        <v>486</v>
      </c>
      <c r="G209" s="5">
        <v>2705.26</v>
      </c>
      <c r="H209" s="6">
        <f t="shared" si="119"/>
        <v>5566.3786008230454</v>
      </c>
      <c r="I209" s="9">
        <v>0</v>
      </c>
      <c r="J209" s="5">
        <v>0</v>
      </c>
      <c r="K209" s="6">
        <v>0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</v>
      </c>
      <c r="S209" s="5">
        <v>0</v>
      </c>
      <c r="T209" s="6">
        <v>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27</v>
      </c>
      <c r="AB209" s="5">
        <v>255.90299999999999</v>
      </c>
      <c r="AC209" s="6">
        <f t="shared" si="120"/>
        <v>9477.8888888888887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0</v>
      </c>
      <c r="AQ209" s="5">
        <v>0</v>
      </c>
      <c r="AR209" s="6">
        <v>0</v>
      </c>
      <c r="AS209" s="9">
        <v>0</v>
      </c>
      <c r="AT209" s="5">
        <v>0</v>
      </c>
      <c r="AU209" s="6">
        <v>0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1.44E-2</v>
      </c>
      <c r="BR209" s="5">
        <v>0.10100000000000001</v>
      </c>
      <c r="BS209" s="6">
        <f t="shared" ref="BS209" si="125">BR209/BQ209*1000</f>
        <v>7013.8888888888896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9">
        <v>0</v>
      </c>
      <c r="CA209" s="5">
        <v>0</v>
      </c>
      <c r="CB209" s="6">
        <v>0</v>
      </c>
      <c r="CC209" s="9">
        <v>0</v>
      </c>
      <c r="CD209" s="5">
        <v>0</v>
      </c>
      <c r="CE209" s="6">
        <v>0</v>
      </c>
      <c r="CF209" s="9">
        <f t="shared" si="108"/>
        <v>513.01440000000002</v>
      </c>
      <c r="CG209" s="6">
        <f t="shared" si="109"/>
        <v>2961.2640000000001</v>
      </c>
    </row>
    <row r="210" spans="1:85" x14ac:dyDescent="0.25">
      <c r="A210" s="46">
        <v>2019</v>
      </c>
      <c r="B210" s="47" t="s">
        <v>14</v>
      </c>
      <c r="C210" s="9">
        <v>0</v>
      </c>
      <c r="D210" s="5">
        <v>0</v>
      </c>
      <c r="E210" s="6">
        <v>0</v>
      </c>
      <c r="F210" s="9">
        <v>144</v>
      </c>
      <c r="G210" s="5">
        <v>856.726</v>
      </c>
      <c r="H210" s="6">
        <f t="shared" si="119"/>
        <v>5949.4861111111104</v>
      </c>
      <c r="I210" s="9">
        <v>0</v>
      </c>
      <c r="J210" s="5">
        <v>0</v>
      </c>
      <c r="K210" s="6">
        <v>0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0.92500000000000004</v>
      </c>
      <c r="Y210" s="5">
        <v>10.784000000000001</v>
      </c>
      <c r="Z210" s="6">
        <f t="shared" si="123"/>
        <v>11658.378378378378</v>
      </c>
      <c r="AA210" s="9">
        <v>24.755200000000002</v>
      </c>
      <c r="AB210" s="5">
        <v>207.321</v>
      </c>
      <c r="AC210" s="6">
        <f t="shared" si="120"/>
        <v>8374.8464968976223</v>
      </c>
      <c r="AD210" s="9">
        <v>0</v>
      </c>
      <c r="AE210" s="5">
        <v>0</v>
      </c>
      <c r="AF210" s="6">
        <v>0</v>
      </c>
      <c r="AG210" s="9">
        <v>0</v>
      </c>
      <c r="AH210" s="5">
        <v>0</v>
      </c>
      <c r="AI210" s="6">
        <v>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</v>
      </c>
      <c r="AQ210" s="5">
        <v>0</v>
      </c>
      <c r="AR210" s="6">
        <v>0</v>
      </c>
      <c r="AS210" s="9">
        <v>0</v>
      </c>
      <c r="AT210" s="5">
        <v>0</v>
      </c>
      <c r="AU210" s="6">
        <v>0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v>0</v>
      </c>
      <c r="BB210" s="9">
        <v>4.0000000000000001E-3</v>
      </c>
      <c r="BC210" s="5">
        <v>2.3E-2</v>
      </c>
      <c r="BD210" s="6">
        <f t="shared" si="117"/>
        <v>5750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9">
        <v>0</v>
      </c>
      <c r="CA210" s="5">
        <v>0</v>
      </c>
      <c r="CB210" s="6">
        <v>0</v>
      </c>
      <c r="CC210" s="9">
        <v>0</v>
      </c>
      <c r="CD210" s="5">
        <v>0</v>
      </c>
      <c r="CE210" s="6">
        <v>0</v>
      </c>
      <c r="CF210" s="9">
        <f t="shared" si="108"/>
        <v>169.6842</v>
      </c>
      <c r="CG210" s="6">
        <f t="shared" si="109"/>
        <v>1074.8539999999998</v>
      </c>
    </row>
    <row r="211" spans="1:85" x14ac:dyDescent="0.25">
      <c r="A211" s="46">
        <v>2019</v>
      </c>
      <c r="B211" s="47" t="s">
        <v>15</v>
      </c>
      <c r="C211" s="9">
        <v>0</v>
      </c>
      <c r="D211" s="5">
        <v>0</v>
      </c>
      <c r="E211" s="6">
        <v>0</v>
      </c>
      <c r="F211" s="9">
        <v>108</v>
      </c>
      <c r="G211" s="5">
        <v>721.47199999999998</v>
      </c>
      <c r="H211" s="6">
        <f t="shared" si="119"/>
        <v>6680.2962962962965</v>
      </c>
      <c r="I211" s="9">
        <v>0</v>
      </c>
      <c r="J211" s="5">
        <v>0</v>
      </c>
      <c r="K211" s="6">
        <v>0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0</v>
      </c>
      <c r="S211" s="5">
        <v>0</v>
      </c>
      <c r="T211" s="6">
        <v>0</v>
      </c>
      <c r="U211" s="9">
        <v>0</v>
      </c>
      <c r="V211" s="5">
        <v>0</v>
      </c>
      <c r="W211" s="6">
        <v>0</v>
      </c>
      <c r="X211" s="9">
        <v>1</v>
      </c>
      <c r="Y211" s="5">
        <v>9.1530000000000005</v>
      </c>
      <c r="Z211" s="6">
        <f t="shared" si="123"/>
        <v>9153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0</v>
      </c>
      <c r="AT211" s="5">
        <v>0</v>
      </c>
      <c r="AU211" s="6">
        <v>0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2.49865</v>
      </c>
      <c r="BX211" s="5">
        <v>82.918000000000006</v>
      </c>
      <c r="BY211" s="6">
        <f t="shared" ref="BY211" si="126">BX211/BW211*1000</f>
        <v>33185.119964780977</v>
      </c>
      <c r="BZ211" s="9">
        <v>0</v>
      </c>
      <c r="CA211" s="5">
        <v>0</v>
      </c>
      <c r="CB211" s="6">
        <v>0</v>
      </c>
      <c r="CC211" s="9">
        <v>0</v>
      </c>
      <c r="CD211" s="5">
        <v>0</v>
      </c>
      <c r="CE211" s="6">
        <v>0</v>
      </c>
      <c r="CF211" s="9">
        <f t="shared" si="108"/>
        <v>111.49865</v>
      </c>
      <c r="CG211" s="6">
        <f t="shared" si="109"/>
        <v>813.54300000000001</v>
      </c>
    </row>
    <row r="212" spans="1:85" x14ac:dyDescent="0.25">
      <c r="A212" s="46">
        <v>2019</v>
      </c>
      <c r="B212" s="47" t="s">
        <v>16</v>
      </c>
      <c r="C212" s="9">
        <v>0</v>
      </c>
      <c r="D212" s="5">
        <v>0</v>
      </c>
      <c r="E212" s="6">
        <v>0</v>
      </c>
      <c r="F212" s="9">
        <v>36</v>
      </c>
      <c r="G212" s="5">
        <v>237.053</v>
      </c>
      <c r="H212" s="6">
        <f t="shared" si="119"/>
        <v>6584.8055555555557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0</v>
      </c>
      <c r="S212" s="5">
        <v>0</v>
      </c>
      <c r="T212" s="6">
        <v>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0.75</v>
      </c>
      <c r="AB212" s="5">
        <v>14.708</v>
      </c>
      <c r="AC212" s="6">
        <f t="shared" si="120"/>
        <v>19610.666666666668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</v>
      </c>
      <c r="AQ212" s="5">
        <v>0</v>
      </c>
      <c r="AR212" s="6">
        <v>0</v>
      </c>
      <c r="AS212" s="9">
        <v>0</v>
      </c>
      <c r="AT212" s="5">
        <v>0</v>
      </c>
      <c r="AU212" s="6">
        <v>0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v>0</v>
      </c>
      <c r="BB212" s="9">
        <v>0</v>
      </c>
      <c r="BC212" s="5">
        <v>0</v>
      </c>
      <c r="BD212" s="6">
        <v>0</v>
      </c>
      <c r="BE212" s="9">
        <v>0.85499999999999998</v>
      </c>
      <c r="BF212" s="5">
        <v>0.7</v>
      </c>
      <c r="BG212" s="6">
        <f t="shared" si="121"/>
        <v>818.71345029239762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9">
        <v>0</v>
      </c>
      <c r="CA212" s="5">
        <v>0</v>
      </c>
      <c r="CB212" s="6">
        <v>0</v>
      </c>
      <c r="CC212" s="9">
        <v>0</v>
      </c>
      <c r="CD212" s="5">
        <v>0</v>
      </c>
      <c r="CE212" s="6">
        <v>0</v>
      </c>
      <c r="CF212" s="9">
        <f t="shared" si="108"/>
        <v>37.604999999999997</v>
      </c>
      <c r="CG212" s="6">
        <f t="shared" si="109"/>
        <v>252.46099999999998</v>
      </c>
    </row>
    <row r="213" spans="1:85" ht="15.75" thickBot="1" x14ac:dyDescent="0.3">
      <c r="A213" s="48"/>
      <c r="B213" s="49" t="s">
        <v>17</v>
      </c>
      <c r="C213" s="38">
        <f>SUM(C201:C212)</f>
        <v>100</v>
      </c>
      <c r="D213" s="36">
        <f>SUM(D201:D212)</f>
        <v>634.38900000000001</v>
      </c>
      <c r="E213" s="37"/>
      <c r="F213" s="38">
        <f>SUM(F201:F212)</f>
        <v>2520</v>
      </c>
      <c r="G213" s="36">
        <f>SUM(G201:G212)</f>
        <v>14006.658000000001</v>
      </c>
      <c r="H213" s="37"/>
      <c r="I213" s="38">
        <f>SUM(I201:I212)</f>
        <v>0</v>
      </c>
      <c r="J213" s="36">
        <f>SUM(J201:J212)</f>
        <v>0</v>
      </c>
      <c r="K213" s="37"/>
      <c r="L213" s="38">
        <f>SUM(L201:L212)</f>
        <v>0</v>
      </c>
      <c r="M213" s="36">
        <f>SUM(M201:M212)</f>
        <v>0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0</v>
      </c>
      <c r="S213" s="36">
        <f>SUM(S201:S212)</f>
        <v>0</v>
      </c>
      <c r="T213" s="37"/>
      <c r="U213" s="38">
        <f>SUM(U201:U212)</f>
        <v>0</v>
      </c>
      <c r="V213" s="36">
        <f>SUM(V201:V212)</f>
        <v>0</v>
      </c>
      <c r="W213" s="37"/>
      <c r="X213" s="38">
        <f>SUM(X201:X212)</f>
        <v>3.9249999999999998</v>
      </c>
      <c r="Y213" s="36">
        <f>SUM(Y201:Y212)</f>
        <v>37.589999999999996</v>
      </c>
      <c r="Z213" s="37"/>
      <c r="AA213" s="38">
        <f>SUM(AA201:AA212)</f>
        <v>55.512</v>
      </c>
      <c r="AB213" s="36">
        <f>SUM(AB201:AB212)</f>
        <v>520.92499999999995</v>
      </c>
      <c r="AC213" s="37"/>
      <c r="AD213" s="38">
        <f>SUM(AD201:AD212)</f>
        <v>0</v>
      </c>
      <c r="AE213" s="36">
        <f>SUM(AE201:AE212)</f>
        <v>0</v>
      </c>
      <c r="AF213" s="37"/>
      <c r="AG213" s="38">
        <f>SUM(AG201:AG212)</f>
        <v>0</v>
      </c>
      <c r="AH213" s="36">
        <f>SUM(AH201:AH212)</f>
        <v>0</v>
      </c>
      <c r="AI213" s="37"/>
      <c r="AJ213" s="38">
        <f>SUM(AJ201:AJ212)</f>
        <v>0</v>
      </c>
      <c r="AK213" s="36">
        <f>SUM(AK201:AK212)</f>
        <v>0</v>
      </c>
      <c r="AL213" s="37"/>
      <c r="AM213" s="38">
        <f>SUM(AM201:AM212)</f>
        <v>0</v>
      </c>
      <c r="AN213" s="36">
        <f>SUM(AN201:AN212)</f>
        <v>0</v>
      </c>
      <c r="AO213" s="37"/>
      <c r="AP213" s="38">
        <f>SUM(AP201:AP212)</f>
        <v>35</v>
      </c>
      <c r="AQ213" s="36">
        <f>SUM(AQ201:AQ212)</f>
        <v>247.52499999999998</v>
      </c>
      <c r="AR213" s="37"/>
      <c r="AS213" s="38">
        <f>SUM(AS201:AS212)</f>
        <v>0</v>
      </c>
      <c r="AT213" s="36">
        <f>SUM(AT201:AT212)</f>
        <v>0</v>
      </c>
      <c r="AU213" s="37"/>
      <c r="AV213" s="38">
        <f>SUM(AV201:AV212)</f>
        <v>0</v>
      </c>
      <c r="AW213" s="36">
        <f>SUM(AW201:AW212)</f>
        <v>0</v>
      </c>
      <c r="AX213" s="37"/>
      <c r="AY213" s="38">
        <f>SUM(AY201:AY212)</f>
        <v>0</v>
      </c>
      <c r="AZ213" s="36">
        <f>SUM(AZ201:AZ212)</f>
        <v>0</v>
      </c>
      <c r="BA213" s="37"/>
      <c r="BB213" s="38">
        <f>SUM(BB201:BB212)</f>
        <v>108.02910000000001</v>
      </c>
      <c r="BC213" s="36">
        <f>SUM(BC201:BC212)</f>
        <v>679.55200000000002</v>
      </c>
      <c r="BD213" s="37"/>
      <c r="BE213" s="38">
        <f>SUM(BE201:BE212)</f>
        <v>0.875</v>
      </c>
      <c r="BF213" s="36">
        <f>SUM(BF201:BF212)</f>
        <v>0.73799999999999999</v>
      </c>
      <c r="BG213" s="37"/>
      <c r="BH213" s="38">
        <f>SUM(BH201:BH212)</f>
        <v>0</v>
      </c>
      <c r="BI213" s="36">
        <f>SUM(BI201:BI212)</f>
        <v>0</v>
      </c>
      <c r="BJ213" s="37"/>
      <c r="BK213" s="38">
        <f>SUM(BK201:BK212)</f>
        <v>0</v>
      </c>
      <c r="BL213" s="36">
        <f>SUM(BL201:BL212)</f>
        <v>0</v>
      </c>
      <c r="BM213" s="37"/>
      <c r="BN213" s="38">
        <f>SUM(BN201:BN212)</f>
        <v>0</v>
      </c>
      <c r="BO213" s="36">
        <f>SUM(BO201:BO212)</f>
        <v>0</v>
      </c>
      <c r="BP213" s="37"/>
      <c r="BQ213" s="38">
        <f>SUM(BQ201:BQ212)</f>
        <v>1.44E-2</v>
      </c>
      <c r="BR213" s="36">
        <f>SUM(BR201:BR212)</f>
        <v>0.10100000000000001</v>
      </c>
      <c r="BS213" s="37"/>
      <c r="BT213" s="38">
        <f>SUM(BT201:BT212)</f>
        <v>0.2</v>
      </c>
      <c r="BU213" s="36">
        <f>SUM(BU201:BU212)</f>
        <v>1.8</v>
      </c>
      <c r="BV213" s="37"/>
      <c r="BW213" s="38">
        <f>SUM(BW201:BW212)</f>
        <v>2.49865</v>
      </c>
      <c r="BX213" s="36">
        <f>SUM(BX201:BX212)</f>
        <v>82.918000000000006</v>
      </c>
      <c r="BY213" s="37"/>
      <c r="BZ213" s="38">
        <f>SUM(BZ201:BZ212)</f>
        <v>0</v>
      </c>
      <c r="CA213" s="36">
        <f>SUM(CA201:CA212)</f>
        <v>0</v>
      </c>
      <c r="CB213" s="37"/>
      <c r="CC213" s="38">
        <f>SUM(CC201:CC212)</f>
        <v>0</v>
      </c>
      <c r="CD213" s="36">
        <f>SUM(CD201:CD212)</f>
        <v>0</v>
      </c>
      <c r="CE213" s="37"/>
      <c r="CF213" s="38">
        <f t="shared" si="108"/>
        <v>2826.0541500000004</v>
      </c>
      <c r="CG213" s="37">
        <f t="shared" si="109"/>
        <v>16212.195999999998</v>
      </c>
    </row>
    <row r="214" spans="1:85" s="69" customFormat="1" x14ac:dyDescent="0.25">
      <c r="A214" s="67">
        <v>2020</v>
      </c>
      <c r="B214" s="68" t="s">
        <v>5</v>
      </c>
      <c r="C214" s="9">
        <v>0</v>
      </c>
      <c r="D214" s="5">
        <v>0</v>
      </c>
      <c r="E214" s="6">
        <v>0</v>
      </c>
      <c r="F214" s="56">
        <v>468</v>
      </c>
      <c r="G214" s="15">
        <v>2706.4459999999999</v>
      </c>
      <c r="H214" s="55">
        <f t="shared" ref="H214:H216" si="127">G214/F214*1000</f>
        <v>5783.0042735042734</v>
      </c>
      <c r="I214" s="9">
        <v>0</v>
      </c>
      <c r="J214" s="5">
        <v>0</v>
      </c>
      <c r="K214" s="6">
        <v>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9">
        <v>0</v>
      </c>
      <c r="AH214" s="5">
        <v>0</v>
      </c>
      <c r="AI214" s="6">
        <v>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56">
        <v>1E-3</v>
      </c>
      <c r="BX214" s="15">
        <v>0.114</v>
      </c>
      <c r="BY214" s="55">
        <f t="shared" ref="BY214" si="128">BX214/BW214*1000</f>
        <v>114000</v>
      </c>
      <c r="BZ214" s="9">
        <v>0</v>
      </c>
      <c r="CA214" s="5">
        <v>0</v>
      </c>
      <c r="CB214" s="6">
        <v>0</v>
      </c>
      <c r="CC214" s="9">
        <v>0</v>
      </c>
      <c r="CD214" s="5">
        <v>0</v>
      </c>
      <c r="CE214" s="6">
        <v>0</v>
      </c>
      <c r="CF214" s="9">
        <f t="shared" ref="CF214:CF226" si="129">C214+F214+I214+O214+R214+X214+AA214+AD214+AG214+AP214+BB214+BE214+BK214+BN214+BW214+CC214+AY214+AJ214+AV214+BQ214+U214+AM214+BT214+AS214+BZ214+BH214+L214</f>
        <v>468.00099999999998</v>
      </c>
      <c r="CG214" s="6">
        <f t="shared" ref="CG214:CG226" si="130">D214+G214+J214+P214+S214+Y214+AB214+AE214+AH214+AQ214+BC214+BF214+BL214+BO214+BX214+CD214+AZ214+AK214+AW214+BR214+V214+AN214+BU214+AT214+CA214+BI214+M214</f>
        <v>2706.56</v>
      </c>
    </row>
    <row r="215" spans="1:85" s="69" customFormat="1" x14ac:dyDescent="0.25">
      <c r="A215" s="67">
        <v>2020</v>
      </c>
      <c r="B215" s="68" t="s">
        <v>6</v>
      </c>
      <c r="C215" s="9">
        <v>0</v>
      </c>
      <c r="D215" s="5">
        <v>0</v>
      </c>
      <c r="E215" s="6">
        <v>0</v>
      </c>
      <c r="F215" s="56">
        <v>72</v>
      </c>
      <c r="G215" s="15">
        <v>373.96600000000001</v>
      </c>
      <c r="H215" s="55">
        <f t="shared" si="127"/>
        <v>5193.9722222222226</v>
      </c>
      <c r="I215" s="56">
        <v>37.875999999999998</v>
      </c>
      <c r="J215" s="15">
        <v>257.27499999999998</v>
      </c>
      <c r="K215" s="55">
        <f t="shared" ref="K215" si="131">J215/I215*1000</f>
        <v>6792.5599324110253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56">
        <v>3</v>
      </c>
      <c r="Y215" s="15">
        <v>27.545999999999999</v>
      </c>
      <c r="Z215" s="55">
        <f t="shared" ref="Z215" si="132">Y215/X215*1000</f>
        <v>9182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9">
        <v>0</v>
      </c>
      <c r="AQ215" s="5">
        <v>0</v>
      </c>
      <c r="AR215" s="6">
        <v>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v>0</v>
      </c>
      <c r="BB215" s="9">
        <v>0</v>
      </c>
      <c r="BC215" s="5">
        <v>0</v>
      </c>
      <c r="BD215" s="6">
        <v>0</v>
      </c>
      <c r="BE215" s="56">
        <v>0.32900000000000001</v>
      </c>
      <c r="BF215" s="15">
        <v>0.70399999999999996</v>
      </c>
      <c r="BG215" s="55">
        <f t="shared" ref="BG215" si="133">BF215/BE215*1000</f>
        <v>2139.8176291793311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56">
        <v>9.5999999999999992E-3</v>
      </c>
      <c r="BR215" s="15">
        <v>0.126</v>
      </c>
      <c r="BS215" s="55">
        <f t="shared" ref="BS215" si="134">BR215/BQ215*1000</f>
        <v>13125.000000000002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9">
        <v>0</v>
      </c>
      <c r="CA215" s="5">
        <v>0</v>
      </c>
      <c r="CB215" s="6">
        <v>0</v>
      </c>
      <c r="CC215" s="9">
        <v>0</v>
      </c>
      <c r="CD215" s="5">
        <v>0</v>
      </c>
      <c r="CE215" s="6">
        <v>0</v>
      </c>
      <c r="CF215" s="9">
        <f t="shared" si="129"/>
        <v>113.2146</v>
      </c>
      <c r="CG215" s="6">
        <f t="shared" si="130"/>
        <v>659.61699999999996</v>
      </c>
    </row>
    <row r="216" spans="1:85" s="69" customFormat="1" x14ac:dyDescent="0.25">
      <c r="A216" s="67">
        <v>2020</v>
      </c>
      <c r="B216" s="68" t="s">
        <v>7</v>
      </c>
      <c r="C216" s="9">
        <v>0</v>
      </c>
      <c r="D216" s="5">
        <v>0</v>
      </c>
      <c r="E216" s="6">
        <v>0</v>
      </c>
      <c r="F216" s="56">
        <v>450.89600000000002</v>
      </c>
      <c r="G216" s="15">
        <v>2289.9070000000002</v>
      </c>
      <c r="H216" s="55">
        <f t="shared" si="127"/>
        <v>5078.5702246194242</v>
      </c>
      <c r="I216" s="9">
        <v>0</v>
      </c>
      <c r="J216" s="5">
        <v>0</v>
      </c>
      <c r="K216" s="6">
        <v>0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56">
        <v>25.5</v>
      </c>
      <c r="AB216" s="15">
        <v>230.58600000000001</v>
      </c>
      <c r="AC216" s="55">
        <f t="shared" ref="AC216" si="135">AB216/AA216*1000</f>
        <v>9042.5882352941189</v>
      </c>
      <c r="AD216" s="9">
        <v>0</v>
      </c>
      <c r="AE216" s="5">
        <v>0</v>
      </c>
      <c r="AF216" s="6">
        <v>0</v>
      </c>
      <c r="AG216" s="9">
        <v>0</v>
      </c>
      <c r="AH216" s="5">
        <v>0</v>
      </c>
      <c r="AI216" s="6">
        <v>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9">
        <v>0</v>
      </c>
      <c r="AQ216" s="5">
        <v>0</v>
      </c>
      <c r="AR216" s="6">
        <v>0</v>
      </c>
      <c r="AS216" s="9">
        <v>0</v>
      </c>
      <c r="AT216" s="5">
        <v>0</v>
      </c>
      <c r="AU216" s="6">
        <v>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56">
        <v>0.14000000000000001</v>
      </c>
      <c r="BL216" s="15">
        <v>0.19</v>
      </c>
      <c r="BM216" s="55">
        <f t="shared" ref="BM216" si="136">BL216/BK216*1000</f>
        <v>1357.1428571428569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9">
        <v>0</v>
      </c>
      <c r="CA216" s="5">
        <v>0</v>
      </c>
      <c r="CB216" s="6">
        <v>0</v>
      </c>
      <c r="CC216" s="9">
        <v>0</v>
      </c>
      <c r="CD216" s="5">
        <v>0</v>
      </c>
      <c r="CE216" s="6">
        <v>0</v>
      </c>
      <c r="CF216" s="9">
        <f t="shared" si="129"/>
        <v>476.536</v>
      </c>
      <c r="CG216" s="6">
        <f t="shared" si="130"/>
        <v>2520.6830000000004</v>
      </c>
    </row>
    <row r="217" spans="1:85" s="82" customFormat="1" x14ac:dyDescent="0.25">
      <c r="A217" s="75">
        <v>2020</v>
      </c>
      <c r="B217" s="76" t="s">
        <v>8</v>
      </c>
      <c r="C217" s="77">
        <v>0</v>
      </c>
      <c r="D217" s="78">
        <v>0</v>
      </c>
      <c r="E217" s="79">
        <f>IF(C217=0,0,D217/C217*1000)</f>
        <v>0</v>
      </c>
      <c r="F217" s="77">
        <v>126</v>
      </c>
      <c r="G217" s="78">
        <v>745.54</v>
      </c>
      <c r="H217" s="79">
        <f t="shared" ref="H217:H225" si="137">IF(F217=0,0,G217/F217*1000)</f>
        <v>5916.9841269841263</v>
      </c>
      <c r="I217" s="77">
        <v>0</v>
      </c>
      <c r="J217" s="78">
        <v>0</v>
      </c>
      <c r="K217" s="79">
        <f t="shared" ref="K217:K225" si="138">IF(I217=0,0,J217/I217*1000)</f>
        <v>0</v>
      </c>
      <c r="L217" s="77">
        <v>0</v>
      </c>
      <c r="M217" s="78">
        <v>0</v>
      </c>
      <c r="N217" s="79">
        <f t="shared" ref="N217:N225" si="139">IF(L217=0,0,M217/L217*1000)</f>
        <v>0</v>
      </c>
      <c r="O217" s="77">
        <v>0</v>
      </c>
      <c r="P217" s="78">
        <v>0</v>
      </c>
      <c r="Q217" s="79">
        <f t="shared" ref="Q217:Q225" si="140">IF(O217=0,0,P217/O217*1000)</f>
        <v>0</v>
      </c>
      <c r="R217" s="77">
        <v>0</v>
      </c>
      <c r="S217" s="78">
        <v>0</v>
      </c>
      <c r="T217" s="79">
        <f t="shared" ref="T217:T225" si="141">IF(R217=0,0,S217/R217*1000)</f>
        <v>0</v>
      </c>
      <c r="U217" s="77">
        <v>0</v>
      </c>
      <c r="V217" s="78">
        <v>0</v>
      </c>
      <c r="W217" s="79">
        <f t="shared" ref="W217:W225" si="142">IF(U217=0,0,V217/U217*1000)</f>
        <v>0</v>
      </c>
      <c r="X217" s="77">
        <v>5</v>
      </c>
      <c r="Y217" s="78">
        <v>52.511000000000003</v>
      </c>
      <c r="Z217" s="79">
        <f t="shared" ref="Z217:Z225" si="143">IF(X217=0,0,Y217/X217*1000)</f>
        <v>10502.2</v>
      </c>
      <c r="AA217" s="77">
        <v>24.75</v>
      </c>
      <c r="AB217" s="78">
        <v>229.93899999999999</v>
      </c>
      <c r="AC217" s="79">
        <f t="shared" ref="AC217:AC225" si="144">IF(AA217=0,0,AB217/AA217*1000)</f>
        <v>9290.4646464646448</v>
      </c>
      <c r="AD217" s="77">
        <v>0</v>
      </c>
      <c r="AE217" s="78">
        <v>0</v>
      </c>
      <c r="AF217" s="79">
        <f t="shared" ref="AF217:AF225" si="145">IF(AD217=0,0,AE217/AD217*1000)</f>
        <v>0</v>
      </c>
      <c r="AG217" s="77">
        <v>0</v>
      </c>
      <c r="AH217" s="78">
        <v>0</v>
      </c>
      <c r="AI217" s="79">
        <f t="shared" ref="AI217:AI225" si="146">IF(AG217=0,0,AH217/AG217*1000)</f>
        <v>0</v>
      </c>
      <c r="AJ217" s="77">
        <v>0</v>
      </c>
      <c r="AK217" s="78">
        <v>0</v>
      </c>
      <c r="AL217" s="79">
        <f t="shared" ref="AL217:AL225" si="147">IF(AJ217=0,0,AK217/AJ217*1000)</f>
        <v>0</v>
      </c>
      <c r="AM217" s="77">
        <v>0</v>
      </c>
      <c r="AN217" s="78">
        <v>0</v>
      </c>
      <c r="AO217" s="79">
        <f t="shared" ref="AO217:AO225" si="148">IF(AM217=0,0,AN217/AM217*1000)</f>
        <v>0</v>
      </c>
      <c r="AP217" s="77">
        <v>0</v>
      </c>
      <c r="AQ217" s="78">
        <v>0</v>
      </c>
      <c r="AR217" s="79">
        <f t="shared" ref="AR217:AR225" si="149">IF(AP217=0,0,AQ217/AP217*1000)</f>
        <v>0</v>
      </c>
      <c r="AS217" s="77">
        <v>0</v>
      </c>
      <c r="AT217" s="78">
        <v>0</v>
      </c>
      <c r="AU217" s="79">
        <f t="shared" ref="AU217:AU225" si="150">IF(AS217=0,0,AT217/AS217*1000)</f>
        <v>0</v>
      </c>
      <c r="AV217" s="77">
        <v>0</v>
      </c>
      <c r="AW217" s="78">
        <v>0</v>
      </c>
      <c r="AX217" s="79">
        <f t="shared" ref="AX217:AX225" si="151">IF(AV217=0,0,AW217/AV217*1000)</f>
        <v>0</v>
      </c>
      <c r="AY217" s="77">
        <v>0</v>
      </c>
      <c r="AZ217" s="78">
        <v>0</v>
      </c>
      <c r="BA217" s="79">
        <f t="shared" ref="BA217:BA225" si="152">IF(AY217=0,0,AZ217/AY217*1000)</f>
        <v>0</v>
      </c>
      <c r="BB217" s="77">
        <v>0</v>
      </c>
      <c r="BC217" s="78">
        <v>0</v>
      </c>
      <c r="BD217" s="79">
        <f t="shared" ref="BD217:BD225" si="153">IF(BB217=0,0,BC217/BB217*1000)</f>
        <v>0</v>
      </c>
      <c r="BE217" s="77">
        <v>0</v>
      </c>
      <c r="BF217" s="78">
        <v>0</v>
      </c>
      <c r="BG217" s="79">
        <f t="shared" ref="BG217:BG225" si="154">IF(BE217=0,0,BF217/BE217*1000)</f>
        <v>0</v>
      </c>
      <c r="BH217" s="77">
        <v>0</v>
      </c>
      <c r="BI217" s="78">
        <v>0</v>
      </c>
      <c r="BJ217" s="79">
        <f t="shared" ref="BJ217:BJ225" si="155">IF(BH217=0,0,BI217/BH217*1000)</f>
        <v>0</v>
      </c>
      <c r="BK217" s="77">
        <v>0</v>
      </c>
      <c r="BL217" s="78">
        <v>0</v>
      </c>
      <c r="BM217" s="79">
        <f t="shared" ref="BM217:BM225" si="156">IF(BK217=0,0,BL217/BK217*1000)</f>
        <v>0</v>
      </c>
      <c r="BN217" s="77">
        <v>0</v>
      </c>
      <c r="BO217" s="78">
        <v>0</v>
      </c>
      <c r="BP217" s="79">
        <f t="shared" ref="BP217:BP225" si="157">IF(BN217=0,0,BO217/BN217*1000)</f>
        <v>0</v>
      </c>
      <c r="BQ217" s="77">
        <v>0</v>
      </c>
      <c r="BR217" s="78">
        <v>0</v>
      </c>
      <c r="BS217" s="79">
        <f t="shared" ref="BS217:BS225" si="158">IF(BQ217=0,0,BR217/BQ217*1000)</f>
        <v>0</v>
      </c>
      <c r="BT217" s="77">
        <v>0</v>
      </c>
      <c r="BU217" s="78">
        <v>0</v>
      </c>
      <c r="BV217" s="79">
        <f t="shared" ref="BV217:BV225" si="159">IF(BT217=0,0,BU217/BT217*1000)</f>
        <v>0</v>
      </c>
      <c r="BW217" s="77">
        <v>0</v>
      </c>
      <c r="BX217" s="78">
        <v>0</v>
      </c>
      <c r="BY217" s="79">
        <f t="shared" ref="BY217:BY225" si="160">IF(BW217=0,0,BX217/BW217*1000)</f>
        <v>0</v>
      </c>
      <c r="BZ217" s="77">
        <v>0</v>
      </c>
      <c r="CA217" s="78">
        <v>0</v>
      </c>
      <c r="CB217" s="79">
        <f t="shared" ref="CB217:CB225" si="161">IF(BZ217=0,0,CA217/BZ217*1000)</f>
        <v>0</v>
      </c>
      <c r="CC217" s="77">
        <v>0</v>
      </c>
      <c r="CD217" s="78">
        <v>0</v>
      </c>
      <c r="CE217" s="79">
        <f t="shared" ref="CE217:CE225" si="162">IF(CC217=0,0,CD217/CC217*1000)</f>
        <v>0</v>
      </c>
      <c r="CF217" s="80">
        <f t="shared" si="129"/>
        <v>155.75</v>
      </c>
      <c r="CG217" s="81">
        <f t="shared" si="130"/>
        <v>1027.99</v>
      </c>
    </row>
    <row r="218" spans="1:85" s="69" customFormat="1" x14ac:dyDescent="0.25">
      <c r="A218" s="67">
        <v>2020</v>
      </c>
      <c r="B218" s="55" t="s">
        <v>9</v>
      </c>
      <c r="C218" s="56">
        <v>0</v>
      </c>
      <c r="D218" s="15">
        <v>0</v>
      </c>
      <c r="E218" s="55">
        <f t="shared" ref="E218:E225" si="163">IF(C218=0,0,D218/C218*1000)</f>
        <v>0</v>
      </c>
      <c r="F218" s="56">
        <v>252</v>
      </c>
      <c r="G218" s="15">
        <v>1957.566</v>
      </c>
      <c r="H218" s="55">
        <f t="shared" si="137"/>
        <v>7768.1190476190477</v>
      </c>
      <c r="I218" s="56">
        <v>39.75</v>
      </c>
      <c r="J218" s="15">
        <v>328.56900000000002</v>
      </c>
      <c r="K218" s="55">
        <f t="shared" si="138"/>
        <v>8265.8867924528313</v>
      </c>
      <c r="L218" s="56">
        <v>0</v>
      </c>
      <c r="M218" s="15">
        <v>0</v>
      </c>
      <c r="N218" s="55">
        <f t="shared" si="139"/>
        <v>0</v>
      </c>
      <c r="O218" s="56">
        <v>0</v>
      </c>
      <c r="P218" s="15">
        <v>0</v>
      </c>
      <c r="Q218" s="55">
        <f t="shared" si="140"/>
        <v>0</v>
      </c>
      <c r="R218" s="56">
        <v>0</v>
      </c>
      <c r="S218" s="15">
        <v>0</v>
      </c>
      <c r="T218" s="55">
        <f t="shared" si="141"/>
        <v>0</v>
      </c>
      <c r="U218" s="56">
        <v>0</v>
      </c>
      <c r="V218" s="15">
        <v>0</v>
      </c>
      <c r="W218" s="55">
        <f t="shared" si="142"/>
        <v>0</v>
      </c>
      <c r="X218" s="56">
        <v>1</v>
      </c>
      <c r="Y218" s="15">
        <v>13.661</v>
      </c>
      <c r="Z218" s="55">
        <f t="shared" si="143"/>
        <v>13661</v>
      </c>
      <c r="AA218" s="56">
        <v>18</v>
      </c>
      <c r="AB218" s="15">
        <v>154.97200000000001</v>
      </c>
      <c r="AC218" s="55">
        <f t="shared" si="144"/>
        <v>8609.5555555555547</v>
      </c>
      <c r="AD218" s="56">
        <v>0</v>
      </c>
      <c r="AE218" s="15">
        <v>0</v>
      </c>
      <c r="AF218" s="55">
        <f t="shared" si="145"/>
        <v>0</v>
      </c>
      <c r="AG218" s="56">
        <v>0</v>
      </c>
      <c r="AH218" s="15">
        <v>0</v>
      </c>
      <c r="AI218" s="55">
        <f t="shared" si="146"/>
        <v>0</v>
      </c>
      <c r="AJ218" s="56">
        <v>0</v>
      </c>
      <c r="AK218" s="15">
        <v>0</v>
      </c>
      <c r="AL218" s="55">
        <f t="shared" si="147"/>
        <v>0</v>
      </c>
      <c r="AM218" s="56">
        <v>0</v>
      </c>
      <c r="AN218" s="15">
        <v>0</v>
      </c>
      <c r="AO218" s="55">
        <f t="shared" si="148"/>
        <v>0</v>
      </c>
      <c r="AP218" s="56">
        <v>0</v>
      </c>
      <c r="AQ218" s="15">
        <v>0</v>
      </c>
      <c r="AR218" s="55">
        <f t="shared" si="149"/>
        <v>0</v>
      </c>
      <c r="AS218" s="56">
        <v>0</v>
      </c>
      <c r="AT218" s="15">
        <v>0</v>
      </c>
      <c r="AU218" s="55">
        <f t="shared" si="150"/>
        <v>0</v>
      </c>
      <c r="AV218" s="56">
        <v>0</v>
      </c>
      <c r="AW218" s="15">
        <v>0</v>
      </c>
      <c r="AX218" s="55">
        <f t="shared" si="151"/>
        <v>0</v>
      </c>
      <c r="AY218" s="56">
        <v>0</v>
      </c>
      <c r="AZ218" s="15">
        <v>0</v>
      </c>
      <c r="BA218" s="55">
        <f t="shared" si="152"/>
        <v>0</v>
      </c>
      <c r="BB218" s="56">
        <v>0</v>
      </c>
      <c r="BC218" s="15">
        <v>0</v>
      </c>
      <c r="BD218" s="55">
        <f t="shared" si="153"/>
        <v>0</v>
      </c>
      <c r="BE218" s="56">
        <v>0</v>
      </c>
      <c r="BF218" s="15">
        <v>0</v>
      </c>
      <c r="BG218" s="55">
        <f t="shared" si="154"/>
        <v>0</v>
      </c>
      <c r="BH218" s="56">
        <v>0</v>
      </c>
      <c r="BI218" s="15">
        <v>0</v>
      </c>
      <c r="BJ218" s="55">
        <f t="shared" si="155"/>
        <v>0</v>
      </c>
      <c r="BK218" s="56">
        <v>0</v>
      </c>
      <c r="BL218" s="15">
        <v>0</v>
      </c>
      <c r="BM218" s="55">
        <f t="shared" si="156"/>
        <v>0</v>
      </c>
      <c r="BN218" s="56">
        <v>0</v>
      </c>
      <c r="BO218" s="15">
        <v>0</v>
      </c>
      <c r="BP218" s="55">
        <f t="shared" si="157"/>
        <v>0</v>
      </c>
      <c r="BQ218" s="56">
        <v>0</v>
      </c>
      <c r="BR218" s="15">
        <v>0</v>
      </c>
      <c r="BS218" s="55">
        <f t="shared" si="158"/>
        <v>0</v>
      </c>
      <c r="BT218" s="56">
        <v>0</v>
      </c>
      <c r="BU218" s="15">
        <v>0</v>
      </c>
      <c r="BV218" s="55">
        <f t="shared" si="159"/>
        <v>0</v>
      </c>
      <c r="BW218" s="56">
        <v>0</v>
      </c>
      <c r="BX218" s="15">
        <v>0</v>
      </c>
      <c r="BY218" s="55">
        <f t="shared" si="160"/>
        <v>0</v>
      </c>
      <c r="BZ218" s="56">
        <v>0</v>
      </c>
      <c r="CA218" s="15">
        <v>0</v>
      </c>
      <c r="CB218" s="55">
        <f t="shared" si="161"/>
        <v>0</v>
      </c>
      <c r="CC218" s="56">
        <v>0</v>
      </c>
      <c r="CD218" s="15">
        <v>0</v>
      </c>
      <c r="CE218" s="55">
        <f t="shared" si="162"/>
        <v>0</v>
      </c>
      <c r="CF218" s="9">
        <f t="shared" si="129"/>
        <v>310.75</v>
      </c>
      <c r="CG218" s="6">
        <f t="shared" si="130"/>
        <v>2454.7680000000005</v>
      </c>
    </row>
    <row r="219" spans="1:85" s="69" customFormat="1" x14ac:dyDescent="0.25">
      <c r="A219" s="67">
        <v>2020</v>
      </c>
      <c r="B219" s="68" t="s">
        <v>10</v>
      </c>
      <c r="C219" s="56">
        <v>0</v>
      </c>
      <c r="D219" s="15">
        <v>0</v>
      </c>
      <c r="E219" s="55">
        <f t="shared" si="163"/>
        <v>0</v>
      </c>
      <c r="F219" s="56">
        <v>324</v>
      </c>
      <c r="G219" s="15">
        <v>2372.6970000000001</v>
      </c>
      <c r="H219" s="55">
        <f t="shared" si="137"/>
        <v>7323.1388888888887</v>
      </c>
      <c r="I219" s="56">
        <v>0</v>
      </c>
      <c r="J219" s="15">
        <v>0</v>
      </c>
      <c r="K219" s="55">
        <f t="shared" si="138"/>
        <v>0</v>
      </c>
      <c r="L219" s="56">
        <v>0</v>
      </c>
      <c r="M219" s="15">
        <v>0</v>
      </c>
      <c r="N219" s="55">
        <f t="shared" si="139"/>
        <v>0</v>
      </c>
      <c r="O219" s="56">
        <v>0</v>
      </c>
      <c r="P219" s="15">
        <v>0</v>
      </c>
      <c r="Q219" s="55">
        <f t="shared" si="140"/>
        <v>0</v>
      </c>
      <c r="R219" s="56">
        <v>0</v>
      </c>
      <c r="S219" s="15">
        <v>0</v>
      </c>
      <c r="T219" s="55">
        <f t="shared" si="141"/>
        <v>0</v>
      </c>
      <c r="U219" s="56">
        <v>0</v>
      </c>
      <c r="V219" s="15">
        <v>0</v>
      </c>
      <c r="W219" s="55">
        <f t="shared" si="142"/>
        <v>0</v>
      </c>
      <c r="X219" s="56">
        <v>0</v>
      </c>
      <c r="Y219" s="15">
        <v>0</v>
      </c>
      <c r="Z219" s="55">
        <f t="shared" si="143"/>
        <v>0</v>
      </c>
      <c r="AA219" s="56">
        <v>4.2750000000000004</v>
      </c>
      <c r="AB219" s="15">
        <v>106.874</v>
      </c>
      <c r="AC219" s="55">
        <f t="shared" si="144"/>
        <v>24999.766081871341</v>
      </c>
      <c r="AD219" s="56">
        <v>0</v>
      </c>
      <c r="AE219" s="15">
        <v>0</v>
      </c>
      <c r="AF219" s="55">
        <f t="shared" si="145"/>
        <v>0</v>
      </c>
      <c r="AG219" s="56">
        <v>0</v>
      </c>
      <c r="AH219" s="15">
        <v>0</v>
      </c>
      <c r="AI219" s="55">
        <f t="shared" si="146"/>
        <v>0</v>
      </c>
      <c r="AJ219" s="56">
        <v>0</v>
      </c>
      <c r="AK219" s="15">
        <v>0</v>
      </c>
      <c r="AL219" s="55">
        <f t="shared" si="147"/>
        <v>0</v>
      </c>
      <c r="AM219" s="56">
        <v>0</v>
      </c>
      <c r="AN219" s="15">
        <v>0</v>
      </c>
      <c r="AO219" s="55">
        <f t="shared" si="148"/>
        <v>0</v>
      </c>
      <c r="AP219" s="56">
        <v>0</v>
      </c>
      <c r="AQ219" s="15">
        <v>0</v>
      </c>
      <c r="AR219" s="55">
        <f t="shared" si="149"/>
        <v>0</v>
      </c>
      <c r="AS219" s="56">
        <v>0</v>
      </c>
      <c r="AT219" s="15">
        <v>0</v>
      </c>
      <c r="AU219" s="55">
        <f t="shared" si="150"/>
        <v>0</v>
      </c>
      <c r="AV219" s="56">
        <v>0</v>
      </c>
      <c r="AW219" s="15">
        <v>0</v>
      </c>
      <c r="AX219" s="55">
        <f t="shared" si="151"/>
        <v>0</v>
      </c>
      <c r="AY219" s="56">
        <v>0</v>
      </c>
      <c r="AZ219" s="15">
        <v>0</v>
      </c>
      <c r="BA219" s="55">
        <f t="shared" si="152"/>
        <v>0</v>
      </c>
      <c r="BB219" s="56">
        <v>0</v>
      </c>
      <c r="BC219" s="15">
        <v>0</v>
      </c>
      <c r="BD219" s="55">
        <f t="shared" si="153"/>
        <v>0</v>
      </c>
      <c r="BE219" s="56">
        <v>0</v>
      </c>
      <c r="BF219" s="15">
        <v>0</v>
      </c>
      <c r="BG219" s="55">
        <f t="shared" si="154"/>
        <v>0</v>
      </c>
      <c r="BH219" s="56">
        <v>0</v>
      </c>
      <c r="BI219" s="15">
        <v>0</v>
      </c>
      <c r="BJ219" s="55">
        <f t="shared" si="155"/>
        <v>0</v>
      </c>
      <c r="BK219" s="56">
        <v>0</v>
      </c>
      <c r="BL219" s="15">
        <v>0</v>
      </c>
      <c r="BM219" s="55">
        <f t="shared" si="156"/>
        <v>0</v>
      </c>
      <c r="BN219" s="56">
        <v>0</v>
      </c>
      <c r="BO219" s="15">
        <v>0</v>
      </c>
      <c r="BP219" s="55">
        <f t="shared" si="157"/>
        <v>0</v>
      </c>
      <c r="BQ219" s="56">
        <v>0</v>
      </c>
      <c r="BR219" s="15">
        <v>0</v>
      </c>
      <c r="BS219" s="55">
        <f t="shared" si="158"/>
        <v>0</v>
      </c>
      <c r="BT219" s="56">
        <v>0</v>
      </c>
      <c r="BU219" s="15">
        <v>0</v>
      </c>
      <c r="BV219" s="55">
        <f t="shared" si="159"/>
        <v>0</v>
      </c>
      <c r="BW219" s="56">
        <v>0</v>
      </c>
      <c r="BX219" s="15">
        <v>0</v>
      </c>
      <c r="BY219" s="55">
        <f t="shared" si="160"/>
        <v>0</v>
      </c>
      <c r="BZ219" s="56">
        <v>0</v>
      </c>
      <c r="CA219" s="15">
        <v>0</v>
      </c>
      <c r="CB219" s="55">
        <f t="shared" si="161"/>
        <v>0</v>
      </c>
      <c r="CC219" s="56">
        <v>0</v>
      </c>
      <c r="CD219" s="15">
        <v>0</v>
      </c>
      <c r="CE219" s="55">
        <f t="shared" si="162"/>
        <v>0</v>
      </c>
      <c r="CF219" s="9">
        <f t="shared" si="129"/>
        <v>328.27499999999998</v>
      </c>
      <c r="CG219" s="6">
        <f t="shared" si="130"/>
        <v>2479.5709999999999</v>
      </c>
    </row>
    <row r="220" spans="1:85" s="69" customFormat="1" x14ac:dyDescent="0.25">
      <c r="A220" s="67">
        <v>2020</v>
      </c>
      <c r="B220" s="68" t="s">
        <v>11</v>
      </c>
      <c r="C220" s="56">
        <v>0</v>
      </c>
      <c r="D220" s="15">
        <v>0</v>
      </c>
      <c r="E220" s="55">
        <f t="shared" si="163"/>
        <v>0</v>
      </c>
      <c r="F220" s="56">
        <v>414</v>
      </c>
      <c r="G220" s="15">
        <v>2473.4520000000002</v>
      </c>
      <c r="H220" s="55">
        <f t="shared" si="137"/>
        <v>5974.521739130435</v>
      </c>
      <c r="I220" s="56">
        <v>0</v>
      </c>
      <c r="J220" s="15">
        <v>0</v>
      </c>
      <c r="K220" s="55">
        <f t="shared" si="138"/>
        <v>0</v>
      </c>
      <c r="L220" s="56">
        <v>0</v>
      </c>
      <c r="M220" s="15">
        <v>0</v>
      </c>
      <c r="N220" s="55">
        <f t="shared" si="139"/>
        <v>0</v>
      </c>
      <c r="O220" s="56">
        <v>0</v>
      </c>
      <c r="P220" s="15">
        <v>0</v>
      </c>
      <c r="Q220" s="55">
        <f t="shared" si="140"/>
        <v>0</v>
      </c>
      <c r="R220" s="56">
        <v>0</v>
      </c>
      <c r="S220" s="15">
        <v>0</v>
      </c>
      <c r="T220" s="55">
        <f t="shared" si="141"/>
        <v>0</v>
      </c>
      <c r="U220" s="56">
        <v>0</v>
      </c>
      <c r="V220" s="15">
        <v>0</v>
      </c>
      <c r="W220" s="55">
        <f t="shared" si="142"/>
        <v>0</v>
      </c>
      <c r="X220" s="56">
        <v>0</v>
      </c>
      <c r="Y220" s="15">
        <v>0</v>
      </c>
      <c r="Z220" s="55">
        <f t="shared" si="143"/>
        <v>0</v>
      </c>
      <c r="AA220" s="56">
        <v>0</v>
      </c>
      <c r="AB220" s="15">
        <v>0</v>
      </c>
      <c r="AC220" s="55">
        <f t="shared" si="144"/>
        <v>0</v>
      </c>
      <c r="AD220" s="56">
        <v>0</v>
      </c>
      <c r="AE220" s="15">
        <v>0</v>
      </c>
      <c r="AF220" s="55">
        <f t="shared" si="145"/>
        <v>0</v>
      </c>
      <c r="AG220" s="56">
        <v>0</v>
      </c>
      <c r="AH220" s="15">
        <v>0</v>
      </c>
      <c r="AI220" s="55">
        <f t="shared" si="146"/>
        <v>0</v>
      </c>
      <c r="AJ220" s="56">
        <v>0</v>
      </c>
      <c r="AK220" s="15">
        <v>0</v>
      </c>
      <c r="AL220" s="55">
        <f t="shared" si="147"/>
        <v>0</v>
      </c>
      <c r="AM220" s="56">
        <v>0</v>
      </c>
      <c r="AN220" s="15">
        <v>0</v>
      </c>
      <c r="AO220" s="55">
        <f t="shared" si="148"/>
        <v>0</v>
      </c>
      <c r="AP220" s="56">
        <v>0</v>
      </c>
      <c r="AQ220" s="15">
        <v>0</v>
      </c>
      <c r="AR220" s="55">
        <f t="shared" si="149"/>
        <v>0</v>
      </c>
      <c r="AS220" s="56">
        <v>0</v>
      </c>
      <c r="AT220" s="15">
        <v>0</v>
      </c>
      <c r="AU220" s="55">
        <f t="shared" si="150"/>
        <v>0</v>
      </c>
      <c r="AV220" s="56">
        <v>0</v>
      </c>
      <c r="AW220" s="15">
        <v>0</v>
      </c>
      <c r="AX220" s="55">
        <f t="shared" si="151"/>
        <v>0</v>
      </c>
      <c r="AY220" s="56">
        <v>0</v>
      </c>
      <c r="AZ220" s="15">
        <v>0</v>
      </c>
      <c r="BA220" s="55">
        <f t="shared" si="152"/>
        <v>0</v>
      </c>
      <c r="BB220" s="56">
        <v>0</v>
      </c>
      <c r="BC220" s="15">
        <v>0</v>
      </c>
      <c r="BD220" s="55">
        <f t="shared" si="153"/>
        <v>0</v>
      </c>
      <c r="BE220" s="56">
        <v>0</v>
      </c>
      <c r="BF220" s="15">
        <v>0</v>
      </c>
      <c r="BG220" s="55">
        <f t="shared" si="154"/>
        <v>0</v>
      </c>
      <c r="BH220" s="56">
        <v>0</v>
      </c>
      <c r="BI220" s="15">
        <v>0</v>
      </c>
      <c r="BJ220" s="55">
        <f t="shared" si="155"/>
        <v>0</v>
      </c>
      <c r="BK220" s="56">
        <v>0</v>
      </c>
      <c r="BL220" s="15">
        <v>0</v>
      </c>
      <c r="BM220" s="55">
        <f t="shared" si="156"/>
        <v>0</v>
      </c>
      <c r="BN220" s="56">
        <v>0</v>
      </c>
      <c r="BO220" s="15">
        <v>0</v>
      </c>
      <c r="BP220" s="55">
        <f t="shared" si="157"/>
        <v>0</v>
      </c>
      <c r="BQ220" s="56">
        <v>0</v>
      </c>
      <c r="BR220" s="15">
        <v>0</v>
      </c>
      <c r="BS220" s="55">
        <f t="shared" si="158"/>
        <v>0</v>
      </c>
      <c r="BT220" s="56">
        <v>0</v>
      </c>
      <c r="BU220" s="15">
        <v>0</v>
      </c>
      <c r="BV220" s="55">
        <f t="shared" si="159"/>
        <v>0</v>
      </c>
      <c r="BW220" s="56">
        <v>0</v>
      </c>
      <c r="BX220" s="15">
        <v>0</v>
      </c>
      <c r="BY220" s="55">
        <f t="shared" si="160"/>
        <v>0</v>
      </c>
      <c r="BZ220" s="56">
        <v>7.2999999999999996E-4</v>
      </c>
      <c r="CA220" s="15">
        <v>0.23100000000000001</v>
      </c>
      <c r="CB220" s="55">
        <f t="shared" si="161"/>
        <v>316438.35616438359</v>
      </c>
      <c r="CC220" s="56">
        <v>0</v>
      </c>
      <c r="CD220" s="15">
        <v>0</v>
      </c>
      <c r="CE220" s="55">
        <f t="shared" si="162"/>
        <v>0</v>
      </c>
      <c r="CF220" s="9">
        <f t="shared" si="129"/>
        <v>414.00072999999998</v>
      </c>
      <c r="CG220" s="6">
        <f t="shared" si="130"/>
        <v>2473.6830000000004</v>
      </c>
    </row>
    <row r="221" spans="1:85" s="69" customFormat="1" x14ac:dyDescent="0.25">
      <c r="A221" s="67">
        <v>2020</v>
      </c>
      <c r="B221" s="68" t="s">
        <v>12</v>
      </c>
      <c r="C221" s="56">
        <v>0</v>
      </c>
      <c r="D221" s="15">
        <v>0</v>
      </c>
      <c r="E221" s="55">
        <f t="shared" si="163"/>
        <v>0</v>
      </c>
      <c r="F221" s="85">
        <v>198.404</v>
      </c>
      <c r="G221" s="86">
        <v>1344.8589999999999</v>
      </c>
      <c r="H221" s="55">
        <f t="shared" si="137"/>
        <v>6778.3865244652325</v>
      </c>
      <c r="I221" s="85">
        <v>39.39</v>
      </c>
      <c r="J221" s="86">
        <v>305.916</v>
      </c>
      <c r="K221" s="55">
        <f t="shared" si="138"/>
        <v>7766.3366336633662</v>
      </c>
      <c r="L221" s="56">
        <v>0</v>
      </c>
      <c r="M221" s="15">
        <v>0</v>
      </c>
      <c r="N221" s="55">
        <f t="shared" si="139"/>
        <v>0</v>
      </c>
      <c r="O221" s="56">
        <v>0</v>
      </c>
      <c r="P221" s="15">
        <v>0</v>
      </c>
      <c r="Q221" s="55">
        <f t="shared" si="140"/>
        <v>0</v>
      </c>
      <c r="R221" s="56">
        <v>0</v>
      </c>
      <c r="S221" s="15">
        <v>0</v>
      </c>
      <c r="T221" s="55">
        <f t="shared" si="141"/>
        <v>0</v>
      </c>
      <c r="U221" s="56">
        <v>0</v>
      </c>
      <c r="V221" s="15">
        <v>0</v>
      </c>
      <c r="W221" s="55">
        <f t="shared" si="142"/>
        <v>0</v>
      </c>
      <c r="X221" s="56">
        <v>0</v>
      </c>
      <c r="Y221" s="15">
        <v>0</v>
      </c>
      <c r="Z221" s="55">
        <f t="shared" si="143"/>
        <v>0</v>
      </c>
      <c r="AA221" s="85">
        <v>4.5</v>
      </c>
      <c r="AB221" s="86">
        <v>103.77800000000001</v>
      </c>
      <c r="AC221" s="55">
        <f t="shared" si="144"/>
        <v>23061.777777777777</v>
      </c>
      <c r="AD221" s="56">
        <v>0</v>
      </c>
      <c r="AE221" s="15">
        <v>0</v>
      </c>
      <c r="AF221" s="55">
        <f t="shared" si="145"/>
        <v>0</v>
      </c>
      <c r="AG221" s="56">
        <v>0</v>
      </c>
      <c r="AH221" s="15">
        <v>0</v>
      </c>
      <c r="AI221" s="55">
        <f t="shared" si="146"/>
        <v>0</v>
      </c>
      <c r="AJ221" s="56">
        <v>0</v>
      </c>
      <c r="AK221" s="15">
        <v>0</v>
      </c>
      <c r="AL221" s="55">
        <f t="shared" si="147"/>
        <v>0</v>
      </c>
      <c r="AM221" s="56">
        <v>0</v>
      </c>
      <c r="AN221" s="15">
        <v>0</v>
      </c>
      <c r="AO221" s="55">
        <f t="shared" si="148"/>
        <v>0</v>
      </c>
      <c r="AP221" s="56">
        <v>0</v>
      </c>
      <c r="AQ221" s="15">
        <v>0</v>
      </c>
      <c r="AR221" s="55">
        <f t="shared" si="149"/>
        <v>0</v>
      </c>
      <c r="AS221" s="56">
        <v>0</v>
      </c>
      <c r="AT221" s="15">
        <v>0</v>
      </c>
      <c r="AU221" s="55">
        <f t="shared" si="150"/>
        <v>0</v>
      </c>
      <c r="AV221" s="56">
        <v>0</v>
      </c>
      <c r="AW221" s="15">
        <v>0</v>
      </c>
      <c r="AX221" s="55">
        <f t="shared" si="151"/>
        <v>0</v>
      </c>
      <c r="AY221" s="56">
        <v>0</v>
      </c>
      <c r="AZ221" s="15">
        <v>0</v>
      </c>
      <c r="BA221" s="55">
        <f t="shared" si="152"/>
        <v>0</v>
      </c>
      <c r="BB221" s="56">
        <v>0</v>
      </c>
      <c r="BC221" s="15">
        <v>0</v>
      </c>
      <c r="BD221" s="55">
        <f t="shared" si="153"/>
        <v>0</v>
      </c>
      <c r="BE221" s="56">
        <v>0</v>
      </c>
      <c r="BF221" s="15">
        <v>0</v>
      </c>
      <c r="BG221" s="55">
        <f t="shared" si="154"/>
        <v>0</v>
      </c>
      <c r="BH221" s="56">
        <v>0</v>
      </c>
      <c r="BI221" s="15">
        <v>0</v>
      </c>
      <c r="BJ221" s="55">
        <f t="shared" si="155"/>
        <v>0</v>
      </c>
      <c r="BK221" s="56">
        <v>0</v>
      </c>
      <c r="BL221" s="15">
        <v>0</v>
      </c>
      <c r="BM221" s="55">
        <f t="shared" si="156"/>
        <v>0</v>
      </c>
      <c r="BN221" s="56">
        <v>0</v>
      </c>
      <c r="BO221" s="15">
        <v>0</v>
      </c>
      <c r="BP221" s="55">
        <f t="shared" si="157"/>
        <v>0</v>
      </c>
      <c r="BQ221" s="56">
        <v>0</v>
      </c>
      <c r="BR221" s="15">
        <v>0</v>
      </c>
      <c r="BS221" s="55">
        <f t="shared" si="158"/>
        <v>0</v>
      </c>
      <c r="BT221" s="56">
        <v>0</v>
      </c>
      <c r="BU221" s="15">
        <v>0</v>
      </c>
      <c r="BV221" s="55">
        <f t="shared" si="159"/>
        <v>0</v>
      </c>
      <c r="BW221" s="56">
        <v>0</v>
      </c>
      <c r="BX221" s="15">
        <v>0</v>
      </c>
      <c r="BY221" s="55">
        <f t="shared" si="160"/>
        <v>0</v>
      </c>
      <c r="BZ221" s="56">
        <v>0</v>
      </c>
      <c r="CA221" s="15">
        <v>0</v>
      </c>
      <c r="CB221" s="55">
        <f t="shared" si="161"/>
        <v>0</v>
      </c>
      <c r="CC221" s="56">
        <v>0</v>
      </c>
      <c r="CD221" s="15">
        <v>0</v>
      </c>
      <c r="CE221" s="55">
        <f t="shared" si="162"/>
        <v>0</v>
      </c>
      <c r="CF221" s="9">
        <f t="shared" si="129"/>
        <v>242.29399999999998</v>
      </c>
      <c r="CG221" s="6">
        <f t="shared" si="130"/>
        <v>1754.5529999999999</v>
      </c>
    </row>
    <row r="222" spans="1:85" s="69" customFormat="1" x14ac:dyDescent="0.25">
      <c r="A222" s="67">
        <v>2020</v>
      </c>
      <c r="B222" s="68" t="s">
        <v>13</v>
      </c>
      <c r="C222" s="56">
        <v>0</v>
      </c>
      <c r="D222" s="15">
        <v>0</v>
      </c>
      <c r="E222" s="55">
        <f t="shared" si="163"/>
        <v>0</v>
      </c>
      <c r="F222" s="87">
        <v>162.04</v>
      </c>
      <c r="G222" s="88">
        <v>1083.915</v>
      </c>
      <c r="H222" s="55">
        <f t="shared" si="137"/>
        <v>6689.18168353493</v>
      </c>
      <c r="I222" s="87">
        <v>19.695</v>
      </c>
      <c r="J222" s="88">
        <v>154.93600000000001</v>
      </c>
      <c r="K222" s="55">
        <f t="shared" si="138"/>
        <v>7866.7682152830675</v>
      </c>
      <c r="L222" s="56">
        <v>0</v>
      </c>
      <c r="M222" s="15">
        <v>0</v>
      </c>
      <c r="N222" s="55">
        <f t="shared" si="139"/>
        <v>0</v>
      </c>
      <c r="O222" s="56">
        <v>0</v>
      </c>
      <c r="P222" s="15">
        <v>0</v>
      </c>
      <c r="Q222" s="55">
        <f t="shared" si="140"/>
        <v>0</v>
      </c>
      <c r="R222" s="56">
        <v>0</v>
      </c>
      <c r="S222" s="15">
        <v>0</v>
      </c>
      <c r="T222" s="55">
        <f t="shared" si="141"/>
        <v>0</v>
      </c>
      <c r="U222" s="56">
        <v>0</v>
      </c>
      <c r="V222" s="15">
        <v>0</v>
      </c>
      <c r="W222" s="55">
        <f t="shared" si="142"/>
        <v>0</v>
      </c>
      <c r="X222" s="56">
        <v>0</v>
      </c>
      <c r="Y222" s="15">
        <v>0</v>
      </c>
      <c r="Z222" s="55">
        <f t="shared" si="143"/>
        <v>0</v>
      </c>
      <c r="AA222" s="56">
        <v>0</v>
      </c>
      <c r="AB222" s="15">
        <v>0</v>
      </c>
      <c r="AC222" s="55">
        <f t="shared" si="144"/>
        <v>0</v>
      </c>
      <c r="AD222" s="56">
        <v>0</v>
      </c>
      <c r="AE222" s="15">
        <v>0</v>
      </c>
      <c r="AF222" s="55">
        <f t="shared" si="145"/>
        <v>0</v>
      </c>
      <c r="AG222" s="56">
        <v>0</v>
      </c>
      <c r="AH222" s="15">
        <v>0</v>
      </c>
      <c r="AI222" s="55">
        <f t="shared" si="146"/>
        <v>0</v>
      </c>
      <c r="AJ222" s="56">
        <v>0</v>
      </c>
      <c r="AK222" s="15">
        <v>0</v>
      </c>
      <c r="AL222" s="55">
        <f t="shared" si="147"/>
        <v>0</v>
      </c>
      <c r="AM222" s="56">
        <v>0</v>
      </c>
      <c r="AN222" s="15">
        <v>0</v>
      </c>
      <c r="AO222" s="55">
        <f t="shared" si="148"/>
        <v>0</v>
      </c>
      <c r="AP222" s="56">
        <v>0</v>
      </c>
      <c r="AQ222" s="15">
        <v>0</v>
      </c>
      <c r="AR222" s="55">
        <f t="shared" si="149"/>
        <v>0</v>
      </c>
      <c r="AS222" s="56">
        <v>0</v>
      </c>
      <c r="AT222" s="15">
        <v>0</v>
      </c>
      <c r="AU222" s="55">
        <f t="shared" si="150"/>
        <v>0</v>
      </c>
      <c r="AV222" s="56">
        <v>0</v>
      </c>
      <c r="AW222" s="15">
        <v>0</v>
      </c>
      <c r="AX222" s="55">
        <f t="shared" si="151"/>
        <v>0</v>
      </c>
      <c r="AY222" s="56">
        <v>0</v>
      </c>
      <c r="AZ222" s="15">
        <v>0</v>
      </c>
      <c r="BA222" s="55">
        <f t="shared" si="152"/>
        <v>0</v>
      </c>
      <c r="BB222" s="56">
        <v>0</v>
      </c>
      <c r="BC222" s="15">
        <v>0</v>
      </c>
      <c r="BD222" s="55">
        <f t="shared" si="153"/>
        <v>0</v>
      </c>
      <c r="BE222" s="56">
        <v>0</v>
      </c>
      <c r="BF222" s="15">
        <v>0</v>
      </c>
      <c r="BG222" s="55">
        <f t="shared" si="154"/>
        <v>0</v>
      </c>
      <c r="BH222" s="56">
        <v>0</v>
      </c>
      <c r="BI222" s="15">
        <v>0</v>
      </c>
      <c r="BJ222" s="55">
        <f t="shared" si="155"/>
        <v>0</v>
      </c>
      <c r="BK222" s="56">
        <v>0</v>
      </c>
      <c r="BL222" s="15">
        <v>0</v>
      </c>
      <c r="BM222" s="55">
        <f t="shared" si="156"/>
        <v>0</v>
      </c>
      <c r="BN222" s="56">
        <v>0</v>
      </c>
      <c r="BO222" s="15">
        <v>0</v>
      </c>
      <c r="BP222" s="55">
        <f t="shared" si="157"/>
        <v>0</v>
      </c>
      <c r="BQ222" s="56">
        <v>0</v>
      </c>
      <c r="BR222" s="15">
        <v>0</v>
      </c>
      <c r="BS222" s="55">
        <f t="shared" si="158"/>
        <v>0</v>
      </c>
      <c r="BT222" s="56">
        <v>0</v>
      </c>
      <c r="BU222" s="15">
        <v>0</v>
      </c>
      <c r="BV222" s="55">
        <f t="shared" si="159"/>
        <v>0</v>
      </c>
      <c r="BW222" s="56">
        <v>0</v>
      </c>
      <c r="BX222" s="15">
        <v>0</v>
      </c>
      <c r="BY222" s="55">
        <f t="shared" si="160"/>
        <v>0</v>
      </c>
      <c r="BZ222" s="56">
        <v>0</v>
      </c>
      <c r="CA222" s="15">
        <v>0</v>
      </c>
      <c r="CB222" s="55">
        <f t="shared" si="161"/>
        <v>0</v>
      </c>
      <c r="CC222" s="56">
        <v>0</v>
      </c>
      <c r="CD222" s="15">
        <v>0</v>
      </c>
      <c r="CE222" s="55">
        <f t="shared" si="162"/>
        <v>0</v>
      </c>
      <c r="CF222" s="9">
        <f t="shared" si="129"/>
        <v>181.73499999999999</v>
      </c>
      <c r="CG222" s="6">
        <f t="shared" si="130"/>
        <v>1238.8509999999999</v>
      </c>
    </row>
    <row r="223" spans="1:85" s="69" customFormat="1" x14ac:dyDescent="0.25">
      <c r="A223" s="67">
        <v>2020</v>
      </c>
      <c r="B223" s="68" t="s">
        <v>14</v>
      </c>
      <c r="C223" s="56">
        <v>0</v>
      </c>
      <c r="D223" s="15">
        <v>0</v>
      </c>
      <c r="E223" s="55">
        <f t="shared" si="163"/>
        <v>0</v>
      </c>
      <c r="F223" s="89">
        <v>54</v>
      </c>
      <c r="G223" s="90">
        <v>373.50599999999997</v>
      </c>
      <c r="H223" s="55">
        <f t="shared" si="137"/>
        <v>6916.7777777777774</v>
      </c>
      <c r="I223" s="56">
        <v>0</v>
      </c>
      <c r="J223" s="15">
        <v>0</v>
      </c>
      <c r="K223" s="55">
        <f t="shared" si="138"/>
        <v>0</v>
      </c>
      <c r="L223" s="56">
        <v>0</v>
      </c>
      <c r="M223" s="15">
        <v>0</v>
      </c>
      <c r="N223" s="55">
        <f t="shared" si="139"/>
        <v>0</v>
      </c>
      <c r="O223" s="56">
        <v>0</v>
      </c>
      <c r="P223" s="15">
        <v>0</v>
      </c>
      <c r="Q223" s="55">
        <f t="shared" si="140"/>
        <v>0</v>
      </c>
      <c r="R223" s="56">
        <v>0</v>
      </c>
      <c r="S223" s="15">
        <v>0</v>
      </c>
      <c r="T223" s="55">
        <f t="shared" si="141"/>
        <v>0</v>
      </c>
      <c r="U223" s="56">
        <v>0</v>
      </c>
      <c r="V223" s="15">
        <v>0</v>
      </c>
      <c r="W223" s="55">
        <f t="shared" si="142"/>
        <v>0</v>
      </c>
      <c r="X223" s="56">
        <v>0</v>
      </c>
      <c r="Y223" s="15">
        <v>0</v>
      </c>
      <c r="Z223" s="55">
        <f t="shared" si="143"/>
        <v>0</v>
      </c>
      <c r="AA223" s="56">
        <v>0</v>
      </c>
      <c r="AB223" s="15">
        <v>0</v>
      </c>
      <c r="AC223" s="55">
        <f t="shared" si="144"/>
        <v>0</v>
      </c>
      <c r="AD223" s="56">
        <v>0</v>
      </c>
      <c r="AE223" s="15">
        <v>0</v>
      </c>
      <c r="AF223" s="55">
        <f t="shared" si="145"/>
        <v>0</v>
      </c>
      <c r="AG223" s="56">
        <v>0</v>
      </c>
      <c r="AH223" s="15">
        <v>0</v>
      </c>
      <c r="AI223" s="55">
        <f t="shared" si="146"/>
        <v>0</v>
      </c>
      <c r="AJ223" s="56">
        <v>0</v>
      </c>
      <c r="AK223" s="15">
        <v>0</v>
      </c>
      <c r="AL223" s="55">
        <f t="shared" si="147"/>
        <v>0</v>
      </c>
      <c r="AM223" s="56">
        <v>0</v>
      </c>
      <c r="AN223" s="15">
        <v>0</v>
      </c>
      <c r="AO223" s="55">
        <f t="shared" si="148"/>
        <v>0</v>
      </c>
      <c r="AP223" s="56">
        <v>0</v>
      </c>
      <c r="AQ223" s="15">
        <v>0</v>
      </c>
      <c r="AR223" s="55">
        <f t="shared" si="149"/>
        <v>0</v>
      </c>
      <c r="AS223" s="56">
        <v>0</v>
      </c>
      <c r="AT223" s="15">
        <v>0</v>
      </c>
      <c r="AU223" s="55">
        <f t="shared" si="150"/>
        <v>0</v>
      </c>
      <c r="AV223" s="56">
        <v>0</v>
      </c>
      <c r="AW223" s="15">
        <v>0</v>
      </c>
      <c r="AX223" s="55">
        <f t="shared" si="151"/>
        <v>0</v>
      </c>
      <c r="AY223" s="56">
        <v>0</v>
      </c>
      <c r="AZ223" s="15">
        <v>0</v>
      </c>
      <c r="BA223" s="55">
        <f t="shared" si="152"/>
        <v>0</v>
      </c>
      <c r="BB223" s="56">
        <v>0</v>
      </c>
      <c r="BC223" s="15">
        <v>0</v>
      </c>
      <c r="BD223" s="55">
        <f t="shared" si="153"/>
        <v>0</v>
      </c>
      <c r="BE223" s="56">
        <v>0</v>
      </c>
      <c r="BF223" s="15">
        <v>0</v>
      </c>
      <c r="BG223" s="55">
        <f t="shared" si="154"/>
        <v>0</v>
      </c>
      <c r="BH223" s="56">
        <v>0</v>
      </c>
      <c r="BI223" s="15">
        <v>0</v>
      </c>
      <c r="BJ223" s="55">
        <f t="shared" si="155"/>
        <v>0</v>
      </c>
      <c r="BK223" s="56">
        <v>0</v>
      </c>
      <c r="BL223" s="15">
        <v>0</v>
      </c>
      <c r="BM223" s="55">
        <f t="shared" si="156"/>
        <v>0</v>
      </c>
      <c r="BN223" s="56">
        <v>0</v>
      </c>
      <c r="BO223" s="15">
        <v>0</v>
      </c>
      <c r="BP223" s="55">
        <f t="shared" si="157"/>
        <v>0</v>
      </c>
      <c r="BQ223" s="56">
        <v>0</v>
      </c>
      <c r="BR223" s="15">
        <v>0</v>
      </c>
      <c r="BS223" s="55">
        <f t="shared" si="158"/>
        <v>0</v>
      </c>
      <c r="BT223" s="56">
        <v>0</v>
      </c>
      <c r="BU223" s="15">
        <v>0</v>
      </c>
      <c r="BV223" s="55">
        <f t="shared" si="159"/>
        <v>0</v>
      </c>
      <c r="BW223" s="56">
        <v>0</v>
      </c>
      <c r="BX223" s="15">
        <v>0</v>
      </c>
      <c r="BY223" s="55">
        <f t="shared" si="160"/>
        <v>0</v>
      </c>
      <c r="BZ223" s="56">
        <v>0</v>
      </c>
      <c r="CA223" s="15">
        <v>0</v>
      </c>
      <c r="CB223" s="55">
        <f t="shared" si="161"/>
        <v>0</v>
      </c>
      <c r="CC223" s="56">
        <v>0</v>
      </c>
      <c r="CD223" s="15">
        <v>0</v>
      </c>
      <c r="CE223" s="55">
        <f t="shared" si="162"/>
        <v>0</v>
      </c>
      <c r="CF223" s="9">
        <f t="shared" si="129"/>
        <v>54</v>
      </c>
      <c r="CG223" s="6">
        <f t="shared" si="130"/>
        <v>373.50599999999997</v>
      </c>
    </row>
    <row r="224" spans="1:85" s="69" customFormat="1" x14ac:dyDescent="0.25">
      <c r="A224" s="67">
        <v>2020</v>
      </c>
      <c r="B224" s="55" t="s">
        <v>15</v>
      </c>
      <c r="C224" s="56">
        <v>0</v>
      </c>
      <c r="D224" s="15">
        <v>0</v>
      </c>
      <c r="E224" s="55">
        <f t="shared" si="163"/>
        <v>0</v>
      </c>
      <c r="F224" s="92">
        <v>684</v>
      </c>
      <c r="G224" s="93">
        <v>4290.74</v>
      </c>
      <c r="H224" s="55">
        <f t="shared" si="137"/>
        <v>6273.0116959064326</v>
      </c>
      <c r="I224" s="92">
        <v>39.896000000000001</v>
      </c>
      <c r="J224" s="93">
        <v>252.94800000000001</v>
      </c>
      <c r="K224" s="55">
        <f t="shared" si="138"/>
        <v>6340.1844796470832</v>
      </c>
      <c r="L224" s="56">
        <v>0</v>
      </c>
      <c r="M224" s="15">
        <v>0</v>
      </c>
      <c r="N224" s="55">
        <f t="shared" si="139"/>
        <v>0</v>
      </c>
      <c r="O224" s="56">
        <v>0</v>
      </c>
      <c r="P224" s="15">
        <v>0</v>
      </c>
      <c r="Q224" s="55">
        <f t="shared" si="140"/>
        <v>0</v>
      </c>
      <c r="R224" s="56">
        <v>0</v>
      </c>
      <c r="S224" s="15">
        <v>0</v>
      </c>
      <c r="T224" s="55">
        <f t="shared" si="141"/>
        <v>0</v>
      </c>
      <c r="U224" s="56">
        <v>0</v>
      </c>
      <c r="V224" s="15">
        <v>0</v>
      </c>
      <c r="W224" s="55">
        <f t="shared" si="142"/>
        <v>0</v>
      </c>
      <c r="X224" s="56">
        <v>0</v>
      </c>
      <c r="Y224" s="15">
        <v>0</v>
      </c>
      <c r="Z224" s="55">
        <f t="shared" si="143"/>
        <v>0</v>
      </c>
      <c r="AA224" s="92">
        <v>8.125</v>
      </c>
      <c r="AB224" s="93">
        <v>180.548</v>
      </c>
      <c r="AC224" s="55">
        <f t="shared" si="144"/>
        <v>22221.292307692311</v>
      </c>
      <c r="AD224" s="56">
        <v>0</v>
      </c>
      <c r="AE224" s="15">
        <v>0</v>
      </c>
      <c r="AF224" s="55">
        <f t="shared" si="145"/>
        <v>0</v>
      </c>
      <c r="AG224" s="56">
        <v>0</v>
      </c>
      <c r="AH224" s="15">
        <v>0</v>
      </c>
      <c r="AI224" s="55">
        <f t="shared" si="146"/>
        <v>0</v>
      </c>
      <c r="AJ224" s="56">
        <v>0</v>
      </c>
      <c r="AK224" s="15">
        <v>0</v>
      </c>
      <c r="AL224" s="55">
        <f t="shared" si="147"/>
        <v>0</v>
      </c>
      <c r="AM224" s="56">
        <v>0</v>
      </c>
      <c r="AN224" s="15">
        <v>0</v>
      </c>
      <c r="AO224" s="55">
        <f t="shared" si="148"/>
        <v>0</v>
      </c>
      <c r="AP224" s="56">
        <v>0</v>
      </c>
      <c r="AQ224" s="15">
        <v>0</v>
      </c>
      <c r="AR224" s="55">
        <f t="shared" si="149"/>
        <v>0</v>
      </c>
      <c r="AS224" s="56">
        <v>0</v>
      </c>
      <c r="AT224" s="15">
        <v>0</v>
      </c>
      <c r="AU224" s="55">
        <f t="shared" si="150"/>
        <v>0</v>
      </c>
      <c r="AV224" s="56">
        <v>0</v>
      </c>
      <c r="AW224" s="15">
        <v>0</v>
      </c>
      <c r="AX224" s="55">
        <f t="shared" si="151"/>
        <v>0</v>
      </c>
      <c r="AY224" s="56">
        <v>0</v>
      </c>
      <c r="AZ224" s="15">
        <v>0</v>
      </c>
      <c r="BA224" s="55">
        <f t="shared" si="152"/>
        <v>0</v>
      </c>
      <c r="BB224" s="56">
        <v>0</v>
      </c>
      <c r="BC224" s="15">
        <v>0</v>
      </c>
      <c r="BD224" s="55">
        <f t="shared" si="153"/>
        <v>0</v>
      </c>
      <c r="BE224" s="56">
        <v>0</v>
      </c>
      <c r="BF224" s="15">
        <v>0</v>
      </c>
      <c r="BG224" s="55">
        <f t="shared" si="154"/>
        <v>0</v>
      </c>
      <c r="BH224" s="56">
        <v>0</v>
      </c>
      <c r="BI224" s="15">
        <v>0</v>
      </c>
      <c r="BJ224" s="55">
        <f t="shared" si="155"/>
        <v>0</v>
      </c>
      <c r="BK224" s="92">
        <v>0.05</v>
      </c>
      <c r="BL224" s="93">
        <v>0.128</v>
      </c>
      <c r="BM224" s="55">
        <f t="shared" si="156"/>
        <v>2560</v>
      </c>
      <c r="BN224" s="56">
        <v>0</v>
      </c>
      <c r="BO224" s="15">
        <v>0</v>
      </c>
      <c r="BP224" s="55">
        <f t="shared" si="157"/>
        <v>0</v>
      </c>
      <c r="BQ224" s="56">
        <v>0</v>
      </c>
      <c r="BR224" s="15">
        <v>0</v>
      </c>
      <c r="BS224" s="55">
        <f t="shared" si="158"/>
        <v>0</v>
      </c>
      <c r="BT224" s="56">
        <v>0</v>
      </c>
      <c r="BU224" s="15">
        <v>0</v>
      </c>
      <c r="BV224" s="55">
        <f t="shared" si="159"/>
        <v>0</v>
      </c>
      <c r="BW224" s="56">
        <v>0</v>
      </c>
      <c r="BX224" s="15">
        <v>0</v>
      </c>
      <c r="BY224" s="55">
        <f t="shared" si="160"/>
        <v>0</v>
      </c>
      <c r="BZ224" s="56">
        <v>0</v>
      </c>
      <c r="CA224" s="15">
        <v>0</v>
      </c>
      <c r="CB224" s="55">
        <f t="shared" si="161"/>
        <v>0</v>
      </c>
      <c r="CC224" s="56">
        <v>0</v>
      </c>
      <c r="CD224" s="15">
        <v>0</v>
      </c>
      <c r="CE224" s="55">
        <f t="shared" si="162"/>
        <v>0</v>
      </c>
      <c r="CF224" s="9">
        <f t="shared" si="129"/>
        <v>732.07099999999991</v>
      </c>
      <c r="CG224" s="6">
        <f t="shared" si="130"/>
        <v>4724.3639999999996</v>
      </c>
    </row>
    <row r="225" spans="1:85" s="69" customFormat="1" x14ac:dyDescent="0.25">
      <c r="A225" s="67">
        <v>2020</v>
      </c>
      <c r="B225" s="68" t="s">
        <v>16</v>
      </c>
      <c r="C225" s="56">
        <v>0</v>
      </c>
      <c r="D225" s="15">
        <v>0</v>
      </c>
      <c r="E225" s="55">
        <f t="shared" si="163"/>
        <v>0</v>
      </c>
      <c r="F225" s="94">
        <v>180</v>
      </c>
      <c r="G225" s="95">
        <v>1033.404</v>
      </c>
      <c r="H225" s="55">
        <f t="shared" si="137"/>
        <v>5741.1333333333332</v>
      </c>
      <c r="I225" s="56">
        <v>0</v>
      </c>
      <c r="J225" s="15">
        <v>0</v>
      </c>
      <c r="K225" s="55">
        <f t="shared" si="138"/>
        <v>0</v>
      </c>
      <c r="L225" s="56">
        <v>0</v>
      </c>
      <c r="M225" s="15">
        <v>0</v>
      </c>
      <c r="N225" s="55">
        <f t="shared" si="139"/>
        <v>0</v>
      </c>
      <c r="O225" s="56">
        <v>0</v>
      </c>
      <c r="P225" s="15">
        <v>0</v>
      </c>
      <c r="Q225" s="55">
        <f t="shared" si="140"/>
        <v>0</v>
      </c>
      <c r="R225" s="56">
        <v>0</v>
      </c>
      <c r="S225" s="15">
        <v>0</v>
      </c>
      <c r="T225" s="55">
        <f t="shared" si="141"/>
        <v>0</v>
      </c>
      <c r="U225" s="56">
        <v>0</v>
      </c>
      <c r="V225" s="15">
        <v>0</v>
      </c>
      <c r="W225" s="55">
        <f t="shared" si="142"/>
        <v>0</v>
      </c>
      <c r="X225" s="56">
        <v>0</v>
      </c>
      <c r="Y225" s="15">
        <v>0</v>
      </c>
      <c r="Z225" s="55">
        <f t="shared" si="143"/>
        <v>0</v>
      </c>
      <c r="AA225" s="94">
        <v>3.75</v>
      </c>
      <c r="AB225" s="95">
        <v>84.757999999999996</v>
      </c>
      <c r="AC225" s="55">
        <f t="shared" si="144"/>
        <v>22602.133333333331</v>
      </c>
      <c r="AD225" s="56">
        <v>0</v>
      </c>
      <c r="AE225" s="15">
        <v>0</v>
      </c>
      <c r="AF225" s="55">
        <f t="shared" si="145"/>
        <v>0</v>
      </c>
      <c r="AG225" s="56">
        <v>0</v>
      </c>
      <c r="AH225" s="15">
        <v>0</v>
      </c>
      <c r="AI225" s="55">
        <f t="shared" si="146"/>
        <v>0</v>
      </c>
      <c r="AJ225" s="56">
        <v>0</v>
      </c>
      <c r="AK225" s="15">
        <v>0</v>
      </c>
      <c r="AL225" s="55">
        <f t="shared" si="147"/>
        <v>0</v>
      </c>
      <c r="AM225" s="56">
        <v>0</v>
      </c>
      <c r="AN225" s="15">
        <v>0</v>
      </c>
      <c r="AO225" s="55">
        <f t="shared" si="148"/>
        <v>0</v>
      </c>
      <c r="AP225" s="56">
        <v>0</v>
      </c>
      <c r="AQ225" s="15">
        <v>0</v>
      </c>
      <c r="AR225" s="55">
        <f t="shared" si="149"/>
        <v>0</v>
      </c>
      <c r="AS225" s="56">
        <v>0</v>
      </c>
      <c r="AT225" s="15">
        <v>0</v>
      </c>
      <c r="AU225" s="55">
        <f t="shared" si="150"/>
        <v>0</v>
      </c>
      <c r="AV225" s="56">
        <v>0</v>
      </c>
      <c r="AW225" s="15">
        <v>0</v>
      </c>
      <c r="AX225" s="55">
        <f t="shared" si="151"/>
        <v>0</v>
      </c>
      <c r="AY225" s="56">
        <v>0</v>
      </c>
      <c r="AZ225" s="15">
        <v>0</v>
      </c>
      <c r="BA225" s="55">
        <f t="shared" si="152"/>
        <v>0</v>
      </c>
      <c r="BB225" s="56">
        <v>0</v>
      </c>
      <c r="BC225" s="15">
        <v>0</v>
      </c>
      <c r="BD225" s="55">
        <f t="shared" si="153"/>
        <v>0</v>
      </c>
      <c r="BE225" s="56">
        <v>0</v>
      </c>
      <c r="BF225" s="15">
        <v>0</v>
      </c>
      <c r="BG225" s="55">
        <f t="shared" si="154"/>
        <v>0</v>
      </c>
      <c r="BH225" s="56">
        <v>0</v>
      </c>
      <c r="BI225" s="15">
        <v>0</v>
      </c>
      <c r="BJ225" s="55">
        <f t="shared" si="155"/>
        <v>0</v>
      </c>
      <c r="BK225" s="56">
        <v>0</v>
      </c>
      <c r="BL225" s="15">
        <v>0</v>
      </c>
      <c r="BM225" s="55">
        <f t="shared" si="156"/>
        <v>0</v>
      </c>
      <c r="BN225" s="56">
        <v>0</v>
      </c>
      <c r="BO225" s="15">
        <v>0</v>
      </c>
      <c r="BP225" s="55">
        <f t="shared" si="157"/>
        <v>0</v>
      </c>
      <c r="BQ225" s="56">
        <v>0</v>
      </c>
      <c r="BR225" s="15">
        <v>0</v>
      </c>
      <c r="BS225" s="55">
        <f t="shared" si="158"/>
        <v>0</v>
      </c>
      <c r="BT225" s="56">
        <v>0</v>
      </c>
      <c r="BU225" s="15">
        <v>0</v>
      </c>
      <c r="BV225" s="55">
        <f t="shared" si="159"/>
        <v>0</v>
      </c>
      <c r="BW225" s="56">
        <v>0</v>
      </c>
      <c r="BX225" s="15">
        <v>0</v>
      </c>
      <c r="BY225" s="55">
        <f t="shared" si="160"/>
        <v>0</v>
      </c>
      <c r="BZ225" s="56">
        <v>0</v>
      </c>
      <c r="CA225" s="15">
        <v>0</v>
      </c>
      <c r="CB225" s="55">
        <f t="shared" si="161"/>
        <v>0</v>
      </c>
      <c r="CC225" s="56">
        <v>0</v>
      </c>
      <c r="CD225" s="15">
        <v>0</v>
      </c>
      <c r="CE225" s="55">
        <f t="shared" si="162"/>
        <v>0</v>
      </c>
      <c r="CF225" s="9">
        <f t="shared" si="129"/>
        <v>183.75</v>
      </c>
      <c r="CG225" s="6">
        <f t="shared" si="130"/>
        <v>1118.162</v>
      </c>
    </row>
    <row r="226" spans="1:85" s="69" customFormat="1" ht="15.75" thickBot="1" x14ac:dyDescent="0.3">
      <c r="A226" s="48"/>
      <c r="B226" s="49" t="s">
        <v>17</v>
      </c>
      <c r="C226" s="38">
        <f t="shared" ref="C226:D226" si="164">SUM(C214:C225)</f>
        <v>0</v>
      </c>
      <c r="D226" s="36">
        <f t="shared" si="164"/>
        <v>0</v>
      </c>
      <c r="E226" s="37"/>
      <c r="F226" s="38">
        <f t="shared" ref="F226:G226" si="165">SUM(F214:F225)</f>
        <v>3385.3399999999997</v>
      </c>
      <c r="G226" s="36">
        <f t="shared" si="165"/>
        <v>21045.998</v>
      </c>
      <c r="H226" s="37"/>
      <c r="I226" s="38">
        <f t="shared" ref="I226:J226" si="166">SUM(I214:I225)</f>
        <v>176.60700000000003</v>
      </c>
      <c r="J226" s="36">
        <f t="shared" si="166"/>
        <v>1299.644</v>
      </c>
      <c r="K226" s="37"/>
      <c r="L226" s="38">
        <f t="shared" ref="L226:M226" si="167">SUM(L214:L225)</f>
        <v>0</v>
      </c>
      <c r="M226" s="36">
        <f t="shared" si="167"/>
        <v>0</v>
      </c>
      <c r="N226" s="37"/>
      <c r="O226" s="38">
        <f t="shared" ref="O226:P226" si="168">SUM(O214:O225)</f>
        <v>0</v>
      </c>
      <c r="P226" s="36">
        <f t="shared" si="168"/>
        <v>0</v>
      </c>
      <c r="Q226" s="37"/>
      <c r="R226" s="38">
        <f t="shared" ref="R226:S226" si="169">SUM(R214:R225)</f>
        <v>0</v>
      </c>
      <c r="S226" s="36">
        <f t="shared" si="169"/>
        <v>0</v>
      </c>
      <c r="T226" s="37"/>
      <c r="U226" s="38">
        <f t="shared" ref="U226:V226" si="170">SUM(U214:U225)</f>
        <v>0</v>
      </c>
      <c r="V226" s="36">
        <f t="shared" si="170"/>
        <v>0</v>
      </c>
      <c r="W226" s="37"/>
      <c r="X226" s="38">
        <f t="shared" ref="X226:Y226" si="171">SUM(X214:X225)</f>
        <v>9</v>
      </c>
      <c r="Y226" s="36">
        <f t="shared" si="171"/>
        <v>93.718000000000004</v>
      </c>
      <c r="Z226" s="37"/>
      <c r="AA226" s="38">
        <f t="shared" ref="AA226:AB226" si="172">SUM(AA214:AA225)</f>
        <v>88.9</v>
      </c>
      <c r="AB226" s="36">
        <f t="shared" si="172"/>
        <v>1091.4549999999999</v>
      </c>
      <c r="AC226" s="37"/>
      <c r="AD226" s="38">
        <f t="shared" ref="AD226:AE226" si="173">SUM(AD214:AD225)</f>
        <v>0</v>
      </c>
      <c r="AE226" s="36">
        <f t="shared" si="173"/>
        <v>0</v>
      </c>
      <c r="AF226" s="37"/>
      <c r="AG226" s="38">
        <f t="shared" ref="AG226:AH226" si="174">SUM(AG214:AG225)</f>
        <v>0</v>
      </c>
      <c r="AH226" s="36">
        <f t="shared" si="174"/>
        <v>0</v>
      </c>
      <c r="AI226" s="37"/>
      <c r="AJ226" s="38">
        <f t="shared" ref="AJ226:AK226" si="175">SUM(AJ214:AJ225)</f>
        <v>0</v>
      </c>
      <c r="AK226" s="36">
        <f t="shared" si="175"/>
        <v>0</v>
      </c>
      <c r="AL226" s="37"/>
      <c r="AM226" s="38">
        <f t="shared" ref="AM226:AN226" si="176">SUM(AM214:AM225)</f>
        <v>0</v>
      </c>
      <c r="AN226" s="36">
        <f t="shared" si="176"/>
        <v>0</v>
      </c>
      <c r="AO226" s="37"/>
      <c r="AP226" s="38">
        <f t="shared" ref="AP226:AQ226" si="177">SUM(AP214:AP225)</f>
        <v>0</v>
      </c>
      <c r="AQ226" s="36">
        <f t="shared" si="177"/>
        <v>0</v>
      </c>
      <c r="AR226" s="37"/>
      <c r="AS226" s="38">
        <f t="shared" ref="AS226:AT226" si="178">SUM(AS214:AS225)</f>
        <v>0</v>
      </c>
      <c r="AT226" s="36">
        <f t="shared" si="178"/>
        <v>0</v>
      </c>
      <c r="AU226" s="37"/>
      <c r="AV226" s="38">
        <f t="shared" ref="AV226:AW226" si="179">SUM(AV214:AV225)</f>
        <v>0</v>
      </c>
      <c r="AW226" s="36">
        <f t="shared" si="179"/>
        <v>0</v>
      </c>
      <c r="AX226" s="37"/>
      <c r="AY226" s="38">
        <f t="shared" ref="AY226:AZ226" si="180">SUM(AY214:AY225)</f>
        <v>0</v>
      </c>
      <c r="AZ226" s="36">
        <f t="shared" si="180"/>
        <v>0</v>
      </c>
      <c r="BA226" s="37"/>
      <c r="BB226" s="38">
        <f t="shared" ref="BB226:BC226" si="181">SUM(BB214:BB225)</f>
        <v>0</v>
      </c>
      <c r="BC226" s="36">
        <f t="shared" si="181"/>
        <v>0</v>
      </c>
      <c r="BD226" s="37"/>
      <c r="BE226" s="38">
        <f t="shared" ref="BE226:BF226" si="182">SUM(BE214:BE225)</f>
        <v>0.32900000000000001</v>
      </c>
      <c r="BF226" s="36">
        <f t="shared" si="182"/>
        <v>0.70399999999999996</v>
      </c>
      <c r="BG226" s="37"/>
      <c r="BH226" s="38">
        <f t="shared" ref="BH226:BI226" si="183">SUM(BH214:BH225)</f>
        <v>0</v>
      </c>
      <c r="BI226" s="36">
        <f t="shared" si="183"/>
        <v>0</v>
      </c>
      <c r="BJ226" s="37"/>
      <c r="BK226" s="38">
        <f t="shared" ref="BK226:BL226" si="184">SUM(BK214:BK225)</f>
        <v>0.19</v>
      </c>
      <c r="BL226" s="36">
        <f t="shared" si="184"/>
        <v>0.318</v>
      </c>
      <c r="BM226" s="37"/>
      <c r="BN226" s="38">
        <f t="shared" ref="BN226:BO226" si="185">SUM(BN214:BN225)</f>
        <v>0</v>
      </c>
      <c r="BO226" s="36">
        <f t="shared" si="185"/>
        <v>0</v>
      </c>
      <c r="BP226" s="37"/>
      <c r="BQ226" s="38">
        <f t="shared" ref="BQ226:BR226" si="186">SUM(BQ214:BQ225)</f>
        <v>9.5999999999999992E-3</v>
      </c>
      <c r="BR226" s="36">
        <f t="shared" si="186"/>
        <v>0.126</v>
      </c>
      <c r="BS226" s="37"/>
      <c r="BT226" s="38">
        <f t="shared" ref="BT226:BU226" si="187">SUM(BT214:BT225)</f>
        <v>0</v>
      </c>
      <c r="BU226" s="36">
        <f t="shared" si="187"/>
        <v>0</v>
      </c>
      <c r="BV226" s="37"/>
      <c r="BW226" s="38">
        <f t="shared" ref="BW226:BX226" si="188">SUM(BW214:BW225)</f>
        <v>1E-3</v>
      </c>
      <c r="BX226" s="36">
        <f t="shared" si="188"/>
        <v>0.114</v>
      </c>
      <c r="BY226" s="37"/>
      <c r="BZ226" s="38">
        <f t="shared" ref="BZ226:CA226" si="189">SUM(BZ214:BZ225)</f>
        <v>7.2999999999999996E-4</v>
      </c>
      <c r="CA226" s="36">
        <f t="shared" si="189"/>
        <v>0.23100000000000001</v>
      </c>
      <c r="CB226" s="37"/>
      <c r="CC226" s="38">
        <f t="shared" ref="CC226:CD226" si="190">SUM(CC214:CC225)</f>
        <v>0</v>
      </c>
      <c r="CD226" s="36">
        <f t="shared" si="190"/>
        <v>0</v>
      </c>
      <c r="CE226" s="37"/>
      <c r="CF226" s="38">
        <f t="shared" si="129"/>
        <v>3660.3773300000003</v>
      </c>
      <c r="CG226" s="37">
        <f t="shared" si="130"/>
        <v>23532.308000000005</v>
      </c>
    </row>
    <row r="227" spans="1:85" x14ac:dyDescent="0.25">
      <c r="A227" s="67">
        <v>2021</v>
      </c>
      <c r="B227" s="68" t="s">
        <v>5</v>
      </c>
      <c r="C227" s="56">
        <v>0</v>
      </c>
      <c r="D227" s="15">
        <v>0</v>
      </c>
      <c r="E227" s="55">
        <f>IF(C227=0,0,D227/C227*1000)</f>
        <v>0</v>
      </c>
      <c r="F227" s="96">
        <v>918</v>
      </c>
      <c r="G227" s="5">
        <v>5322.12</v>
      </c>
      <c r="H227" s="55">
        <f t="shared" ref="H227:H238" si="191">IF(F227=0,0,G227/F227*1000)</f>
        <v>5797.5163398692812</v>
      </c>
      <c r="I227" s="96">
        <v>19.948</v>
      </c>
      <c r="J227" s="5">
        <v>120.744</v>
      </c>
      <c r="K227" s="55">
        <f t="shared" ref="K227:K238" si="192">IF(I227=0,0,J227/I227*1000)</f>
        <v>6052.937637858432</v>
      </c>
      <c r="L227" s="56">
        <v>0</v>
      </c>
      <c r="M227" s="15">
        <v>0</v>
      </c>
      <c r="N227" s="55">
        <f t="shared" ref="N227:N238" si="193">IF(L227=0,0,M227/L227*1000)</f>
        <v>0</v>
      </c>
      <c r="O227" s="56">
        <v>0</v>
      </c>
      <c r="P227" s="15">
        <v>0</v>
      </c>
      <c r="Q227" s="55">
        <f t="shared" ref="Q227:Q238" si="194">IF(O227=0,0,P227/O227*1000)</f>
        <v>0</v>
      </c>
      <c r="R227" s="56">
        <v>0</v>
      </c>
      <c r="S227" s="15">
        <v>0</v>
      </c>
      <c r="T227" s="55">
        <f t="shared" ref="T227:T238" si="195">IF(R227=0,0,S227/R227*1000)</f>
        <v>0</v>
      </c>
      <c r="U227" s="56">
        <v>0</v>
      </c>
      <c r="V227" s="15">
        <v>0</v>
      </c>
      <c r="W227" s="55">
        <f t="shared" ref="W227:W238" si="196">IF(U227=0,0,V227/U227*1000)</f>
        <v>0</v>
      </c>
      <c r="X227" s="56">
        <v>0</v>
      </c>
      <c r="Y227" s="15">
        <v>0</v>
      </c>
      <c r="Z227" s="55">
        <f t="shared" ref="Z227:Z238" si="197">IF(X227=0,0,Y227/X227*1000)</f>
        <v>0</v>
      </c>
      <c r="AA227" s="56">
        <v>0</v>
      </c>
      <c r="AB227" s="15">
        <v>0</v>
      </c>
      <c r="AC227" s="55">
        <f t="shared" ref="AC227:AC238" si="198">IF(AA227=0,0,AB227/AA227*1000)</f>
        <v>0</v>
      </c>
      <c r="AD227" s="56">
        <v>0</v>
      </c>
      <c r="AE227" s="15">
        <v>0</v>
      </c>
      <c r="AF227" s="55">
        <f t="shared" ref="AF227:AF238" si="199">IF(AD227=0,0,AE227/AD227*1000)</f>
        <v>0</v>
      </c>
      <c r="AG227" s="56">
        <v>0</v>
      </c>
      <c r="AH227" s="15">
        <v>0</v>
      </c>
      <c r="AI227" s="55">
        <f t="shared" ref="AI227:AI238" si="200">IF(AG227=0,0,AH227/AG227*1000)</f>
        <v>0</v>
      </c>
      <c r="AJ227" s="56">
        <v>0</v>
      </c>
      <c r="AK227" s="15">
        <v>0</v>
      </c>
      <c r="AL227" s="55">
        <f t="shared" ref="AL227:AL238" si="201">IF(AJ227=0,0,AK227/AJ227*1000)</f>
        <v>0</v>
      </c>
      <c r="AM227" s="56">
        <v>0</v>
      </c>
      <c r="AN227" s="15">
        <v>0</v>
      </c>
      <c r="AO227" s="55">
        <f t="shared" ref="AO227:AO238" si="202">IF(AM227=0,0,AN227/AM227*1000)</f>
        <v>0</v>
      </c>
      <c r="AP227" s="56">
        <v>0</v>
      </c>
      <c r="AQ227" s="15">
        <v>0</v>
      </c>
      <c r="AR227" s="55">
        <f t="shared" ref="AR227:AR238" si="203">IF(AP227=0,0,AQ227/AP227*1000)</f>
        <v>0</v>
      </c>
      <c r="AS227" s="56">
        <v>0</v>
      </c>
      <c r="AT227" s="15">
        <v>0</v>
      </c>
      <c r="AU227" s="55">
        <f t="shared" ref="AU227:AU238" si="204">IF(AS227=0,0,AT227/AS227*1000)</f>
        <v>0</v>
      </c>
      <c r="AV227" s="56">
        <v>0</v>
      </c>
      <c r="AW227" s="15">
        <v>0</v>
      </c>
      <c r="AX227" s="55">
        <f t="shared" ref="AX227:AX238" si="205">IF(AV227=0,0,AW227/AV227*1000)</f>
        <v>0</v>
      </c>
      <c r="AY227" s="56">
        <v>0</v>
      </c>
      <c r="AZ227" s="15">
        <v>0</v>
      </c>
      <c r="BA227" s="55">
        <f t="shared" ref="BA227:BA238" si="206">IF(AY227=0,0,AZ227/AY227*1000)</f>
        <v>0</v>
      </c>
      <c r="BB227" s="56">
        <v>0</v>
      </c>
      <c r="BC227" s="15">
        <v>0</v>
      </c>
      <c r="BD227" s="55">
        <f t="shared" ref="BD227:BD238" si="207">IF(BB227=0,0,BC227/BB227*1000)</f>
        <v>0</v>
      </c>
      <c r="BE227" s="56">
        <v>0</v>
      </c>
      <c r="BF227" s="15">
        <v>0</v>
      </c>
      <c r="BG227" s="55">
        <f t="shared" ref="BG227:BG238" si="208">IF(BE227=0,0,BF227/BE227*1000)</f>
        <v>0</v>
      </c>
      <c r="BH227" s="56">
        <v>0</v>
      </c>
      <c r="BI227" s="15">
        <v>0</v>
      </c>
      <c r="BJ227" s="55">
        <f t="shared" ref="BJ227:BJ238" si="209">IF(BH227=0,0,BI227/BH227*1000)</f>
        <v>0</v>
      </c>
      <c r="BK227" s="56">
        <v>0</v>
      </c>
      <c r="BL227" s="15">
        <v>0</v>
      </c>
      <c r="BM227" s="55">
        <f t="shared" ref="BM227:BM238" si="210">IF(BK227=0,0,BL227/BK227*1000)</f>
        <v>0</v>
      </c>
      <c r="BN227" s="56">
        <v>0</v>
      </c>
      <c r="BO227" s="15">
        <v>0</v>
      </c>
      <c r="BP227" s="55">
        <f t="shared" ref="BP227:BP238" si="211">IF(BN227=0,0,BO227/BN227*1000)</f>
        <v>0</v>
      </c>
      <c r="BQ227" s="56">
        <v>0</v>
      </c>
      <c r="BR227" s="15">
        <v>0</v>
      </c>
      <c r="BS227" s="55">
        <f t="shared" ref="BS227:BS238" si="212">IF(BQ227=0,0,BR227/BQ227*1000)</f>
        <v>0</v>
      </c>
      <c r="BT227" s="56">
        <v>0</v>
      </c>
      <c r="BU227" s="15">
        <v>0</v>
      </c>
      <c r="BV227" s="55">
        <f t="shared" ref="BV227:BV238" si="213">IF(BT227=0,0,BU227/BT227*1000)</f>
        <v>0</v>
      </c>
      <c r="BW227" s="56">
        <v>0</v>
      </c>
      <c r="BX227" s="15">
        <v>0</v>
      </c>
      <c r="BY227" s="55">
        <f t="shared" ref="BY227:BY238" si="214">IF(BW227=0,0,BX227/BW227*1000)</f>
        <v>0</v>
      </c>
      <c r="BZ227" s="56">
        <v>0</v>
      </c>
      <c r="CA227" s="15">
        <v>0</v>
      </c>
      <c r="CB227" s="55">
        <f t="shared" ref="CB227:CB238" si="215">IF(BZ227=0,0,CA227/BZ227*1000)</f>
        <v>0</v>
      </c>
      <c r="CC227" s="56">
        <v>0</v>
      </c>
      <c r="CD227" s="15">
        <v>0</v>
      </c>
      <c r="CE227" s="55">
        <f t="shared" ref="CE227:CE238" si="216">IF(CC227=0,0,CD227/CC227*1000)</f>
        <v>0</v>
      </c>
      <c r="CF227" s="9">
        <f t="shared" ref="CF227:CF239" si="217">C227+F227+I227+O227+R227+X227+AA227+AD227+AG227+AP227+BB227+BE227+BK227+BN227+BW227+CC227+AY227+AJ227+AV227+BQ227+U227+AM227+BT227+AS227+BZ227+BH227+L227</f>
        <v>937.94799999999998</v>
      </c>
      <c r="CG227" s="6">
        <f t="shared" ref="CG227:CG239" si="218">D227+G227+J227+P227+S227+Y227+AB227+AE227+AH227+AQ227+BC227+BF227+BL227+BO227+BX227+CD227+AZ227+AK227+AW227+BR227+V227+AN227+BU227+AT227+CA227+BI227+M227</f>
        <v>5442.8639999999996</v>
      </c>
    </row>
    <row r="228" spans="1:85" x14ac:dyDescent="0.25">
      <c r="A228" s="67">
        <v>2021</v>
      </c>
      <c r="B228" s="68" t="s">
        <v>6</v>
      </c>
      <c r="C228" s="56">
        <v>0</v>
      </c>
      <c r="D228" s="15">
        <v>0</v>
      </c>
      <c r="E228" s="55">
        <f t="shared" ref="E228:E229" si="219">IF(C228=0,0,D228/C228*1000)</f>
        <v>0</v>
      </c>
      <c r="F228" s="94">
        <v>90</v>
      </c>
      <c r="G228" s="95">
        <v>517.83699999999999</v>
      </c>
      <c r="H228" s="55">
        <f t="shared" si="191"/>
        <v>5753.7444444444445</v>
      </c>
      <c r="I228" s="94">
        <v>39.896000000000001</v>
      </c>
      <c r="J228" s="95">
        <v>246.405</v>
      </c>
      <c r="K228" s="55">
        <f t="shared" si="192"/>
        <v>6176.1830759975937</v>
      </c>
      <c r="L228" s="56">
        <v>0</v>
      </c>
      <c r="M228" s="15">
        <v>0</v>
      </c>
      <c r="N228" s="55">
        <f t="shared" si="193"/>
        <v>0</v>
      </c>
      <c r="O228" s="56">
        <v>0</v>
      </c>
      <c r="P228" s="15">
        <v>0</v>
      </c>
      <c r="Q228" s="55">
        <f t="shared" si="194"/>
        <v>0</v>
      </c>
      <c r="R228" s="56">
        <v>0</v>
      </c>
      <c r="S228" s="15">
        <v>0</v>
      </c>
      <c r="T228" s="55">
        <f t="shared" si="195"/>
        <v>0</v>
      </c>
      <c r="U228" s="56">
        <v>0</v>
      </c>
      <c r="V228" s="15">
        <v>0</v>
      </c>
      <c r="W228" s="55">
        <f t="shared" si="196"/>
        <v>0</v>
      </c>
      <c r="X228" s="94">
        <v>18.75</v>
      </c>
      <c r="Y228" s="95">
        <v>134.78800000000001</v>
      </c>
      <c r="Z228" s="55">
        <f t="shared" si="197"/>
        <v>7188.6933333333336</v>
      </c>
      <c r="AA228" s="56">
        <v>0</v>
      </c>
      <c r="AB228" s="15">
        <v>0</v>
      </c>
      <c r="AC228" s="55">
        <f t="shared" si="198"/>
        <v>0</v>
      </c>
      <c r="AD228" s="56">
        <v>0</v>
      </c>
      <c r="AE228" s="15">
        <v>0</v>
      </c>
      <c r="AF228" s="55">
        <f t="shared" si="199"/>
        <v>0</v>
      </c>
      <c r="AG228" s="56">
        <v>0</v>
      </c>
      <c r="AH228" s="15">
        <v>0</v>
      </c>
      <c r="AI228" s="55">
        <f t="shared" si="200"/>
        <v>0</v>
      </c>
      <c r="AJ228" s="56">
        <v>0</v>
      </c>
      <c r="AK228" s="15">
        <v>0</v>
      </c>
      <c r="AL228" s="55">
        <f t="shared" si="201"/>
        <v>0</v>
      </c>
      <c r="AM228" s="56">
        <v>0</v>
      </c>
      <c r="AN228" s="15">
        <v>0</v>
      </c>
      <c r="AO228" s="55">
        <f t="shared" si="202"/>
        <v>0</v>
      </c>
      <c r="AP228" s="56">
        <v>0</v>
      </c>
      <c r="AQ228" s="15">
        <v>0</v>
      </c>
      <c r="AR228" s="55">
        <f t="shared" si="203"/>
        <v>0</v>
      </c>
      <c r="AS228" s="56">
        <v>0</v>
      </c>
      <c r="AT228" s="15">
        <v>0</v>
      </c>
      <c r="AU228" s="55">
        <f t="shared" si="204"/>
        <v>0</v>
      </c>
      <c r="AV228" s="56">
        <v>0</v>
      </c>
      <c r="AW228" s="15">
        <v>0</v>
      </c>
      <c r="AX228" s="55">
        <f t="shared" si="205"/>
        <v>0</v>
      </c>
      <c r="AY228" s="56">
        <v>0</v>
      </c>
      <c r="AZ228" s="15">
        <v>0</v>
      </c>
      <c r="BA228" s="55">
        <f t="shared" si="206"/>
        <v>0</v>
      </c>
      <c r="BB228" s="56">
        <v>0</v>
      </c>
      <c r="BC228" s="15">
        <v>0</v>
      </c>
      <c r="BD228" s="55">
        <f t="shared" si="207"/>
        <v>0</v>
      </c>
      <c r="BE228" s="56">
        <v>0</v>
      </c>
      <c r="BF228" s="15">
        <v>0</v>
      </c>
      <c r="BG228" s="55">
        <f t="shared" si="208"/>
        <v>0</v>
      </c>
      <c r="BH228" s="56">
        <v>0</v>
      </c>
      <c r="BI228" s="15">
        <v>0</v>
      </c>
      <c r="BJ228" s="55">
        <f t="shared" si="209"/>
        <v>0</v>
      </c>
      <c r="BK228" s="56">
        <v>0</v>
      </c>
      <c r="BL228" s="15">
        <v>0</v>
      </c>
      <c r="BM228" s="55">
        <f t="shared" si="210"/>
        <v>0</v>
      </c>
      <c r="BN228" s="56">
        <v>0</v>
      </c>
      <c r="BO228" s="15">
        <v>0</v>
      </c>
      <c r="BP228" s="55">
        <f t="shared" si="211"/>
        <v>0</v>
      </c>
      <c r="BQ228" s="56">
        <v>0</v>
      </c>
      <c r="BR228" s="15">
        <v>0</v>
      </c>
      <c r="BS228" s="55">
        <f t="shared" si="212"/>
        <v>0</v>
      </c>
      <c r="BT228" s="56">
        <v>0</v>
      </c>
      <c r="BU228" s="15">
        <v>0</v>
      </c>
      <c r="BV228" s="55">
        <f t="shared" si="213"/>
        <v>0</v>
      </c>
      <c r="BW228" s="56">
        <v>0</v>
      </c>
      <c r="BX228" s="15">
        <v>0</v>
      </c>
      <c r="BY228" s="55">
        <f t="shared" si="214"/>
        <v>0</v>
      </c>
      <c r="BZ228" s="56">
        <v>0</v>
      </c>
      <c r="CA228" s="15">
        <v>0</v>
      </c>
      <c r="CB228" s="55">
        <f t="shared" si="215"/>
        <v>0</v>
      </c>
      <c r="CC228" s="56">
        <v>0</v>
      </c>
      <c r="CD228" s="15">
        <v>0</v>
      </c>
      <c r="CE228" s="55">
        <f t="shared" si="216"/>
        <v>0</v>
      </c>
      <c r="CF228" s="9">
        <f t="shared" si="217"/>
        <v>148.64600000000002</v>
      </c>
      <c r="CG228" s="6">
        <f t="shared" si="218"/>
        <v>899.03</v>
      </c>
    </row>
    <row r="229" spans="1:85" x14ac:dyDescent="0.25">
      <c r="A229" s="67">
        <v>2021</v>
      </c>
      <c r="B229" s="68" t="s">
        <v>7</v>
      </c>
      <c r="C229" s="56">
        <v>0</v>
      </c>
      <c r="D229" s="15">
        <v>0</v>
      </c>
      <c r="E229" s="55">
        <f t="shared" si="219"/>
        <v>0</v>
      </c>
      <c r="F229" s="96">
        <v>594</v>
      </c>
      <c r="G229" s="5">
        <v>3494.8420000000001</v>
      </c>
      <c r="H229" s="55">
        <f t="shared" si="191"/>
        <v>5883.5723905723908</v>
      </c>
      <c r="I229" s="56">
        <v>0</v>
      </c>
      <c r="J229" s="15">
        <v>0</v>
      </c>
      <c r="K229" s="55">
        <f t="shared" si="192"/>
        <v>0</v>
      </c>
      <c r="L229" s="56">
        <v>0</v>
      </c>
      <c r="M229" s="15">
        <v>0</v>
      </c>
      <c r="N229" s="55">
        <f t="shared" si="193"/>
        <v>0</v>
      </c>
      <c r="O229" s="56">
        <v>0</v>
      </c>
      <c r="P229" s="15">
        <v>0</v>
      </c>
      <c r="Q229" s="55">
        <f t="shared" si="194"/>
        <v>0</v>
      </c>
      <c r="R229" s="56">
        <v>0</v>
      </c>
      <c r="S229" s="15">
        <v>0</v>
      </c>
      <c r="T229" s="55">
        <f t="shared" si="195"/>
        <v>0</v>
      </c>
      <c r="U229" s="56">
        <v>0</v>
      </c>
      <c r="V229" s="15">
        <v>0</v>
      </c>
      <c r="W229" s="55">
        <f t="shared" si="196"/>
        <v>0</v>
      </c>
      <c r="X229" s="96">
        <v>3</v>
      </c>
      <c r="Y229" s="5">
        <v>26.58</v>
      </c>
      <c r="Z229" s="55">
        <f t="shared" si="197"/>
        <v>8860</v>
      </c>
      <c r="AA229" s="96">
        <v>1.5</v>
      </c>
      <c r="AB229" s="5">
        <v>35.451000000000001</v>
      </c>
      <c r="AC229" s="55">
        <f t="shared" si="198"/>
        <v>23634</v>
      </c>
      <c r="AD229" s="56">
        <v>0</v>
      </c>
      <c r="AE229" s="15">
        <v>0</v>
      </c>
      <c r="AF229" s="55">
        <f t="shared" si="199"/>
        <v>0</v>
      </c>
      <c r="AG229" s="56">
        <v>0</v>
      </c>
      <c r="AH229" s="15">
        <v>0</v>
      </c>
      <c r="AI229" s="55">
        <f t="shared" si="200"/>
        <v>0</v>
      </c>
      <c r="AJ229" s="56">
        <v>0</v>
      </c>
      <c r="AK229" s="15">
        <v>0</v>
      </c>
      <c r="AL229" s="55">
        <f t="shared" si="201"/>
        <v>0</v>
      </c>
      <c r="AM229" s="56">
        <v>0</v>
      </c>
      <c r="AN229" s="15">
        <v>0</v>
      </c>
      <c r="AO229" s="55">
        <f t="shared" si="202"/>
        <v>0</v>
      </c>
      <c r="AP229" s="56">
        <v>0</v>
      </c>
      <c r="AQ229" s="15">
        <v>0</v>
      </c>
      <c r="AR229" s="55">
        <f t="shared" si="203"/>
        <v>0</v>
      </c>
      <c r="AS229" s="56">
        <v>0</v>
      </c>
      <c r="AT229" s="15">
        <v>0</v>
      </c>
      <c r="AU229" s="55">
        <f t="shared" si="204"/>
        <v>0</v>
      </c>
      <c r="AV229" s="56">
        <v>0</v>
      </c>
      <c r="AW229" s="15">
        <v>0</v>
      </c>
      <c r="AX229" s="55">
        <f t="shared" si="205"/>
        <v>0</v>
      </c>
      <c r="AY229" s="56">
        <v>0</v>
      </c>
      <c r="AZ229" s="15">
        <v>0</v>
      </c>
      <c r="BA229" s="55">
        <f t="shared" si="206"/>
        <v>0</v>
      </c>
      <c r="BB229" s="56">
        <v>0</v>
      </c>
      <c r="BC229" s="15">
        <v>0</v>
      </c>
      <c r="BD229" s="55">
        <f t="shared" si="207"/>
        <v>0</v>
      </c>
      <c r="BE229" s="96">
        <v>1.2E-2</v>
      </c>
      <c r="BF229" s="5">
        <v>0.16400000000000001</v>
      </c>
      <c r="BG229" s="55">
        <f t="shared" si="208"/>
        <v>13666.666666666666</v>
      </c>
      <c r="BH229" s="56">
        <v>0</v>
      </c>
      <c r="BI229" s="15">
        <v>0</v>
      </c>
      <c r="BJ229" s="55">
        <f t="shared" si="209"/>
        <v>0</v>
      </c>
      <c r="BK229" s="56">
        <v>0</v>
      </c>
      <c r="BL229" s="15">
        <v>0</v>
      </c>
      <c r="BM229" s="55">
        <f t="shared" si="210"/>
        <v>0</v>
      </c>
      <c r="BN229" s="56">
        <v>0</v>
      </c>
      <c r="BO229" s="15">
        <v>0</v>
      </c>
      <c r="BP229" s="55">
        <f t="shared" si="211"/>
        <v>0</v>
      </c>
      <c r="BQ229" s="56">
        <v>0</v>
      </c>
      <c r="BR229" s="15">
        <v>0</v>
      </c>
      <c r="BS229" s="55">
        <f t="shared" si="212"/>
        <v>0</v>
      </c>
      <c r="BT229" s="56">
        <v>0</v>
      </c>
      <c r="BU229" s="15">
        <v>0</v>
      </c>
      <c r="BV229" s="55">
        <f t="shared" si="213"/>
        <v>0</v>
      </c>
      <c r="BW229" s="56">
        <v>0</v>
      </c>
      <c r="BX229" s="15">
        <v>0</v>
      </c>
      <c r="BY229" s="55">
        <f t="shared" si="214"/>
        <v>0</v>
      </c>
      <c r="BZ229" s="96">
        <v>2E-3</v>
      </c>
      <c r="CA229" s="5">
        <v>6.0999999999999999E-2</v>
      </c>
      <c r="CB229" s="55">
        <f t="shared" si="215"/>
        <v>30500</v>
      </c>
      <c r="CC229" s="56">
        <v>0</v>
      </c>
      <c r="CD229" s="15">
        <v>0</v>
      </c>
      <c r="CE229" s="55">
        <f t="shared" si="216"/>
        <v>0</v>
      </c>
      <c r="CF229" s="9">
        <f t="shared" si="217"/>
        <v>598.5139999999999</v>
      </c>
      <c r="CG229" s="6">
        <f t="shared" si="218"/>
        <v>3557.0980000000004</v>
      </c>
    </row>
    <row r="230" spans="1:85" x14ac:dyDescent="0.25">
      <c r="A230" s="67">
        <v>2021</v>
      </c>
      <c r="B230" s="68" t="s">
        <v>8</v>
      </c>
      <c r="C230" s="56">
        <v>0</v>
      </c>
      <c r="D230" s="15">
        <v>0</v>
      </c>
      <c r="E230" s="55">
        <f>IF(C230=0,0,D230/C230*1000)</f>
        <v>0</v>
      </c>
      <c r="F230" s="56">
        <v>0</v>
      </c>
      <c r="G230" s="15">
        <v>0</v>
      </c>
      <c r="H230" s="55">
        <f t="shared" si="191"/>
        <v>0</v>
      </c>
      <c r="I230" s="56">
        <v>0</v>
      </c>
      <c r="J230" s="15">
        <v>0</v>
      </c>
      <c r="K230" s="55">
        <f t="shared" si="192"/>
        <v>0</v>
      </c>
      <c r="L230" s="56">
        <v>0</v>
      </c>
      <c r="M230" s="15">
        <v>0</v>
      </c>
      <c r="N230" s="55">
        <f t="shared" si="193"/>
        <v>0</v>
      </c>
      <c r="O230" s="56">
        <v>0</v>
      </c>
      <c r="P230" s="15">
        <v>0</v>
      </c>
      <c r="Q230" s="55">
        <f t="shared" si="194"/>
        <v>0</v>
      </c>
      <c r="R230" s="56">
        <v>0</v>
      </c>
      <c r="S230" s="15">
        <v>0</v>
      </c>
      <c r="T230" s="55">
        <f t="shared" si="195"/>
        <v>0</v>
      </c>
      <c r="U230" s="56">
        <v>0</v>
      </c>
      <c r="V230" s="15">
        <v>0</v>
      </c>
      <c r="W230" s="55">
        <f t="shared" si="196"/>
        <v>0</v>
      </c>
      <c r="X230" s="96">
        <v>2.2000000000000002</v>
      </c>
      <c r="Y230" s="5">
        <v>20.577000000000002</v>
      </c>
      <c r="Z230" s="55">
        <f t="shared" si="197"/>
        <v>9353.181818181818</v>
      </c>
      <c r="AA230" s="56">
        <v>0</v>
      </c>
      <c r="AB230" s="15">
        <v>0</v>
      </c>
      <c r="AC230" s="55">
        <f t="shared" si="198"/>
        <v>0</v>
      </c>
      <c r="AD230" s="56">
        <v>0</v>
      </c>
      <c r="AE230" s="15">
        <v>0</v>
      </c>
      <c r="AF230" s="55">
        <f t="shared" si="199"/>
        <v>0</v>
      </c>
      <c r="AG230" s="56">
        <v>0</v>
      </c>
      <c r="AH230" s="15">
        <v>0</v>
      </c>
      <c r="AI230" s="55">
        <f t="shared" si="200"/>
        <v>0</v>
      </c>
      <c r="AJ230" s="56">
        <v>0</v>
      </c>
      <c r="AK230" s="15">
        <v>0</v>
      </c>
      <c r="AL230" s="55">
        <f t="shared" si="201"/>
        <v>0</v>
      </c>
      <c r="AM230" s="56">
        <v>0</v>
      </c>
      <c r="AN230" s="15">
        <v>0</v>
      </c>
      <c r="AO230" s="55">
        <f t="shared" si="202"/>
        <v>0</v>
      </c>
      <c r="AP230" s="56">
        <v>0</v>
      </c>
      <c r="AQ230" s="15">
        <v>0</v>
      </c>
      <c r="AR230" s="55">
        <f t="shared" si="203"/>
        <v>0</v>
      </c>
      <c r="AS230" s="56">
        <v>0</v>
      </c>
      <c r="AT230" s="15">
        <v>0</v>
      </c>
      <c r="AU230" s="55">
        <f t="shared" si="204"/>
        <v>0</v>
      </c>
      <c r="AV230" s="56">
        <v>0</v>
      </c>
      <c r="AW230" s="15">
        <v>0</v>
      </c>
      <c r="AX230" s="55">
        <f t="shared" si="205"/>
        <v>0</v>
      </c>
      <c r="AY230" s="56">
        <v>0</v>
      </c>
      <c r="AZ230" s="15">
        <v>0</v>
      </c>
      <c r="BA230" s="55">
        <f t="shared" si="206"/>
        <v>0</v>
      </c>
      <c r="BB230" s="56">
        <v>0</v>
      </c>
      <c r="BC230" s="15">
        <v>0</v>
      </c>
      <c r="BD230" s="55">
        <f t="shared" si="207"/>
        <v>0</v>
      </c>
      <c r="BE230" s="56">
        <v>0</v>
      </c>
      <c r="BF230" s="15">
        <v>0</v>
      </c>
      <c r="BG230" s="55">
        <f t="shared" si="208"/>
        <v>0</v>
      </c>
      <c r="BH230" s="56">
        <v>0</v>
      </c>
      <c r="BI230" s="15">
        <v>0</v>
      </c>
      <c r="BJ230" s="55">
        <f t="shared" si="209"/>
        <v>0</v>
      </c>
      <c r="BK230" s="56">
        <v>0</v>
      </c>
      <c r="BL230" s="15">
        <v>0</v>
      </c>
      <c r="BM230" s="55">
        <f t="shared" si="210"/>
        <v>0</v>
      </c>
      <c r="BN230" s="56">
        <v>0</v>
      </c>
      <c r="BO230" s="15">
        <v>0</v>
      </c>
      <c r="BP230" s="55">
        <f t="shared" si="211"/>
        <v>0</v>
      </c>
      <c r="BQ230" s="56">
        <v>0</v>
      </c>
      <c r="BR230" s="15">
        <v>0</v>
      </c>
      <c r="BS230" s="55">
        <f t="shared" si="212"/>
        <v>0</v>
      </c>
      <c r="BT230" s="56">
        <v>0</v>
      </c>
      <c r="BU230" s="15">
        <v>0</v>
      </c>
      <c r="BV230" s="55">
        <f t="shared" si="213"/>
        <v>0</v>
      </c>
      <c r="BW230" s="56">
        <v>0</v>
      </c>
      <c r="BX230" s="15">
        <v>0</v>
      </c>
      <c r="BY230" s="55">
        <f t="shared" si="214"/>
        <v>0</v>
      </c>
      <c r="BZ230" s="56">
        <v>0</v>
      </c>
      <c r="CA230" s="15">
        <v>0</v>
      </c>
      <c r="CB230" s="55">
        <f t="shared" si="215"/>
        <v>0</v>
      </c>
      <c r="CC230" s="56">
        <v>0</v>
      </c>
      <c r="CD230" s="15">
        <v>0</v>
      </c>
      <c r="CE230" s="55">
        <f t="shared" si="216"/>
        <v>0</v>
      </c>
      <c r="CF230" s="80">
        <f t="shared" si="217"/>
        <v>2.2000000000000002</v>
      </c>
      <c r="CG230" s="81">
        <f t="shared" si="218"/>
        <v>20.577000000000002</v>
      </c>
    </row>
    <row r="231" spans="1:85" x14ac:dyDescent="0.25">
      <c r="A231" s="67">
        <v>2021</v>
      </c>
      <c r="B231" s="55" t="s">
        <v>9</v>
      </c>
      <c r="C231" s="56">
        <v>0</v>
      </c>
      <c r="D231" s="15">
        <v>0</v>
      </c>
      <c r="E231" s="55">
        <f t="shared" ref="E231:E238" si="220">IF(C231=0,0,D231/C231*1000)</f>
        <v>0</v>
      </c>
      <c r="F231" s="92">
        <v>360</v>
      </c>
      <c r="G231" s="93">
        <v>2134.9259999999999</v>
      </c>
      <c r="H231" s="55">
        <f t="shared" si="191"/>
        <v>5930.3499999999995</v>
      </c>
      <c r="I231" s="56">
        <v>0</v>
      </c>
      <c r="J231" s="15">
        <v>0</v>
      </c>
      <c r="K231" s="55">
        <f t="shared" si="192"/>
        <v>0</v>
      </c>
      <c r="L231" s="56">
        <v>0</v>
      </c>
      <c r="M231" s="15">
        <v>0</v>
      </c>
      <c r="N231" s="55">
        <f t="shared" si="193"/>
        <v>0</v>
      </c>
      <c r="O231" s="56">
        <v>0</v>
      </c>
      <c r="P231" s="15">
        <v>0</v>
      </c>
      <c r="Q231" s="55">
        <f t="shared" si="194"/>
        <v>0</v>
      </c>
      <c r="R231" s="56">
        <v>0</v>
      </c>
      <c r="S231" s="15">
        <v>0</v>
      </c>
      <c r="T231" s="55">
        <f t="shared" si="195"/>
        <v>0</v>
      </c>
      <c r="U231" s="56">
        <v>0</v>
      </c>
      <c r="V231" s="15">
        <v>0</v>
      </c>
      <c r="W231" s="55">
        <f t="shared" si="196"/>
        <v>0</v>
      </c>
      <c r="X231" s="56">
        <v>0</v>
      </c>
      <c r="Y231" s="15">
        <v>0</v>
      </c>
      <c r="Z231" s="55">
        <f t="shared" si="197"/>
        <v>0</v>
      </c>
      <c r="AA231" s="92">
        <v>1.5</v>
      </c>
      <c r="AB231" s="93">
        <v>34.959000000000003</v>
      </c>
      <c r="AC231" s="55">
        <f t="shared" si="198"/>
        <v>23306</v>
      </c>
      <c r="AD231" s="56">
        <v>0</v>
      </c>
      <c r="AE231" s="15">
        <v>0</v>
      </c>
      <c r="AF231" s="55">
        <f t="shared" si="199"/>
        <v>0</v>
      </c>
      <c r="AG231" s="56">
        <v>0</v>
      </c>
      <c r="AH231" s="15">
        <v>0</v>
      </c>
      <c r="AI231" s="55">
        <f t="shared" si="200"/>
        <v>0</v>
      </c>
      <c r="AJ231" s="56">
        <v>0</v>
      </c>
      <c r="AK231" s="15">
        <v>0</v>
      </c>
      <c r="AL231" s="55">
        <f t="shared" si="201"/>
        <v>0</v>
      </c>
      <c r="AM231" s="56">
        <v>0</v>
      </c>
      <c r="AN231" s="15">
        <v>0</v>
      </c>
      <c r="AO231" s="55">
        <f t="shared" si="202"/>
        <v>0</v>
      </c>
      <c r="AP231" s="56">
        <v>0</v>
      </c>
      <c r="AQ231" s="15">
        <v>0</v>
      </c>
      <c r="AR231" s="55">
        <f t="shared" si="203"/>
        <v>0</v>
      </c>
      <c r="AS231" s="56">
        <v>0</v>
      </c>
      <c r="AT231" s="15">
        <v>0</v>
      </c>
      <c r="AU231" s="55">
        <f t="shared" si="204"/>
        <v>0</v>
      </c>
      <c r="AV231" s="56">
        <v>0</v>
      </c>
      <c r="AW231" s="15">
        <v>0</v>
      </c>
      <c r="AX231" s="55">
        <f t="shared" si="205"/>
        <v>0</v>
      </c>
      <c r="AY231" s="56">
        <v>0</v>
      </c>
      <c r="AZ231" s="15">
        <v>0</v>
      </c>
      <c r="BA231" s="55">
        <f t="shared" si="206"/>
        <v>0</v>
      </c>
      <c r="BB231" s="56">
        <v>0</v>
      </c>
      <c r="BC231" s="15">
        <v>0</v>
      </c>
      <c r="BD231" s="55">
        <f t="shared" si="207"/>
        <v>0</v>
      </c>
      <c r="BE231" s="56">
        <v>0</v>
      </c>
      <c r="BF231" s="15">
        <v>0</v>
      </c>
      <c r="BG231" s="55">
        <f t="shared" si="208"/>
        <v>0</v>
      </c>
      <c r="BH231" s="56">
        <v>0</v>
      </c>
      <c r="BI231" s="15">
        <v>0</v>
      </c>
      <c r="BJ231" s="55">
        <f t="shared" si="209"/>
        <v>0</v>
      </c>
      <c r="BK231" s="56">
        <v>0</v>
      </c>
      <c r="BL231" s="15">
        <v>0</v>
      </c>
      <c r="BM231" s="55">
        <f t="shared" si="210"/>
        <v>0</v>
      </c>
      <c r="BN231" s="56">
        <v>0</v>
      </c>
      <c r="BO231" s="15">
        <v>0</v>
      </c>
      <c r="BP231" s="55">
        <f t="shared" si="211"/>
        <v>0</v>
      </c>
      <c r="BQ231" s="56">
        <v>0</v>
      </c>
      <c r="BR231" s="15">
        <v>0</v>
      </c>
      <c r="BS231" s="55">
        <f t="shared" si="212"/>
        <v>0</v>
      </c>
      <c r="BT231" s="56">
        <v>0</v>
      </c>
      <c r="BU231" s="15">
        <v>0</v>
      </c>
      <c r="BV231" s="55">
        <f t="shared" si="213"/>
        <v>0</v>
      </c>
      <c r="BW231" s="56">
        <v>0</v>
      </c>
      <c r="BX231" s="15">
        <v>0</v>
      </c>
      <c r="BY231" s="55">
        <f t="shared" si="214"/>
        <v>0</v>
      </c>
      <c r="BZ231" s="56">
        <v>0</v>
      </c>
      <c r="CA231" s="15">
        <v>0</v>
      </c>
      <c r="CB231" s="55">
        <f t="shared" si="215"/>
        <v>0</v>
      </c>
      <c r="CC231" s="56">
        <v>0</v>
      </c>
      <c r="CD231" s="15">
        <v>0</v>
      </c>
      <c r="CE231" s="55">
        <f t="shared" si="216"/>
        <v>0</v>
      </c>
      <c r="CF231" s="9">
        <f t="shared" si="217"/>
        <v>361.5</v>
      </c>
      <c r="CG231" s="6">
        <f t="shared" si="218"/>
        <v>2169.8849999999998</v>
      </c>
    </row>
    <row r="232" spans="1:85" x14ac:dyDescent="0.25">
      <c r="A232" s="67">
        <v>2021</v>
      </c>
      <c r="B232" s="68" t="s">
        <v>10</v>
      </c>
      <c r="C232" s="96">
        <v>50</v>
      </c>
      <c r="D232" s="5">
        <v>326.11500000000001</v>
      </c>
      <c r="E232" s="55">
        <f t="shared" si="220"/>
        <v>6522.3</v>
      </c>
      <c r="F232" s="96">
        <v>378</v>
      </c>
      <c r="G232" s="5">
        <v>2146.5079999999998</v>
      </c>
      <c r="H232" s="55">
        <f t="shared" si="191"/>
        <v>5678.5925925925922</v>
      </c>
      <c r="I232" s="56">
        <v>0</v>
      </c>
      <c r="J232" s="15">
        <v>0</v>
      </c>
      <c r="K232" s="55">
        <f t="shared" si="192"/>
        <v>0</v>
      </c>
      <c r="L232" s="56">
        <v>0</v>
      </c>
      <c r="M232" s="15">
        <v>0</v>
      </c>
      <c r="N232" s="55">
        <f t="shared" si="193"/>
        <v>0</v>
      </c>
      <c r="O232" s="56">
        <v>0</v>
      </c>
      <c r="P232" s="15">
        <v>0</v>
      </c>
      <c r="Q232" s="55">
        <f t="shared" si="194"/>
        <v>0</v>
      </c>
      <c r="R232" s="56">
        <v>0</v>
      </c>
      <c r="S232" s="15">
        <v>0</v>
      </c>
      <c r="T232" s="55">
        <f t="shared" si="195"/>
        <v>0</v>
      </c>
      <c r="U232" s="56">
        <v>0</v>
      </c>
      <c r="V232" s="15">
        <v>0</v>
      </c>
      <c r="W232" s="55">
        <f t="shared" si="196"/>
        <v>0</v>
      </c>
      <c r="X232" s="56">
        <v>0</v>
      </c>
      <c r="Y232" s="15">
        <v>0</v>
      </c>
      <c r="Z232" s="55">
        <f t="shared" si="197"/>
        <v>0</v>
      </c>
      <c r="AA232" s="96">
        <v>1.5</v>
      </c>
      <c r="AB232" s="5">
        <v>34.11</v>
      </c>
      <c r="AC232" s="55">
        <f t="shared" si="198"/>
        <v>22740</v>
      </c>
      <c r="AD232" s="56">
        <v>0</v>
      </c>
      <c r="AE232" s="15">
        <v>0</v>
      </c>
      <c r="AF232" s="55">
        <f t="shared" si="199"/>
        <v>0</v>
      </c>
      <c r="AG232" s="56">
        <v>0</v>
      </c>
      <c r="AH232" s="15">
        <v>0</v>
      </c>
      <c r="AI232" s="55">
        <f t="shared" si="200"/>
        <v>0</v>
      </c>
      <c r="AJ232" s="56">
        <v>0</v>
      </c>
      <c r="AK232" s="15">
        <v>0</v>
      </c>
      <c r="AL232" s="55">
        <f t="shared" si="201"/>
        <v>0</v>
      </c>
      <c r="AM232" s="56">
        <v>0</v>
      </c>
      <c r="AN232" s="15">
        <v>0</v>
      </c>
      <c r="AO232" s="55">
        <f t="shared" si="202"/>
        <v>0</v>
      </c>
      <c r="AP232" s="56">
        <v>0</v>
      </c>
      <c r="AQ232" s="15">
        <v>0</v>
      </c>
      <c r="AR232" s="55">
        <f t="shared" si="203"/>
        <v>0</v>
      </c>
      <c r="AS232" s="56">
        <v>0</v>
      </c>
      <c r="AT232" s="15">
        <v>0</v>
      </c>
      <c r="AU232" s="55">
        <f t="shared" si="204"/>
        <v>0</v>
      </c>
      <c r="AV232" s="56">
        <v>0</v>
      </c>
      <c r="AW232" s="15">
        <v>0</v>
      </c>
      <c r="AX232" s="55">
        <f t="shared" si="205"/>
        <v>0</v>
      </c>
      <c r="AY232" s="56">
        <v>0</v>
      </c>
      <c r="AZ232" s="15">
        <v>0</v>
      </c>
      <c r="BA232" s="55">
        <f t="shared" si="206"/>
        <v>0</v>
      </c>
      <c r="BB232" s="56">
        <v>0</v>
      </c>
      <c r="BC232" s="15">
        <v>0</v>
      </c>
      <c r="BD232" s="55">
        <f t="shared" si="207"/>
        <v>0</v>
      </c>
      <c r="BE232" s="56">
        <v>0</v>
      </c>
      <c r="BF232" s="15">
        <v>0</v>
      </c>
      <c r="BG232" s="55">
        <f t="shared" si="208"/>
        <v>0</v>
      </c>
      <c r="BH232" s="56">
        <v>0</v>
      </c>
      <c r="BI232" s="15">
        <v>0</v>
      </c>
      <c r="BJ232" s="55">
        <f t="shared" si="209"/>
        <v>0</v>
      </c>
      <c r="BK232" s="56">
        <v>0</v>
      </c>
      <c r="BL232" s="15">
        <v>0</v>
      </c>
      <c r="BM232" s="55">
        <f t="shared" si="210"/>
        <v>0</v>
      </c>
      <c r="BN232" s="56">
        <v>0</v>
      </c>
      <c r="BO232" s="15">
        <v>0</v>
      </c>
      <c r="BP232" s="55">
        <f t="shared" si="211"/>
        <v>0</v>
      </c>
      <c r="BQ232" s="56">
        <v>0</v>
      </c>
      <c r="BR232" s="15">
        <v>0</v>
      </c>
      <c r="BS232" s="55">
        <f t="shared" si="212"/>
        <v>0</v>
      </c>
      <c r="BT232" s="56">
        <v>0</v>
      </c>
      <c r="BU232" s="15">
        <v>0</v>
      </c>
      <c r="BV232" s="55">
        <f t="shared" si="213"/>
        <v>0</v>
      </c>
      <c r="BW232" s="56">
        <v>0</v>
      </c>
      <c r="BX232" s="15">
        <v>0</v>
      </c>
      <c r="BY232" s="55">
        <f t="shared" si="214"/>
        <v>0</v>
      </c>
      <c r="BZ232" s="56">
        <v>0</v>
      </c>
      <c r="CA232" s="15">
        <v>0</v>
      </c>
      <c r="CB232" s="55">
        <f t="shared" si="215"/>
        <v>0</v>
      </c>
      <c r="CC232" s="56">
        <v>0</v>
      </c>
      <c r="CD232" s="15">
        <v>0</v>
      </c>
      <c r="CE232" s="55">
        <f t="shared" si="216"/>
        <v>0</v>
      </c>
      <c r="CF232" s="9">
        <f t="shared" si="217"/>
        <v>429.5</v>
      </c>
      <c r="CG232" s="6">
        <f t="shared" si="218"/>
        <v>2506.7329999999997</v>
      </c>
    </row>
    <row r="233" spans="1:85" x14ac:dyDescent="0.25">
      <c r="A233" s="67">
        <v>2021</v>
      </c>
      <c r="B233" s="68" t="s">
        <v>11</v>
      </c>
      <c r="C233" s="56">
        <v>0</v>
      </c>
      <c r="D233" s="15">
        <v>0</v>
      </c>
      <c r="E233" s="55">
        <f t="shared" si="220"/>
        <v>0</v>
      </c>
      <c r="F233" s="96">
        <v>54</v>
      </c>
      <c r="G233" s="5">
        <v>326.39699999999999</v>
      </c>
      <c r="H233" s="55">
        <f t="shared" si="191"/>
        <v>6044.3888888888887</v>
      </c>
      <c r="I233" s="56">
        <v>0</v>
      </c>
      <c r="J233" s="15">
        <v>0</v>
      </c>
      <c r="K233" s="55">
        <f t="shared" si="192"/>
        <v>0</v>
      </c>
      <c r="L233" s="56">
        <v>0</v>
      </c>
      <c r="M233" s="15">
        <v>0</v>
      </c>
      <c r="N233" s="55">
        <f t="shared" si="193"/>
        <v>0</v>
      </c>
      <c r="O233" s="56">
        <v>0</v>
      </c>
      <c r="P233" s="15">
        <v>0</v>
      </c>
      <c r="Q233" s="55">
        <f t="shared" si="194"/>
        <v>0</v>
      </c>
      <c r="R233" s="56">
        <v>0</v>
      </c>
      <c r="S233" s="15">
        <v>0</v>
      </c>
      <c r="T233" s="55">
        <f t="shared" si="195"/>
        <v>0</v>
      </c>
      <c r="U233" s="56">
        <v>0</v>
      </c>
      <c r="V233" s="15">
        <v>0</v>
      </c>
      <c r="W233" s="55">
        <f t="shared" si="196"/>
        <v>0</v>
      </c>
      <c r="X233" s="56">
        <v>0</v>
      </c>
      <c r="Y233" s="15">
        <v>0</v>
      </c>
      <c r="Z233" s="55">
        <f t="shared" si="197"/>
        <v>0</v>
      </c>
      <c r="AA233" s="96">
        <v>2.25</v>
      </c>
      <c r="AB233" s="5">
        <v>52.268999999999998</v>
      </c>
      <c r="AC233" s="55">
        <f t="shared" si="198"/>
        <v>23230.666666666664</v>
      </c>
      <c r="AD233" s="56">
        <v>0</v>
      </c>
      <c r="AE233" s="15">
        <v>0</v>
      </c>
      <c r="AF233" s="55">
        <f t="shared" si="199"/>
        <v>0</v>
      </c>
      <c r="AG233" s="56">
        <v>0</v>
      </c>
      <c r="AH233" s="15">
        <v>0</v>
      </c>
      <c r="AI233" s="55">
        <f t="shared" si="200"/>
        <v>0</v>
      </c>
      <c r="AJ233" s="56">
        <v>0</v>
      </c>
      <c r="AK233" s="15">
        <v>0</v>
      </c>
      <c r="AL233" s="55">
        <f t="shared" si="201"/>
        <v>0</v>
      </c>
      <c r="AM233" s="56">
        <v>0</v>
      </c>
      <c r="AN233" s="15">
        <v>0</v>
      </c>
      <c r="AO233" s="55">
        <f t="shared" si="202"/>
        <v>0</v>
      </c>
      <c r="AP233" s="56">
        <v>0</v>
      </c>
      <c r="AQ233" s="15">
        <v>0</v>
      </c>
      <c r="AR233" s="55">
        <f t="shared" si="203"/>
        <v>0</v>
      </c>
      <c r="AS233" s="56">
        <v>0</v>
      </c>
      <c r="AT233" s="15">
        <v>0</v>
      </c>
      <c r="AU233" s="55">
        <f t="shared" si="204"/>
        <v>0</v>
      </c>
      <c r="AV233" s="56">
        <v>0</v>
      </c>
      <c r="AW233" s="15">
        <v>0</v>
      </c>
      <c r="AX233" s="55">
        <f t="shared" si="205"/>
        <v>0</v>
      </c>
      <c r="AY233" s="56">
        <v>0</v>
      </c>
      <c r="AZ233" s="15">
        <v>0</v>
      </c>
      <c r="BA233" s="55">
        <f t="shared" si="206"/>
        <v>0</v>
      </c>
      <c r="BB233" s="56">
        <v>0</v>
      </c>
      <c r="BC233" s="15">
        <v>0</v>
      </c>
      <c r="BD233" s="55">
        <f t="shared" si="207"/>
        <v>0</v>
      </c>
      <c r="BE233" s="56">
        <v>0</v>
      </c>
      <c r="BF233" s="15">
        <v>0</v>
      </c>
      <c r="BG233" s="55">
        <f t="shared" si="208"/>
        <v>0</v>
      </c>
      <c r="BH233" s="56">
        <v>0</v>
      </c>
      <c r="BI233" s="15">
        <v>0</v>
      </c>
      <c r="BJ233" s="55">
        <f t="shared" si="209"/>
        <v>0</v>
      </c>
      <c r="BK233" s="56">
        <v>0</v>
      </c>
      <c r="BL233" s="15">
        <v>0</v>
      </c>
      <c r="BM233" s="55">
        <f t="shared" si="210"/>
        <v>0</v>
      </c>
      <c r="BN233" s="56">
        <v>0</v>
      </c>
      <c r="BO233" s="15">
        <v>0</v>
      </c>
      <c r="BP233" s="55">
        <f t="shared" si="211"/>
        <v>0</v>
      </c>
      <c r="BQ233" s="56">
        <v>0</v>
      </c>
      <c r="BR233" s="15">
        <v>0</v>
      </c>
      <c r="BS233" s="55">
        <f t="shared" si="212"/>
        <v>0</v>
      </c>
      <c r="BT233" s="56">
        <v>0</v>
      </c>
      <c r="BU233" s="15">
        <v>0</v>
      </c>
      <c r="BV233" s="55">
        <f t="shared" si="213"/>
        <v>0</v>
      </c>
      <c r="BW233" s="56">
        <v>0</v>
      </c>
      <c r="BX233" s="15">
        <v>0</v>
      </c>
      <c r="BY233" s="55">
        <f t="shared" si="214"/>
        <v>0</v>
      </c>
      <c r="BZ233" s="56">
        <v>0</v>
      </c>
      <c r="CA233" s="15">
        <v>0</v>
      </c>
      <c r="CB233" s="55">
        <f t="shared" si="215"/>
        <v>0</v>
      </c>
      <c r="CC233" s="56">
        <v>0</v>
      </c>
      <c r="CD233" s="15">
        <v>0</v>
      </c>
      <c r="CE233" s="55">
        <f t="shared" si="216"/>
        <v>0</v>
      </c>
      <c r="CF233" s="9">
        <f t="shared" si="217"/>
        <v>56.25</v>
      </c>
      <c r="CG233" s="6">
        <f t="shared" si="218"/>
        <v>378.666</v>
      </c>
    </row>
    <row r="234" spans="1:85" x14ac:dyDescent="0.25">
      <c r="A234" s="67">
        <v>2021</v>
      </c>
      <c r="B234" s="68" t="s">
        <v>12</v>
      </c>
      <c r="C234" s="56">
        <v>0</v>
      </c>
      <c r="D234" s="15">
        <v>0</v>
      </c>
      <c r="E234" s="55">
        <f t="shared" si="220"/>
        <v>0</v>
      </c>
      <c r="F234" s="56">
        <v>0</v>
      </c>
      <c r="G234" s="15">
        <v>0</v>
      </c>
      <c r="H234" s="55">
        <f t="shared" si="191"/>
        <v>0</v>
      </c>
      <c r="I234" s="56">
        <v>0</v>
      </c>
      <c r="J234" s="15">
        <v>0</v>
      </c>
      <c r="K234" s="55">
        <f t="shared" si="192"/>
        <v>0</v>
      </c>
      <c r="L234" s="56">
        <v>0</v>
      </c>
      <c r="M234" s="15">
        <v>0</v>
      </c>
      <c r="N234" s="55">
        <f t="shared" si="193"/>
        <v>0</v>
      </c>
      <c r="O234" s="56">
        <v>0</v>
      </c>
      <c r="P234" s="15">
        <v>0</v>
      </c>
      <c r="Q234" s="55">
        <f t="shared" si="194"/>
        <v>0</v>
      </c>
      <c r="R234" s="56">
        <v>0</v>
      </c>
      <c r="S234" s="15">
        <v>0</v>
      </c>
      <c r="T234" s="55">
        <f t="shared" si="195"/>
        <v>0</v>
      </c>
      <c r="U234" s="56">
        <v>0</v>
      </c>
      <c r="V234" s="15">
        <v>0</v>
      </c>
      <c r="W234" s="55">
        <f t="shared" si="196"/>
        <v>0</v>
      </c>
      <c r="X234" s="56">
        <v>0</v>
      </c>
      <c r="Y234" s="15">
        <v>0</v>
      </c>
      <c r="Z234" s="55">
        <f t="shared" si="197"/>
        <v>0</v>
      </c>
      <c r="AA234" s="56">
        <v>0</v>
      </c>
      <c r="AB234" s="15">
        <v>0</v>
      </c>
      <c r="AC234" s="55">
        <f t="shared" si="198"/>
        <v>0</v>
      </c>
      <c r="AD234" s="56">
        <v>0</v>
      </c>
      <c r="AE234" s="15">
        <v>0</v>
      </c>
      <c r="AF234" s="55">
        <f t="shared" si="199"/>
        <v>0</v>
      </c>
      <c r="AG234" s="56">
        <v>0</v>
      </c>
      <c r="AH234" s="15">
        <v>0</v>
      </c>
      <c r="AI234" s="55">
        <f t="shared" si="200"/>
        <v>0</v>
      </c>
      <c r="AJ234" s="56">
        <v>0</v>
      </c>
      <c r="AK234" s="15">
        <v>0</v>
      </c>
      <c r="AL234" s="55">
        <f t="shared" si="201"/>
        <v>0</v>
      </c>
      <c r="AM234" s="56">
        <v>0</v>
      </c>
      <c r="AN234" s="15">
        <v>0</v>
      </c>
      <c r="AO234" s="55">
        <f t="shared" si="202"/>
        <v>0</v>
      </c>
      <c r="AP234" s="56">
        <v>0</v>
      </c>
      <c r="AQ234" s="15">
        <v>0</v>
      </c>
      <c r="AR234" s="55">
        <f t="shared" si="203"/>
        <v>0</v>
      </c>
      <c r="AS234" s="56">
        <v>0</v>
      </c>
      <c r="AT234" s="15">
        <v>0</v>
      </c>
      <c r="AU234" s="55">
        <f t="shared" si="204"/>
        <v>0</v>
      </c>
      <c r="AV234" s="56">
        <v>0</v>
      </c>
      <c r="AW234" s="15">
        <v>0</v>
      </c>
      <c r="AX234" s="55">
        <f t="shared" si="205"/>
        <v>0</v>
      </c>
      <c r="AY234" s="56">
        <v>0</v>
      </c>
      <c r="AZ234" s="15">
        <v>0</v>
      </c>
      <c r="BA234" s="55">
        <f t="shared" si="206"/>
        <v>0</v>
      </c>
      <c r="BB234" s="56">
        <v>0</v>
      </c>
      <c r="BC234" s="15">
        <v>0</v>
      </c>
      <c r="BD234" s="55">
        <f t="shared" si="207"/>
        <v>0</v>
      </c>
      <c r="BE234" s="56">
        <v>0</v>
      </c>
      <c r="BF234" s="15">
        <v>0</v>
      </c>
      <c r="BG234" s="55">
        <f t="shared" si="208"/>
        <v>0</v>
      </c>
      <c r="BH234" s="56">
        <v>0</v>
      </c>
      <c r="BI234" s="15">
        <v>0</v>
      </c>
      <c r="BJ234" s="55">
        <f t="shared" si="209"/>
        <v>0</v>
      </c>
      <c r="BK234" s="56">
        <v>0</v>
      </c>
      <c r="BL234" s="15">
        <v>0</v>
      </c>
      <c r="BM234" s="55">
        <f t="shared" si="210"/>
        <v>0</v>
      </c>
      <c r="BN234" s="56">
        <v>0</v>
      </c>
      <c r="BO234" s="15">
        <v>0</v>
      </c>
      <c r="BP234" s="55">
        <f t="shared" si="211"/>
        <v>0</v>
      </c>
      <c r="BQ234" s="56">
        <v>0</v>
      </c>
      <c r="BR234" s="15">
        <v>0</v>
      </c>
      <c r="BS234" s="55">
        <f t="shared" si="212"/>
        <v>0</v>
      </c>
      <c r="BT234" s="56">
        <v>0</v>
      </c>
      <c r="BU234" s="15">
        <v>0</v>
      </c>
      <c r="BV234" s="55">
        <f t="shared" si="213"/>
        <v>0</v>
      </c>
      <c r="BW234" s="56">
        <v>0</v>
      </c>
      <c r="BX234" s="15">
        <v>0</v>
      </c>
      <c r="BY234" s="55">
        <f t="shared" si="214"/>
        <v>0</v>
      </c>
      <c r="BZ234" s="56">
        <v>0</v>
      </c>
      <c r="CA234" s="15">
        <v>0</v>
      </c>
      <c r="CB234" s="55">
        <f t="shared" si="215"/>
        <v>0</v>
      </c>
      <c r="CC234" s="56">
        <v>0</v>
      </c>
      <c r="CD234" s="15">
        <v>0</v>
      </c>
      <c r="CE234" s="55">
        <f t="shared" si="216"/>
        <v>0</v>
      </c>
      <c r="CF234" s="9">
        <f t="shared" si="217"/>
        <v>0</v>
      </c>
      <c r="CG234" s="6">
        <f t="shared" si="218"/>
        <v>0</v>
      </c>
    </row>
    <row r="235" spans="1:85" x14ac:dyDescent="0.25">
      <c r="A235" s="67">
        <v>2021</v>
      </c>
      <c r="B235" s="68" t="s">
        <v>13</v>
      </c>
      <c r="C235" s="56">
        <v>0</v>
      </c>
      <c r="D235" s="15">
        <v>0</v>
      </c>
      <c r="E235" s="55">
        <f t="shared" si="220"/>
        <v>0</v>
      </c>
      <c r="F235" s="96">
        <v>108</v>
      </c>
      <c r="G235" s="5">
        <v>589.08399999999995</v>
      </c>
      <c r="H235" s="55">
        <f t="shared" si="191"/>
        <v>5454.4814814814808</v>
      </c>
      <c r="I235" s="56">
        <v>0</v>
      </c>
      <c r="J235" s="15">
        <v>0</v>
      </c>
      <c r="K235" s="55">
        <f t="shared" si="192"/>
        <v>0</v>
      </c>
      <c r="L235" s="56">
        <v>0</v>
      </c>
      <c r="M235" s="15">
        <v>0</v>
      </c>
      <c r="N235" s="55">
        <f t="shared" si="193"/>
        <v>0</v>
      </c>
      <c r="O235" s="56">
        <v>0</v>
      </c>
      <c r="P235" s="15">
        <v>0</v>
      </c>
      <c r="Q235" s="55">
        <f t="shared" si="194"/>
        <v>0</v>
      </c>
      <c r="R235" s="56">
        <v>0</v>
      </c>
      <c r="S235" s="15">
        <v>0</v>
      </c>
      <c r="T235" s="55">
        <f t="shared" si="195"/>
        <v>0</v>
      </c>
      <c r="U235" s="56">
        <v>0</v>
      </c>
      <c r="V235" s="15">
        <v>0</v>
      </c>
      <c r="W235" s="55">
        <f t="shared" si="196"/>
        <v>0</v>
      </c>
      <c r="X235" s="56">
        <v>0</v>
      </c>
      <c r="Y235" s="15">
        <v>0</v>
      </c>
      <c r="Z235" s="55">
        <f t="shared" si="197"/>
        <v>0</v>
      </c>
      <c r="AA235" s="96">
        <v>4.5</v>
      </c>
      <c r="AB235" s="5">
        <v>107.59699999999999</v>
      </c>
      <c r="AC235" s="55">
        <f t="shared" si="198"/>
        <v>23910.444444444445</v>
      </c>
      <c r="AD235" s="56">
        <v>0</v>
      </c>
      <c r="AE235" s="15">
        <v>0</v>
      </c>
      <c r="AF235" s="55">
        <f t="shared" si="199"/>
        <v>0</v>
      </c>
      <c r="AG235" s="56">
        <v>0</v>
      </c>
      <c r="AH235" s="15">
        <v>0</v>
      </c>
      <c r="AI235" s="55">
        <f t="shared" si="200"/>
        <v>0</v>
      </c>
      <c r="AJ235" s="56">
        <v>0</v>
      </c>
      <c r="AK235" s="15">
        <v>0</v>
      </c>
      <c r="AL235" s="55">
        <f t="shared" si="201"/>
        <v>0</v>
      </c>
      <c r="AM235" s="56">
        <v>0</v>
      </c>
      <c r="AN235" s="15">
        <v>0</v>
      </c>
      <c r="AO235" s="55">
        <f t="shared" si="202"/>
        <v>0</v>
      </c>
      <c r="AP235" s="56">
        <v>0</v>
      </c>
      <c r="AQ235" s="15">
        <v>0</v>
      </c>
      <c r="AR235" s="55">
        <f t="shared" si="203"/>
        <v>0</v>
      </c>
      <c r="AS235" s="56">
        <v>0</v>
      </c>
      <c r="AT235" s="15">
        <v>0</v>
      </c>
      <c r="AU235" s="55">
        <f t="shared" si="204"/>
        <v>0</v>
      </c>
      <c r="AV235" s="56">
        <v>0</v>
      </c>
      <c r="AW235" s="15">
        <v>0</v>
      </c>
      <c r="AX235" s="55">
        <f t="shared" si="205"/>
        <v>0</v>
      </c>
      <c r="AY235" s="56">
        <v>0</v>
      </c>
      <c r="AZ235" s="15">
        <v>0</v>
      </c>
      <c r="BA235" s="55">
        <f t="shared" si="206"/>
        <v>0</v>
      </c>
      <c r="BB235" s="56">
        <v>0</v>
      </c>
      <c r="BC235" s="15">
        <v>0</v>
      </c>
      <c r="BD235" s="55">
        <f t="shared" si="207"/>
        <v>0</v>
      </c>
      <c r="BE235" s="56">
        <v>0</v>
      </c>
      <c r="BF235" s="15">
        <v>0</v>
      </c>
      <c r="BG235" s="55">
        <f t="shared" si="208"/>
        <v>0</v>
      </c>
      <c r="BH235" s="56">
        <v>0</v>
      </c>
      <c r="BI235" s="15">
        <v>0</v>
      </c>
      <c r="BJ235" s="55">
        <f t="shared" si="209"/>
        <v>0</v>
      </c>
      <c r="BK235" s="56">
        <v>0</v>
      </c>
      <c r="BL235" s="15">
        <v>0</v>
      </c>
      <c r="BM235" s="55">
        <f t="shared" si="210"/>
        <v>0</v>
      </c>
      <c r="BN235" s="56">
        <v>0</v>
      </c>
      <c r="BO235" s="15">
        <v>0</v>
      </c>
      <c r="BP235" s="55">
        <f t="shared" si="211"/>
        <v>0</v>
      </c>
      <c r="BQ235" s="56">
        <v>0</v>
      </c>
      <c r="BR235" s="15">
        <v>0</v>
      </c>
      <c r="BS235" s="55">
        <f t="shared" si="212"/>
        <v>0</v>
      </c>
      <c r="BT235" s="56">
        <v>0</v>
      </c>
      <c r="BU235" s="15">
        <v>0</v>
      </c>
      <c r="BV235" s="55">
        <f t="shared" si="213"/>
        <v>0</v>
      </c>
      <c r="BW235" s="56">
        <v>0</v>
      </c>
      <c r="BX235" s="15">
        <v>0</v>
      </c>
      <c r="BY235" s="55">
        <f t="shared" si="214"/>
        <v>0</v>
      </c>
      <c r="BZ235" s="56">
        <v>0</v>
      </c>
      <c r="CA235" s="15">
        <v>0</v>
      </c>
      <c r="CB235" s="55">
        <f t="shared" si="215"/>
        <v>0</v>
      </c>
      <c r="CC235" s="56">
        <v>0</v>
      </c>
      <c r="CD235" s="15">
        <v>0</v>
      </c>
      <c r="CE235" s="55">
        <f t="shared" si="216"/>
        <v>0</v>
      </c>
      <c r="CF235" s="9">
        <f t="shared" si="217"/>
        <v>112.5</v>
      </c>
      <c r="CG235" s="6">
        <f t="shared" si="218"/>
        <v>696.68099999999993</v>
      </c>
    </row>
    <row r="236" spans="1:85" x14ac:dyDescent="0.25">
      <c r="A236" s="67">
        <v>2021</v>
      </c>
      <c r="B236" s="68" t="s">
        <v>14</v>
      </c>
      <c r="C236" s="56">
        <v>0</v>
      </c>
      <c r="D236" s="15">
        <v>0</v>
      </c>
      <c r="E236" s="55">
        <f t="shared" si="220"/>
        <v>0</v>
      </c>
      <c r="F236" s="96">
        <v>378</v>
      </c>
      <c r="G236" s="5">
        <v>1796.827</v>
      </c>
      <c r="H236" s="55">
        <f t="shared" si="191"/>
        <v>4753.5105820105819</v>
      </c>
      <c r="I236" s="56">
        <v>0</v>
      </c>
      <c r="J236" s="15">
        <v>0</v>
      </c>
      <c r="K236" s="55">
        <f t="shared" si="192"/>
        <v>0</v>
      </c>
      <c r="L236" s="56">
        <v>0</v>
      </c>
      <c r="M236" s="15">
        <v>0</v>
      </c>
      <c r="N236" s="55">
        <f t="shared" si="193"/>
        <v>0</v>
      </c>
      <c r="O236" s="56">
        <v>0</v>
      </c>
      <c r="P236" s="15">
        <v>0</v>
      </c>
      <c r="Q236" s="55">
        <f t="shared" si="194"/>
        <v>0</v>
      </c>
      <c r="R236" s="56">
        <v>0</v>
      </c>
      <c r="S236" s="15">
        <v>0</v>
      </c>
      <c r="T236" s="55">
        <f t="shared" si="195"/>
        <v>0</v>
      </c>
      <c r="U236" s="56">
        <v>0</v>
      </c>
      <c r="V236" s="15">
        <v>0</v>
      </c>
      <c r="W236" s="55">
        <f t="shared" si="196"/>
        <v>0</v>
      </c>
      <c r="X236" s="56">
        <v>0</v>
      </c>
      <c r="Y236" s="15">
        <v>0</v>
      </c>
      <c r="Z236" s="55">
        <f t="shared" si="197"/>
        <v>0</v>
      </c>
      <c r="AA236" s="96">
        <v>2.25</v>
      </c>
      <c r="AB236" s="5">
        <v>52.57</v>
      </c>
      <c r="AC236" s="55">
        <f t="shared" si="198"/>
        <v>23364.444444444445</v>
      </c>
      <c r="AD236" s="56">
        <v>0</v>
      </c>
      <c r="AE236" s="15">
        <v>0</v>
      </c>
      <c r="AF236" s="55">
        <f t="shared" si="199"/>
        <v>0</v>
      </c>
      <c r="AG236" s="56">
        <v>0</v>
      </c>
      <c r="AH236" s="15">
        <v>0</v>
      </c>
      <c r="AI236" s="55">
        <f t="shared" si="200"/>
        <v>0</v>
      </c>
      <c r="AJ236" s="56">
        <v>0</v>
      </c>
      <c r="AK236" s="15">
        <v>0</v>
      </c>
      <c r="AL236" s="55">
        <f t="shared" si="201"/>
        <v>0</v>
      </c>
      <c r="AM236" s="56">
        <v>0</v>
      </c>
      <c r="AN236" s="15">
        <v>0</v>
      </c>
      <c r="AO236" s="55">
        <f t="shared" si="202"/>
        <v>0</v>
      </c>
      <c r="AP236" s="56">
        <v>0</v>
      </c>
      <c r="AQ236" s="15">
        <v>0</v>
      </c>
      <c r="AR236" s="55">
        <f t="shared" si="203"/>
        <v>0</v>
      </c>
      <c r="AS236" s="56">
        <v>0</v>
      </c>
      <c r="AT236" s="15">
        <v>0</v>
      </c>
      <c r="AU236" s="55">
        <f t="shared" si="204"/>
        <v>0</v>
      </c>
      <c r="AV236" s="56">
        <v>0</v>
      </c>
      <c r="AW236" s="15">
        <v>0</v>
      </c>
      <c r="AX236" s="55">
        <f t="shared" si="205"/>
        <v>0</v>
      </c>
      <c r="AY236" s="56">
        <v>0</v>
      </c>
      <c r="AZ236" s="15">
        <v>0</v>
      </c>
      <c r="BA236" s="55">
        <f t="shared" si="206"/>
        <v>0</v>
      </c>
      <c r="BB236" s="56">
        <v>0</v>
      </c>
      <c r="BC236" s="15">
        <v>0</v>
      </c>
      <c r="BD236" s="55">
        <f t="shared" si="207"/>
        <v>0</v>
      </c>
      <c r="BE236" s="56">
        <v>0</v>
      </c>
      <c r="BF236" s="15">
        <v>0</v>
      </c>
      <c r="BG236" s="55">
        <f t="shared" si="208"/>
        <v>0</v>
      </c>
      <c r="BH236" s="56">
        <v>0</v>
      </c>
      <c r="BI236" s="15">
        <v>0</v>
      </c>
      <c r="BJ236" s="55">
        <f t="shared" si="209"/>
        <v>0</v>
      </c>
      <c r="BK236" s="56">
        <v>0</v>
      </c>
      <c r="BL236" s="15">
        <v>0</v>
      </c>
      <c r="BM236" s="55">
        <f t="shared" si="210"/>
        <v>0</v>
      </c>
      <c r="BN236" s="56">
        <v>0</v>
      </c>
      <c r="BO236" s="15">
        <v>0</v>
      </c>
      <c r="BP236" s="55">
        <f t="shared" si="211"/>
        <v>0</v>
      </c>
      <c r="BQ236" s="56">
        <v>0</v>
      </c>
      <c r="BR236" s="15">
        <v>0</v>
      </c>
      <c r="BS236" s="55">
        <f t="shared" si="212"/>
        <v>0</v>
      </c>
      <c r="BT236" s="56">
        <v>0</v>
      </c>
      <c r="BU236" s="15">
        <v>0</v>
      </c>
      <c r="BV236" s="55">
        <f t="shared" si="213"/>
        <v>0</v>
      </c>
      <c r="BW236" s="56">
        <v>0</v>
      </c>
      <c r="BX236" s="15">
        <v>0</v>
      </c>
      <c r="BY236" s="55">
        <f t="shared" si="214"/>
        <v>0</v>
      </c>
      <c r="BZ236" s="56">
        <v>0</v>
      </c>
      <c r="CA236" s="15">
        <v>0</v>
      </c>
      <c r="CB236" s="55">
        <f t="shared" si="215"/>
        <v>0</v>
      </c>
      <c r="CC236" s="56">
        <v>0</v>
      </c>
      <c r="CD236" s="15">
        <v>0</v>
      </c>
      <c r="CE236" s="55">
        <f t="shared" si="216"/>
        <v>0</v>
      </c>
      <c r="CF236" s="9">
        <f t="shared" si="217"/>
        <v>380.25</v>
      </c>
      <c r="CG236" s="6">
        <f t="shared" si="218"/>
        <v>1849.3969999999999</v>
      </c>
    </row>
    <row r="237" spans="1:85" x14ac:dyDescent="0.25">
      <c r="A237" s="67">
        <v>2021</v>
      </c>
      <c r="B237" s="55" t="s">
        <v>15</v>
      </c>
      <c r="C237" s="96">
        <v>50</v>
      </c>
      <c r="D237" s="5">
        <v>381.24700000000001</v>
      </c>
      <c r="E237" s="55">
        <f t="shared" si="220"/>
        <v>7624.9400000000005</v>
      </c>
      <c r="F237" s="96">
        <v>162</v>
      </c>
      <c r="G237" s="5">
        <v>1105.328</v>
      </c>
      <c r="H237" s="55">
        <f t="shared" si="191"/>
        <v>6823.0123456790116</v>
      </c>
      <c r="I237" s="56">
        <v>0</v>
      </c>
      <c r="J237" s="15">
        <v>0</v>
      </c>
      <c r="K237" s="55">
        <f t="shared" si="192"/>
        <v>0</v>
      </c>
      <c r="L237" s="56">
        <v>0</v>
      </c>
      <c r="M237" s="15">
        <v>0</v>
      </c>
      <c r="N237" s="55">
        <f t="shared" si="193"/>
        <v>0</v>
      </c>
      <c r="O237" s="56">
        <v>0</v>
      </c>
      <c r="P237" s="15">
        <v>0</v>
      </c>
      <c r="Q237" s="55">
        <f t="shared" si="194"/>
        <v>0</v>
      </c>
      <c r="R237" s="56">
        <v>0</v>
      </c>
      <c r="S237" s="15">
        <v>0</v>
      </c>
      <c r="T237" s="55">
        <f t="shared" si="195"/>
        <v>0</v>
      </c>
      <c r="U237" s="56">
        <v>0</v>
      </c>
      <c r="V237" s="15">
        <v>0</v>
      </c>
      <c r="W237" s="55">
        <f t="shared" si="196"/>
        <v>0</v>
      </c>
      <c r="X237" s="56">
        <v>0</v>
      </c>
      <c r="Y237" s="15">
        <v>0</v>
      </c>
      <c r="Z237" s="55">
        <f t="shared" si="197"/>
        <v>0</v>
      </c>
      <c r="AA237" s="96">
        <v>1.5</v>
      </c>
      <c r="AB237" s="5">
        <v>37.487000000000002</v>
      </c>
      <c r="AC237" s="55">
        <f t="shared" si="198"/>
        <v>24991.333333333332</v>
      </c>
      <c r="AD237" s="56">
        <v>0</v>
      </c>
      <c r="AE237" s="15">
        <v>0</v>
      </c>
      <c r="AF237" s="55">
        <f t="shared" si="199"/>
        <v>0</v>
      </c>
      <c r="AG237" s="56">
        <v>0</v>
      </c>
      <c r="AH237" s="15">
        <v>0</v>
      </c>
      <c r="AI237" s="55">
        <f t="shared" si="200"/>
        <v>0</v>
      </c>
      <c r="AJ237" s="56">
        <v>0</v>
      </c>
      <c r="AK237" s="15">
        <v>0</v>
      </c>
      <c r="AL237" s="55">
        <f t="shared" si="201"/>
        <v>0</v>
      </c>
      <c r="AM237" s="56">
        <v>0</v>
      </c>
      <c r="AN237" s="15">
        <v>0</v>
      </c>
      <c r="AO237" s="55">
        <f t="shared" si="202"/>
        <v>0</v>
      </c>
      <c r="AP237" s="56">
        <v>0</v>
      </c>
      <c r="AQ237" s="15">
        <v>0</v>
      </c>
      <c r="AR237" s="55">
        <f t="shared" si="203"/>
        <v>0</v>
      </c>
      <c r="AS237" s="56">
        <v>0</v>
      </c>
      <c r="AT237" s="15">
        <v>0</v>
      </c>
      <c r="AU237" s="55">
        <f t="shared" si="204"/>
        <v>0</v>
      </c>
      <c r="AV237" s="56">
        <v>0</v>
      </c>
      <c r="AW237" s="15">
        <v>0</v>
      </c>
      <c r="AX237" s="55">
        <f t="shared" si="205"/>
        <v>0</v>
      </c>
      <c r="AY237" s="56">
        <v>0</v>
      </c>
      <c r="AZ237" s="15">
        <v>0</v>
      </c>
      <c r="BA237" s="55">
        <f t="shared" si="206"/>
        <v>0</v>
      </c>
      <c r="BB237" s="56">
        <v>0</v>
      </c>
      <c r="BC237" s="15">
        <v>0</v>
      </c>
      <c r="BD237" s="55">
        <f t="shared" si="207"/>
        <v>0</v>
      </c>
      <c r="BE237" s="56">
        <v>0</v>
      </c>
      <c r="BF237" s="15">
        <v>0</v>
      </c>
      <c r="BG237" s="55">
        <f t="shared" si="208"/>
        <v>0</v>
      </c>
      <c r="BH237" s="56">
        <v>0</v>
      </c>
      <c r="BI237" s="15">
        <v>0</v>
      </c>
      <c r="BJ237" s="55">
        <f t="shared" si="209"/>
        <v>0</v>
      </c>
      <c r="BK237" s="56">
        <v>0</v>
      </c>
      <c r="BL237" s="15">
        <v>0</v>
      </c>
      <c r="BM237" s="55">
        <f t="shared" si="210"/>
        <v>0</v>
      </c>
      <c r="BN237" s="56">
        <v>0</v>
      </c>
      <c r="BO237" s="15">
        <v>0</v>
      </c>
      <c r="BP237" s="55">
        <f t="shared" si="211"/>
        <v>0</v>
      </c>
      <c r="BQ237" s="56">
        <v>0</v>
      </c>
      <c r="BR237" s="15">
        <v>0</v>
      </c>
      <c r="BS237" s="55">
        <f t="shared" si="212"/>
        <v>0</v>
      </c>
      <c r="BT237" s="56">
        <v>0</v>
      </c>
      <c r="BU237" s="15">
        <v>0</v>
      </c>
      <c r="BV237" s="55">
        <f t="shared" si="213"/>
        <v>0</v>
      </c>
      <c r="BW237" s="96">
        <v>5.2</v>
      </c>
      <c r="BX237" s="5">
        <v>121.637</v>
      </c>
      <c r="BY237" s="55">
        <f t="shared" si="214"/>
        <v>23391.73076923077</v>
      </c>
      <c r="BZ237" s="56">
        <v>0</v>
      </c>
      <c r="CA237" s="15">
        <v>0</v>
      </c>
      <c r="CB237" s="55">
        <f t="shared" si="215"/>
        <v>0</v>
      </c>
      <c r="CC237" s="56">
        <v>0</v>
      </c>
      <c r="CD237" s="15">
        <v>0</v>
      </c>
      <c r="CE237" s="55">
        <f t="shared" si="216"/>
        <v>0</v>
      </c>
      <c r="CF237" s="9">
        <f t="shared" si="217"/>
        <v>218.7</v>
      </c>
      <c r="CG237" s="6">
        <f t="shared" si="218"/>
        <v>1645.6990000000001</v>
      </c>
    </row>
    <row r="238" spans="1:85" x14ac:dyDescent="0.25">
      <c r="A238" s="67">
        <v>2021</v>
      </c>
      <c r="B238" s="68" t="s">
        <v>16</v>
      </c>
      <c r="C238" s="56">
        <v>0</v>
      </c>
      <c r="D238" s="15">
        <v>0</v>
      </c>
      <c r="E238" s="55">
        <f t="shared" si="220"/>
        <v>0</v>
      </c>
      <c r="F238" s="96">
        <v>360</v>
      </c>
      <c r="G238" s="5">
        <v>2224.3130000000001</v>
      </c>
      <c r="H238" s="55">
        <f t="shared" si="191"/>
        <v>6178.6472222222228</v>
      </c>
      <c r="I238" s="56">
        <v>0</v>
      </c>
      <c r="J238" s="15">
        <v>0</v>
      </c>
      <c r="K238" s="55">
        <f t="shared" si="192"/>
        <v>0</v>
      </c>
      <c r="L238" s="56">
        <v>0</v>
      </c>
      <c r="M238" s="15">
        <v>0</v>
      </c>
      <c r="N238" s="55">
        <f t="shared" si="193"/>
        <v>0</v>
      </c>
      <c r="O238" s="56">
        <v>0</v>
      </c>
      <c r="P238" s="15">
        <v>0</v>
      </c>
      <c r="Q238" s="55">
        <f t="shared" si="194"/>
        <v>0</v>
      </c>
      <c r="R238" s="56">
        <v>0</v>
      </c>
      <c r="S238" s="15">
        <v>0</v>
      </c>
      <c r="T238" s="55">
        <f t="shared" si="195"/>
        <v>0</v>
      </c>
      <c r="U238" s="56">
        <v>0</v>
      </c>
      <c r="V238" s="15">
        <v>0</v>
      </c>
      <c r="W238" s="55">
        <f t="shared" si="196"/>
        <v>0</v>
      </c>
      <c r="X238" s="96">
        <v>14.75</v>
      </c>
      <c r="Y238" s="5">
        <v>145.40600000000001</v>
      </c>
      <c r="Z238" s="55">
        <f t="shared" si="197"/>
        <v>9858.0338983050842</v>
      </c>
      <c r="AA238" s="56">
        <v>0</v>
      </c>
      <c r="AB238" s="15">
        <v>0</v>
      </c>
      <c r="AC238" s="55">
        <f t="shared" si="198"/>
        <v>0</v>
      </c>
      <c r="AD238" s="56">
        <v>0</v>
      </c>
      <c r="AE238" s="15">
        <v>0</v>
      </c>
      <c r="AF238" s="55">
        <f t="shared" si="199"/>
        <v>0</v>
      </c>
      <c r="AG238" s="56">
        <v>0</v>
      </c>
      <c r="AH238" s="15">
        <v>0</v>
      </c>
      <c r="AI238" s="55">
        <f t="shared" si="200"/>
        <v>0</v>
      </c>
      <c r="AJ238" s="56">
        <v>0</v>
      </c>
      <c r="AK238" s="15">
        <v>0</v>
      </c>
      <c r="AL238" s="55">
        <f t="shared" si="201"/>
        <v>0</v>
      </c>
      <c r="AM238" s="56">
        <v>0</v>
      </c>
      <c r="AN238" s="15">
        <v>0</v>
      </c>
      <c r="AO238" s="55">
        <f t="shared" si="202"/>
        <v>0</v>
      </c>
      <c r="AP238" s="56">
        <v>0</v>
      </c>
      <c r="AQ238" s="15">
        <v>0</v>
      </c>
      <c r="AR238" s="55">
        <f t="shared" si="203"/>
        <v>0</v>
      </c>
      <c r="AS238" s="56">
        <v>0</v>
      </c>
      <c r="AT238" s="15">
        <v>0</v>
      </c>
      <c r="AU238" s="55">
        <f t="shared" si="204"/>
        <v>0</v>
      </c>
      <c r="AV238" s="56">
        <v>0</v>
      </c>
      <c r="AW238" s="15">
        <v>0</v>
      </c>
      <c r="AX238" s="55">
        <f t="shared" si="205"/>
        <v>0</v>
      </c>
      <c r="AY238" s="56">
        <v>0</v>
      </c>
      <c r="AZ238" s="15">
        <v>0</v>
      </c>
      <c r="BA238" s="55">
        <f t="shared" si="206"/>
        <v>0</v>
      </c>
      <c r="BB238" s="56">
        <v>0</v>
      </c>
      <c r="BC238" s="15">
        <v>0</v>
      </c>
      <c r="BD238" s="55">
        <f t="shared" si="207"/>
        <v>0</v>
      </c>
      <c r="BE238" s="56">
        <v>0</v>
      </c>
      <c r="BF238" s="15">
        <v>0</v>
      </c>
      <c r="BG238" s="55">
        <f t="shared" si="208"/>
        <v>0</v>
      </c>
      <c r="BH238" s="56">
        <v>0</v>
      </c>
      <c r="BI238" s="15">
        <v>0</v>
      </c>
      <c r="BJ238" s="55">
        <f t="shared" si="209"/>
        <v>0</v>
      </c>
      <c r="BK238" s="56">
        <v>0</v>
      </c>
      <c r="BL238" s="15">
        <v>0</v>
      </c>
      <c r="BM238" s="55">
        <f t="shared" si="210"/>
        <v>0</v>
      </c>
      <c r="BN238" s="56">
        <v>0</v>
      </c>
      <c r="BO238" s="15">
        <v>0</v>
      </c>
      <c r="BP238" s="55">
        <f t="shared" si="211"/>
        <v>0</v>
      </c>
      <c r="BQ238" s="56">
        <v>0</v>
      </c>
      <c r="BR238" s="15">
        <v>0</v>
      </c>
      <c r="BS238" s="55">
        <f t="shared" si="212"/>
        <v>0</v>
      </c>
      <c r="BT238" s="56">
        <v>0</v>
      </c>
      <c r="BU238" s="15">
        <v>0</v>
      </c>
      <c r="BV238" s="55">
        <f t="shared" si="213"/>
        <v>0</v>
      </c>
      <c r="BW238" s="56">
        <v>0</v>
      </c>
      <c r="BX238" s="15">
        <v>0</v>
      </c>
      <c r="BY238" s="55">
        <f t="shared" si="214"/>
        <v>0</v>
      </c>
      <c r="BZ238" s="56">
        <v>0</v>
      </c>
      <c r="CA238" s="15">
        <v>0</v>
      </c>
      <c r="CB238" s="55">
        <f t="shared" si="215"/>
        <v>0</v>
      </c>
      <c r="CC238" s="56">
        <v>0</v>
      </c>
      <c r="CD238" s="15">
        <v>0</v>
      </c>
      <c r="CE238" s="55">
        <f t="shared" si="216"/>
        <v>0</v>
      </c>
      <c r="CF238" s="9">
        <f t="shared" si="217"/>
        <v>374.75</v>
      </c>
      <c r="CG238" s="6">
        <f t="shared" si="218"/>
        <v>2369.7190000000001</v>
      </c>
    </row>
    <row r="239" spans="1:85" ht="15.75" thickBot="1" x14ac:dyDescent="0.3">
      <c r="A239" s="48"/>
      <c r="B239" s="49" t="s">
        <v>17</v>
      </c>
      <c r="C239" s="38">
        <f t="shared" ref="C239:D239" si="221">SUM(C227:C238)</f>
        <v>100</v>
      </c>
      <c r="D239" s="36">
        <f t="shared" si="221"/>
        <v>707.36200000000008</v>
      </c>
      <c r="E239" s="37"/>
      <c r="F239" s="38">
        <f t="shared" ref="F239:G239" si="222">SUM(F227:F238)</f>
        <v>3402</v>
      </c>
      <c r="G239" s="36">
        <f t="shared" si="222"/>
        <v>19658.182000000001</v>
      </c>
      <c r="H239" s="37"/>
      <c r="I239" s="38">
        <f t="shared" ref="I239:J239" si="223">SUM(I227:I238)</f>
        <v>59.844000000000001</v>
      </c>
      <c r="J239" s="36">
        <f t="shared" si="223"/>
        <v>367.149</v>
      </c>
      <c r="K239" s="37"/>
      <c r="L239" s="38">
        <f t="shared" ref="L239:M239" si="224">SUM(L227:L238)</f>
        <v>0</v>
      </c>
      <c r="M239" s="36">
        <f t="shared" si="224"/>
        <v>0</v>
      </c>
      <c r="N239" s="37"/>
      <c r="O239" s="38">
        <f t="shared" ref="O239:P239" si="225">SUM(O227:O238)</f>
        <v>0</v>
      </c>
      <c r="P239" s="36">
        <f t="shared" si="225"/>
        <v>0</v>
      </c>
      <c r="Q239" s="37"/>
      <c r="R239" s="38">
        <f t="shared" ref="R239:S239" si="226">SUM(R227:R238)</f>
        <v>0</v>
      </c>
      <c r="S239" s="36">
        <f t="shared" si="226"/>
        <v>0</v>
      </c>
      <c r="T239" s="37"/>
      <c r="U239" s="38">
        <f t="shared" ref="U239:V239" si="227">SUM(U227:U238)</f>
        <v>0</v>
      </c>
      <c r="V239" s="36">
        <f t="shared" si="227"/>
        <v>0</v>
      </c>
      <c r="W239" s="37"/>
      <c r="X239" s="38">
        <f t="shared" ref="X239:Y239" si="228">SUM(X227:X238)</f>
        <v>38.700000000000003</v>
      </c>
      <c r="Y239" s="36">
        <f t="shared" si="228"/>
        <v>327.351</v>
      </c>
      <c r="Z239" s="37"/>
      <c r="AA239" s="38">
        <f t="shared" ref="AA239:AB239" si="229">SUM(AA227:AA238)</f>
        <v>15</v>
      </c>
      <c r="AB239" s="36">
        <f t="shared" si="229"/>
        <v>354.44299999999998</v>
      </c>
      <c r="AC239" s="37"/>
      <c r="AD239" s="38">
        <f t="shared" ref="AD239:AE239" si="230">SUM(AD227:AD238)</f>
        <v>0</v>
      </c>
      <c r="AE239" s="36">
        <f t="shared" si="230"/>
        <v>0</v>
      </c>
      <c r="AF239" s="37"/>
      <c r="AG239" s="38">
        <f t="shared" ref="AG239:AH239" si="231">SUM(AG227:AG238)</f>
        <v>0</v>
      </c>
      <c r="AH239" s="36">
        <f t="shared" si="231"/>
        <v>0</v>
      </c>
      <c r="AI239" s="37"/>
      <c r="AJ239" s="38">
        <f t="shared" ref="AJ239:AK239" si="232">SUM(AJ227:AJ238)</f>
        <v>0</v>
      </c>
      <c r="AK239" s="36">
        <f t="shared" si="232"/>
        <v>0</v>
      </c>
      <c r="AL239" s="37"/>
      <c r="AM239" s="38">
        <f t="shared" ref="AM239:AN239" si="233">SUM(AM227:AM238)</f>
        <v>0</v>
      </c>
      <c r="AN239" s="36">
        <f t="shared" si="233"/>
        <v>0</v>
      </c>
      <c r="AO239" s="37"/>
      <c r="AP239" s="38">
        <f t="shared" ref="AP239:AQ239" si="234">SUM(AP227:AP238)</f>
        <v>0</v>
      </c>
      <c r="AQ239" s="36">
        <f t="shared" si="234"/>
        <v>0</v>
      </c>
      <c r="AR239" s="37"/>
      <c r="AS239" s="38">
        <f t="shared" ref="AS239:AT239" si="235">SUM(AS227:AS238)</f>
        <v>0</v>
      </c>
      <c r="AT239" s="36">
        <f t="shared" si="235"/>
        <v>0</v>
      </c>
      <c r="AU239" s="37"/>
      <c r="AV239" s="38">
        <f t="shared" ref="AV239:AW239" si="236">SUM(AV227:AV238)</f>
        <v>0</v>
      </c>
      <c r="AW239" s="36">
        <f t="shared" si="236"/>
        <v>0</v>
      </c>
      <c r="AX239" s="37"/>
      <c r="AY239" s="38">
        <f t="shared" ref="AY239:AZ239" si="237">SUM(AY227:AY238)</f>
        <v>0</v>
      </c>
      <c r="AZ239" s="36">
        <f t="shared" si="237"/>
        <v>0</v>
      </c>
      <c r="BA239" s="37"/>
      <c r="BB239" s="38">
        <f t="shared" ref="BB239:BC239" si="238">SUM(BB227:BB238)</f>
        <v>0</v>
      </c>
      <c r="BC239" s="36">
        <f t="shared" si="238"/>
        <v>0</v>
      </c>
      <c r="BD239" s="37"/>
      <c r="BE239" s="38">
        <f t="shared" ref="BE239:BF239" si="239">SUM(BE227:BE238)</f>
        <v>1.2E-2</v>
      </c>
      <c r="BF239" s="36">
        <f t="shared" si="239"/>
        <v>0.16400000000000001</v>
      </c>
      <c r="BG239" s="37"/>
      <c r="BH239" s="38">
        <f t="shared" ref="BH239:BI239" si="240">SUM(BH227:BH238)</f>
        <v>0</v>
      </c>
      <c r="BI239" s="36">
        <f t="shared" si="240"/>
        <v>0</v>
      </c>
      <c r="BJ239" s="37"/>
      <c r="BK239" s="38">
        <f t="shared" ref="BK239:BL239" si="241">SUM(BK227:BK238)</f>
        <v>0</v>
      </c>
      <c r="BL239" s="36">
        <f t="shared" si="241"/>
        <v>0</v>
      </c>
      <c r="BM239" s="37"/>
      <c r="BN239" s="38">
        <f t="shared" ref="BN239:BO239" si="242">SUM(BN227:BN238)</f>
        <v>0</v>
      </c>
      <c r="BO239" s="36">
        <f t="shared" si="242"/>
        <v>0</v>
      </c>
      <c r="BP239" s="37"/>
      <c r="BQ239" s="38">
        <f t="shared" ref="BQ239:BR239" si="243">SUM(BQ227:BQ238)</f>
        <v>0</v>
      </c>
      <c r="BR239" s="36">
        <f t="shared" si="243"/>
        <v>0</v>
      </c>
      <c r="BS239" s="37"/>
      <c r="BT239" s="38">
        <f t="shared" ref="BT239:BU239" si="244">SUM(BT227:BT238)</f>
        <v>0</v>
      </c>
      <c r="BU239" s="36">
        <f t="shared" si="244"/>
        <v>0</v>
      </c>
      <c r="BV239" s="37"/>
      <c r="BW239" s="38">
        <f t="shared" ref="BW239:BX239" si="245">SUM(BW227:BW238)</f>
        <v>5.2</v>
      </c>
      <c r="BX239" s="36">
        <f t="shared" si="245"/>
        <v>121.637</v>
      </c>
      <c r="BY239" s="37"/>
      <c r="BZ239" s="38">
        <f t="shared" ref="BZ239:CA239" si="246">SUM(BZ227:BZ238)</f>
        <v>2E-3</v>
      </c>
      <c r="CA239" s="36">
        <f t="shared" si="246"/>
        <v>6.0999999999999999E-2</v>
      </c>
      <c r="CB239" s="37"/>
      <c r="CC239" s="38">
        <f t="shared" ref="CC239:CD239" si="247">SUM(CC227:CC238)</f>
        <v>0</v>
      </c>
      <c r="CD239" s="36">
        <f t="shared" si="247"/>
        <v>0</v>
      </c>
      <c r="CE239" s="37"/>
      <c r="CF239" s="38">
        <f t="shared" si="217"/>
        <v>3620.7579999999998</v>
      </c>
      <c r="CG239" s="37">
        <f t="shared" si="218"/>
        <v>21536.349000000002</v>
      </c>
    </row>
    <row r="240" spans="1:85" x14ac:dyDescent="0.25">
      <c r="A240" s="67">
        <v>2022</v>
      </c>
      <c r="B240" s="68" t="s">
        <v>5</v>
      </c>
      <c r="C240" s="96">
        <v>100</v>
      </c>
      <c r="D240" s="5">
        <v>855.52499999999998</v>
      </c>
      <c r="E240" s="55">
        <f>IF(C240=0,0,D240/C240*1000)</f>
        <v>8555.25</v>
      </c>
      <c r="F240" s="96">
        <v>360</v>
      </c>
      <c r="G240" s="5">
        <v>2249.6410000000001</v>
      </c>
      <c r="H240" s="55">
        <f t="shared" ref="H240:H251" si="248">IF(F240=0,0,G240/F240*1000)</f>
        <v>6249.0027777777777</v>
      </c>
      <c r="I240" s="56">
        <v>0</v>
      </c>
      <c r="J240" s="15">
        <v>0</v>
      </c>
      <c r="K240" s="55">
        <f t="shared" ref="K240:K251" si="249">IF(I240=0,0,J240/I240*1000)</f>
        <v>0</v>
      </c>
      <c r="L240" s="56">
        <v>0</v>
      </c>
      <c r="M240" s="15">
        <v>0</v>
      </c>
      <c r="N240" s="55">
        <f t="shared" ref="N240:N251" si="250">IF(L240=0,0,M240/L240*1000)</f>
        <v>0</v>
      </c>
      <c r="O240" s="56">
        <v>0</v>
      </c>
      <c r="P240" s="15">
        <v>0</v>
      </c>
      <c r="Q240" s="55">
        <f t="shared" ref="Q240:Q251" si="251">IF(O240=0,0,P240/O240*1000)</f>
        <v>0</v>
      </c>
      <c r="R240" s="56">
        <v>0</v>
      </c>
      <c r="S240" s="15">
        <v>0</v>
      </c>
      <c r="T240" s="55">
        <f t="shared" ref="T240:T251" si="252">IF(R240=0,0,S240/R240*1000)</f>
        <v>0</v>
      </c>
      <c r="U240" s="56">
        <v>0</v>
      </c>
      <c r="V240" s="15">
        <v>0</v>
      </c>
      <c r="W240" s="55">
        <f t="shared" ref="W240:W251" si="253">IF(U240=0,0,V240/U240*1000)</f>
        <v>0</v>
      </c>
      <c r="X240" s="96">
        <v>14.75</v>
      </c>
      <c r="Y240" s="5">
        <v>146.58099999999999</v>
      </c>
      <c r="Z240" s="55">
        <f t="shared" ref="Z240:Z251" si="254">IF(X240=0,0,Y240/X240*1000)</f>
        <v>9937.6949152542365</v>
      </c>
      <c r="AA240" s="96">
        <v>0.75</v>
      </c>
      <c r="AB240" s="5">
        <v>18.443000000000001</v>
      </c>
      <c r="AC240" s="55">
        <f t="shared" ref="AC240:AC251" si="255">IF(AA240=0,0,AB240/AA240*1000)</f>
        <v>24590.666666666668</v>
      </c>
      <c r="AD240" s="56">
        <v>0</v>
      </c>
      <c r="AE240" s="15">
        <v>0</v>
      </c>
      <c r="AF240" s="55">
        <f t="shared" ref="AF240:AF251" si="256">IF(AD240=0,0,AE240/AD240*1000)</f>
        <v>0</v>
      </c>
      <c r="AG240" s="56">
        <v>0</v>
      </c>
      <c r="AH240" s="15">
        <v>0</v>
      </c>
      <c r="AI240" s="55">
        <f t="shared" ref="AI240:AI251" si="257">IF(AG240=0,0,AH240/AG240*1000)</f>
        <v>0</v>
      </c>
      <c r="AJ240" s="56">
        <v>0</v>
      </c>
      <c r="AK240" s="15">
        <v>0</v>
      </c>
      <c r="AL240" s="55">
        <f t="shared" ref="AL240:AL251" si="258">IF(AJ240=0,0,AK240/AJ240*1000)</f>
        <v>0</v>
      </c>
      <c r="AM240" s="56">
        <v>0</v>
      </c>
      <c r="AN240" s="15">
        <v>0</v>
      </c>
      <c r="AO240" s="55">
        <f t="shared" ref="AO240:AO251" si="259">IF(AM240=0,0,AN240/AM240*1000)</f>
        <v>0</v>
      </c>
      <c r="AP240" s="56">
        <v>0</v>
      </c>
      <c r="AQ240" s="15">
        <v>0</v>
      </c>
      <c r="AR240" s="55">
        <f t="shared" ref="AR240:AR251" si="260">IF(AP240=0,0,AQ240/AP240*1000)</f>
        <v>0</v>
      </c>
      <c r="AS240" s="56">
        <v>0</v>
      </c>
      <c r="AT240" s="15">
        <v>0</v>
      </c>
      <c r="AU240" s="55">
        <f t="shared" ref="AU240:AU251" si="261">IF(AS240=0,0,AT240/AS240*1000)</f>
        <v>0</v>
      </c>
      <c r="AV240" s="56">
        <v>0</v>
      </c>
      <c r="AW240" s="15">
        <v>0</v>
      </c>
      <c r="AX240" s="55">
        <f t="shared" ref="AX240:AX251" si="262">IF(AV240=0,0,AW240/AV240*1000)</f>
        <v>0</v>
      </c>
      <c r="AY240" s="56">
        <v>0</v>
      </c>
      <c r="AZ240" s="15">
        <v>0</v>
      </c>
      <c r="BA240" s="55">
        <f t="shared" ref="BA240:BA251" si="263">IF(AY240=0,0,AZ240/AY240*1000)</f>
        <v>0</v>
      </c>
      <c r="BB240" s="56">
        <v>0</v>
      </c>
      <c r="BC240" s="15">
        <v>0</v>
      </c>
      <c r="BD240" s="55">
        <f t="shared" ref="BD240:BD251" si="264">IF(BB240=0,0,BC240/BB240*1000)</f>
        <v>0</v>
      </c>
      <c r="BE240" s="56">
        <v>0</v>
      </c>
      <c r="BF240" s="15">
        <v>0</v>
      </c>
      <c r="BG240" s="55">
        <f t="shared" ref="BG240:BG251" si="265">IF(BE240=0,0,BF240/BE240*1000)</f>
        <v>0</v>
      </c>
      <c r="BH240" s="56">
        <v>0</v>
      </c>
      <c r="BI240" s="15">
        <v>0</v>
      </c>
      <c r="BJ240" s="55">
        <f t="shared" ref="BJ240:BJ251" si="266">IF(BH240=0,0,BI240/BH240*1000)</f>
        <v>0</v>
      </c>
      <c r="BK240" s="56">
        <v>0</v>
      </c>
      <c r="BL240" s="15">
        <v>0</v>
      </c>
      <c r="BM240" s="55">
        <f t="shared" ref="BM240:BM251" si="267">IF(BK240=0,0,BL240/BK240*1000)</f>
        <v>0</v>
      </c>
      <c r="BN240" s="56">
        <v>0</v>
      </c>
      <c r="BO240" s="15">
        <v>0</v>
      </c>
      <c r="BP240" s="55">
        <f t="shared" ref="BP240:BP251" si="268">IF(BN240=0,0,BO240/BN240*1000)</f>
        <v>0</v>
      </c>
      <c r="BQ240" s="56">
        <v>0</v>
      </c>
      <c r="BR240" s="15">
        <v>0</v>
      </c>
      <c r="BS240" s="55">
        <f t="shared" ref="BS240:BS251" si="269">IF(BQ240=0,0,BR240/BQ240*1000)</f>
        <v>0</v>
      </c>
      <c r="BT240" s="56">
        <v>0</v>
      </c>
      <c r="BU240" s="15">
        <v>0</v>
      </c>
      <c r="BV240" s="55">
        <f t="shared" ref="BV240:BV251" si="270">IF(BT240=0,0,BU240/BT240*1000)</f>
        <v>0</v>
      </c>
      <c r="BW240" s="56">
        <v>0</v>
      </c>
      <c r="BX240" s="15">
        <v>0</v>
      </c>
      <c r="BY240" s="55">
        <f t="shared" ref="BY240:BY251" si="271">IF(BW240=0,0,BX240/BW240*1000)</f>
        <v>0</v>
      </c>
      <c r="BZ240" s="56">
        <v>0</v>
      </c>
      <c r="CA240" s="15">
        <v>0</v>
      </c>
      <c r="CB240" s="55">
        <f t="shared" ref="CB240:CB251" si="272">IF(BZ240=0,0,CA240/BZ240*1000)</f>
        <v>0</v>
      </c>
      <c r="CC240" s="56">
        <v>0</v>
      </c>
      <c r="CD240" s="15">
        <v>0</v>
      </c>
      <c r="CE240" s="55">
        <f t="shared" ref="CE240:CE251" si="273">IF(CC240=0,0,CD240/CC240*1000)</f>
        <v>0</v>
      </c>
      <c r="CF240" s="9">
        <f t="shared" ref="CF240:CF252" si="274">C240+F240+I240+O240+R240+X240+AA240+AD240+AG240+AP240+BB240+BE240+BK240+BN240+BW240+CC240+AY240+AJ240+AV240+BQ240+U240+AM240+BT240+AS240+BZ240+BH240+L240</f>
        <v>475.5</v>
      </c>
      <c r="CG240" s="6">
        <f t="shared" ref="CG240:CG252" si="275">D240+G240+J240+P240+S240+Y240+AB240+AE240+AH240+AQ240+BC240+BF240+BL240+BO240+BX240+CD240+AZ240+AK240+AW240+BR240+V240+AN240+BU240+AT240+CA240+BI240+M240</f>
        <v>3270.1900000000005</v>
      </c>
    </row>
    <row r="241" spans="1:85" x14ac:dyDescent="0.25">
      <c r="A241" s="67">
        <v>2022</v>
      </c>
      <c r="B241" s="68" t="s">
        <v>6</v>
      </c>
      <c r="C241" s="56">
        <v>0</v>
      </c>
      <c r="D241" s="15">
        <v>0</v>
      </c>
      <c r="E241" s="55">
        <f t="shared" ref="E241:E242" si="276">IF(C241=0,0,D241/C241*1000)</f>
        <v>0</v>
      </c>
      <c r="F241" s="96">
        <v>162</v>
      </c>
      <c r="G241" s="5">
        <v>1048.4690000000001</v>
      </c>
      <c r="H241" s="55">
        <f t="shared" si="248"/>
        <v>6472.0308641975316</v>
      </c>
      <c r="I241" s="56">
        <v>0</v>
      </c>
      <c r="J241" s="15">
        <v>0</v>
      </c>
      <c r="K241" s="55">
        <f t="shared" si="249"/>
        <v>0</v>
      </c>
      <c r="L241" s="56">
        <v>0</v>
      </c>
      <c r="M241" s="15">
        <v>0</v>
      </c>
      <c r="N241" s="55">
        <f t="shared" si="250"/>
        <v>0</v>
      </c>
      <c r="O241" s="56">
        <v>0</v>
      </c>
      <c r="P241" s="15">
        <v>0</v>
      </c>
      <c r="Q241" s="55">
        <f t="shared" si="251"/>
        <v>0</v>
      </c>
      <c r="R241" s="56">
        <v>0</v>
      </c>
      <c r="S241" s="15">
        <v>0</v>
      </c>
      <c r="T241" s="55">
        <f t="shared" si="252"/>
        <v>0</v>
      </c>
      <c r="U241" s="56">
        <v>0</v>
      </c>
      <c r="V241" s="15">
        <v>0</v>
      </c>
      <c r="W241" s="55">
        <f t="shared" si="253"/>
        <v>0</v>
      </c>
      <c r="X241" s="96">
        <v>14.75</v>
      </c>
      <c r="Y241" s="5">
        <v>141.863</v>
      </c>
      <c r="Z241" s="55">
        <f t="shared" si="254"/>
        <v>9617.8305084745753</v>
      </c>
      <c r="AA241" s="56">
        <v>0</v>
      </c>
      <c r="AB241" s="15">
        <v>0</v>
      </c>
      <c r="AC241" s="55">
        <f t="shared" si="255"/>
        <v>0</v>
      </c>
      <c r="AD241" s="56">
        <v>0</v>
      </c>
      <c r="AE241" s="15">
        <v>0</v>
      </c>
      <c r="AF241" s="55">
        <f t="shared" si="256"/>
        <v>0</v>
      </c>
      <c r="AG241" s="56">
        <v>0</v>
      </c>
      <c r="AH241" s="15">
        <v>0</v>
      </c>
      <c r="AI241" s="55">
        <f t="shared" si="257"/>
        <v>0</v>
      </c>
      <c r="AJ241" s="56">
        <v>0</v>
      </c>
      <c r="AK241" s="15">
        <v>0</v>
      </c>
      <c r="AL241" s="55">
        <f t="shared" si="258"/>
        <v>0</v>
      </c>
      <c r="AM241" s="56">
        <v>0</v>
      </c>
      <c r="AN241" s="15">
        <v>0</v>
      </c>
      <c r="AO241" s="55">
        <f t="shared" si="259"/>
        <v>0</v>
      </c>
      <c r="AP241" s="56">
        <v>0</v>
      </c>
      <c r="AQ241" s="15">
        <v>0</v>
      </c>
      <c r="AR241" s="55">
        <f t="shared" si="260"/>
        <v>0</v>
      </c>
      <c r="AS241" s="56">
        <v>0</v>
      </c>
      <c r="AT241" s="15">
        <v>0</v>
      </c>
      <c r="AU241" s="55">
        <f t="shared" si="261"/>
        <v>0</v>
      </c>
      <c r="AV241" s="56">
        <v>0</v>
      </c>
      <c r="AW241" s="15">
        <v>0</v>
      </c>
      <c r="AX241" s="55">
        <f t="shared" si="262"/>
        <v>0</v>
      </c>
      <c r="AY241" s="56">
        <v>0</v>
      </c>
      <c r="AZ241" s="15">
        <v>0</v>
      </c>
      <c r="BA241" s="55">
        <f t="shared" si="263"/>
        <v>0</v>
      </c>
      <c r="BB241" s="56">
        <v>0</v>
      </c>
      <c r="BC241" s="15">
        <v>0</v>
      </c>
      <c r="BD241" s="55">
        <f t="shared" si="264"/>
        <v>0</v>
      </c>
      <c r="BE241" s="56">
        <v>0</v>
      </c>
      <c r="BF241" s="15">
        <v>0</v>
      </c>
      <c r="BG241" s="55">
        <f t="shared" si="265"/>
        <v>0</v>
      </c>
      <c r="BH241" s="56">
        <v>0</v>
      </c>
      <c r="BI241" s="15">
        <v>0</v>
      </c>
      <c r="BJ241" s="55">
        <f t="shared" si="266"/>
        <v>0</v>
      </c>
      <c r="BK241" s="56">
        <v>0</v>
      </c>
      <c r="BL241" s="15">
        <v>0</v>
      </c>
      <c r="BM241" s="55">
        <f t="shared" si="267"/>
        <v>0</v>
      </c>
      <c r="BN241" s="56">
        <v>0</v>
      </c>
      <c r="BO241" s="15">
        <v>0</v>
      </c>
      <c r="BP241" s="55">
        <f t="shared" si="268"/>
        <v>0</v>
      </c>
      <c r="BQ241" s="56">
        <v>0</v>
      </c>
      <c r="BR241" s="15">
        <v>0</v>
      </c>
      <c r="BS241" s="55">
        <f t="shared" si="269"/>
        <v>0</v>
      </c>
      <c r="BT241" s="56">
        <v>0</v>
      </c>
      <c r="BU241" s="15">
        <v>0</v>
      </c>
      <c r="BV241" s="55">
        <f t="shared" si="270"/>
        <v>0</v>
      </c>
      <c r="BW241" s="56">
        <v>0</v>
      </c>
      <c r="BX241" s="15">
        <v>0</v>
      </c>
      <c r="BY241" s="55">
        <f t="shared" si="271"/>
        <v>0</v>
      </c>
      <c r="BZ241" s="56">
        <v>0</v>
      </c>
      <c r="CA241" s="15">
        <v>0</v>
      </c>
      <c r="CB241" s="55">
        <f t="shared" si="272"/>
        <v>0</v>
      </c>
      <c r="CC241" s="56">
        <v>0</v>
      </c>
      <c r="CD241" s="15">
        <v>0</v>
      </c>
      <c r="CE241" s="55">
        <f t="shared" si="273"/>
        <v>0</v>
      </c>
      <c r="CF241" s="9">
        <f t="shared" si="274"/>
        <v>176.75</v>
      </c>
      <c r="CG241" s="6">
        <f t="shared" si="275"/>
        <v>1190.3320000000001</v>
      </c>
    </row>
    <row r="242" spans="1:85" x14ac:dyDescent="0.25">
      <c r="A242" s="67">
        <v>2022</v>
      </c>
      <c r="B242" s="68" t="s">
        <v>7</v>
      </c>
      <c r="C242" s="56">
        <v>0</v>
      </c>
      <c r="D242" s="15">
        <v>0</v>
      </c>
      <c r="E242" s="55">
        <f t="shared" si="276"/>
        <v>0</v>
      </c>
      <c r="F242" s="96">
        <v>234</v>
      </c>
      <c r="G242" s="5">
        <v>1744.6690000000001</v>
      </c>
      <c r="H242" s="55">
        <f t="shared" si="248"/>
        <v>7455.8504273504277</v>
      </c>
      <c r="I242" s="56">
        <v>0</v>
      </c>
      <c r="J242" s="15">
        <v>0</v>
      </c>
      <c r="K242" s="55">
        <f t="shared" si="249"/>
        <v>0</v>
      </c>
      <c r="L242" s="56">
        <v>0</v>
      </c>
      <c r="M242" s="15">
        <v>0</v>
      </c>
      <c r="N242" s="55">
        <f t="shared" si="250"/>
        <v>0</v>
      </c>
      <c r="O242" s="56">
        <v>0</v>
      </c>
      <c r="P242" s="15">
        <v>0</v>
      </c>
      <c r="Q242" s="55">
        <f t="shared" si="251"/>
        <v>0</v>
      </c>
      <c r="R242" s="56">
        <v>0</v>
      </c>
      <c r="S242" s="15">
        <v>0</v>
      </c>
      <c r="T242" s="55">
        <f t="shared" si="252"/>
        <v>0</v>
      </c>
      <c r="U242" s="56">
        <v>0</v>
      </c>
      <c r="V242" s="15">
        <v>0</v>
      </c>
      <c r="W242" s="55">
        <f t="shared" si="253"/>
        <v>0</v>
      </c>
      <c r="X242" s="56">
        <v>0</v>
      </c>
      <c r="Y242" s="15">
        <v>0</v>
      </c>
      <c r="Z242" s="55">
        <f t="shared" si="254"/>
        <v>0</v>
      </c>
      <c r="AA242" s="56">
        <v>0</v>
      </c>
      <c r="AB242" s="15">
        <v>0</v>
      </c>
      <c r="AC242" s="55">
        <f t="shared" si="255"/>
        <v>0</v>
      </c>
      <c r="AD242" s="56">
        <v>0</v>
      </c>
      <c r="AE242" s="15">
        <v>0</v>
      </c>
      <c r="AF242" s="55">
        <f t="shared" si="256"/>
        <v>0</v>
      </c>
      <c r="AG242" s="56">
        <v>0</v>
      </c>
      <c r="AH242" s="15">
        <v>0</v>
      </c>
      <c r="AI242" s="55">
        <f t="shared" si="257"/>
        <v>0</v>
      </c>
      <c r="AJ242" s="56">
        <v>0</v>
      </c>
      <c r="AK242" s="15">
        <v>0</v>
      </c>
      <c r="AL242" s="55">
        <f t="shared" si="258"/>
        <v>0</v>
      </c>
      <c r="AM242" s="56">
        <v>0</v>
      </c>
      <c r="AN242" s="15">
        <v>0</v>
      </c>
      <c r="AO242" s="55">
        <f t="shared" si="259"/>
        <v>0</v>
      </c>
      <c r="AP242" s="56">
        <v>0</v>
      </c>
      <c r="AQ242" s="15">
        <v>0</v>
      </c>
      <c r="AR242" s="55">
        <f t="shared" si="260"/>
        <v>0</v>
      </c>
      <c r="AS242" s="56">
        <v>0</v>
      </c>
      <c r="AT242" s="15">
        <v>0</v>
      </c>
      <c r="AU242" s="55">
        <f t="shared" si="261"/>
        <v>0</v>
      </c>
      <c r="AV242" s="56">
        <v>0</v>
      </c>
      <c r="AW242" s="15">
        <v>0</v>
      </c>
      <c r="AX242" s="55">
        <f t="shared" si="262"/>
        <v>0</v>
      </c>
      <c r="AY242" s="56">
        <v>0</v>
      </c>
      <c r="AZ242" s="15">
        <v>0</v>
      </c>
      <c r="BA242" s="55">
        <f t="shared" si="263"/>
        <v>0</v>
      </c>
      <c r="BB242" s="56">
        <v>0</v>
      </c>
      <c r="BC242" s="15">
        <v>0</v>
      </c>
      <c r="BD242" s="55">
        <f t="shared" si="264"/>
        <v>0</v>
      </c>
      <c r="BE242" s="56">
        <v>0</v>
      </c>
      <c r="BF242" s="15">
        <v>0</v>
      </c>
      <c r="BG242" s="55">
        <f t="shared" si="265"/>
        <v>0</v>
      </c>
      <c r="BH242" s="56">
        <v>0</v>
      </c>
      <c r="BI242" s="15">
        <v>0</v>
      </c>
      <c r="BJ242" s="55">
        <f t="shared" si="266"/>
        <v>0</v>
      </c>
      <c r="BK242" s="56">
        <v>0</v>
      </c>
      <c r="BL242" s="15">
        <v>0</v>
      </c>
      <c r="BM242" s="55">
        <f t="shared" si="267"/>
        <v>0</v>
      </c>
      <c r="BN242" s="56">
        <v>0</v>
      </c>
      <c r="BO242" s="15">
        <v>0</v>
      </c>
      <c r="BP242" s="55">
        <f t="shared" si="268"/>
        <v>0</v>
      </c>
      <c r="BQ242" s="56">
        <v>0</v>
      </c>
      <c r="BR242" s="15">
        <v>0</v>
      </c>
      <c r="BS242" s="55">
        <f t="shared" si="269"/>
        <v>0</v>
      </c>
      <c r="BT242" s="56">
        <v>0</v>
      </c>
      <c r="BU242" s="15">
        <v>0</v>
      </c>
      <c r="BV242" s="55">
        <f t="shared" si="270"/>
        <v>0</v>
      </c>
      <c r="BW242" s="56">
        <v>0</v>
      </c>
      <c r="BX242" s="15">
        <v>0</v>
      </c>
      <c r="BY242" s="55">
        <f t="shared" si="271"/>
        <v>0</v>
      </c>
      <c r="BZ242" s="56">
        <v>0</v>
      </c>
      <c r="CA242" s="15">
        <v>0</v>
      </c>
      <c r="CB242" s="55">
        <f t="shared" si="272"/>
        <v>0</v>
      </c>
      <c r="CC242" s="56">
        <v>0</v>
      </c>
      <c r="CD242" s="15">
        <v>0</v>
      </c>
      <c r="CE242" s="55">
        <f t="shared" si="273"/>
        <v>0</v>
      </c>
      <c r="CF242" s="9">
        <f t="shared" si="274"/>
        <v>234</v>
      </c>
      <c r="CG242" s="6">
        <f t="shared" si="275"/>
        <v>1744.6690000000001</v>
      </c>
    </row>
    <row r="243" spans="1:85" x14ac:dyDescent="0.25">
      <c r="A243" s="67">
        <v>2022</v>
      </c>
      <c r="B243" s="68" t="s">
        <v>8</v>
      </c>
      <c r="C243" s="56">
        <v>0</v>
      </c>
      <c r="D243" s="15">
        <v>0</v>
      </c>
      <c r="E243" s="55">
        <f>IF(C243=0,0,D243/C243*1000)</f>
        <v>0</v>
      </c>
      <c r="F243" s="96">
        <v>162</v>
      </c>
      <c r="G243" s="5">
        <v>2406.424</v>
      </c>
      <c r="H243" s="55">
        <f t="shared" si="248"/>
        <v>14854.46913580247</v>
      </c>
      <c r="I243" s="56">
        <v>0</v>
      </c>
      <c r="J243" s="15">
        <v>0</v>
      </c>
      <c r="K243" s="55">
        <f t="shared" si="249"/>
        <v>0</v>
      </c>
      <c r="L243" s="56">
        <v>0</v>
      </c>
      <c r="M243" s="15">
        <v>0</v>
      </c>
      <c r="N243" s="55">
        <f t="shared" si="250"/>
        <v>0</v>
      </c>
      <c r="O243" s="56">
        <v>0</v>
      </c>
      <c r="P243" s="15">
        <v>0</v>
      </c>
      <c r="Q243" s="55">
        <f t="shared" si="251"/>
        <v>0</v>
      </c>
      <c r="R243" s="56">
        <v>0</v>
      </c>
      <c r="S243" s="15">
        <v>0</v>
      </c>
      <c r="T243" s="55">
        <f t="shared" si="252"/>
        <v>0</v>
      </c>
      <c r="U243" s="56">
        <v>0</v>
      </c>
      <c r="V243" s="15">
        <v>0</v>
      </c>
      <c r="W243" s="55">
        <f t="shared" si="253"/>
        <v>0</v>
      </c>
      <c r="X243" s="56">
        <v>0</v>
      </c>
      <c r="Y243" s="15">
        <v>0</v>
      </c>
      <c r="Z243" s="55">
        <f t="shared" si="254"/>
        <v>0</v>
      </c>
      <c r="AA243" s="56">
        <v>0</v>
      </c>
      <c r="AB243" s="15">
        <v>0</v>
      </c>
      <c r="AC243" s="55">
        <f t="shared" si="255"/>
        <v>0</v>
      </c>
      <c r="AD243" s="56">
        <v>0</v>
      </c>
      <c r="AE243" s="15">
        <v>0</v>
      </c>
      <c r="AF243" s="55">
        <f t="shared" si="256"/>
        <v>0</v>
      </c>
      <c r="AG243" s="56">
        <v>0</v>
      </c>
      <c r="AH243" s="15">
        <v>0</v>
      </c>
      <c r="AI243" s="55">
        <f t="shared" si="257"/>
        <v>0</v>
      </c>
      <c r="AJ243" s="56">
        <v>0</v>
      </c>
      <c r="AK243" s="15">
        <v>0</v>
      </c>
      <c r="AL243" s="55">
        <f t="shared" si="258"/>
        <v>0</v>
      </c>
      <c r="AM243" s="56">
        <v>0</v>
      </c>
      <c r="AN243" s="15">
        <v>0</v>
      </c>
      <c r="AO243" s="55">
        <f t="shared" si="259"/>
        <v>0</v>
      </c>
      <c r="AP243" s="56">
        <v>0</v>
      </c>
      <c r="AQ243" s="15">
        <v>0</v>
      </c>
      <c r="AR243" s="55">
        <f t="shared" si="260"/>
        <v>0</v>
      </c>
      <c r="AS243" s="56">
        <v>0</v>
      </c>
      <c r="AT243" s="15">
        <v>0</v>
      </c>
      <c r="AU243" s="55">
        <f t="shared" si="261"/>
        <v>0</v>
      </c>
      <c r="AV243" s="56">
        <v>0</v>
      </c>
      <c r="AW243" s="15">
        <v>0</v>
      </c>
      <c r="AX243" s="55">
        <f t="shared" si="262"/>
        <v>0</v>
      </c>
      <c r="AY243" s="56">
        <v>0</v>
      </c>
      <c r="AZ243" s="15">
        <v>0</v>
      </c>
      <c r="BA243" s="55">
        <f t="shared" si="263"/>
        <v>0</v>
      </c>
      <c r="BB243" s="56">
        <v>0</v>
      </c>
      <c r="BC243" s="15">
        <v>0</v>
      </c>
      <c r="BD243" s="55">
        <f t="shared" si="264"/>
        <v>0</v>
      </c>
      <c r="BE243" s="56">
        <v>0</v>
      </c>
      <c r="BF243" s="15">
        <v>0</v>
      </c>
      <c r="BG243" s="55">
        <f t="shared" si="265"/>
        <v>0</v>
      </c>
      <c r="BH243" s="56">
        <v>0</v>
      </c>
      <c r="BI243" s="15">
        <v>0</v>
      </c>
      <c r="BJ243" s="55">
        <f t="shared" si="266"/>
        <v>0</v>
      </c>
      <c r="BK243" s="56">
        <v>0</v>
      </c>
      <c r="BL243" s="15">
        <v>0</v>
      </c>
      <c r="BM243" s="55">
        <f t="shared" si="267"/>
        <v>0</v>
      </c>
      <c r="BN243" s="56">
        <v>0</v>
      </c>
      <c r="BO243" s="15">
        <v>0</v>
      </c>
      <c r="BP243" s="55">
        <f t="shared" si="268"/>
        <v>0</v>
      </c>
      <c r="BQ243" s="56">
        <v>0</v>
      </c>
      <c r="BR243" s="15">
        <v>0</v>
      </c>
      <c r="BS243" s="55">
        <f t="shared" si="269"/>
        <v>0</v>
      </c>
      <c r="BT243" s="56">
        <v>0</v>
      </c>
      <c r="BU243" s="15">
        <v>0</v>
      </c>
      <c r="BV243" s="55">
        <f t="shared" si="270"/>
        <v>0</v>
      </c>
      <c r="BW243" s="56">
        <v>0</v>
      </c>
      <c r="BX243" s="15">
        <v>0</v>
      </c>
      <c r="BY243" s="55">
        <f t="shared" si="271"/>
        <v>0</v>
      </c>
      <c r="BZ243" s="56">
        <v>0</v>
      </c>
      <c r="CA243" s="15">
        <v>0</v>
      </c>
      <c r="CB243" s="55">
        <f t="shared" si="272"/>
        <v>0</v>
      </c>
      <c r="CC243" s="56">
        <v>0</v>
      </c>
      <c r="CD243" s="15">
        <v>0</v>
      </c>
      <c r="CE243" s="55">
        <f t="shared" si="273"/>
        <v>0</v>
      </c>
      <c r="CF243" s="80">
        <f t="shared" si="274"/>
        <v>162</v>
      </c>
      <c r="CG243" s="81">
        <f t="shared" si="275"/>
        <v>2406.424</v>
      </c>
    </row>
    <row r="244" spans="1:85" x14ac:dyDescent="0.25">
      <c r="A244" s="67">
        <v>2022</v>
      </c>
      <c r="B244" s="55" t="s">
        <v>9</v>
      </c>
      <c r="C244" s="56">
        <v>0</v>
      </c>
      <c r="D244" s="15">
        <v>0</v>
      </c>
      <c r="E244" s="55">
        <f t="shared" ref="E244:E251" si="277">IF(C244=0,0,D244/C244*1000)</f>
        <v>0</v>
      </c>
      <c r="F244" s="96">
        <v>432</v>
      </c>
      <c r="G244" s="5">
        <v>4213.9080000000004</v>
      </c>
      <c r="H244" s="55">
        <f t="shared" si="248"/>
        <v>9754.4166666666679</v>
      </c>
      <c r="I244" s="56">
        <v>0</v>
      </c>
      <c r="J244" s="15">
        <v>0</v>
      </c>
      <c r="K244" s="55">
        <f t="shared" si="249"/>
        <v>0</v>
      </c>
      <c r="L244" s="56">
        <v>0</v>
      </c>
      <c r="M244" s="15">
        <v>0</v>
      </c>
      <c r="N244" s="55">
        <f t="shared" si="250"/>
        <v>0</v>
      </c>
      <c r="O244" s="56">
        <v>0</v>
      </c>
      <c r="P244" s="15">
        <v>0</v>
      </c>
      <c r="Q244" s="55">
        <f t="shared" si="251"/>
        <v>0</v>
      </c>
      <c r="R244" s="56">
        <v>0</v>
      </c>
      <c r="S244" s="15">
        <v>0</v>
      </c>
      <c r="T244" s="55">
        <f t="shared" si="252"/>
        <v>0</v>
      </c>
      <c r="U244" s="56">
        <v>0</v>
      </c>
      <c r="V244" s="15">
        <v>0</v>
      </c>
      <c r="W244" s="55">
        <f t="shared" si="253"/>
        <v>0</v>
      </c>
      <c r="X244" s="56">
        <v>0</v>
      </c>
      <c r="Y244" s="15">
        <v>0</v>
      </c>
      <c r="Z244" s="55">
        <f t="shared" si="254"/>
        <v>0</v>
      </c>
      <c r="AA244" s="56">
        <v>0</v>
      </c>
      <c r="AB244" s="15">
        <v>0</v>
      </c>
      <c r="AC244" s="55">
        <f t="shared" si="255"/>
        <v>0</v>
      </c>
      <c r="AD244" s="56">
        <v>0</v>
      </c>
      <c r="AE244" s="15">
        <v>0</v>
      </c>
      <c r="AF244" s="55">
        <f t="shared" si="256"/>
        <v>0</v>
      </c>
      <c r="AG244" s="56">
        <v>0</v>
      </c>
      <c r="AH244" s="15">
        <v>0</v>
      </c>
      <c r="AI244" s="55">
        <f t="shared" si="257"/>
        <v>0</v>
      </c>
      <c r="AJ244" s="56">
        <v>0</v>
      </c>
      <c r="AK244" s="15">
        <v>0</v>
      </c>
      <c r="AL244" s="55">
        <f t="shared" si="258"/>
        <v>0</v>
      </c>
      <c r="AM244" s="56">
        <v>0</v>
      </c>
      <c r="AN244" s="15">
        <v>0</v>
      </c>
      <c r="AO244" s="55">
        <f t="shared" si="259"/>
        <v>0</v>
      </c>
      <c r="AP244" s="56">
        <v>0</v>
      </c>
      <c r="AQ244" s="15">
        <v>0</v>
      </c>
      <c r="AR244" s="55">
        <f t="shared" si="260"/>
        <v>0</v>
      </c>
      <c r="AS244" s="56">
        <v>0</v>
      </c>
      <c r="AT244" s="15">
        <v>0</v>
      </c>
      <c r="AU244" s="55">
        <f t="shared" si="261"/>
        <v>0</v>
      </c>
      <c r="AV244" s="56">
        <v>0</v>
      </c>
      <c r="AW244" s="15">
        <v>0</v>
      </c>
      <c r="AX244" s="55">
        <f t="shared" si="262"/>
        <v>0</v>
      </c>
      <c r="AY244" s="56">
        <v>0</v>
      </c>
      <c r="AZ244" s="15">
        <v>0</v>
      </c>
      <c r="BA244" s="55">
        <f t="shared" si="263"/>
        <v>0</v>
      </c>
      <c r="BB244" s="56">
        <v>0</v>
      </c>
      <c r="BC244" s="15">
        <v>0</v>
      </c>
      <c r="BD244" s="55">
        <f t="shared" si="264"/>
        <v>0</v>
      </c>
      <c r="BE244" s="56">
        <v>0</v>
      </c>
      <c r="BF244" s="15">
        <v>0</v>
      </c>
      <c r="BG244" s="55">
        <f t="shared" si="265"/>
        <v>0</v>
      </c>
      <c r="BH244" s="56">
        <v>0</v>
      </c>
      <c r="BI244" s="15">
        <v>0</v>
      </c>
      <c r="BJ244" s="55">
        <f t="shared" si="266"/>
        <v>0</v>
      </c>
      <c r="BK244" s="56">
        <v>0</v>
      </c>
      <c r="BL244" s="15">
        <v>0</v>
      </c>
      <c r="BM244" s="55">
        <f t="shared" si="267"/>
        <v>0</v>
      </c>
      <c r="BN244" s="56">
        <v>0</v>
      </c>
      <c r="BO244" s="15">
        <v>0</v>
      </c>
      <c r="BP244" s="55">
        <f t="shared" si="268"/>
        <v>0</v>
      </c>
      <c r="BQ244" s="56">
        <v>0</v>
      </c>
      <c r="BR244" s="15">
        <v>0</v>
      </c>
      <c r="BS244" s="55">
        <f t="shared" si="269"/>
        <v>0</v>
      </c>
      <c r="BT244" s="56">
        <v>0</v>
      </c>
      <c r="BU244" s="15">
        <v>0</v>
      </c>
      <c r="BV244" s="55">
        <f t="shared" si="270"/>
        <v>0</v>
      </c>
      <c r="BW244" s="96">
        <v>1.5</v>
      </c>
      <c r="BX244" s="5">
        <v>35.040999999999997</v>
      </c>
      <c r="BY244" s="55">
        <f t="shared" si="271"/>
        <v>23360.666666666664</v>
      </c>
      <c r="BZ244" s="56">
        <v>0</v>
      </c>
      <c r="CA244" s="15">
        <v>0</v>
      </c>
      <c r="CB244" s="55">
        <f t="shared" si="272"/>
        <v>0</v>
      </c>
      <c r="CC244" s="56">
        <v>0</v>
      </c>
      <c r="CD244" s="15">
        <v>0</v>
      </c>
      <c r="CE244" s="55">
        <f t="shared" si="273"/>
        <v>0</v>
      </c>
      <c r="CF244" s="9">
        <f>C244+F244+I244+O244+R244+X244+AA244+AD244+AG244+AP244+BB244+BE244+BK244+BN244+BW244+CC244+AY244+AJ244+AV244+BQ244+U244+AM244+BT244+AS244+BZ244+BH244+L244</f>
        <v>433.5</v>
      </c>
      <c r="CG244" s="6">
        <f t="shared" si="275"/>
        <v>4248.9490000000005</v>
      </c>
    </row>
    <row r="245" spans="1:85" x14ac:dyDescent="0.25">
      <c r="A245" s="67">
        <v>2022</v>
      </c>
      <c r="B245" s="68" t="s">
        <v>10</v>
      </c>
      <c r="C245" s="56">
        <v>0</v>
      </c>
      <c r="D245" s="15">
        <v>0</v>
      </c>
      <c r="E245" s="55">
        <f t="shared" si="277"/>
        <v>0</v>
      </c>
      <c r="F245" s="96">
        <v>234</v>
      </c>
      <c r="G245" s="5">
        <v>2274.942</v>
      </c>
      <c r="H245" s="55">
        <f t="shared" si="248"/>
        <v>9721.9743589743593</v>
      </c>
      <c r="I245" s="56">
        <v>0</v>
      </c>
      <c r="J245" s="15">
        <v>0</v>
      </c>
      <c r="K245" s="55">
        <f t="shared" si="249"/>
        <v>0</v>
      </c>
      <c r="L245" s="56">
        <v>0</v>
      </c>
      <c r="M245" s="15">
        <v>0</v>
      </c>
      <c r="N245" s="55">
        <f t="shared" si="250"/>
        <v>0</v>
      </c>
      <c r="O245" s="56">
        <v>0</v>
      </c>
      <c r="P245" s="15">
        <v>0</v>
      </c>
      <c r="Q245" s="55">
        <f t="shared" si="251"/>
        <v>0</v>
      </c>
      <c r="R245" s="56">
        <v>0</v>
      </c>
      <c r="S245" s="15">
        <v>0</v>
      </c>
      <c r="T245" s="55">
        <f t="shared" si="252"/>
        <v>0</v>
      </c>
      <c r="U245" s="56">
        <v>0</v>
      </c>
      <c r="V245" s="15">
        <v>0</v>
      </c>
      <c r="W245" s="55">
        <f t="shared" si="253"/>
        <v>0</v>
      </c>
      <c r="X245" s="56">
        <v>0</v>
      </c>
      <c r="Y245" s="15">
        <v>0</v>
      </c>
      <c r="Z245" s="55">
        <f t="shared" si="254"/>
        <v>0</v>
      </c>
      <c r="AA245" s="96">
        <v>1.5</v>
      </c>
      <c r="AB245" s="5">
        <v>41.366</v>
      </c>
      <c r="AC245" s="55">
        <f t="shared" si="255"/>
        <v>27577.333333333332</v>
      </c>
      <c r="AD245" s="56">
        <v>0</v>
      </c>
      <c r="AE245" s="15">
        <v>0</v>
      </c>
      <c r="AF245" s="55">
        <f t="shared" si="256"/>
        <v>0</v>
      </c>
      <c r="AG245" s="56">
        <v>0</v>
      </c>
      <c r="AH245" s="15">
        <v>0</v>
      </c>
      <c r="AI245" s="55">
        <f t="shared" si="257"/>
        <v>0</v>
      </c>
      <c r="AJ245" s="56">
        <v>0</v>
      </c>
      <c r="AK245" s="15">
        <v>0</v>
      </c>
      <c r="AL245" s="55">
        <f t="shared" si="258"/>
        <v>0</v>
      </c>
      <c r="AM245" s="56">
        <v>0</v>
      </c>
      <c r="AN245" s="15">
        <v>0</v>
      </c>
      <c r="AO245" s="55">
        <f t="shared" si="259"/>
        <v>0</v>
      </c>
      <c r="AP245" s="56">
        <v>0</v>
      </c>
      <c r="AQ245" s="15">
        <v>0</v>
      </c>
      <c r="AR245" s="55">
        <f t="shared" si="260"/>
        <v>0</v>
      </c>
      <c r="AS245" s="56">
        <v>0</v>
      </c>
      <c r="AT245" s="15">
        <v>0</v>
      </c>
      <c r="AU245" s="55">
        <f t="shared" si="261"/>
        <v>0</v>
      </c>
      <c r="AV245" s="56">
        <v>0</v>
      </c>
      <c r="AW245" s="15">
        <v>0</v>
      </c>
      <c r="AX245" s="55">
        <f t="shared" si="262"/>
        <v>0</v>
      </c>
      <c r="AY245" s="56">
        <v>0</v>
      </c>
      <c r="AZ245" s="15">
        <v>0</v>
      </c>
      <c r="BA245" s="55">
        <f t="shared" si="263"/>
        <v>0</v>
      </c>
      <c r="BB245" s="96">
        <v>21</v>
      </c>
      <c r="BC245" s="5">
        <v>182.56200000000001</v>
      </c>
      <c r="BD245" s="55">
        <f t="shared" si="264"/>
        <v>8693.4285714285725</v>
      </c>
      <c r="BE245" s="56">
        <v>0</v>
      </c>
      <c r="BF245" s="15">
        <v>0</v>
      </c>
      <c r="BG245" s="55">
        <f t="shared" si="265"/>
        <v>0</v>
      </c>
      <c r="BH245" s="56">
        <v>0</v>
      </c>
      <c r="BI245" s="15">
        <v>0</v>
      </c>
      <c r="BJ245" s="55">
        <f t="shared" si="266"/>
        <v>0</v>
      </c>
      <c r="BK245" s="56">
        <v>0</v>
      </c>
      <c r="BL245" s="15">
        <v>0</v>
      </c>
      <c r="BM245" s="55">
        <f t="shared" si="267"/>
        <v>0</v>
      </c>
      <c r="BN245" s="56">
        <v>0</v>
      </c>
      <c r="BO245" s="15">
        <v>0</v>
      </c>
      <c r="BP245" s="55">
        <f t="shared" si="268"/>
        <v>0</v>
      </c>
      <c r="BQ245" s="56">
        <v>0</v>
      </c>
      <c r="BR245" s="15">
        <v>0</v>
      </c>
      <c r="BS245" s="55">
        <f t="shared" si="269"/>
        <v>0</v>
      </c>
      <c r="BT245" s="56">
        <v>0</v>
      </c>
      <c r="BU245" s="15">
        <v>0</v>
      </c>
      <c r="BV245" s="55">
        <f t="shared" si="270"/>
        <v>0</v>
      </c>
      <c r="BW245" s="56">
        <v>0</v>
      </c>
      <c r="BX245" s="15">
        <v>0</v>
      </c>
      <c r="BY245" s="55">
        <f t="shared" si="271"/>
        <v>0</v>
      </c>
      <c r="BZ245" s="56">
        <v>0</v>
      </c>
      <c r="CA245" s="15">
        <v>0</v>
      </c>
      <c r="CB245" s="55">
        <f t="shared" si="272"/>
        <v>0</v>
      </c>
      <c r="CC245" s="96">
        <v>2.5000000000000001E-2</v>
      </c>
      <c r="CD245" s="5">
        <v>0.42299999999999999</v>
      </c>
      <c r="CE245" s="55">
        <f t="shared" si="273"/>
        <v>16919.999999999996</v>
      </c>
      <c r="CF245" s="9">
        <f t="shared" si="274"/>
        <v>256.52499999999998</v>
      </c>
      <c r="CG245" s="6">
        <f t="shared" si="275"/>
        <v>2499.2929999999997</v>
      </c>
    </row>
    <row r="246" spans="1:85" x14ac:dyDescent="0.25">
      <c r="A246" s="67">
        <v>2022</v>
      </c>
      <c r="B246" s="68" t="s">
        <v>11</v>
      </c>
      <c r="C246" s="56">
        <v>0</v>
      </c>
      <c r="D246" s="15">
        <v>0</v>
      </c>
      <c r="E246" s="55">
        <f t="shared" si="277"/>
        <v>0</v>
      </c>
      <c r="F246" s="96">
        <v>234</v>
      </c>
      <c r="G246" s="5">
        <v>2286.924</v>
      </c>
      <c r="H246" s="55">
        <f t="shared" si="248"/>
        <v>9773.1794871794864</v>
      </c>
      <c r="I246" s="56">
        <v>0</v>
      </c>
      <c r="J246" s="15">
        <v>0</v>
      </c>
      <c r="K246" s="55">
        <f t="shared" si="249"/>
        <v>0</v>
      </c>
      <c r="L246" s="56">
        <v>0</v>
      </c>
      <c r="M246" s="15">
        <v>0</v>
      </c>
      <c r="N246" s="55">
        <f t="shared" si="250"/>
        <v>0</v>
      </c>
      <c r="O246" s="56">
        <v>0</v>
      </c>
      <c r="P246" s="15">
        <v>0</v>
      </c>
      <c r="Q246" s="55">
        <f t="shared" si="251"/>
        <v>0</v>
      </c>
      <c r="R246" s="56">
        <v>0</v>
      </c>
      <c r="S246" s="15">
        <v>0</v>
      </c>
      <c r="T246" s="55">
        <f t="shared" si="252"/>
        <v>0</v>
      </c>
      <c r="U246" s="56">
        <v>0</v>
      </c>
      <c r="V246" s="15">
        <v>0</v>
      </c>
      <c r="W246" s="55">
        <f t="shared" si="253"/>
        <v>0</v>
      </c>
      <c r="X246" s="96">
        <v>2</v>
      </c>
      <c r="Y246" s="5">
        <v>37.302999999999997</v>
      </c>
      <c r="Z246" s="55">
        <f t="shared" si="254"/>
        <v>18651.5</v>
      </c>
      <c r="AA246" s="56">
        <v>0</v>
      </c>
      <c r="AB246" s="15">
        <v>0</v>
      </c>
      <c r="AC246" s="55">
        <f t="shared" si="255"/>
        <v>0</v>
      </c>
      <c r="AD246" s="56">
        <v>0</v>
      </c>
      <c r="AE246" s="15">
        <v>0</v>
      </c>
      <c r="AF246" s="55">
        <f t="shared" si="256"/>
        <v>0</v>
      </c>
      <c r="AG246" s="56">
        <v>0</v>
      </c>
      <c r="AH246" s="15">
        <v>0</v>
      </c>
      <c r="AI246" s="55">
        <f t="shared" si="257"/>
        <v>0</v>
      </c>
      <c r="AJ246" s="56">
        <v>0</v>
      </c>
      <c r="AK246" s="15">
        <v>0</v>
      </c>
      <c r="AL246" s="55">
        <f t="shared" si="258"/>
        <v>0</v>
      </c>
      <c r="AM246" s="56">
        <v>0</v>
      </c>
      <c r="AN246" s="15">
        <v>0</v>
      </c>
      <c r="AO246" s="55">
        <f t="shared" si="259"/>
        <v>0</v>
      </c>
      <c r="AP246" s="56">
        <v>0</v>
      </c>
      <c r="AQ246" s="15">
        <v>0</v>
      </c>
      <c r="AR246" s="55">
        <f t="shared" si="260"/>
        <v>0</v>
      </c>
      <c r="AS246" s="56">
        <v>0</v>
      </c>
      <c r="AT246" s="15">
        <v>0</v>
      </c>
      <c r="AU246" s="55">
        <f t="shared" si="261"/>
        <v>0</v>
      </c>
      <c r="AV246" s="56">
        <v>0</v>
      </c>
      <c r="AW246" s="15">
        <v>0</v>
      </c>
      <c r="AX246" s="55">
        <f t="shared" si="262"/>
        <v>0</v>
      </c>
      <c r="AY246" s="56">
        <v>0</v>
      </c>
      <c r="AZ246" s="15">
        <v>0</v>
      </c>
      <c r="BA246" s="55">
        <f t="shared" si="263"/>
        <v>0</v>
      </c>
      <c r="BB246" s="56">
        <v>0</v>
      </c>
      <c r="BC246" s="15">
        <v>0</v>
      </c>
      <c r="BD246" s="55">
        <f t="shared" si="264"/>
        <v>0</v>
      </c>
      <c r="BE246" s="56">
        <v>0</v>
      </c>
      <c r="BF246" s="15">
        <v>0</v>
      </c>
      <c r="BG246" s="55">
        <f t="shared" si="265"/>
        <v>0</v>
      </c>
      <c r="BH246" s="56">
        <v>0</v>
      </c>
      <c r="BI246" s="15">
        <v>0</v>
      </c>
      <c r="BJ246" s="55">
        <f t="shared" si="266"/>
        <v>0</v>
      </c>
      <c r="BK246" s="56">
        <v>0</v>
      </c>
      <c r="BL246" s="15">
        <v>0</v>
      </c>
      <c r="BM246" s="55">
        <f t="shared" si="267"/>
        <v>0</v>
      </c>
      <c r="BN246" s="56">
        <v>0</v>
      </c>
      <c r="BO246" s="15">
        <v>0</v>
      </c>
      <c r="BP246" s="55">
        <f t="shared" si="268"/>
        <v>0</v>
      </c>
      <c r="BQ246" s="56">
        <v>0</v>
      </c>
      <c r="BR246" s="15">
        <v>0</v>
      </c>
      <c r="BS246" s="55">
        <f t="shared" si="269"/>
        <v>0</v>
      </c>
      <c r="BT246" s="56">
        <v>0</v>
      </c>
      <c r="BU246" s="15">
        <v>0</v>
      </c>
      <c r="BV246" s="55">
        <f t="shared" si="270"/>
        <v>0</v>
      </c>
      <c r="BW246" s="56">
        <v>0</v>
      </c>
      <c r="BX246" s="15">
        <v>0</v>
      </c>
      <c r="BY246" s="55">
        <f t="shared" si="271"/>
        <v>0</v>
      </c>
      <c r="BZ246" s="56">
        <v>0</v>
      </c>
      <c r="CA246" s="15">
        <v>0</v>
      </c>
      <c r="CB246" s="55">
        <f t="shared" si="272"/>
        <v>0</v>
      </c>
      <c r="CC246" s="56">
        <v>0</v>
      </c>
      <c r="CD246" s="15">
        <v>0</v>
      </c>
      <c r="CE246" s="55">
        <f t="shared" si="273"/>
        <v>0</v>
      </c>
      <c r="CF246" s="9">
        <f t="shared" si="274"/>
        <v>236</v>
      </c>
      <c r="CG246" s="6">
        <f t="shared" si="275"/>
        <v>2324.2269999999999</v>
      </c>
    </row>
    <row r="247" spans="1:85" x14ac:dyDescent="0.25">
      <c r="A247" s="67">
        <v>2022</v>
      </c>
      <c r="B247" s="68" t="s">
        <v>12</v>
      </c>
      <c r="C247" s="56">
        <v>0</v>
      </c>
      <c r="D247" s="15">
        <v>0</v>
      </c>
      <c r="E247" s="55">
        <f t="shared" si="277"/>
        <v>0</v>
      </c>
      <c r="F247" s="56">
        <v>0</v>
      </c>
      <c r="G247" s="15">
        <v>0</v>
      </c>
      <c r="H247" s="55">
        <f t="shared" si="248"/>
        <v>0</v>
      </c>
      <c r="I247" s="56">
        <v>0</v>
      </c>
      <c r="J247" s="15">
        <v>0</v>
      </c>
      <c r="K247" s="55">
        <f t="shared" si="249"/>
        <v>0</v>
      </c>
      <c r="L247" s="56">
        <v>0</v>
      </c>
      <c r="M247" s="15">
        <v>0</v>
      </c>
      <c r="N247" s="55">
        <f t="shared" si="250"/>
        <v>0</v>
      </c>
      <c r="O247" s="56">
        <v>0</v>
      </c>
      <c r="P247" s="15">
        <v>0</v>
      </c>
      <c r="Q247" s="55">
        <f t="shared" si="251"/>
        <v>0</v>
      </c>
      <c r="R247" s="56">
        <v>0</v>
      </c>
      <c r="S247" s="15">
        <v>0</v>
      </c>
      <c r="T247" s="55">
        <f t="shared" si="252"/>
        <v>0</v>
      </c>
      <c r="U247" s="56">
        <v>0</v>
      </c>
      <c r="V247" s="15">
        <v>0</v>
      </c>
      <c r="W247" s="55">
        <f t="shared" si="253"/>
        <v>0</v>
      </c>
      <c r="X247" s="56">
        <v>0</v>
      </c>
      <c r="Y247" s="15">
        <v>0</v>
      </c>
      <c r="Z247" s="55">
        <f t="shared" si="254"/>
        <v>0</v>
      </c>
      <c r="AA247" s="56">
        <v>0</v>
      </c>
      <c r="AB247" s="15">
        <v>0</v>
      </c>
      <c r="AC247" s="55">
        <f t="shared" si="255"/>
        <v>0</v>
      </c>
      <c r="AD247" s="56">
        <v>0</v>
      </c>
      <c r="AE247" s="15">
        <v>0</v>
      </c>
      <c r="AF247" s="55">
        <f t="shared" si="256"/>
        <v>0</v>
      </c>
      <c r="AG247" s="56">
        <v>0</v>
      </c>
      <c r="AH247" s="15">
        <v>0</v>
      </c>
      <c r="AI247" s="55">
        <f t="shared" si="257"/>
        <v>0</v>
      </c>
      <c r="AJ247" s="56">
        <v>0</v>
      </c>
      <c r="AK247" s="15">
        <v>0</v>
      </c>
      <c r="AL247" s="55">
        <f t="shared" si="258"/>
        <v>0</v>
      </c>
      <c r="AM247" s="56">
        <v>0</v>
      </c>
      <c r="AN247" s="15">
        <v>0</v>
      </c>
      <c r="AO247" s="55">
        <f t="shared" si="259"/>
        <v>0</v>
      </c>
      <c r="AP247" s="56">
        <v>0</v>
      </c>
      <c r="AQ247" s="15">
        <v>0</v>
      </c>
      <c r="AR247" s="55">
        <f t="shared" si="260"/>
        <v>0</v>
      </c>
      <c r="AS247" s="56">
        <v>0</v>
      </c>
      <c r="AT247" s="15">
        <v>0</v>
      </c>
      <c r="AU247" s="55">
        <f t="shared" si="261"/>
        <v>0</v>
      </c>
      <c r="AV247" s="56">
        <v>0</v>
      </c>
      <c r="AW247" s="15">
        <v>0</v>
      </c>
      <c r="AX247" s="55">
        <f t="shared" si="262"/>
        <v>0</v>
      </c>
      <c r="AY247" s="56">
        <v>0</v>
      </c>
      <c r="AZ247" s="15">
        <v>0</v>
      </c>
      <c r="BA247" s="55">
        <f t="shared" si="263"/>
        <v>0</v>
      </c>
      <c r="BB247" s="56">
        <v>0</v>
      </c>
      <c r="BC247" s="15">
        <v>0</v>
      </c>
      <c r="BD247" s="55">
        <f t="shared" si="264"/>
        <v>0</v>
      </c>
      <c r="BE247" s="56">
        <v>0</v>
      </c>
      <c r="BF247" s="15">
        <v>0</v>
      </c>
      <c r="BG247" s="55">
        <f t="shared" si="265"/>
        <v>0</v>
      </c>
      <c r="BH247" s="56">
        <v>0</v>
      </c>
      <c r="BI247" s="15">
        <v>0</v>
      </c>
      <c r="BJ247" s="55">
        <f t="shared" si="266"/>
        <v>0</v>
      </c>
      <c r="BK247" s="56">
        <v>0</v>
      </c>
      <c r="BL247" s="15">
        <v>0</v>
      </c>
      <c r="BM247" s="55">
        <f t="shared" si="267"/>
        <v>0</v>
      </c>
      <c r="BN247" s="56">
        <v>0</v>
      </c>
      <c r="BO247" s="15">
        <v>0</v>
      </c>
      <c r="BP247" s="55">
        <f t="shared" si="268"/>
        <v>0</v>
      </c>
      <c r="BQ247" s="56">
        <v>0</v>
      </c>
      <c r="BR247" s="15">
        <v>0</v>
      </c>
      <c r="BS247" s="55">
        <f t="shared" si="269"/>
        <v>0</v>
      </c>
      <c r="BT247" s="56">
        <v>0</v>
      </c>
      <c r="BU247" s="15">
        <v>0</v>
      </c>
      <c r="BV247" s="55">
        <f t="shared" si="270"/>
        <v>0</v>
      </c>
      <c r="BW247" s="56">
        <v>0</v>
      </c>
      <c r="BX247" s="15">
        <v>0</v>
      </c>
      <c r="BY247" s="55">
        <f t="shared" si="271"/>
        <v>0</v>
      </c>
      <c r="BZ247" s="56">
        <v>0</v>
      </c>
      <c r="CA247" s="15">
        <v>0</v>
      </c>
      <c r="CB247" s="55">
        <f t="shared" si="272"/>
        <v>0</v>
      </c>
      <c r="CC247" s="56">
        <v>0</v>
      </c>
      <c r="CD247" s="15">
        <v>0</v>
      </c>
      <c r="CE247" s="55">
        <f t="shared" si="273"/>
        <v>0</v>
      </c>
      <c r="CF247" s="9">
        <f t="shared" si="274"/>
        <v>0</v>
      </c>
      <c r="CG247" s="6">
        <f t="shared" si="275"/>
        <v>0</v>
      </c>
    </row>
    <row r="248" spans="1:85" x14ac:dyDescent="0.25">
      <c r="A248" s="67">
        <v>2022</v>
      </c>
      <c r="B248" s="68" t="s">
        <v>13</v>
      </c>
      <c r="C248" s="56">
        <v>0</v>
      </c>
      <c r="D248" s="15">
        <v>0</v>
      </c>
      <c r="E248" s="55">
        <f t="shared" si="277"/>
        <v>0</v>
      </c>
      <c r="F248" s="56">
        <v>0</v>
      </c>
      <c r="G248" s="15">
        <v>0</v>
      </c>
      <c r="H248" s="55">
        <f t="shared" si="248"/>
        <v>0</v>
      </c>
      <c r="I248" s="56">
        <v>0</v>
      </c>
      <c r="J248" s="15">
        <v>0</v>
      </c>
      <c r="K248" s="55">
        <f t="shared" si="249"/>
        <v>0</v>
      </c>
      <c r="L248" s="56">
        <v>0</v>
      </c>
      <c r="M248" s="15">
        <v>0</v>
      </c>
      <c r="N248" s="55">
        <f t="shared" si="250"/>
        <v>0</v>
      </c>
      <c r="O248" s="56">
        <v>0</v>
      </c>
      <c r="P248" s="15">
        <v>0</v>
      </c>
      <c r="Q248" s="55">
        <f t="shared" si="251"/>
        <v>0</v>
      </c>
      <c r="R248" s="56">
        <v>0</v>
      </c>
      <c r="S248" s="15">
        <v>0</v>
      </c>
      <c r="T248" s="55">
        <f t="shared" si="252"/>
        <v>0</v>
      </c>
      <c r="U248" s="56">
        <v>0</v>
      </c>
      <c r="V248" s="15">
        <v>0</v>
      </c>
      <c r="W248" s="55">
        <f t="shared" si="253"/>
        <v>0</v>
      </c>
      <c r="X248" s="56">
        <v>0</v>
      </c>
      <c r="Y248" s="15">
        <v>0</v>
      </c>
      <c r="Z248" s="55">
        <f t="shared" si="254"/>
        <v>0</v>
      </c>
      <c r="AA248" s="56">
        <v>0</v>
      </c>
      <c r="AB248" s="15">
        <v>0</v>
      </c>
      <c r="AC248" s="55">
        <f t="shared" si="255"/>
        <v>0</v>
      </c>
      <c r="AD248" s="56">
        <v>0</v>
      </c>
      <c r="AE248" s="15">
        <v>0</v>
      </c>
      <c r="AF248" s="55">
        <f t="shared" si="256"/>
        <v>0</v>
      </c>
      <c r="AG248" s="56">
        <v>0</v>
      </c>
      <c r="AH248" s="15">
        <v>0</v>
      </c>
      <c r="AI248" s="55">
        <f t="shared" si="257"/>
        <v>0</v>
      </c>
      <c r="AJ248" s="56">
        <v>0</v>
      </c>
      <c r="AK248" s="15">
        <v>0</v>
      </c>
      <c r="AL248" s="55">
        <f t="shared" si="258"/>
        <v>0</v>
      </c>
      <c r="AM248" s="56">
        <v>0</v>
      </c>
      <c r="AN248" s="15">
        <v>0</v>
      </c>
      <c r="AO248" s="55">
        <f t="shared" si="259"/>
        <v>0</v>
      </c>
      <c r="AP248" s="56">
        <v>0</v>
      </c>
      <c r="AQ248" s="15">
        <v>0</v>
      </c>
      <c r="AR248" s="55">
        <f t="shared" si="260"/>
        <v>0</v>
      </c>
      <c r="AS248" s="56">
        <v>0</v>
      </c>
      <c r="AT248" s="15">
        <v>0</v>
      </c>
      <c r="AU248" s="55">
        <f t="shared" si="261"/>
        <v>0</v>
      </c>
      <c r="AV248" s="56">
        <v>0</v>
      </c>
      <c r="AW248" s="15">
        <v>0</v>
      </c>
      <c r="AX248" s="55">
        <f t="shared" si="262"/>
        <v>0</v>
      </c>
      <c r="AY248" s="56">
        <v>0</v>
      </c>
      <c r="AZ248" s="15">
        <v>0</v>
      </c>
      <c r="BA248" s="55">
        <f t="shared" si="263"/>
        <v>0</v>
      </c>
      <c r="BB248" s="56">
        <v>0</v>
      </c>
      <c r="BC248" s="15">
        <v>0</v>
      </c>
      <c r="BD248" s="55">
        <f t="shared" si="264"/>
        <v>0</v>
      </c>
      <c r="BE248" s="56">
        <v>0</v>
      </c>
      <c r="BF248" s="15">
        <v>0</v>
      </c>
      <c r="BG248" s="55">
        <f t="shared" si="265"/>
        <v>0</v>
      </c>
      <c r="BH248" s="56">
        <v>0</v>
      </c>
      <c r="BI248" s="15">
        <v>0</v>
      </c>
      <c r="BJ248" s="55">
        <f t="shared" si="266"/>
        <v>0</v>
      </c>
      <c r="BK248" s="56">
        <v>0</v>
      </c>
      <c r="BL248" s="15">
        <v>0</v>
      </c>
      <c r="BM248" s="55">
        <f t="shared" si="267"/>
        <v>0</v>
      </c>
      <c r="BN248" s="56">
        <v>0</v>
      </c>
      <c r="BO248" s="15">
        <v>0</v>
      </c>
      <c r="BP248" s="55">
        <f t="shared" si="268"/>
        <v>0</v>
      </c>
      <c r="BQ248" s="56">
        <v>0</v>
      </c>
      <c r="BR248" s="15">
        <v>0</v>
      </c>
      <c r="BS248" s="55">
        <f t="shared" si="269"/>
        <v>0</v>
      </c>
      <c r="BT248" s="56">
        <v>0</v>
      </c>
      <c r="BU248" s="15">
        <v>0</v>
      </c>
      <c r="BV248" s="55">
        <f t="shared" si="270"/>
        <v>0</v>
      </c>
      <c r="BW248" s="56">
        <v>0</v>
      </c>
      <c r="BX248" s="15">
        <v>0</v>
      </c>
      <c r="BY248" s="55">
        <f t="shared" si="271"/>
        <v>0</v>
      </c>
      <c r="BZ248" s="56">
        <v>0</v>
      </c>
      <c r="CA248" s="15">
        <v>0</v>
      </c>
      <c r="CB248" s="55">
        <f t="shared" si="272"/>
        <v>0</v>
      </c>
      <c r="CC248" s="56">
        <v>0</v>
      </c>
      <c r="CD248" s="15">
        <v>0</v>
      </c>
      <c r="CE248" s="55">
        <f t="shared" si="273"/>
        <v>0</v>
      </c>
      <c r="CF248" s="9">
        <f t="shared" si="274"/>
        <v>0</v>
      </c>
      <c r="CG248" s="6">
        <f t="shared" si="275"/>
        <v>0</v>
      </c>
    </row>
    <row r="249" spans="1:85" x14ac:dyDescent="0.25">
      <c r="A249" s="67">
        <v>2022</v>
      </c>
      <c r="B249" s="68" t="s">
        <v>14</v>
      </c>
      <c r="C249" s="56">
        <v>0</v>
      </c>
      <c r="D249" s="15">
        <v>0</v>
      </c>
      <c r="E249" s="55">
        <f t="shared" si="277"/>
        <v>0</v>
      </c>
      <c r="F249" s="56">
        <v>0</v>
      </c>
      <c r="G249" s="15">
        <v>0</v>
      </c>
      <c r="H249" s="55">
        <f t="shared" si="248"/>
        <v>0</v>
      </c>
      <c r="I249" s="56">
        <v>0</v>
      </c>
      <c r="J249" s="15">
        <v>0</v>
      </c>
      <c r="K249" s="55">
        <f t="shared" si="249"/>
        <v>0</v>
      </c>
      <c r="L249" s="56">
        <v>0</v>
      </c>
      <c r="M249" s="15">
        <v>0</v>
      </c>
      <c r="N249" s="55">
        <f t="shared" si="250"/>
        <v>0</v>
      </c>
      <c r="O249" s="56">
        <v>0</v>
      </c>
      <c r="P249" s="15">
        <v>0</v>
      </c>
      <c r="Q249" s="55">
        <f t="shared" si="251"/>
        <v>0</v>
      </c>
      <c r="R249" s="56">
        <v>0</v>
      </c>
      <c r="S249" s="15">
        <v>0</v>
      </c>
      <c r="T249" s="55">
        <f t="shared" si="252"/>
        <v>0</v>
      </c>
      <c r="U249" s="56">
        <v>0</v>
      </c>
      <c r="V249" s="15">
        <v>0</v>
      </c>
      <c r="W249" s="55">
        <f t="shared" si="253"/>
        <v>0</v>
      </c>
      <c r="X249" s="56">
        <v>0</v>
      </c>
      <c r="Y249" s="15">
        <v>0</v>
      </c>
      <c r="Z249" s="55">
        <f t="shared" si="254"/>
        <v>0</v>
      </c>
      <c r="AA249" s="56">
        <v>0</v>
      </c>
      <c r="AB249" s="15">
        <v>0</v>
      </c>
      <c r="AC249" s="55">
        <f t="shared" si="255"/>
        <v>0</v>
      </c>
      <c r="AD249" s="56">
        <v>0</v>
      </c>
      <c r="AE249" s="15">
        <v>0</v>
      </c>
      <c r="AF249" s="55">
        <f t="shared" si="256"/>
        <v>0</v>
      </c>
      <c r="AG249" s="56">
        <v>0</v>
      </c>
      <c r="AH249" s="15">
        <v>0</v>
      </c>
      <c r="AI249" s="55">
        <f t="shared" si="257"/>
        <v>0</v>
      </c>
      <c r="AJ249" s="56">
        <v>0</v>
      </c>
      <c r="AK249" s="15">
        <v>0</v>
      </c>
      <c r="AL249" s="55">
        <f t="shared" si="258"/>
        <v>0</v>
      </c>
      <c r="AM249" s="56">
        <v>0</v>
      </c>
      <c r="AN249" s="15">
        <v>0</v>
      </c>
      <c r="AO249" s="55">
        <f t="shared" si="259"/>
        <v>0</v>
      </c>
      <c r="AP249" s="56">
        <v>0</v>
      </c>
      <c r="AQ249" s="15">
        <v>0</v>
      </c>
      <c r="AR249" s="55">
        <f t="shared" si="260"/>
        <v>0</v>
      </c>
      <c r="AS249" s="56">
        <v>0</v>
      </c>
      <c r="AT249" s="15">
        <v>0</v>
      </c>
      <c r="AU249" s="55">
        <f t="shared" si="261"/>
        <v>0</v>
      </c>
      <c r="AV249" s="56">
        <v>0</v>
      </c>
      <c r="AW249" s="15">
        <v>0</v>
      </c>
      <c r="AX249" s="55">
        <f t="shared" si="262"/>
        <v>0</v>
      </c>
      <c r="AY249" s="56">
        <v>0</v>
      </c>
      <c r="AZ249" s="15">
        <v>0</v>
      </c>
      <c r="BA249" s="55">
        <f t="shared" si="263"/>
        <v>0</v>
      </c>
      <c r="BB249" s="56">
        <v>0</v>
      </c>
      <c r="BC249" s="15">
        <v>0</v>
      </c>
      <c r="BD249" s="55">
        <f t="shared" si="264"/>
        <v>0</v>
      </c>
      <c r="BE249" s="56">
        <v>0</v>
      </c>
      <c r="BF249" s="15">
        <v>0</v>
      </c>
      <c r="BG249" s="55">
        <f t="shared" si="265"/>
        <v>0</v>
      </c>
      <c r="BH249" s="56">
        <v>0</v>
      </c>
      <c r="BI249" s="15">
        <v>0</v>
      </c>
      <c r="BJ249" s="55">
        <f t="shared" si="266"/>
        <v>0</v>
      </c>
      <c r="BK249" s="56">
        <v>0</v>
      </c>
      <c r="BL249" s="15">
        <v>0</v>
      </c>
      <c r="BM249" s="55">
        <f t="shared" si="267"/>
        <v>0</v>
      </c>
      <c r="BN249" s="56">
        <v>0</v>
      </c>
      <c r="BO249" s="15">
        <v>0</v>
      </c>
      <c r="BP249" s="55">
        <f t="shared" si="268"/>
        <v>0</v>
      </c>
      <c r="BQ249" s="56">
        <v>0</v>
      </c>
      <c r="BR249" s="15">
        <v>0</v>
      </c>
      <c r="BS249" s="55">
        <f t="shared" si="269"/>
        <v>0</v>
      </c>
      <c r="BT249" s="56">
        <v>0</v>
      </c>
      <c r="BU249" s="15">
        <v>0</v>
      </c>
      <c r="BV249" s="55">
        <f t="shared" si="270"/>
        <v>0</v>
      </c>
      <c r="BW249" s="56">
        <v>0</v>
      </c>
      <c r="BX249" s="15">
        <v>0</v>
      </c>
      <c r="BY249" s="55">
        <f t="shared" si="271"/>
        <v>0</v>
      </c>
      <c r="BZ249" s="56">
        <v>0</v>
      </c>
      <c r="CA249" s="15">
        <v>0</v>
      </c>
      <c r="CB249" s="55">
        <f t="shared" si="272"/>
        <v>0</v>
      </c>
      <c r="CC249" s="56">
        <v>0</v>
      </c>
      <c r="CD249" s="15">
        <v>0</v>
      </c>
      <c r="CE249" s="55">
        <f t="shared" si="273"/>
        <v>0</v>
      </c>
      <c r="CF249" s="9">
        <f t="shared" si="274"/>
        <v>0</v>
      </c>
      <c r="CG249" s="6">
        <f t="shared" si="275"/>
        <v>0</v>
      </c>
    </row>
    <row r="250" spans="1:85" x14ac:dyDescent="0.25">
      <c r="A250" s="67">
        <v>2022</v>
      </c>
      <c r="B250" s="55" t="s">
        <v>15</v>
      </c>
      <c r="C250" s="56">
        <v>0</v>
      </c>
      <c r="D250" s="15">
        <v>0</v>
      </c>
      <c r="E250" s="55">
        <f t="shared" si="277"/>
        <v>0</v>
      </c>
      <c r="F250" s="56">
        <v>0</v>
      </c>
      <c r="G250" s="15">
        <v>0</v>
      </c>
      <c r="H250" s="55">
        <f t="shared" si="248"/>
        <v>0</v>
      </c>
      <c r="I250" s="56">
        <v>0</v>
      </c>
      <c r="J250" s="15">
        <v>0</v>
      </c>
      <c r="K250" s="55">
        <f t="shared" si="249"/>
        <v>0</v>
      </c>
      <c r="L250" s="56">
        <v>0</v>
      </c>
      <c r="M250" s="15">
        <v>0</v>
      </c>
      <c r="N250" s="55">
        <f t="shared" si="250"/>
        <v>0</v>
      </c>
      <c r="O250" s="56">
        <v>0</v>
      </c>
      <c r="P250" s="15">
        <v>0</v>
      </c>
      <c r="Q250" s="55">
        <f t="shared" si="251"/>
        <v>0</v>
      </c>
      <c r="R250" s="56">
        <v>0</v>
      </c>
      <c r="S250" s="15">
        <v>0</v>
      </c>
      <c r="T250" s="55">
        <f t="shared" si="252"/>
        <v>0</v>
      </c>
      <c r="U250" s="56">
        <v>0</v>
      </c>
      <c r="V250" s="15">
        <v>0</v>
      </c>
      <c r="W250" s="55">
        <f t="shared" si="253"/>
        <v>0</v>
      </c>
      <c r="X250" s="56">
        <v>0</v>
      </c>
      <c r="Y250" s="15">
        <v>0</v>
      </c>
      <c r="Z250" s="55">
        <f t="shared" si="254"/>
        <v>0</v>
      </c>
      <c r="AA250" s="56">
        <v>0</v>
      </c>
      <c r="AB250" s="15">
        <v>0</v>
      </c>
      <c r="AC250" s="55">
        <f t="shared" si="255"/>
        <v>0</v>
      </c>
      <c r="AD250" s="56">
        <v>0</v>
      </c>
      <c r="AE250" s="15">
        <v>0</v>
      </c>
      <c r="AF250" s="55">
        <f t="shared" si="256"/>
        <v>0</v>
      </c>
      <c r="AG250" s="56">
        <v>0</v>
      </c>
      <c r="AH250" s="15">
        <v>0</v>
      </c>
      <c r="AI250" s="55">
        <f t="shared" si="257"/>
        <v>0</v>
      </c>
      <c r="AJ250" s="56">
        <v>0</v>
      </c>
      <c r="AK250" s="15">
        <v>0</v>
      </c>
      <c r="AL250" s="55">
        <f t="shared" si="258"/>
        <v>0</v>
      </c>
      <c r="AM250" s="56">
        <v>0</v>
      </c>
      <c r="AN250" s="15">
        <v>0</v>
      </c>
      <c r="AO250" s="55">
        <f t="shared" si="259"/>
        <v>0</v>
      </c>
      <c r="AP250" s="56">
        <v>0</v>
      </c>
      <c r="AQ250" s="15">
        <v>0</v>
      </c>
      <c r="AR250" s="55">
        <f t="shared" si="260"/>
        <v>0</v>
      </c>
      <c r="AS250" s="56">
        <v>0</v>
      </c>
      <c r="AT250" s="15">
        <v>0</v>
      </c>
      <c r="AU250" s="55">
        <f t="shared" si="261"/>
        <v>0</v>
      </c>
      <c r="AV250" s="56">
        <v>0</v>
      </c>
      <c r="AW250" s="15">
        <v>0</v>
      </c>
      <c r="AX250" s="55">
        <f t="shared" si="262"/>
        <v>0</v>
      </c>
      <c r="AY250" s="56">
        <v>0</v>
      </c>
      <c r="AZ250" s="15">
        <v>0</v>
      </c>
      <c r="BA250" s="55">
        <f t="shared" si="263"/>
        <v>0</v>
      </c>
      <c r="BB250" s="56">
        <v>0</v>
      </c>
      <c r="BC250" s="15">
        <v>0</v>
      </c>
      <c r="BD250" s="55">
        <f t="shared" si="264"/>
        <v>0</v>
      </c>
      <c r="BE250" s="56">
        <v>0</v>
      </c>
      <c r="BF250" s="15">
        <v>0</v>
      </c>
      <c r="BG250" s="55">
        <f t="shared" si="265"/>
        <v>0</v>
      </c>
      <c r="BH250" s="56">
        <v>0</v>
      </c>
      <c r="BI250" s="15">
        <v>0</v>
      </c>
      <c r="BJ250" s="55">
        <f t="shared" si="266"/>
        <v>0</v>
      </c>
      <c r="BK250" s="56">
        <v>0</v>
      </c>
      <c r="BL250" s="15">
        <v>0</v>
      </c>
      <c r="BM250" s="55">
        <f t="shared" si="267"/>
        <v>0</v>
      </c>
      <c r="BN250" s="56">
        <v>0</v>
      </c>
      <c r="BO250" s="15">
        <v>0</v>
      </c>
      <c r="BP250" s="55">
        <f t="shared" si="268"/>
        <v>0</v>
      </c>
      <c r="BQ250" s="56">
        <v>0</v>
      </c>
      <c r="BR250" s="15">
        <v>0</v>
      </c>
      <c r="BS250" s="55">
        <f t="shared" si="269"/>
        <v>0</v>
      </c>
      <c r="BT250" s="56">
        <v>0</v>
      </c>
      <c r="BU250" s="15">
        <v>0</v>
      </c>
      <c r="BV250" s="55">
        <f t="shared" si="270"/>
        <v>0</v>
      </c>
      <c r="BW250" s="56">
        <v>0</v>
      </c>
      <c r="BX250" s="15">
        <v>0</v>
      </c>
      <c r="BY250" s="55">
        <f t="shared" si="271"/>
        <v>0</v>
      </c>
      <c r="BZ250" s="56">
        <v>0</v>
      </c>
      <c r="CA250" s="15">
        <v>0</v>
      </c>
      <c r="CB250" s="55">
        <f t="shared" si="272"/>
        <v>0</v>
      </c>
      <c r="CC250" s="56">
        <v>0</v>
      </c>
      <c r="CD250" s="15">
        <v>0</v>
      </c>
      <c r="CE250" s="55">
        <f t="shared" si="273"/>
        <v>0</v>
      </c>
      <c r="CF250" s="9">
        <f t="shared" si="274"/>
        <v>0</v>
      </c>
      <c r="CG250" s="6">
        <f t="shared" si="275"/>
        <v>0</v>
      </c>
    </row>
    <row r="251" spans="1:85" x14ac:dyDescent="0.25">
      <c r="A251" s="67">
        <v>2022</v>
      </c>
      <c r="B251" s="68" t="s">
        <v>16</v>
      </c>
      <c r="C251" s="56">
        <v>0</v>
      </c>
      <c r="D251" s="15">
        <v>0</v>
      </c>
      <c r="E251" s="55">
        <f t="shared" si="277"/>
        <v>0</v>
      </c>
      <c r="F251" s="56">
        <v>0</v>
      </c>
      <c r="G251" s="15">
        <v>0</v>
      </c>
      <c r="H251" s="55">
        <f t="shared" si="248"/>
        <v>0</v>
      </c>
      <c r="I251" s="56">
        <v>0</v>
      </c>
      <c r="J251" s="15">
        <v>0</v>
      </c>
      <c r="K251" s="55">
        <f t="shared" si="249"/>
        <v>0</v>
      </c>
      <c r="L251" s="56">
        <v>0</v>
      </c>
      <c r="M251" s="15">
        <v>0</v>
      </c>
      <c r="N251" s="55">
        <f t="shared" si="250"/>
        <v>0</v>
      </c>
      <c r="O251" s="56">
        <v>0</v>
      </c>
      <c r="P251" s="15">
        <v>0</v>
      </c>
      <c r="Q251" s="55">
        <f t="shared" si="251"/>
        <v>0</v>
      </c>
      <c r="R251" s="56">
        <v>0</v>
      </c>
      <c r="S251" s="15">
        <v>0</v>
      </c>
      <c r="T251" s="55">
        <f t="shared" si="252"/>
        <v>0</v>
      </c>
      <c r="U251" s="56">
        <v>0</v>
      </c>
      <c r="V251" s="15">
        <v>0</v>
      </c>
      <c r="W251" s="55">
        <f t="shared" si="253"/>
        <v>0</v>
      </c>
      <c r="X251" s="56">
        <v>0</v>
      </c>
      <c r="Y251" s="15">
        <v>0</v>
      </c>
      <c r="Z251" s="55">
        <f t="shared" si="254"/>
        <v>0</v>
      </c>
      <c r="AA251" s="56">
        <v>0</v>
      </c>
      <c r="AB251" s="15">
        <v>0</v>
      </c>
      <c r="AC251" s="55">
        <f t="shared" si="255"/>
        <v>0</v>
      </c>
      <c r="AD251" s="56">
        <v>0</v>
      </c>
      <c r="AE251" s="15">
        <v>0</v>
      </c>
      <c r="AF251" s="55">
        <f t="shared" si="256"/>
        <v>0</v>
      </c>
      <c r="AG251" s="56">
        <v>0</v>
      </c>
      <c r="AH251" s="15">
        <v>0</v>
      </c>
      <c r="AI251" s="55">
        <f t="shared" si="257"/>
        <v>0</v>
      </c>
      <c r="AJ251" s="56">
        <v>0</v>
      </c>
      <c r="AK251" s="15">
        <v>0</v>
      </c>
      <c r="AL251" s="55">
        <f t="shared" si="258"/>
        <v>0</v>
      </c>
      <c r="AM251" s="56">
        <v>0</v>
      </c>
      <c r="AN251" s="15">
        <v>0</v>
      </c>
      <c r="AO251" s="55">
        <f t="shared" si="259"/>
        <v>0</v>
      </c>
      <c r="AP251" s="56">
        <v>0</v>
      </c>
      <c r="AQ251" s="15">
        <v>0</v>
      </c>
      <c r="AR251" s="55">
        <f t="shared" si="260"/>
        <v>0</v>
      </c>
      <c r="AS251" s="56">
        <v>0</v>
      </c>
      <c r="AT251" s="15">
        <v>0</v>
      </c>
      <c r="AU251" s="55">
        <f t="shared" si="261"/>
        <v>0</v>
      </c>
      <c r="AV251" s="56">
        <v>0</v>
      </c>
      <c r="AW251" s="15">
        <v>0</v>
      </c>
      <c r="AX251" s="55">
        <f t="shared" si="262"/>
        <v>0</v>
      </c>
      <c r="AY251" s="56">
        <v>0</v>
      </c>
      <c r="AZ251" s="15">
        <v>0</v>
      </c>
      <c r="BA251" s="55">
        <f t="shared" si="263"/>
        <v>0</v>
      </c>
      <c r="BB251" s="56">
        <v>0</v>
      </c>
      <c r="BC251" s="15">
        <v>0</v>
      </c>
      <c r="BD251" s="55">
        <f t="shared" si="264"/>
        <v>0</v>
      </c>
      <c r="BE251" s="56">
        <v>0</v>
      </c>
      <c r="BF251" s="15">
        <v>0</v>
      </c>
      <c r="BG251" s="55">
        <f t="shared" si="265"/>
        <v>0</v>
      </c>
      <c r="BH251" s="56">
        <v>0</v>
      </c>
      <c r="BI251" s="15">
        <v>0</v>
      </c>
      <c r="BJ251" s="55">
        <f t="shared" si="266"/>
        <v>0</v>
      </c>
      <c r="BK251" s="56">
        <v>0</v>
      </c>
      <c r="BL251" s="15">
        <v>0</v>
      </c>
      <c r="BM251" s="55">
        <f t="shared" si="267"/>
        <v>0</v>
      </c>
      <c r="BN251" s="56">
        <v>0</v>
      </c>
      <c r="BO251" s="15">
        <v>0</v>
      </c>
      <c r="BP251" s="55">
        <f t="shared" si="268"/>
        <v>0</v>
      </c>
      <c r="BQ251" s="56">
        <v>0</v>
      </c>
      <c r="BR251" s="15">
        <v>0</v>
      </c>
      <c r="BS251" s="55">
        <f t="shared" si="269"/>
        <v>0</v>
      </c>
      <c r="BT251" s="56">
        <v>0</v>
      </c>
      <c r="BU251" s="15">
        <v>0</v>
      </c>
      <c r="BV251" s="55">
        <f t="shared" si="270"/>
        <v>0</v>
      </c>
      <c r="BW251" s="56">
        <v>0</v>
      </c>
      <c r="BX251" s="15">
        <v>0</v>
      </c>
      <c r="BY251" s="55">
        <f t="shared" si="271"/>
        <v>0</v>
      </c>
      <c r="BZ251" s="56">
        <v>0</v>
      </c>
      <c r="CA251" s="15">
        <v>0</v>
      </c>
      <c r="CB251" s="55">
        <f t="shared" si="272"/>
        <v>0</v>
      </c>
      <c r="CC251" s="56">
        <v>0</v>
      </c>
      <c r="CD251" s="15">
        <v>0</v>
      </c>
      <c r="CE251" s="55">
        <f t="shared" si="273"/>
        <v>0</v>
      </c>
      <c r="CF251" s="9">
        <f t="shared" si="274"/>
        <v>0</v>
      </c>
      <c r="CG251" s="6">
        <f t="shared" si="275"/>
        <v>0</v>
      </c>
    </row>
    <row r="252" spans="1:85" ht="15.75" thickBot="1" x14ac:dyDescent="0.3">
      <c r="A252" s="48"/>
      <c r="B252" s="49" t="s">
        <v>17</v>
      </c>
      <c r="C252" s="38">
        <f t="shared" ref="C252:D252" si="278">SUM(C240:C251)</f>
        <v>100</v>
      </c>
      <c r="D252" s="36">
        <f t="shared" si="278"/>
        <v>855.52499999999998</v>
      </c>
      <c r="E252" s="37"/>
      <c r="F252" s="38">
        <f t="shared" ref="F252:G252" si="279">SUM(F240:F251)</f>
        <v>1818</v>
      </c>
      <c r="G252" s="36">
        <f t="shared" si="279"/>
        <v>16224.976999999999</v>
      </c>
      <c r="H252" s="37"/>
      <c r="I252" s="38">
        <f t="shared" ref="I252:J252" si="280">SUM(I240:I251)</f>
        <v>0</v>
      </c>
      <c r="J252" s="36">
        <f t="shared" si="280"/>
        <v>0</v>
      </c>
      <c r="K252" s="37"/>
      <c r="L252" s="38">
        <f t="shared" ref="L252:M252" si="281">SUM(L240:L251)</f>
        <v>0</v>
      </c>
      <c r="M252" s="36">
        <f t="shared" si="281"/>
        <v>0</v>
      </c>
      <c r="N252" s="37"/>
      <c r="O252" s="38">
        <f t="shared" ref="O252:P252" si="282">SUM(O240:O251)</f>
        <v>0</v>
      </c>
      <c r="P252" s="36">
        <f t="shared" si="282"/>
        <v>0</v>
      </c>
      <c r="Q252" s="37"/>
      <c r="R252" s="38">
        <f t="shared" ref="R252:S252" si="283">SUM(R240:R251)</f>
        <v>0</v>
      </c>
      <c r="S252" s="36">
        <f t="shared" si="283"/>
        <v>0</v>
      </c>
      <c r="T252" s="37"/>
      <c r="U252" s="38">
        <f t="shared" ref="U252:V252" si="284">SUM(U240:U251)</f>
        <v>0</v>
      </c>
      <c r="V252" s="36">
        <f t="shared" si="284"/>
        <v>0</v>
      </c>
      <c r="W252" s="37"/>
      <c r="X252" s="38">
        <f t="shared" ref="X252:Y252" si="285">SUM(X240:X251)</f>
        <v>31.5</v>
      </c>
      <c r="Y252" s="36">
        <f t="shared" si="285"/>
        <v>325.74699999999996</v>
      </c>
      <c r="Z252" s="37"/>
      <c r="AA252" s="38">
        <f t="shared" ref="AA252:AB252" si="286">SUM(AA240:AA251)</f>
        <v>2.25</v>
      </c>
      <c r="AB252" s="36">
        <f t="shared" si="286"/>
        <v>59.808999999999997</v>
      </c>
      <c r="AC252" s="37"/>
      <c r="AD252" s="38">
        <f t="shared" ref="AD252:AE252" si="287">SUM(AD240:AD251)</f>
        <v>0</v>
      </c>
      <c r="AE252" s="36">
        <f t="shared" si="287"/>
        <v>0</v>
      </c>
      <c r="AF252" s="37"/>
      <c r="AG252" s="38">
        <f t="shared" ref="AG252:AH252" si="288">SUM(AG240:AG251)</f>
        <v>0</v>
      </c>
      <c r="AH252" s="36">
        <f t="shared" si="288"/>
        <v>0</v>
      </c>
      <c r="AI252" s="37"/>
      <c r="AJ252" s="38">
        <f t="shared" ref="AJ252:AK252" si="289">SUM(AJ240:AJ251)</f>
        <v>0</v>
      </c>
      <c r="AK252" s="36">
        <f t="shared" si="289"/>
        <v>0</v>
      </c>
      <c r="AL252" s="37"/>
      <c r="AM252" s="38">
        <f t="shared" ref="AM252:AN252" si="290">SUM(AM240:AM251)</f>
        <v>0</v>
      </c>
      <c r="AN252" s="36">
        <f t="shared" si="290"/>
        <v>0</v>
      </c>
      <c r="AO252" s="37"/>
      <c r="AP252" s="38">
        <f t="shared" ref="AP252:AQ252" si="291">SUM(AP240:AP251)</f>
        <v>0</v>
      </c>
      <c r="AQ252" s="36">
        <f t="shared" si="291"/>
        <v>0</v>
      </c>
      <c r="AR252" s="37"/>
      <c r="AS252" s="38">
        <f t="shared" ref="AS252:AT252" si="292">SUM(AS240:AS251)</f>
        <v>0</v>
      </c>
      <c r="AT252" s="36">
        <f t="shared" si="292"/>
        <v>0</v>
      </c>
      <c r="AU252" s="37"/>
      <c r="AV252" s="38">
        <f t="shared" ref="AV252:AW252" si="293">SUM(AV240:AV251)</f>
        <v>0</v>
      </c>
      <c r="AW252" s="36">
        <f t="shared" si="293"/>
        <v>0</v>
      </c>
      <c r="AX252" s="37"/>
      <c r="AY252" s="38">
        <f t="shared" ref="AY252:AZ252" si="294">SUM(AY240:AY251)</f>
        <v>0</v>
      </c>
      <c r="AZ252" s="36">
        <f t="shared" si="294"/>
        <v>0</v>
      </c>
      <c r="BA252" s="37"/>
      <c r="BB252" s="38">
        <f t="shared" ref="BB252:BC252" si="295">SUM(BB240:BB251)</f>
        <v>21</v>
      </c>
      <c r="BC252" s="36">
        <f t="shared" si="295"/>
        <v>182.56200000000001</v>
      </c>
      <c r="BD252" s="37"/>
      <c r="BE252" s="38">
        <f t="shared" ref="BE252:BF252" si="296">SUM(BE240:BE251)</f>
        <v>0</v>
      </c>
      <c r="BF252" s="36">
        <f t="shared" si="296"/>
        <v>0</v>
      </c>
      <c r="BG252" s="37"/>
      <c r="BH252" s="38">
        <f t="shared" ref="BH252:BI252" si="297">SUM(BH240:BH251)</f>
        <v>0</v>
      </c>
      <c r="BI252" s="36">
        <f t="shared" si="297"/>
        <v>0</v>
      </c>
      <c r="BJ252" s="37"/>
      <c r="BK252" s="38">
        <f t="shared" ref="BK252:BL252" si="298">SUM(BK240:BK251)</f>
        <v>0</v>
      </c>
      <c r="BL252" s="36">
        <f t="shared" si="298"/>
        <v>0</v>
      </c>
      <c r="BM252" s="37"/>
      <c r="BN252" s="38">
        <f t="shared" ref="BN252:BO252" si="299">SUM(BN240:BN251)</f>
        <v>0</v>
      </c>
      <c r="BO252" s="36">
        <f t="shared" si="299"/>
        <v>0</v>
      </c>
      <c r="BP252" s="37"/>
      <c r="BQ252" s="38">
        <f t="shared" ref="BQ252:BR252" si="300">SUM(BQ240:BQ251)</f>
        <v>0</v>
      </c>
      <c r="BR252" s="36">
        <f t="shared" si="300"/>
        <v>0</v>
      </c>
      <c r="BS252" s="37"/>
      <c r="BT252" s="38">
        <f t="shared" ref="BT252:BU252" si="301">SUM(BT240:BT251)</f>
        <v>0</v>
      </c>
      <c r="BU252" s="36">
        <f t="shared" si="301"/>
        <v>0</v>
      </c>
      <c r="BV252" s="37"/>
      <c r="BW252" s="38">
        <f t="shared" ref="BW252:BX252" si="302">SUM(BW240:BW251)</f>
        <v>1.5</v>
      </c>
      <c r="BX252" s="36">
        <f t="shared" si="302"/>
        <v>35.040999999999997</v>
      </c>
      <c r="BY252" s="37"/>
      <c r="BZ252" s="38">
        <f t="shared" ref="BZ252:CA252" si="303">SUM(BZ240:BZ251)</f>
        <v>0</v>
      </c>
      <c r="CA252" s="36">
        <f t="shared" si="303"/>
        <v>0</v>
      </c>
      <c r="CB252" s="37"/>
      <c r="CC252" s="38">
        <f t="shared" ref="CC252:CD252" si="304">SUM(CC240:CC251)</f>
        <v>2.5000000000000001E-2</v>
      </c>
      <c r="CD252" s="36">
        <f t="shared" si="304"/>
        <v>0.42299999999999999</v>
      </c>
      <c r="CE252" s="37"/>
      <c r="CF252" s="38">
        <f t="shared" si="274"/>
        <v>1974.2750000000001</v>
      </c>
      <c r="CG252" s="37">
        <f t="shared" si="275"/>
        <v>17684.084000000003</v>
      </c>
    </row>
  </sheetData>
  <mergeCells count="31">
    <mergeCell ref="AY4:BA4"/>
    <mergeCell ref="BB4:BD4"/>
    <mergeCell ref="C2:O2"/>
    <mergeCell ref="AG4:AI4"/>
    <mergeCell ref="AP4:AR4"/>
    <mergeCell ref="C4:E4"/>
    <mergeCell ref="F4:H4"/>
    <mergeCell ref="I4:K4"/>
    <mergeCell ref="O4:Q4"/>
    <mergeCell ref="R4:T4"/>
    <mergeCell ref="AJ4:AL4"/>
    <mergeCell ref="X4:Z4"/>
    <mergeCell ref="AA4:AC4"/>
    <mergeCell ref="AD4:AF4"/>
    <mergeCell ref="L4:N4"/>
    <mergeCell ref="CK4:CM4"/>
    <mergeCell ref="BW4:BY4"/>
    <mergeCell ref="CC4:CE4"/>
    <mergeCell ref="A4:B4"/>
    <mergeCell ref="BT4:BV4"/>
    <mergeCell ref="BZ4:CB4"/>
    <mergeCell ref="CH4:CI4"/>
    <mergeCell ref="AV4:AX4"/>
    <mergeCell ref="AM4:AO4"/>
    <mergeCell ref="U4:W4"/>
    <mergeCell ref="AS4:AU4"/>
    <mergeCell ref="BQ4:BS4"/>
    <mergeCell ref="BK4:BM4"/>
    <mergeCell ref="BN4:BP4"/>
    <mergeCell ref="BH4:BJ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5" x14ac:dyDescent="0.25"/>
  <cols>
    <col min="2" max="2" width="11.7109375" customWidth="1"/>
    <col min="3" max="3" width="9.140625" style="10"/>
    <col min="4" max="4" width="9.140625" style="11"/>
    <col min="5" max="5" width="12.42578125" style="4" customWidth="1"/>
    <col min="6" max="6" width="9.140625" style="10"/>
    <col min="7" max="7" width="9.140625" style="11"/>
    <col min="8" max="8" width="9.140625" style="4"/>
    <col min="9" max="9" width="9" style="10" customWidth="1"/>
    <col min="10" max="10" width="9.140625" style="11"/>
    <col min="11" max="11" width="10.85546875" style="4" bestFit="1" customWidth="1"/>
    <col min="12" max="12" width="9" style="10" customWidth="1"/>
    <col min="13" max="13" width="9.140625" style="11"/>
    <col min="14" max="14" width="11.5703125" style="4" customWidth="1"/>
    <col min="15" max="15" width="9" style="10" customWidth="1"/>
    <col min="16" max="16" width="9.140625" style="11"/>
    <col min="17" max="17" width="9.85546875" style="4" bestFit="1" customWidth="1"/>
    <col min="18" max="18" width="9.140625" style="4" customWidth="1"/>
    <col min="19" max="19" width="9.140625" style="11" customWidth="1"/>
    <col min="20" max="20" width="9.85546875" style="4" bestFit="1" customWidth="1"/>
    <col min="21" max="21" width="9.140625" style="10"/>
    <col min="22" max="22" width="9.140625" style="11"/>
    <col min="23" max="23" width="9.85546875" style="4" bestFit="1" customWidth="1"/>
    <col min="24" max="24" width="9.140625" style="10"/>
    <col min="25" max="25" width="9.140625" style="11"/>
    <col min="26" max="26" width="9.85546875" style="4" bestFit="1" customWidth="1"/>
    <col min="27" max="27" width="9.140625" style="10"/>
    <col min="28" max="28" width="9.140625" style="11"/>
    <col min="29" max="29" width="9.85546875" style="4" bestFit="1" customWidth="1"/>
    <col min="30" max="30" width="9.140625" style="10"/>
    <col min="31" max="31" width="9.140625" style="11"/>
    <col min="32" max="32" width="9.85546875" style="4" bestFit="1" customWidth="1"/>
    <col min="33" max="33" width="9.140625" style="10"/>
    <col min="34" max="34" width="9.140625" style="11"/>
    <col min="35" max="35" width="11.28515625" style="4" customWidth="1"/>
    <col min="36" max="36" width="9.140625" style="10"/>
    <col min="37" max="37" width="9.140625" style="11"/>
    <col min="38" max="38" width="9.85546875" style="4" bestFit="1" customWidth="1"/>
    <col min="39" max="39" width="9.140625" style="10"/>
    <col min="40" max="40" width="9.140625" style="11"/>
    <col min="41" max="41" width="9.85546875" style="4" bestFit="1" customWidth="1"/>
    <col min="42" max="42" width="9.140625" style="10"/>
    <col min="43" max="43" width="9.140625" style="11"/>
    <col min="44" max="44" width="9.85546875" style="4" bestFit="1" customWidth="1"/>
    <col min="45" max="45" width="9.140625" style="10"/>
    <col min="46" max="46" width="9.140625" style="11"/>
    <col min="47" max="47" width="11.85546875" style="4" customWidth="1"/>
    <col min="48" max="48" width="9.140625" style="10"/>
    <col min="49" max="49" width="9.140625" style="11"/>
    <col min="50" max="50" width="9.140625" style="4"/>
    <col min="51" max="51" width="9.140625" style="10"/>
    <col min="52" max="52" width="9.140625" style="11"/>
    <col min="53" max="53" width="11.7109375" style="4" customWidth="1"/>
    <col min="54" max="54" width="9.140625" style="4" customWidth="1"/>
    <col min="55" max="55" width="9.140625" style="11" customWidth="1"/>
    <col min="56" max="56" width="9.85546875" style="4" bestFit="1" customWidth="1"/>
    <col min="57" max="57" width="9.140625" style="4" customWidth="1"/>
    <col min="58" max="58" width="9.140625" style="11" customWidth="1"/>
    <col min="59" max="62" width="9.140625" style="4" customWidth="1"/>
    <col min="63" max="63" width="9.140625" style="10"/>
    <col min="64" max="64" width="9.140625" style="11"/>
    <col min="65" max="65" width="12.42578125" style="4" customWidth="1"/>
    <col min="66" max="66" width="9.140625" style="10"/>
    <col min="67" max="67" width="9.140625" style="11"/>
    <col min="68" max="68" width="12.42578125" style="4" customWidth="1"/>
    <col min="69" max="69" width="9.140625" style="10"/>
    <col min="70" max="70" width="9.140625" style="11"/>
    <col min="71" max="71" width="11.5703125" style="4" customWidth="1"/>
    <col min="72" max="72" width="9.140625" style="10"/>
    <col min="73" max="73" width="10.28515625" style="11" bestFit="1" customWidth="1"/>
    <col min="74" max="74" width="10.85546875" style="4" bestFit="1" customWidth="1"/>
    <col min="75" max="75" width="9.85546875" style="10" bestFit="1" customWidth="1"/>
    <col min="76" max="76" width="10.28515625" style="11" bestFit="1" customWidth="1"/>
    <col min="77" max="77" width="10.85546875" style="4" bestFit="1" customWidth="1"/>
    <col min="78" max="78" width="12" style="10" customWidth="1"/>
    <col min="79" max="79" width="12" style="11" customWidth="1"/>
    <col min="82" max="82" width="5.5703125" customWidth="1"/>
    <col min="86" max="86" width="5.42578125" customWidth="1"/>
    <col min="90" max="90" width="1.7109375" customWidth="1"/>
    <col min="94" max="94" width="1.7109375" customWidth="1"/>
    <col min="98" max="98" width="1.7109375" customWidth="1"/>
    <col min="99" max="99" width="12.140625" customWidth="1"/>
    <col min="102" max="102" width="1.7109375" customWidth="1"/>
    <col min="106" max="106" width="1.7109375" customWidth="1"/>
    <col min="110" max="110" width="1.7109375" customWidth="1"/>
    <col min="114" max="114" width="1.7109375" customWidth="1"/>
  </cols>
  <sheetData>
    <row r="1" spans="1:196" s="17" customFormat="1" x14ac:dyDescent="0.25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20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20"/>
      <c r="BC1" s="19"/>
      <c r="BD1" s="20"/>
      <c r="BE1" s="20"/>
      <c r="BF1" s="19"/>
      <c r="BG1" s="20"/>
      <c r="BH1" s="20"/>
      <c r="BI1" s="20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</row>
    <row r="2" spans="1:196" s="24" customFormat="1" ht="21" customHeight="1" x14ac:dyDescent="0.35">
      <c r="B2" s="21" t="s">
        <v>35</v>
      </c>
      <c r="C2" s="107" t="s">
        <v>52</v>
      </c>
      <c r="D2" s="107"/>
      <c r="E2" s="107"/>
      <c r="F2" s="107"/>
      <c r="G2" s="107"/>
      <c r="H2" s="107"/>
      <c r="I2" s="107"/>
      <c r="J2" s="107"/>
      <c r="K2" s="66"/>
      <c r="L2" s="66"/>
      <c r="M2" s="66"/>
      <c r="N2" s="66"/>
      <c r="O2" s="66"/>
      <c r="P2" s="66"/>
      <c r="Q2" s="66"/>
      <c r="R2" s="23"/>
      <c r="S2" s="22"/>
      <c r="T2" s="23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25"/>
      <c r="AH2" s="22"/>
      <c r="AI2" s="23"/>
      <c r="AJ2" s="25"/>
      <c r="AK2" s="22"/>
      <c r="AL2" s="23"/>
      <c r="AM2" s="25"/>
      <c r="AN2" s="22"/>
      <c r="AO2" s="23"/>
      <c r="AP2" s="25"/>
      <c r="AQ2" s="22"/>
      <c r="AR2" s="23"/>
      <c r="AS2" s="25"/>
      <c r="AT2" s="22"/>
      <c r="AU2" s="23"/>
      <c r="AV2" s="25"/>
      <c r="AW2" s="22"/>
      <c r="AX2" s="23"/>
      <c r="AY2" s="25"/>
      <c r="AZ2" s="22"/>
      <c r="BA2" s="23"/>
      <c r="BB2" s="23"/>
      <c r="BC2" s="22"/>
      <c r="BD2" s="23"/>
      <c r="BE2" s="23"/>
      <c r="BF2" s="22"/>
      <c r="BG2" s="23"/>
      <c r="BH2" s="23"/>
      <c r="BI2" s="23"/>
      <c r="BJ2" s="23"/>
      <c r="BK2" s="25"/>
      <c r="BL2" s="22"/>
      <c r="BM2" s="23"/>
      <c r="BN2" s="25"/>
      <c r="BO2" s="22"/>
      <c r="BP2" s="23"/>
      <c r="BQ2" s="25"/>
      <c r="BR2" s="22"/>
      <c r="BS2" s="23"/>
      <c r="BT2" s="25"/>
      <c r="BU2" s="22"/>
      <c r="BV2" s="23"/>
      <c r="BW2" s="25"/>
      <c r="BX2" s="22"/>
      <c r="BY2" s="23"/>
      <c r="BZ2" s="25"/>
      <c r="CA2" s="22"/>
    </row>
    <row r="3" spans="1:196" s="24" customFormat="1" ht="16.5" thickBot="1" x14ac:dyDescent="0.3">
      <c r="C3" s="26"/>
      <c r="D3" s="27"/>
      <c r="E3" s="28"/>
      <c r="F3" s="26"/>
      <c r="G3" s="27"/>
      <c r="H3" s="28"/>
      <c r="I3" s="26"/>
      <c r="J3" s="27"/>
      <c r="K3" s="28"/>
      <c r="L3" s="26"/>
      <c r="M3" s="27"/>
      <c r="N3" s="28"/>
      <c r="O3" s="26"/>
      <c r="P3" s="27"/>
      <c r="Q3" s="28"/>
      <c r="R3" s="23"/>
      <c r="S3" s="22"/>
      <c r="T3" s="23"/>
      <c r="U3" s="25"/>
      <c r="V3" s="22"/>
      <c r="W3" s="23"/>
      <c r="X3" s="25"/>
      <c r="Y3" s="22"/>
      <c r="Z3" s="23"/>
      <c r="AA3" s="25"/>
      <c r="AB3" s="22"/>
      <c r="AC3" s="23"/>
      <c r="AD3" s="25"/>
      <c r="AE3" s="22"/>
      <c r="AF3" s="23"/>
      <c r="AG3" s="25"/>
      <c r="AH3" s="22"/>
      <c r="AI3" s="23"/>
      <c r="AJ3" s="25"/>
      <c r="AK3" s="22"/>
      <c r="AL3" s="23"/>
      <c r="AM3" s="25"/>
      <c r="AN3" s="22"/>
      <c r="AO3" s="23"/>
      <c r="AP3" s="25"/>
      <c r="AQ3" s="22"/>
      <c r="AR3" s="23"/>
      <c r="AS3" s="25"/>
      <c r="AT3" s="22"/>
      <c r="AU3" s="23"/>
      <c r="AV3" s="25"/>
      <c r="AW3" s="22"/>
      <c r="AX3" s="23"/>
      <c r="AY3" s="25"/>
      <c r="AZ3" s="22"/>
      <c r="BA3" s="23"/>
      <c r="BB3" s="23"/>
      <c r="BC3" s="22"/>
      <c r="BD3" s="23"/>
      <c r="BE3" s="23"/>
      <c r="BF3" s="22"/>
      <c r="BG3" s="23"/>
      <c r="BH3" s="23"/>
      <c r="BI3" s="23"/>
      <c r="BJ3" s="23"/>
      <c r="BK3" s="25"/>
      <c r="BL3" s="22"/>
      <c r="BM3" s="23"/>
      <c r="BN3" s="25"/>
      <c r="BO3" s="22"/>
      <c r="BP3" s="23"/>
      <c r="BQ3" s="25"/>
      <c r="BR3" s="22"/>
      <c r="BS3" s="23"/>
      <c r="BT3" s="25"/>
      <c r="BU3" s="22"/>
      <c r="BV3" s="23"/>
      <c r="BW3" s="25"/>
      <c r="BX3" s="22"/>
      <c r="BY3" s="23"/>
      <c r="BZ3" s="29"/>
      <c r="CA3" s="30"/>
    </row>
    <row r="4" spans="1:196" s="8" customFormat="1" ht="45" customHeight="1" x14ac:dyDescent="0.25">
      <c r="A4" s="108" t="s">
        <v>0</v>
      </c>
      <c r="B4" s="109"/>
      <c r="C4" s="110" t="s">
        <v>47</v>
      </c>
      <c r="D4" s="111"/>
      <c r="E4" s="112"/>
      <c r="F4" s="110" t="s">
        <v>20</v>
      </c>
      <c r="G4" s="111"/>
      <c r="H4" s="112"/>
      <c r="I4" s="110" t="s">
        <v>53</v>
      </c>
      <c r="J4" s="111"/>
      <c r="K4" s="112"/>
      <c r="L4" s="110" t="s">
        <v>48</v>
      </c>
      <c r="M4" s="111"/>
      <c r="N4" s="112"/>
      <c r="O4" s="110" t="s">
        <v>36</v>
      </c>
      <c r="P4" s="111"/>
      <c r="Q4" s="112"/>
      <c r="R4" s="108" t="s">
        <v>65</v>
      </c>
      <c r="S4" s="113"/>
      <c r="T4" s="109"/>
      <c r="U4" s="110" t="s">
        <v>25</v>
      </c>
      <c r="V4" s="111"/>
      <c r="W4" s="112"/>
      <c r="X4" s="110" t="s">
        <v>44</v>
      </c>
      <c r="Y4" s="111"/>
      <c r="Z4" s="112"/>
      <c r="AA4" s="110" t="s">
        <v>45</v>
      </c>
      <c r="AB4" s="111"/>
      <c r="AC4" s="112"/>
      <c r="AD4" s="110" t="s">
        <v>37</v>
      </c>
      <c r="AE4" s="111"/>
      <c r="AF4" s="112"/>
      <c r="AG4" s="110" t="s">
        <v>54</v>
      </c>
      <c r="AH4" s="111"/>
      <c r="AI4" s="112"/>
      <c r="AJ4" s="110" t="s">
        <v>38</v>
      </c>
      <c r="AK4" s="111"/>
      <c r="AL4" s="112"/>
      <c r="AM4" s="110" t="s">
        <v>39</v>
      </c>
      <c r="AN4" s="111"/>
      <c r="AO4" s="112"/>
      <c r="AP4" s="110" t="s">
        <v>40</v>
      </c>
      <c r="AQ4" s="111"/>
      <c r="AR4" s="112"/>
      <c r="AS4" s="110" t="s">
        <v>55</v>
      </c>
      <c r="AT4" s="111"/>
      <c r="AU4" s="112"/>
      <c r="AV4" s="110" t="s">
        <v>46</v>
      </c>
      <c r="AW4" s="111"/>
      <c r="AX4" s="112"/>
      <c r="AY4" s="110" t="s">
        <v>49</v>
      </c>
      <c r="AZ4" s="111"/>
      <c r="BA4" s="112"/>
      <c r="BB4" s="108" t="s">
        <v>56</v>
      </c>
      <c r="BC4" s="113"/>
      <c r="BD4" s="109"/>
      <c r="BE4" s="108" t="s">
        <v>29</v>
      </c>
      <c r="BF4" s="113"/>
      <c r="BG4" s="109"/>
      <c r="BH4" s="108" t="s">
        <v>57</v>
      </c>
      <c r="BI4" s="115"/>
      <c r="BJ4" s="116"/>
      <c r="BK4" s="110" t="s">
        <v>60</v>
      </c>
      <c r="BL4" s="111"/>
      <c r="BM4" s="112"/>
      <c r="BN4" s="110" t="s">
        <v>30</v>
      </c>
      <c r="BO4" s="111"/>
      <c r="BP4" s="112"/>
      <c r="BQ4" s="110" t="s">
        <v>41</v>
      </c>
      <c r="BR4" s="111"/>
      <c r="BS4" s="112"/>
      <c r="BT4" s="110" t="s">
        <v>42</v>
      </c>
      <c r="BU4" s="111"/>
      <c r="BV4" s="112"/>
      <c r="BW4" s="110" t="s">
        <v>43</v>
      </c>
      <c r="BX4" s="111"/>
      <c r="BY4" s="112"/>
      <c r="BZ4" s="63" t="s">
        <v>32</v>
      </c>
      <c r="CA4" s="64" t="s">
        <v>32</v>
      </c>
      <c r="CB4" s="7"/>
      <c r="CC4" s="7"/>
      <c r="CE4" s="7"/>
      <c r="CF4" s="7"/>
      <c r="CG4" s="7"/>
      <c r="CI4" s="7"/>
      <c r="CJ4" s="7"/>
      <c r="CK4" s="7"/>
      <c r="CM4" s="114"/>
      <c r="CN4" s="114"/>
      <c r="CO4" s="114"/>
      <c r="CQ4" s="114"/>
      <c r="CR4" s="114"/>
      <c r="CS4" s="114"/>
      <c r="CU4" s="114"/>
      <c r="CV4" s="114"/>
      <c r="CW4" s="114"/>
      <c r="CY4" s="114"/>
      <c r="CZ4" s="114"/>
      <c r="DA4" s="114"/>
      <c r="DC4" s="114"/>
      <c r="DD4" s="114"/>
      <c r="DE4" s="114"/>
      <c r="DG4" s="114"/>
      <c r="DH4" s="114"/>
      <c r="DI4" s="114"/>
      <c r="DK4" s="114"/>
      <c r="DL4" s="114"/>
      <c r="DM4" s="114"/>
    </row>
    <row r="5" spans="1:196" ht="45" customHeight="1" thickBot="1" x14ac:dyDescent="0.3">
      <c r="A5" s="59" t="s">
        <v>1</v>
      </c>
      <c r="B5" s="60" t="s">
        <v>63</v>
      </c>
      <c r="C5" s="50" t="s">
        <v>2</v>
      </c>
      <c r="D5" s="34" t="s">
        <v>3</v>
      </c>
      <c r="E5" s="51" t="s">
        <v>4</v>
      </c>
      <c r="F5" s="50" t="s">
        <v>2</v>
      </c>
      <c r="G5" s="34" t="s">
        <v>3</v>
      </c>
      <c r="H5" s="51" t="s">
        <v>4</v>
      </c>
      <c r="I5" s="50" t="s">
        <v>2</v>
      </c>
      <c r="J5" s="34" t="s">
        <v>3</v>
      </c>
      <c r="K5" s="51" t="s">
        <v>4</v>
      </c>
      <c r="L5" s="50" t="s">
        <v>2</v>
      </c>
      <c r="M5" s="34" t="s">
        <v>3</v>
      </c>
      <c r="N5" s="51" t="s">
        <v>4</v>
      </c>
      <c r="O5" s="50" t="s">
        <v>2</v>
      </c>
      <c r="P5" s="34" t="s">
        <v>3</v>
      </c>
      <c r="Q5" s="51" t="s">
        <v>4</v>
      </c>
      <c r="R5" s="50" t="s">
        <v>2</v>
      </c>
      <c r="S5" s="34" t="s">
        <v>3</v>
      </c>
      <c r="T5" s="51" t="s">
        <v>4</v>
      </c>
      <c r="U5" s="50" t="s">
        <v>2</v>
      </c>
      <c r="V5" s="34" t="s">
        <v>3</v>
      </c>
      <c r="W5" s="51" t="s">
        <v>4</v>
      </c>
      <c r="X5" s="50" t="s">
        <v>2</v>
      </c>
      <c r="Y5" s="34" t="s">
        <v>3</v>
      </c>
      <c r="Z5" s="51" t="s">
        <v>4</v>
      </c>
      <c r="AA5" s="50" t="s">
        <v>2</v>
      </c>
      <c r="AB5" s="34" t="s">
        <v>3</v>
      </c>
      <c r="AC5" s="51" t="s">
        <v>4</v>
      </c>
      <c r="AD5" s="50" t="s">
        <v>2</v>
      </c>
      <c r="AE5" s="34" t="s">
        <v>3</v>
      </c>
      <c r="AF5" s="51" t="s">
        <v>4</v>
      </c>
      <c r="AG5" s="50" t="s">
        <v>2</v>
      </c>
      <c r="AH5" s="34" t="s">
        <v>3</v>
      </c>
      <c r="AI5" s="51" t="s">
        <v>4</v>
      </c>
      <c r="AJ5" s="50" t="s">
        <v>2</v>
      </c>
      <c r="AK5" s="34" t="s">
        <v>3</v>
      </c>
      <c r="AL5" s="51" t="s">
        <v>4</v>
      </c>
      <c r="AM5" s="50" t="s">
        <v>2</v>
      </c>
      <c r="AN5" s="34" t="s">
        <v>3</v>
      </c>
      <c r="AO5" s="51" t="s">
        <v>4</v>
      </c>
      <c r="AP5" s="50" t="s">
        <v>2</v>
      </c>
      <c r="AQ5" s="34" t="s">
        <v>3</v>
      </c>
      <c r="AR5" s="51" t="s">
        <v>4</v>
      </c>
      <c r="AS5" s="50" t="s">
        <v>2</v>
      </c>
      <c r="AT5" s="34" t="s">
        <v>3</v>
      </c>
      <c r="AU5" s="51" t="s">
        <v>4</v>
      </c>
      <c r="AV5" s="50" t="s">
        <v>2</v>
      </c>
      <c r="AW5" s="34" t="s">
        <v>3</v>
      </c>
      <c r="AX5" s="51" t="s">
        <v>4</v>
      </c>
      <c r="AY5" s="50" t="s">
        <v>2</v>
      </c>
      <c r="AZ5" s="34" t="s">
        <v>3</v>
      </c>
      <c r="BA5" s="51" t="s">
        <v>4</v>
      </c>
      <c r="BB5" s="50" t="s">
        <v>2</v>
      </c>
      <c r="BC5" s="34" t="s">
        <v>3</v>
      </c>
      <c r="BD5" s="51" t="s">
        <v>4</v>
      </c>
      <c r="BE5" s="50" t="s">
        <v>2</v>
      </c>
      <c r="BF5" s="34" t="s">
        <v>3</v>
      </c>
      <c r="BG5" s="51" t="s">
        <v>4</v>
      </c>
      <c r="BH5" s="50" t="s">
        <v>2</v>
      </c>
      <c r="BI5" s="34" t="s">
        <v>3</v>
      </c>
      <c r="BJ5" s="51" t="s">
        <v>4</v>
      </c>
      <c r="BK5" s="50" t="s">
        <v>2</v>
      </c>
      <c r="BL5" s="34" t="s">
        <v>3</v>
      </c>
      <c r="BM5" s="51" t="s">
        <v>4</v>
      </c>
      <c r="BN5" s="50" t="s">
        <v>2</v>
      </c>
      <c r="BO5" s="34" t="s">
        <v>3</v>
      </c>
      <c r="BP5" s="51" t="s">
        <v>4</v>
      </c>
      <c r="BQ5" s="50" t="s">
        <v>2</v>
      </c>
      <c r="BR5" s="34" t="s">
        <v>3</v>
      </c>
      <c r="BS5" s="51" t="s">
        <v>4</v>
      </c>
      <c r="BT5" s="50" t="s">
        <v>2</v>
      </c>
      <c r="BU5" s="34" t="s">
        <v>3</v>
      </c>
      <c r="BV5" s="51" t="s">
        <v>4</v>
      </c>
      <c r="BW5" s="50" t="s">
        <v>2</v>
      </c>
      <c r="BX5" s="34" t="s">
        <v>3</v>
      </c>
      <c r="BY5" s="51" t="s">
        <v>4</v>
      </c>
      <c r="BZ5" s="50" t="s">
        <v>33</v>
      </c>
      <c r="CA5" s="35" t="s">
        <v>34</v>
      </c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96" x14ac:dyDescent="0.25">
      <c r="A6" s="46">
        <v>2004</v>
      </c>
      <c r="B6" s="47" t="s">
        <v>5</v>
      </c>
      <c r="C6" s="9">
        <v>0</v>
      </c>
      <c r="D6" s="5">
        <v>0</v>
      </c>
      <c r="E6" s="6">
        <v>0</v>
      </c>
      <c r="F6" s="9">
        <v>0</v>
      </c>
      <c r="G6" s="5">
        <v>0</v>
      </c>
      <c r="H6" s="6">
        <v>0</v>
      </c>
      <c r="I6" s="9">
        <v>0</v>
      </c>
      <c r="J6" s="5">
        <v>0</v>
      </c>
      <c r="K6" s="6">
        <v>0</v>
      </c>
      <c r="L6" s="9">
        <v>0</v>
      </c>
      <c r="M6" s="5">
        <v>0</v>
      </c>
      <c r="N6" s="6">
        <v>0</v>
      </c>
      <c r="O6" s="9">
        <v>0</v>
      </c>
      <c r="P6" s="5">
        <v>0</v>
      </c>
      <c r="Q6" s="6">
        <v>0</v>
      </c>
      <c r="R6" s="9">
        <v>0</v>
      </c>
      <c r="S6" s="5">
        <v>0</v>
      </c>
      <c r="T6" s="6">
        <v>0</v>
      </c>
      <c r="U6" s="9">
        <v>0</v>
      </c>
      <c r="V6" s="5">
        <v>0</v>
      </c>
      <c r="W6" s="6"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1</v>
      </c>
      <c r="BV6" s="6">
        <v>0</v>
      </c>
      <c r="BW6" s="9">
        <v>0</v>
      </c>
      <c r="BX6" s="5">
        <v>0</v>
      </c>
      <c r="BY6" s="6">
        <v>0</v>
      </c>
      <c r="BZ6" s="9">
        <f t="shared" ref="BZ6:BZ37" si="0">C6+F6+L6+O6+AD6+AJ6+AM6+AP6+AV6+AY6+BQ6+BT6+BW6+BN6</f>
        <v>0</v>
      </c>
      <c r="CA6" s="6">
        <f t="shared" ref="CA6:CA37" si="1">D6+G6+M6+P6+AE6+AK6+AN6+AQ6+AW6+AZ6+BR6+BU6+BX6+BO6</f>
        <v>1</v>
      </c>
    </row>
    <row r="7" spans="1:196" x14ac:dyDescent="0.25">
      <c r="A7" s="46">
        <v>2004</v>
      </c>
      <c r="B7" s="47" t="s">
        <v>6</v>
      </c>
      <c r="C7" s="9">
        <v>0</v>
      </c>
      <c r="D7" s="5">
        <v>0</v>
      </c>
      <c r="E7" s="6">
        <v>0</v>
      </c>
      <c r="F7" s="9">
        <v>0</v>
      </c>
      <c r="G7" s="5">
        <v>0</v>
      </c>
      <c r="H7" s="6">
        <v>0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2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f t="shared" si="0"/>
        <v>0</v>
      </c>
      <c r="CA7" s="6">
        <f t="shared" si="1"/>
        <v>2</v>
      </c>
    </row>
    <row r="8" spans="1:196" x14ac:dyDescent="0.25">
      <c r="A8" s="46">
        <v>2004</v>
      </c>
      <c r="B8" s="47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0</v>
      </c>
      <c r="J8" s="5">
        <v>0</v>
      </c>
      <c r="K8" s="6">
        <v>0</v>
      </c>
      <c r="L8" s="9">
        <v>0</v>
      </c>
      <c r="M8" s="5">
        <v>0</v>
      </c>
      <c r="N8" s="6">
        <v>0</v>
      </c>
      <c r="O8" s="9">
        <v>0</v>
      </c>
      <c r="P8" s="5">
        <v>0</v>
      </c>
      <c r="Q8" s="6">
        <v>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f t="shared" si="0"/>
        <v>0</v>
      </c>
      <c r="CA8" s="6">
        <f t="shared" si="1"/>
        <v>0</v>
      </c>
    </row>
    <row r="9" spans="1:196" x14ac:dyDescent="0.25">
      <c r="A9" s="46">
        <v>2004</v>
      </c>
      <c r="B9" s="47" t="s">
        <v>8</v>
      </c>
      <c r="C9" s="9">
        <v>0</v>
      </c>
      <c r="D9" s="5">
        <v>0</v>
      </c>
      <c r="E9" s="6">
        <v>0</v>
      </c>
      <c r="F9" s="9">
        <v>0</v>
      </c>
      <c r="G9" s="5">
        <v>0</v>
      </c>
      <c r="H9" s="6">
        <v>0</v>
      </c>
      <c r="I9" s="9">
        <v>0</v>
      </c>
      <c r="J9" s="5">
        <v>0</v>
      </c>
      <c r="K9" s="6">
        <v>0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6</v>
      </c>
      <c r="AK9" s="5">
        <v>26</v>
      </c>
      <c r="AL9" s="6">
        <f>AK9/AJ9*1000</f>
        <v>4333.333333333333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f t="shared" si="0"/>
        <v>6</v>
      </c>
      <c r="CA9" s="6">
        <f t="shared" si="1"/>
        <v>26</v>
      </c>
    </row>
    <row r="10" spans="1:196" x14ac:dyDescent="0.25">
      <c r="A10" s="46">
        <v>2004</v>
      </c>
      <c r="B10" s="47" t="s">
        <v>9</v>
      </c>
      <c r="C10" s="9">
        <v>0</v>
      </c>
      <c r="D10" s="5">
        <v>0</v>
      </c>
      <c r="E10" s="6">
        <v>0</v>
      </c>
      <c r="F10" s="9">
        <v>0</v>
      </c>
      <c r="G10" s="5">
        <v>0</v>
      </c>
      <c r="H10" s="6">
        <v>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f t="shared" si="0"/>
        <v>0</v>
      </c>
      <c r="CA10" s="6">
        <f t="shared" si="1"/>
        <v>0</v>
      </c>
    </row>
    <row r="11" spans="1:196" x14ac:dyDescent="0.25">
      <c r="A11" s="46">
        <v>2004</v>
      </c>
      <c r="B11" s="47" t="s">
        <v>10</v>
      </c>
      <c r="C11" s="9">
        <v>0</v>
      </c>
      <c r="D11" s="5">
        <v>0</v>
      </c>
      <c r="E11" s="6">
        <v>0</v>
      </c>
      <c r="F11" s="9">
        <v>0</v>
      </c>
      <c r="G11" s="5">
        <v>0</v>
      </c>
      <c r="H11" s="6">
        <v>0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f t="shared" si="0"/>
        <v>0</v>
      </c>
      <c r="CA11" s="6">
        <f t="shared" si="1"/>
        <v>0</v>
      </c>
    </row>
    <row r="12" spans="1:196" x14ac:dyDescent="0.25">
      <c r="A12" s="46">
        <v>2004</v>
      </c>
      <c r="B12" s="47" t="s">
        <v>11</v>
      </c>
      <c r="C12" s="9">
        <v>0</v>
      </c>
      <c r="D12" s="5">
        <v>0</v>
      </c>
      <c r="E12" s="6">
        <v>0</v>
      </c>
      <c r="F12" s="9">
        <v>0</v>
      </c>
      <c r="G12" s="5">
        <v>0</v>
      </c>
      <c r="H12" s="6">
        <v>0</v>
      </c>
      <c r="I12" s="9">
        <v>0</v>
      </c>
      <c r="J12" s="5">
        <v>0</v>
      </c>
      <c r="K12" s="6">
        <v>0</v>
      </c>
      <c r="L12" s="9">
        <v>0</v>
      </c>
      <c r="M12" s="5">
        <v>0</v>
      </c>
      <c r="N12" s="6">
        <v>0</v>
      </c>
      <c r="O12" s="9">
        <v>0</v>
      </c>
      <c r="P12" s="5">
        <v>0</v>
      </c>
      <c r="Q12" s="6">
        <v>0</v>
      </c>
      <c r="R12" s="9">
        <v>0</v>
      </c>
      <c r="S12" s="5">
        <v>0</v>
      </c>
      <c r="T12" s="6">
        <v>0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f t="shared" si="0"/>
        <v>0</v>
      </c>
      <c r="CA12" s="6">
        <f t="shared" si="1"/>
        <v>0</v>
      </c>
    </row>
    <row r="13" spans="1:196" x14ac:dyDescent="0.25">
      <c r="A13" s="46">
        <v>2004</v>
      </c>
      <c r="B13" s="47" t="s">
        <v>12</v>
      </c>
      <c r="C13" s="9">
        <v>0</v>
      </c>
      <c r="D13" s="5">
        <v>0</v>
      </c>
      <c r="E13" s="6">
        <v>0</v>
      </c>
      <c r="F13" s="9">
        <v>0</v>
      </c>
      <c r="G13" s="5">
        <v>0</v>
      </c>
      <c r="H13" s="6">
        <v>0</v>
      </c>
      <c r="I13" s="9">
        <v>0</v>
      </c>
      <c r="J13" s="5">
        <v>0</v>
      </c>
      <c r="K13" s="6">
        <v>0</v>
      </c>
      <c r="L13" s="9">
        <v>0</v>
      </c>
      <c r="M13" s="5">
        <v>1</v>
      </c>
      <c r="N13" s="6">
        <v>0</v>
      </c>
      <c r="O13" s="9">
        <v>0</v>
      </c>
      <c r="P13" s="5">
        <v>0</v>
      </c>
      <c r="Q13" s="6">
        <v>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f t="shared" si="0"/>
        <v>0</v>
      </c>
      <c r="CA13" s="6">
        <f t="shared" si="1"/>
        <v>1</v>
      </c>
    </row>
    <row r="14" spans="1:196" x14ac:dyDescent="0.25">
      <c r="A14" s="46">
        <v>2004</v>
      </c>
      <c r="B14" s="47" t="s">
        <v>13</v>
      </c>
      <c r="C14" s="9">
        <v>0</v>
      </c>
      <c r="D14" s="5">
        <v>0</v>
      </c>
      <c r="E14" s="6">
        <v>0</v>
      </c>
      <c r="F14" s="9">
        <v>0</v>
      </c>
      <c r="G14" s="5">
        <v>0</v>
      </c>
      <c r="H14" s="6">
        <v>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9</v>
      </c>
      <c r="BX14" s="5">
        <v>30</v>
      </c>
      <c r="BY14" s="6">
        <f>BX14/BW14*1000</f>
        <v>3333.3333333333335</v>
      </c>
      <c r="BZ14" s="9">
        <f t="shared" si="0"/>
        <v>9</v>
      </c>
      <c r="CA14" s="6">
        <f t="shared" si="1"/>
        <v>30</v>
      </c>
    </row>
    <row r="15" spans="1:196" x14ac:dyDescent="0.25">
      <c r="A15" s="46">
        <v>2004</v>
      </c>
      <c r="B15" s="47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0</v>
      </c>
      <c r="P15" s="5">
        <v>0</v>
      </c>
      <c r="Q15" s="6">
        <v>0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5</v>
      </c>
      <c r="BU15" s="5">
        <v>11</v>
      </c>
      <c r="BV15" s="6">
        <f>BU15/BT15*1000</f>
        <v>2200</v>
      </c>
      <c r="BW15" s="9">
        <v>0</v>
      </c>
      <c r="BX15" s="5">
        <v>0</v>
      </c>
      <c r="BY15" s="6">
        <v>0</v>
      </c>
      <c r="BZ15" s="9">
        <f t="shared" si="0"/>
        <v>5</v>
      </c>
      <c r="CA15" s="6">
        <f t="shared" si="1"/>
        <v>11</v>
      </c>
    </row>
    <row r="16" spans="1:196" x14ac:dyDescent="0.25">
      <c r="A16" s="46">
        <v>2004</v>
      </c>
      <c r="B16" s="47" t="s">
        <v>15</v>
      </c>
      <c r="C16" s="9">
        <v>0</v>
      </c>
      <c r="D16" s="5">
        <v>0</v>
      </c>
      <c r="E16" s="6">
        <v>0</v>
      </c>
      <c r="F16" s="9">
        <v>0</v>
      </c>
      <c r="G16" s="5">
        <v>0</v>
      </c>
      <c r="H16" s="6">
        <v>0</v>
      </c>
      <c r="I16" s="9">
        <v>0</v>
      </c>
      <c r="J16" s="5">
        <v>0</v>
      </c>
      <c r="K16" s="6">
        <v>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f t="shared" si="0"/>
        <v>0</v>
      </c>
      <c r="CA16" s="6">
        <f t="shared" si="1"/>
        <v>0</v>
      </c>
    </row>
    <row r="17" spans="1:192" x14ac:dyDescent="0.25">
      <c r="A17" s="46">
        <v>2004</v>
      </c>
      <c r="B17" s="47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f t="shared" si="0"/>
        <v>0</v>
      </c>
      <c r="CA17" s="6">
        <f t="shared" si="1"/>
        <v>0</v>
      </c>
    </row>
    <row r="18" spans="1:192" ht="15.75" thickBot="1" x14ac:dyDescent="0.3">
      <c r="A18" s="61"/>
      <c r="B18" s="62" t="s">
        <v>17</v>
      </c>
      <c r="C18" s="41">
        <f>SUM(C6:C17)</f>
        <v>0</v>
      </c>
      <c r="D18" s="39">
        <f>SUM(D6:D17)</f>
        <v>0</v>
      </c>
      <c r="E18" s="40"/>
      <c r="F18" s="41">
        <f>SUM(F6:F17)</f>
        <v>0</v>
      </c>
      <c r="G18" s="39">
        <f>SUM(G6:G17)</f>
        <v>0</v>
      </c>
      <c r="H18" s="40"/>
      <c r="I18" s="41">
        <f>SUM(I6:I17)</f>
        <v>0</v>
      </c>
      <c r="J18" s="39">
        <f>SUM(J6:J17)</f>
        <v>0</v>
      </c>
      <c r="K18" s="40"/>
      <c r="L18" s="41">
        <f>SUM(L6:L17)</f>
        <v>0</v>
      </c>
      <c r="M18" s="39">
        <f>SUM(M6:M17)</f>
        <v>1</v>
      </c>
      <c r="N18" s="40"/>
      <c r="O18" s="41">
        <f>SUM(O6:O17)</f>
        <v>0</v>
      </c>
      <c r="P18" s="39">
        <f>SUM(P6:P17)</f>
        <v>0</v>
      </c>
      <c r="Q18" s="40"/>
      <c r="R18" s="41">
        <f>SUM(R6:R17)</f>
        <v>0</v>
      </c>
      <c r="S18" s="39">
        <f>SUM(S6:S17)</f>
        <v>0</v>
      </c>
      <c r="T18" s="40"/>
      <c r="U18" s="41">
        <f>SUM(U6:U17)</f>
        <v>0</v>
      </c>
      <c r="V18" s="39">
        <f>SUM(V6:V17)</f>
        <v>0</v>
      </c>
      <c r="W18" s="40"/>
      <c r="X18" s="41">
        <f>SUM(X6:X17)</f>
        <v>0</v>
      </c>
      <c r="Y18" s="39">
        <f>SUM(Y6:Y17)</f>
        <v>0</v>
      </c>
      <c r="Z18" s="40"/>
      <c r="AA18" s="41">
        <f>SUM(AA6:AA17)</f>
        <v>0</v>
      </c>
      <c r="AB18" s="39">
        <f>SUM(AB6:AB17)</f>
        <v>0</v>
      </c>
      <c r="AC18" s="40"/>
      <c r="AD18" s="41">
        <f>SUM(AD6:AD17)</f>
        <v>0</v>
      </c>
      <c r="AE18" s="39">
        <f>SUM(AE6:AE17)</f>
        <v>0</v>
      </c>
      <c r="AF18" s="40"/>
      <c r="AG18" s="41">
        <f>SUM(AG6:AG17)</f>
        <v>0</v>
      </c>
      <c r="AH18" s="39">
        <f>SUM(AH6:AH17)</f>
        <v>0</v>
      </c>
      <c r="AI18" s="40"/>
      <c r="AJ18" s="41">
        <f>SUM(AJ6:AJ17)</f>
        <v>6</v>
      </c>
      <c r="AK18" s="39">
        <f>SUM(AK6:AK17)</f>
        <v>28</v>
      </c>
      <c r="AL18" s="40"/>
      <c r="AM18" s="41">
        <f>SUM(AM6:AM17)</f>
        <v>0</v>
      </c>
      <c r="AN18" s="39">
        <f>SUM(AN6:AN17)</f>
        <v>0</v>
      </c>
      <c r="AO18" s="40"/>
      <c r="AP18" s="41">
        <f>SUM(AP6:AP17)</f>
        <v>0</v>
      </c>
      <c r="AQ18" s="39">
        <f>SUM(AQ6:AQ17)</f>
        <v>0</v>
      </c>
      <c r="AR18" s="40"/>
      <c r="AS18" s="41">
        <f>SUM(AS6:AS17)</f>
        <v>0</v>
      </c>
      <c r="AT18" s="39">
        <f>SUM(AT6:AT17)</f>
        <v>0</v>
      </c>
      <c r="AU18" s="40"/>
      <c r="AV18" s="41">
        <f>SUM(AV6:AV17)</f>
        <v>0</v>
      </c>
      <c r="AW18" s="39">
        <f>SUM(AW6:AW17)</f>
        <v>0</v>
      </c>
      <c r="AX18" s="40"/>
      <c r="AY18" s="41">
        <f>SUM(AY6:AY17)</f>
        <v>0</v>
      </c>
      <c r="AZ18" s="39">
        <f>SUM(AZ6:AZ17)</f>
        <v>0</v>
      </c>
      <c r="BA18" s="40"/>
      <c r="BB18" s="41">
        <f>SUM(BB6:BB17)</f>
        <v>0</v>
      </c>
      <c r="BC18" s="39">
        <f>SUM(BC6:BC17)</f>
        <v>0</v>
      </c>
      <c r="BD18" s="40"/>
      <c r="BE18" s="41">
        <f>SUM(BE6:BE17)</f>
        <v>0</v>
      </c>
      <c r="BF18" s="39">
        <f>SUM(BF6:BF17)</f>
        <v>0</v>
      </c>
      <c r="BG18" s="40"/>
      <c r="BH18" s="41">
        <f>SUM(BH6:BH17)</f>
        <v>0</v>
      </c>
      <c r="BI18" s="39">
        <f>SUM(BI6:BI17)</f>
        <v>0</v>
      </c>
      <c r="BJ18" s="40"/>
      <c r="BK18" s="41">
        <f>SUM(BK6:BK17)</f>
        <v>0</v>
      </c>
      <c r="BL18" s="39">
        <f>SUM(BL6:BL17)</f>
        <v>0</v>
      </c>
      <c r="BM18" s="40"/>
      <c r="BN18" s="41">
        <f>SUM(BN6:BN17)</f>
        <v>0</v>
      </c>
      <c r="BO18" s="39">
        <f>SUM(BO6:BO17)</f>
        <v>0</v>
      </c>
      <c r="BP18" s="40"/>
      <c r="BQ18" s="41">
        <f>SUM(BQ6:BQ17)</f>
        <v>0</v>
      </c>
      <c r="BR18" s="39">
        <f>SUM(BR6:BR17)</f>
        <v>0</v>
      </c>
      <c r="BS18" s="40"/>
      <c r="BT18" s="41">
        <f>SUM(BT6:BT17)</f>
        <v>5</v>
      </c>
      <c r="BU18" s="39">
        <f>SUM(BU6:BU17)</f>
        <v>12</v>
      </c>
      <c r="BV18" s="40"/>
      <c r="BW18" s="41">
        <f>SUM(BW6:BW17)</f>
        <v>9</v>
      </c>
      <c r="BX18" s="39">
        <f>SUM(BX6:BX17)</f>
        <v>30</v>
      </c>
      <c r="BY18" s="40"/>
      <c r="BZ18" s="41">
        <f t="shared" si="0"/>
        <v>20</v>
      </c>
      <c r="CA18" s="40">
        <f t="shared" si="1"/>
        <v>71</v>
      </c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</row>
    <row r="19" spans="1:192" x14ac:dyDescent="0.25">
      <c r="A19" s="44">
        <v>2005</v>
      </c>
      <c r="B19" s="45" t="s">
        <v>5</v>
      </c>
      <c r="C19" s="33">
        <v>0</v>
      </c>
      <c r="D19" s="31">
        <v>0</v>
      </c>
      <c r="E19" s="13">
        <v>0</v>
      </c>
      <c r="F19" s="33">
        <v>0</v>
      </c>
      <c r="G19" s="31">
        <v>0</v>
      </c>
      <c r="H19" s="13">
        <v>0</v>
      </c>
      <c r="I19" s="33">
        <v>0</v>
      </c>
      <c r="J19" s="31">
        <v>0</v>
      </c>
      <c r="K19" s="13">
        <v>0</v>
      </c>
      <c r="L19" s="33">
        <v>0</v>
      </c>
      <c r="M19" s="31">
        <v>0</v>
      </c>
      <c r="N19" s="13">
        <v>0</v>
      </c>
      <c r="O19" s="33">
        <v>0</v>
      </c>
      <c r="P19" s="31">
        <v>0</v>
      </c>
      <c r="Q19" s="13">
        <v>0</v>
      </c>
      <c r="R19" s="33">
        <v>0</v>
      </c>
      <c r="S19" s="31">
        <v>0</v>
      </c>
      <c r="T19" s="13">
        <v>0</v>
      </c>
      <c r="U19" s="33">
        <v>0</v>
      </c>
      <c r="V19" s="31">
        <v>0</v>
      </c>
      <c r="W19" s="13">
        <v>0</v>
      </c>
      <c r="X19" s="33">
        <v>0</v>
      </c>
      <c r="Y19" s="31">
        <v>0</v>
      </c>
      <c r="Z19" s="13">
        <v>0</v>
      </c>
      <c r="AA19" s="33">
        <v>0</v>
      </c>
      <c r="AB19" s="31">
        <v>0</v>
      </c>
      <c r="AC19" s="13">
        <v>0</v>
      </c>
      <c r="AD19" s="33">
        <v>0</v>
      </c>
      <c r="AE19" s="31">
        <v>0</v>
      </c>
      <c r="AF19" s="13">
        <v>0</v>
      </c>
      <c r="AG19" s="33">
        <v>0</v>
      </c>
      <c r="AH19" s="31">
        <v>0</v>
      </c>
      <c r="AI19" s="13">
        <v>0</v>
      </c>
      <c r="AJ19" s="33">
        <v>0</v>
      </c>
      <c r="AK19" s="31">
        <v>0</v>
      </c>
      <c r="AL19" s="13">
        <v>0</v>
      </c>
      <c r="AM19" s="33">
        <v>0</v>
      </c>
      <c r="AN19" s="31">
        <v>0</v>
      </c>
      <c r="AO19" s="13">
        <v>0</v>
      </c>
      <c r="AP19" s="33">
        <v>0</v>
      </c>
      <c r="AQ19" s="31">
        <v>0</v>
      </c>
      <c r="AR19" s="13">
        <v>0</v>
      </c>
      <c r="AS19" s="33">
        <v>0</v>
      </c>
      <c r="AT19" s="31">
        <v>0</v>
      </c>
      <c r="AU19" s="13">
        <v>0</v>
      </c>
      <c r="AV19" s="33">
        <v>0</v>
      </c>
      <c r="AW19" s="31">
        <v>0</v>
      </c>
      <c r="AX19" s="13">
        <v>0</v>
      </c>
      <c r="AY19" s="33">
        <v>0</v>
      </c>
      <c r="AZ19" s="31">
        <v>0</v>
      </c>
      <c r="BA19" s="13">
        <v>0</v>
      </c>
      <c r="BB19" s="33">
        <v>0</v>
      </c>
      <c r="BC19" s="31">
        <v>0</v>
      </c>
      <c r="BD19" s="13">
        <v>0</v>
      </c>
      <c r="BE19" s="33">
        <v>0</v>
      </c>
      <c r="BF19" s="31">
        <v>0</v>
      </c>
      <c r="BG19" s="13">
        <v>0</v>
      </c>
      <c r="BH19" s="33">
        <v>0</v>
      </c>
      <c r="BI19" s="31">
        <v>0</v>
      </c>
      <c r="BJ19" s="13">
        <v>0</v>
      </c>
      <c r="BK19" s="33">
        <v>0</v>
      </c>
      <c r="BL19" s="31">
        <v>0</v>
      </c>
      <c r="BM19" s="13">
        <v>0</v>
      </c>
      <c r="BN19" s="33">
        <v>0</v>
      </c>
      <c r="BO19" s="31">
        <v>0</v>
      </c>
      <c r="BP19" s="13">
        <v>0</v>
      </c>
      <c r="BQ19" s="33">
        <v>0</v>
      </c>
      <c r="BR19" s="31">
        <v>0</v>
      </c>
      <c r="BS19" s="13">
        <v>0</v>
      </c>
      <c r="BT19" s="33">
        <v>0</v>
      </c>
      <c r="BU19" s="31">
        <v>0</v>
      </c>
      <c r="BV19" s="13">
        <v>0</v>
      </c>
      <c r="BW19" s="33">
        <v>0</v>
      </c>
      <c r="BX19" s="31">
        <v>0</v>
      </c>
      <c r="BY19" s="13">
        <v>0</v>
      </c>
      <c r="BZ19" s="33">
        <f t="shared" si="0"/>
        <v>0</v>
      </c>
      <c r="CA19" s="13">
        <f t="shared" si="1"/>
        <v>0</v>
      </c>
    </row>
    <row r="20" spans="1:192" x14ac:dyDescent="0.25">
      <c r="A20" s="46">
        <v>2005</v>
      </c>
      <c r="B20" s="47" t="s">
        <v>6</v>
      </c>
      <c r="C20" s="9">
        <v>0</v>
      </c>
      <c r="D20" s="5">
        <v>1</v>
      </c>
      <c r="E20" s="6">
        <v>0</v>
      </c>
      <c r="F20" s="9">
        <v>0</v>
      </c>
      <c r="G20" s="5">
        <v>0</v>
      </c>
      <c r="H20" s="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9">
        <v>8</v>
      </c>
      <c r="BX20" s="5">
        <v>26</v>
      </c>
      <c r="BY20" s="6">
        <f>BX20/BW20*1000</f>
        <v>3250</v>
      </c>
      <c r="BZ20" s="9">
        <f t="shared" si="0"/>
        <v>8</v>
      </c>
      <c r="CA20" s="6">
        <f t="shared" si="1"/>
        <v>27</v>
      </c>
    </row>
    <row r="21" spans="1:192" x14ac:dyDescent="0.25">
      <c r="A21" s="46">
        <v>2005</v>
      </c>
      <c r="B21" s="47" t="s">
        <v>7</v>
      </c>
      <c r="C21" s="9">
        <v>0</v>
      </c>
      <c r="D21" s="5">
        <v>1</v>
      </c>
      <c r="E21" s="6">
        <v>0</v>
      </c>
      <c r="F21" s="9">
        <v>0</v>
      </c>
      <c r="G21" s="5">
        <v>0</v>
      </c>
      <c r="H21" s="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9">
        <v>0</v>
      </c>
      <c r="BX21" s="5">
        <v>0</v>
      </c>
      <c r="BY21" s="6">
        <v>0</v>
      </c>
      <c r="BZ21" s="9">
        <f t="shared" si="0"/>
        <v>0</v>
      </c>
      <c r="CA21" s="6">
        <f t="shared" si="1"/>
        <v>1</v>
      </c>
    </row>
    <row r="22" spans="1:192" x14ac:dyDescent="0.25">
      <c r="A22" s="46">
        <v>2005</v>
      </c>
      <c r="B22" s="47" t="s">
        <v>8</v>
      </c>
      <c r="C22" s="9">
        <v>0</v>
      </c>
      <c r="D22" s="5">
        <v>0</v>
      </c>
      <c r="E22" s="6">
        <v>0</v>
      </c>
      <c r="F22" s="9">
        <v>0</v>
      </c>
      <c r="G22" s="5">
        <v>0</v>
      </c>
      <c r="H22" s="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9">
        <v>0</v>
      </c>
      <c r="BX22" s="5">
        <v>0</v>
      </c>
      <c r="BY22" s="6">
        <v>0</v>
      </c>
      <c r="BZ22" s="9">
        <f t="shared" si="0"/>
        <v>0</v>
      </c>
      <c r="CA22" s="6">
        <f t="shared" si="1"/>
        <v>0</v>
      </c>
    </row>
    <row r="23" spans="1:192" x14ac:dyDescent="0.25">
      <c r="A23" s="46">
        <v>2005</v>
      </c>
      <c r="B23" s="47" t="s">
        <v>9</v>
      </c>
      <c r="C23" s="9">
        <v>0</v>
      </c>
      <c r="D23" s="5">
        <v>0</v>
      </c>
      <c r="E23" s="6">
        <v>0</v>
      </c>
      <c r="F23" s="9">
        <v>0</v>
      </c>
      <c r="G23" s="5">
        <v>0</v>
      </c>
      <c r="H23" s="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9">
        <v>0</v>
      </c>
      <c r="BX23" s="5">
        <v>0</v>
      </c>
      <c r="BY23" s="6">
        <v>0</v>
      </c>
      <c r="BZ23" s="9">
        <f t="shared" si="0"/>
        <v>0</v>
      </c>
      <c r="CA23" s="6">
        <f t="shared" si="1"/>
        <v>0</v>
      </c>
    </row>
    <row r="24" spans="1:192" x14ac:dyDescent="0.25">
      <c r="A24" s="46">
        <v>2005</v>
      </c>
      <c r="B24" s="47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9">
        <v>0</v>
      </c>
      <c r="BX24" s="5">
        <v>0</v>
      </c>
      <c r="BY24" s="6">
        <v>0</v>
      </c>
      <c r="BZ24" s="9">
        <f t="shared" si="0"/>
        <v>0</v>
      </c>
      <c r="CA24" s="6">
        <f t="shared" si="1"/>
        <v>0</v>
      </c>
    </row>
    <row r="25" spans="1:192" x14ac:dyDescent="0.25">
      <c r="A25" s="46">
        <v>2005</v>
      </c>
      <c r="B25" s="47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9">
        <v>0</v>
      </c>
      <c r="BX25" s="5">
        <v>0</v>
      </c>
      <c r="BY25" s="6">
        <v>0</v>
      </c>
      <c r="BZ25" s="9">
        <f t="shared" si="0"/>
        <v>0</v>
      </c>
      <c r="CA25" s="6">
        <f t="shared" si="1"/>
        <v>0</v>
      </c>
    </row>
    <row r="26" spans="1:192" x14ac:dyDescent="0.25">
      <c r="A26" s="46">
        <v>2005</v>
      </c>
      <c r="B26" s="47" t="s">
        <v>12</v>
      </c>
      <c r="C26" s="9">
        <v>0</v>
      </c>
      <c r="D26" s="5">
        <v>0</v>
      </c>
      <c r="E26" s="6">
        <v>0</v>
      </c>
      <c r="F26" s="9">
        <v>0</v>
      </c>
      <c r="G26" s="5">
        <v>0</v>
      </c>
      <c r="H26" s="6">
        <v>0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0</v>
      </c>
      <c r="BC26" s="5">
        <v>0</v>
      </c>
      <c r="BD26" s="6">
        <v>0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9">
        <v>8</v>
      </c>
      <c r="BX26" s="5">
        <v>44</v>
      </c>
      <c r="BY26" s="6">
        <f>BX26/BW26*1000</f>
        <v>5500</v>
      </c>
      <c r="BZ26" s="9">
        <f t="shared" si="0"/>
        <v>8</v>
      </c>
      <c r="CA26" s="6">
        <f t="shared" si="1"/>
        <v>44</v>
      </c>
    </row>
    <row r="27" spans="1:192" x14ac:dyDescent="0.25">
      <c r="A27" s="46">
        <v>2005</v>
      </c>
      <c r="B27" s="47" t="s">
        <v>13</v>
      </c>
      <c r="C27" s="9">
        <v>0</v>
      </c>
      <c r="D27" s="5">
        <v>0</v>
      </c>
      <c r="E27" s="6">
        <v>0</v>
      </c>
      <c r="F27" s="9">
        <v>0</v>
      </c>
      <c r="G27" s="5">
        <v>0</v>
      </c>
      <c r="H27" s="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9">
        <v>0</v>
      </c>
      <c r="BX27" s="5">
        <v>0</v>
      </c>
      <c r="BY27" s="6">
        <v>0</v>
      </c>
      <c r="BZ27" s="9">
        <f t="shared" si="0"/>
        <v>0</v>
      </c>
      <c r="CA27" s="6">
        <f t="shared" si="1"/>
        <v>0</v>
      </c>
    </row>
    <row r="28" spans="1:192" x14ac:dyDescent="0.25">
      <c r="A28" s="46">
        <v>2005</v>
      </c>
      <c r="B28" s="47" t="s">
        <v>14</v>
      </c>
      <c r="C28" s="9">
        <v>0</v>
      </c>
      <c r="D28" s="5">
        <v>0</v>
      </c>
      <c r="E28" s="6">
        <v>0</v>
      </c>
      <c r="F28" s="9">
        <v>0</v>
      </c>
      <c r="G28" s="5">
        <v>1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9">
        <v>0</v>
      </c>
      <c r="BX28" s="5">
        <v>0</v>
      </c>
      <c r="BY28" s="6">
        <v>0</v>
      </c>
      <c r="BZ28" s="9">
        <f t="shared" si="0"/>
        <v>0</v>
      </c>
      <c r="CA28" s="6">
        <f t="shared" si="1"/>
        <v>1</v>
      </c>
    </row>
    <row r="29" spans="1:192" x14ac:dyDescent="0.25">
      <c r="A29" s="46">
        <v>2005</v>
      </c>
      <c r="B29" s="47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6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9">
        <v>2</v>
      </c>
      <c r="BX29" s="5">
        <v>18</v>
      </c>
      <c r="BY29" s="6">
        <f>BX29/BW29*1000</f>
        <v>9000</v>
      </c>
      <c r="BZ29" s="9">
        <f t="shared" si="0"/>
        <v>2</v>
      </c>
      <c r="CA29" s="6">
        <f t="shared" si="1"/>
        <v>24</v>
      </c>
    </row>
    <row r="30" spans="1:192" x14ac:dyDescent="0.25">
      <c r="A30" s="46">
        <v>2005</v>
      </c>
      <c r="B30" s="47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0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0</v>
      </c>
      <c r="BX30" s="5">
        <v>0</v>
      </c>
      <c r="BY30" s="6">
        <v>0</v>
      </c>
      <c r="BZ30" s="9">
        <f t="shared" si="0"/>
        <v>0</v>
      </c>
      <c r="CA30" s="6">
        <f t="shared" si="1"/>
        <v>0</v>
      </c>
    </row>
    <row r="31" spans="1:192" ht="15.75" thickBot="1" x14ac:dyDescent="0.3">
      <c r="A31" s="61"/>
      <c r="B31" s="62" t="s">
        <v>17</v>
      </c>
      <c r="C31" s="41">
        <f>SUM(C19:C30)</f>
        <v>0</v>
      </c>
      <c r="D31" s="39">
        <f>SUM(D19:D30)</f>
        <v>2</v>
      </c>
      <c r="E31" s="40"/>
      <c r="F31" s="41">
        <f>SUM(F19:F30)</f>
        <v>0</v>
      </c>
      <c r="G31" s="39">
        <f>SUM(G19:G30)</f>
        <v>1</v>
      </c>
      <c r="H31" s="40"/>
      <c r="I31" s="41">
        <f>SUM(I19:I30)</f>
        <v>0</v>
      </c>
      <c r="J31" s="39">
        <f>SUM(J19:J30)</f>
        <v>0</v>
      </c>
      <c r="K31" s="40"/>
      <c r="L31" s="41">
        <f>SUM(L19:L30)</f>
        <v>0</v>
      </c>
      <c r="M31" s="39">
        <f>SUM(M19:M30)</f>
        <v>0</v>
      </c>
      <c r="N31" s="40"/>
      <c r="O31" s="41">
        <f>SUM(O19:O30)</f>
        <v>0</v>
      </c>
      <c r="P31" s="39">
        <f>SUM(P19:P30)</f>
        <v>0</v>
      </c>
      <c r="Q31" s="40"/>
      <c r="R31" s="41">
        <f>SUM(R19:R30)</f>
        <v>0</v>
      </c>
      <c r="S31" s="39">
        <f>SUM(S19:S30)</f>
        <v>0</v>
      </c>
      <c r="T31" s="40"/>
      <c r="U31" s="41">
        <f>SUM(U19:U30)</f>
        <v>0</v>
      </c>
      <c r="V31" s="39">
        <f>SUM(V19:V30)</f>
        <v>0</v>
      </c>
      <c r="W31" s="40"/>
      <c r="X31" s="41">
        <f>SUM(X19:X30)</f>
        <v>0</v>
      </c>
      <c r="Y31" s="39">
        <f>SUM(Y19:Y30)</f>
        <v>0</v>
      </c>
      <c r="Z31" s="40"/>
      <c r="AA31" s="41">
        <f>SUM(AA19:AA30)</f>
        <v>0</v>
      </c>
      <c r="AB31" s="39">
        <f>SUM(AB19:AB30)</f>
        <v>0</v>
      </c>
      <c r="AC31" s="40"/>
      <c r="AD31" s="41">
        <f>SUM(AD19:AD30)</f>
        <v>0</v>
      </c>
      <c r="AE31" s="39">
        <f>SUM(AE19:AE30)</f>
        <v>0</v>
      </c>
      <c r="AF31" s="40"/>
      <c r="AG31" s="41">
        <f>SUM(AG19:AG30)</f>
        <v>0</v>
      </c>
      <c r="AH31" s="39">
        <f>SUM(AH19:AH30)</f>
        <v>0</v>
      </c>
      <c r="AI31" s="40"/>
      <c r="AJ31" s="41">
        <f>SUM(AJ19:AJ30)</f>
        <v>0</v>
      </c>
      <c r="AK31" s="39">
        <f>SUM(AK19:AK30)</f>
        <v>0</v>
      </c>
      <c r="AL31" s="40"/>
      <c r="AM31" s="41">
        <f>SUM(AM19:AM30)</f>
        <v>0</v>
      </c>
      <c r="AN31" s="39">
        <f>SUM(AN19:AN30)</f>
        <v>0</v>
      </c>
      <c r="AO31" s="40"/>
      <c r="AP31" s="41">
        <f>SUM(AP19:AP30)</f>
        <v>0</v>
      </c>
      <c r="AQ31" s="39">
        <f>SUM(AQ19:AQ30)</f>
        <v>0</v>
      </c>
      <c r="AR31" s="40"/>
      <c r="AS31" s="41">
        <f>SUM(AS19:AS30)</f>
        <v>0</v>
      </c>
      <c r="AT31" s="39">
        <f>SUM(AT19:AT30)</f>
        <v>0</v>
      </c>
      <c r="AU31" s="40"/>
      <c r="AV31" s="41">
        <f>SUM(AV19:AV30)</f>
        <v>0</v>
      </c>
      <c r="AW31" s="39">
        <f>SUM(AW19:AW30)</f>
        <v>0</v>
      </c>
      <c r="AX31" s="40"/>
      <c r="AY31" s="41">
        <f>SUM(AY19:AY30)</f>
        <v>0</v>
      </c>
      <c r="AZ31" s="39">
        <f>SUM(AZ19:AZ30)</f>
        <v>6</v>
      </c>
      <c r="BA31" s="40"/>
      <c r="BB31" s="41">
        <f>SUM(BB19:BB30)</f>
        <v>0</v>
      </c>
      <c r="BC31" s="39">
        <f>SUM(BC19:BC30)</f>
        <v>0</v>
      </c>
      <c r="BD31" s="40"/>
      <c r="BE31" s="41">
        <f>SUM(BE19:BE30)</f>
        <v>0</v>
      </c>
      <c r="BF31" s="39">
        <f>SUM(BF19:BF30)</f>
        <v>0</v>
      </c>
      <c r="BG31" s="40"/>
      <c r="BH31" s="41">
        <f>SUM(BH19:BH30)</f>
        <v>0</v>
      </c>
      <c r="BI31" s="39">
        <f>SUM(BI19:BI30)</f>
        <v>0</v>
      </c>
      <c r="BJ31" s="40"/>
      <c r="BK31" s="41">
        <f>SUM(BK19:BK30)</f>
        <v>0</v>
      </c>
      <c r="BL31" s="39">
        <f>SUM(BL19:BL30)</f>
        <v>0</v>
      </c>
      <c r="BM31" s="40"/>
      <c r="BN31" s="41">
        <f>SUM(BN19:BN30)</f>
        <v>0</v>
      </c>
      <c r="BO31" s="39">
        <f>SUM(BO19:BO30)</f>
        <v>0</v>
      </c>
      <c r="BP31" s="40"/>
      <c r="BQ31" s="41">
        <f>SUM(BQ19:BQ30)</f>
        <v>0</v>
      </c>
      <c r="BR31" s="39">
        <f>SUM(BR19:BR30)</f>
        <v>0</v>
      </c>
      <c r="BS31" s="40"/>
      <c r="BT31" s="41">
        <f>SUM(BT19:BT30)</f>
        <v>0</v>
      </c>
      <c r="BU31" s="39">
        <f>SUM(BU19:BU30)</f>
        <v>0</v>
      </c>
      <c r="BV31" s="40"/>
      <c r="BW31" s="41">
        <f>SUM(BW19:BW30)</f>
        <v>18</v>
      </c>
      <c r="BX31" s="39">
        <f>SUM(BX19:BX30)</f>
        <v>88</v>
      </c>
      <c r="BY31" s="40"/>
      <c r="BZ31" s="41">
        <f t="shared" si="0"/>
        <v>18</v>
      </c>
      <c r="CA31" s="40">
        <f t="shared" si="1"/>
        <v>97</v>
      </c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</row>
    <row r="32" spans="1:192" x14ac:dyDescent="0.25">
      <c r="A32" s="46">
        <v>2006</v>
      </c>
      <c r="B32" s="47" t="s">
        <v>5</v>
      </c>
      <c r="C32" s="9">
        <v>0</v>
      </c>
      <c r="D32" s="5">
        <v>0</v>
      </c>
      <c r="E32" s="6">
        <v>0</v>
      </c>
      <c r="F32" s="9">
        <v>0</v>
      </c>
      <c r="G32" s="5">
        <v>0</v>
      </c>
      <c r="H32" s="6">
        <v>0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f t="shared" si="0"/>
        <v>0</v>
      </c>
      <c r="CA32" s="6">
        <f t="shared" si="1"/>
        <v>0</v>
      </c>
    </row>
    <row r="33" spans="1:192" x14ac:dyDescent="0.25">
      <c r="A33" s="46">
        <v>2006</v>
      </c>
      <c r="B33" s="47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9">
        <v>0</v>
      </c>
      <c r="BX33" s="5">
        <v>0</v>
      </c>
      <c r="BY33" s="6">
        <v>0</v>
      </c>
      <c r="BZ33" s="9">
        <f t="shared" si="0"/>
        <v>0</v>
      </c>
      <c r="CA33" s="6">
        <f t="shared" si="1"/>
        <v>0</v>
      </c>
    </row>
    <row r="34" spans="1:192" x14ac:dyDescent="0.25">
      <c r="A34" s="46">
        <v>2006</v>
      </c>
      <c r="B34" s="47" t="s">
        <v>7</v>
      </c>
      <c r="C34" s="9">
        <v>0</v>
      </c>
      <c r="D34" s="5">
        <v>0</v>
      </c>
      <c r="E34" s="6">
        <v>0</v>
      </c>
      <c r="F34" s="9">
        <v>0</v>
      </c>
      <c r="G34" s="5">
        <v>0</v>
      </c>
      <c r="H34" s="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9">
        <v>0</v>
      </c>
      <c r="BX34" s="5">
        <v>0</v>
      </c>
      <c r="BY34" s="6">
        <v>0</v>
      </c>
      <c r="BZ34" s="9">
        <f t="shared" si="0"/>
        <v>0</v>
      </c>
      <c r="CA34" s="6">
        <f t="shared" si="1"/>
        <v>0</v>
      </c>
    </row>
    <row r="35" spans="1:192" x14ac:dyDescent="0.25">
      <c r="A35" s="46">
        <v>2006</v>
      </c>
      <c r="B35" s="47" t="s">
        <v>8</v>
      </c>
      <c r="C35" s="9">
        <v>0</v>
      </c>
      <c r="D35" s="5">
        <v>0</v>
      </c>
      <c r="E35" s="6">
        <v>0</v>
      </c>
      <c r="F35" s="9">
        <v>0</v>
      </c>
      <c r="G35" s="5">
        <v>0</v>
      </c>
      <c r="H35" s="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9">
        <v>0</v>
      </c>
      <c r="BX35" s="5">
        <v>0</v>
      </c>
      <c r="BY35" s="6">
        <v>0</v>
      </c>
      <c r="BZ35" s="9">
        <f t="shared" si="0"/>
        <v>0</v>
      </c>
      <c r="CA35" s="6">
        <f t="shared" si="1"/>
        <v>0</v>
      </c>
    </row>
    <row r="36" spans="1:192" x14ac:dyDescent="0.25">
      <c r="A36" s="46">
        <v>2006</v>
      </c>
      <c r="B36" s="47" t="s">
        <v>9</v>
      </c>
      <c r="C36" s="9">
        <v>0</v>
      </c>
      <c r="D36" s="5">
        <v>0</v>
      </c>
      <c r="E36" s="6">
        <v>0</v>
      </c>
      <c r="F36" s="9">
        <v>0</v>
      </c>
      <c r="G36" s="5">
        <v>0</v>
      </c>
      <c r="H36" s="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f t="shared" si="0"/>
        <v>0</v>
      </c>
      <c r="CA36" s="6">
        <f t="shared" si="1"/>
        <v>0</v>
      </c>
    </row>
    <row r="37" spans="1:192" x14ac:dyDescent="0.25">
      <c r="A37" s="46">
        <v>2006</v>
      </c>
      <c r="B37" s="47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9">
        <v>0</v>
      </c>
      <c r="BX37" s="5">
        <v>0</v>
      </c>
      <c r="BY37" s="6">
        <v>0</v>
      </c>
      <c r="BZ37" s="9">
        <f t="shared" si="0"/>
        <v>0</v>
      </c>
      <c r="CA37" s="6">
        <f t="shared" si="1"/>
        <v>0</v>
      </c>
    </row>
    <row r="38" spans="1:192" x14ac:dyDescent="0.25">
      <c r="A38" s="46">
        <v>2006</v>
      </c>
      <c r="B38" s="47" t="s">
        <v>11</v>
      </c>
      <c r="C38" s="9">
        <v>0</v>
      </c>
      <c r="D38" s="5">
        <v>0</v>
      </c>
      <c r="E38" s="6">
        <v>0</v>
      </c>
      <c r="F38" s="9">
        <v>0</v>
      </c>
      <c r="G38" s="5">
        <v>0</v>
      </c>
      <c r="H38" s="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9">
        <v>0</v>
      </c>
      <c r="BX38" s="5">
        <v>0</v>
      </c>
      <c r="BY38" s="6">
        <v>0</v>
      </c>
      <c r="BZ38" s="9">
        <f t="shared" ref="BZ38:BZ69" si="2">C38+F38+L38+O38+AD38+AJ38+AM38+AP38+AV38+AY38+BQ38+BT38+BW38+BN38</f>
        <v>0</v>
      </c>
      <c r="CA38" s="6">
        <f t="shared" ref="CA38:CA69" si="3">D38+G38+M38+P38+AE38+AK38+AN38+AQ38+AW38+AZ38+BR38+BU38+BX38+BO38</f>
        <v>0</v>
      </c>
    </row>
    <row r="39" spans="1:192" x14ac:dyDescent="0.25">
      <c r="A39" s="46">
        <v>2006</v>
      </c>
      <c r="B39" s="47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9">
        <v>0</v>
      </c>
      <c r="BX39" s="5">
        <v>0</v>
      </c>
      <c r="BY39" s="6">
        <v>0</v>
      </c>
      <c r="BZ39" s="9">
        <f t="shared" si="2"/>
        <v>0</v>
      </c>
      <c r="CA39" s="6">
        <f t="shared" si="3"/>
        <v>0</v>
      </c>
    </row>
    <row r="40" spans="1:192" x14ac:dyDescent="0.25">
      <c r="A40" s="46">
        <v>2006</v>
      </c>
      <c r="B40" s="47" t="s">
        <v>13</v>
      </c>
      <c r="C40" s="9">
        <v>0</v>
      </c>
      <c r="D40" s="5">
        <v>0</v>
      </c>
      <c r="E40" s="6">
        <v>0</v>
      </c>
      <c r="F40" s="9">
        <v>0</v>
      </c>
      <c r="G40" s="5">
        <v>0</v>
      </c>
      <c r="H40" s="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40</v>
      </c>
      <c r="P40" s="5">
        <v>467</v>
      </c>
      <c r="Q40" s="6">
        <f>P40/O40*1000</f>
        <v>11675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4</v>
      </c>
      <c r="BV40" s="6">
        <v>0</v>
      </c>
      <c r="BW40" s="9">
        <v>0</v>
      </c>
      <c r="BX40" s="5">
        <v>0</v>
      </c>
      <c r="BY40" s="6">
        <v>0</v>
      </c>
      <c r="BZ40" s="9">
        <f t="shared" si="2"/>
        <v>40</v>
      </c>
      <c r="CA40" s="6">
        <f t="shared" si="3"/>
        <v>471</v>
      </c>
    </row>
    <row r="41" spans="1:192" x14ac:dyDescent="0.25">
      <c r="A41" s="46">
        <v>2006</v>
      </c>
      <c r="B41" s="47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9">
        <v>4</v>
      </c>
      <c r="BX41" s="5">
        <v>11</v>
      </c>
      <c r="BY41" s="6">
        <f>BX41/BW41*1000</f>
        <v>2750</v>
      </c>
      <c r="BZ41" s="9">
        <f t="shared" si="2"/>
        <v>4</v>
      </c>
      <c r="CA41" s="6">
        <f t="shared" si="3"/>
        <v>11</v>
      </c>
    </row>
    <row r="42" spans="1:192" x14ac:dyDescent="0.25">
      <c r="A42" s="46">
        <v>2006</v>
      </c>
      <c r="B42" s="47" t="s">
        <v>15</v>
      </c>
      <c r="C42" s="9">
        <v>0</v>
      </c>
      <c r="D42" s="5">
        <v>0</v>
      </c>
      <c r="E42" s="6">
        <v>0</v>
      </c>
      <c r="F42" s="9">
        <v>0</v>
      </c>
      <c r="G42" s="5">
        <v>0</v>
      </c>
      <c r="H42" s="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9">
        <v>0</v>
      </c>
      <c r="BX42" s="5">
        <v>0</v>
      </c>
      <c r="BY42" s="6">
        <v>0</v>
      </c>
      <c r="BZ42" s="9">
        <f t="shared" si="2"/>
        <v>0</v>
      </c>
      <c r="CA42" s="6">
        <f t="shared" si="3"/>
        <v>0</v>
      </c>
    </row>
    <row r="43" spans="1:192" x14ac:dyDescent="0.25">
      <c r="A43" s="46">
        <v>2006</v>
      </c>
      <c r="B43" s="47" t="s">
        <v>16</v>
      </c>
      <c r="C43" s="9">
        <v>0</v>
      </c>
      <c r="D43" s="5">
        <v>0</v>
      </c>
      <c r="E43" s="6">
        <v>0</v>
      </c>
      <c r="F43" s="9">
        <v>0</v>
      </c>
      <c r="G43" s="5">
        <v>0</v>
      </c>
      <c r="H43" s="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5</v>
      </c>
      <c r="BU43" s="5">
        <v>20</v>
      </c>
      <c r="BV43" s="6">
        <f>BU43/BT43*1000</f>
        <v>4000</v>
      </c>
      <c r="BW43" s="9">
        <v>9245</v>
      </c>
      <c r="BX43" s="5">
        <v>20068</v>
      </c>
      <c r="BY43" s="6">
        <f>BX43/BW43*1000</f>
        <v>2170.6868577609521</v>
      </c>
      <c r="BZ43" s="9">
        <f t="shared" si="2"/>
        <v>9250</v>
      </c>
      <c r="CA43" s="6">
        <f t="shared" si="3"/>
        <v>20088</v>
      </c>
    </row>
    <row r="44" spans="1:192" ht="15.75" thickBot="1" x14ac:dyDescent="0.3">
      <c r="A44" s="61"/>
      <c r="B44" s="62" t="s">
        <v>17</v>
      </c>
      <c r="C44" s="41">
        <f>SUM(C32:C43)</f>
        <v>0</v>
      </c>
      <c r="D44" s="39">
        <f>SUM(D32:D43)</f>
        <v>0</v>
      </c>
      <c r="E44" s="40"/>
      <c r="F44" s="41">
        <f>SUM(F32:F43)</f>
        <v>0</v>
      </c>
      <c r="G44" s="39">
        <f>SUM(G32:G43)</f>
        <v>0</v>
      </c>
      <c r="H44" s="40"/>
      <c r="I44" s="41">
        <f>SUM(I32:I43)</f>
        <v>0</v>
      </c>
      <c r="J44" s="39">
        <f>SUM(J32:J43)</f>
        <v>0</v>
      </c>
      <c r="K44" s="40"/>
      <c r="L44" s="41">
        <f>SUM(L32:L43)</f>
        <v>0</v>
      </c>
      <c r="M44" s="39">
        <f>SUM(M32:M43)</f>
        <v>0</v>
      </c>
      <c r="N44" s="40"/>
      <c r="O44" s="41">
        <f>SUM(O32:O43)</f>
        <v>40</v>
      </c>
      <c r="P44" s="39">
        <f>SUM(P32:P43)</f>
        <v>467</v>
      </c>
      <c r="Q44" s="40"/>
      <c r="R44" s="41">
        <f>SUM(R32:R43)</f>
        <v>0</v>
      </c>
      <c r="S44" s="39">
        <f>SUM(S32:S43)</f>
        <v>0</v>
      </c>
      <c r="T44" s="40"/>
      <c r="U44" s="41">
        <f>SUM(U32:U43)</f>
        <v>0</v>
      </c>
      <c r="V44" s="39">
        <f>SUM(V32:V43)</f>
        <v>0</v>
      </c>
      <c r="W44" s="40"/>
      <c r="X44" s="41">
        <f>SUM(X32:X43)</f>
        <v>0</v>
      </c>
      <c r="Y44" s="39">
        <f>SUM(Y32:Y43)</f>
        <v>0</v>
      </c>
      <c r="Z44" s="40"/>
      <c r="AA44" s="41">
        <f>SUM(AA32:AA43)</f>
        <v>0</v>
      </c>
      <c r="AB44" s="39">
        <f>SUM(AB32:AB43)</f>
        <v>0</v>
      </c>
      <c r="AC44" s="40"/>
      <c r="AD44" s="41">
        <f>SUM(AD32:AD43)</f>
        <v>0</v>
      </c>
      <c r="AE44" s="39">
        <f>SUM(AE32:AE43)</f>
        <v>0</v>
      </c>
      <c r="AF44" s="40"/>
      <c r="AG44" s="41">
        <f>SUM(AG32:AG43)</f>
        <v>0</v>
      </c>
      <c r="AH44" s="39">
        <f>SUM(AH32:AH43)</f>
        <v>0</v>
      </c>
      <c r="AI44" s="40"/>
      <c r="AJ44" s="41">
        <f>SUM(AJ32:AJ43)</f>
        <v>0</v>
      </c>
      <c r="AK44" s="39">
        <f>SUM(AK32:AK43)</f>
        <v>0</v>
      </c>
      <c r="AL44" s="40"/>
      <c r="AM44" s="41">
        <f>SUM(AM32:AM43)</f>
        <v>0</v>
      </c>
      <c r="AN44" s="39">
        <f>SUM(AN32:AN43)</f>
        <v>0</v>
      </c>
      <c r="AO44" s="40"/>
      <c r="AP44" s="41">
        <f>SUM(AP32:AP43)</f>
        <v>0</v>
      </c>
      <c r="AQ44" s="39">
        <f>SUM(AQ32:AQ43)</f>
        <v>0</v>
      </c>
      <c r="AR44" s="40"/>
      <c r="AS44" s="41">
        <f>SUM(AS32:AS43)</f>
        <v>0</v>
      </c>
      <c r="AT44" s="39">
        <f>SUM(AT32:AT43)</f>
        <v>0</v>
      </c>
      <c r="AU44" s="40"/>
      <c r="AV44" s="41">
        <f>SUM(AV32:AV43)</f>
        <v>0</v>
      </c>
      <c r="AW44" s="39">
        <f>SUM(AW32:AW43)</f>
        <v>0</v>
      </c>
      <c r="AX44" s="40"/>
      <c r="AY44" s="41">
        <f>SUM(AY32:AY43)</f>
        <v>0</v>
      </c>
      <c r="AZ44" s="39">
        <f>SUM(AZ32:AZ43)</f>
        <v>0</v>
      </c>
      <c r="BA44" s="40"/>
      <c r="BB44" s="41">
        <f>SUM(BB32:BB43)</f>
        <v>0</v>
      </c>
      <c r="BC44" s="39">
        <f>SUM(BC32:BC43)</f>
        <v>0</v>
      </c>
      <c r="BD44" s="40"/>
      <c r="BE44" s="41">
        <f>SUM(BE32:BE43)</f>
        <v>0</v>
      </c>
      <c r="BF44" s="39">
        <f>SUM(BF32:BF43)</f>
        <v>0</v>
      </c>
      <c r="BG44" s="40"/>
      <c r="BH44" s="41">
        <f>SUM(BH32:BH43)</f>
        <v>0</v>
      </c>
      <c r="BI44" s="39">
        <f>SUM(BI32:BI43)</f>
        <v>0</v>
      </c>
      <c r="BJ44" s="40"/>
      <c r="BK44" s="41">
        <f>SUM(BK32:BK43)</f>
        <v>0</v>
      </c>
      <c r="BL44" s="39">
        <f>SUM(BL32:BL43)</f>
        <v>0</v>
      </c>
      <c r="BM44" s="40"/>
      <c r="BN44" s="41">
        <f>SUM(BN32:BN43)</f>
        <v>0</v>
      </c>
      <c r="BO44" s="39">
        <f>SUM(BO32:BO43)</f>
        <v>0</v>
      </c>
      <c r="BP44" s="40"/>
      <c r="BQ44" s="41">
        <f>SUM(BQ32:BQ43)</f>
        <v>0</v>
      </c>
      <c r="BR44" s="39">
        <f>SUM(BR32:BR43)</f>
        <v>0</v>
      </c>
      <c r="BS44" s="40"/>
      <c r="BT44" s="41">
        <f>SUM(BT32:BT43)</f>
        <v>5</v>
      </c>
      <c r="BU44" s="39">
        <f>SUM(BU32:BU43)</f>
        <v>24</v>
      </c>
      <c r="BV44" s="40"/>
      <c r="BW44" s="41">
        <f>SUM(BW32:BW43)</f>
        <v>9249</v>
      </c>
      <c r="BX44" s="39">
        <f>SUM(BX32:BX43)</f>
        <v>20079</v>
      </c>
      <c r="BY44" s="40"/>
      <c r="BZ44" s="41">
        <f t="shared" si="2"/>
        <v>9294</v>
      </c>
      <c r="CA44" s="40">
        <f t="shared" si="3"/>
        <v>20570</v>
      </c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</row>
    <row r="45" spans="1:192" x14ac:dyDescent="0.25">
      <c r="A45" s="46">
        <v>2007</v>
      </c>
      <c r="B45" s="47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v>0</v>
      </c>
      <c r="BB45" s="9">
        <v>0</v>
      </c>
      <c r="BC45" s="5">
        <v>0</v>
      </c>
      <c r="BD45" s="6">
        <v>0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9">
        <v>0</v>
      </c>
      <c r="BU45" s="5">
        <v>0</v>
      </c>
      <c r="BV45" s="6">
        <v>0</v>
      </c>
      <c r="BW45" s="9">
        <v>0</v>
      </c>
      <c r="BX45" s="5">
        <v>0</v>
      </c>
      <c r="BY45" s="6">
        <v>0</v>
      </c>
      <c r="BZ45" s="9">
        <f t="shared" si="2"/>
        <v>0</v>
      </c>
      <c r="CA45" s="6">
        <f t="shared" si="3"/>
        <v>0</v>
      </c>
    </row>
    <row r="46" spans="1:192" x14ac:dyDescent="0.25">
      <c r="A46" s="46">
        <v>2007</v>
      </c>
      <c r="B46" s="47" t="s">
        <v>6</v>
      </c>
      <c r="C46" s="9">
        <v>0</v>
      </c>
      <c r="D46" s="5">
        <v>0</v>
      </c>
      <c r="E46" s="6">
        <v>0</v>
      </c>
      <c r="F46" s="9">
        <v>0</v>
      </c>
      <c r="G46" s="5">
        <v>0</v>
      </c>
      <c r="H46" s="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v>0</v>
      </c>
      <c r="BW46" s="9">
        <v>200</v>
      </c>
      <c r="BX46" s="5">
        <v>478</v>
      </c>
      <c r="BY46" s="6">
        <f>BX46/BW46*1000</f>
        <v>2390</v>
      </c>
      <c r="BZ46" s="9">
        <f t="shared" si="2"/>
        <v>200</v>
      </c>
      <c r="CA46" s="6">
        <f t="shared" si="3"/>
        <v>478</v>
      </c>
    </row>
    <row r="47" spans="1:192" x14ac:dyDescent="0.25">
      <c r="A47" s="46">
        <v>2007</v>
      </c>
      <c r="B47" s="47" t="s">
        <v>7</v>
      </c>
      <c r="C47" s="9">
        <v>0</v>
      </c>
      <c r="D47" s="5">
        <v>0</v>
      </c>
      <c r="E47" s="6">
        <v>0</v>
      </c>
      <c r="F47" s="9">
        <v>0</v>
      </c>
      <c r="G47" s="5">
        <v>0</v>
      </c>
      <c r="H47" s="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148</v>
      </c>
      <c r="AK47" s="5">
        <v>272</v>
      </c>
      <c r="AL47" s="6">
        <f t="shared" ref="AL47:AL52" si="4">AK47/AJ47*1000</f>
        <v>1837.8378378378379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f t="shared" si="2"/>
        <v>148</v>
      </c>
      <c r="CA47" s="6">
        <f t="shared" si="3"/>
        <v>272</v>
      </c>
    </row>
    <row r="48" spans="1:192" x14ac:dyDescent="0.25">
      <c r="A48" s="46">
        <v>2007</v>
      </c>
      <c r="B48" s="47" t="s">
        <v>8</v>
      </c>
      <c r="C48" s="9">
        <v>0</v>
      </c>
      <c r="D48" s="5">
        <v>0</v>
      </c>
      <c r="E48" s="6">
        <v>0</v>
      </c>
      <c r="F48" s="9">
        <v>0</v>
      </c>
      <c r="G48" s="5">
        <v>0</v>
      </c>
      <c r="H48" s="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0</v>
      </c>
      <c r="AI48" s="6">
        <v>0</v>
      </c>
      <c r="AJ48" s="9">
        <v>446</v>
      </c>
      <c r="AK48" s="5">
        <v>640</v>
      </c>
      <c r="AL48" s="6">
        <f t="shared" si="4"/>
        <v>1434.9775784753363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1</v>
      </c>
      <c r="BS48" s="6">
        <v>0</v>
      </c>
      <c r="BT48" s="9">
        <v>0</v>
      </c>
      <c r="BU48" s="5">
        <v>0</v>
      </c>
      <c r="BV48" s="6">
        <v>0</v>
      </c>
      <c r="BW48" s="9">
        <v>0</v>
      </c>
      <c r="BX48" s="5">
        <v>0</v>
      </c>
      <c r="BY48" s="6">
        <v>0</v>
      </c>
      <c r="BZ48" s="9">
        <f t="shared" si="2"/>
        <v>446</v>
      </c>
      <c r="CA48" s="6">
        <f t="shared" si="3"/>
        <v>641</v>
      </c>
    </row>
    <row r="49" spans="1:192" x14ac:dyDescent="0.25">
      <c r="A49" s="46">
        <v>2007</v>
      </c>
      <c r="B49" s="47" t="s">
        <v>9</v>
      </c>
      <c r="C49" s="9">
        <v>0</v>
      </c>
      <c r="D49" s="5">
        <v>0</v>
      </c>
      <c r="E49" s="6">
        <v>0</v>
      </c>
      <c r="F49" s="9">
        <v>0</v>
      </c>
      <c r="G49" s="5">
        <v>0</v>
      </c>
      <c r="H49" s="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f t="shared" si="2"/>
        <v>0</v>
      </c>
      <c r="CA49" s="6">
        <f t="shared" si="3"/>
        <v>0</v>
      </c>
    </row>
    <row r="50" spans="1:192" x14ac:dyDescent="0.25">
      <c r="A50" s="46">
        <v>2007</v>
      </c>
      <c r="B50" s="47" t="s">
        <v>10</v>
      </c>
      <c r="C50" s="9">
        <v>0</v>
      </c>
      <c r="D50" s="5">
        <v>0</v>
      </c>
      <c r="E50" s="6">
        <v>0</v>
      </c>
      <c r="F50" s="9">
        <v>0</v>
      </c>
      <c r="G50" s="5">
        <v>0</v>
      </c>
      <c r="H50" s="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v>0</v>
      </c>
      <c r="BW50" s="9">
        <v>0</v>
      </c>
      <c r="BX50" s="5">
        <v>0</v>
      </c>
      <c r="BY50" s="6">
        <v>0</v>
      </c>
      <c r="BZ50" s="9">
        <f t="shared" si="2"/>
        <v>0</v>
      </c>
      <c r="CA50" s="6">
        <f t="shared" si="3"/>
        <v>0</v>
      </c>
    </row>
    <row r="51" spans="1:192" x14ac:dyDescent="0.25">
      <c r="A51" s="46">
        <v>2007</v>
      </c>
      <c r="B51" s="47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0</v>
      </c>
      <c r="P51" s="5">
        <v>0</v>
      </c>
      <c r="Q51" s="6">
        <v>0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3</v>
      </c>
      <c r="AE51" s="5">
        <v>189</v>
      </c>
      <c r="AF51" s="6">
        <f>AE51/AD51*1000</f>
        <v>63000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f t="shared" si="2"/>
        <v>3</v>
      </c>
      <c r="CA51" s="6">
        <f t="shared" si="3"/>
        <v>189</v>
      </c>
    </row>
    <row r="52" spans="1:192" x14ac:dyDescent="0.25">
      <c r="A52" s="46">
        <v>2007</v>
      </c>
      <c r="B52" s="47" t="s">
        <v>12</v>
      </c>
      <c r="C52" s="9">
        <v>0</v>
      </c>
      <c r="D52" s="5">
        <v>0</v>
      </c>
      <c r="E52" s="6">
        <v>0</v>
      </c>
      <c r="F52" s="9">
        <v>0</v>
      </c>
      <c r="G52" s="5">
        <v>0</v>
      </c>
      <c r="H52" s="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2</v>
      </c>
      <c r="AK52" s="5">
        <v>10</v>
      </c>
      <c r="AL52" s="6">
        <f t="shared" si="4"/>
        <v>5000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f t="shared" si="2"/>
        <v>2</v>
      </c>
      <c r="CA52" s="6">
        <f t="shared" si="3"/>
        <v>10</v>
      </c>
    </row>
    <row r="53" spans="1:192" x14ac:dyDescent="0.25">
      <c r="A53" s="46">
        <v>2007</v>
      </c>
      <c r="B53" s="47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f t="shared" si="2"/>
        <v>0</v>
      </c>
      <c r="CA53" s="6">
        <f t="shared" si="3"/>
        <v>0</v>
      </c>
    </row>
    <row r="54" spans="1:192" x14ac:dyDescent="0.25">
      <c r="A54" s="46">
        <v>2007</v>
      </c>
      <c r="B54" s="47" t="s">
        <v>14</v>
      </c>
      <c r="C54" s="9">
        <v>0</v>
      </c>
      <c r="D54" s="5">
        <v>0</v>
      </c>
      <c r="E54" s="6">
        <v>0</v>
      </c>
      <c r="F54" s="9">
        <v>0</v>
      </c>
      <c r="G54" s="5">
        <v>0</v>
      </c>
      <c r="H54" s="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f t="shared" si="2"/>
        <v>0</v>
      </c>
      <c r="CA54" s="6">
        <f t="shared" si="3"/>
        <v>0</v>
      </c>
    </row>
    <row r="55" spans="1:192" x14ac:dyDescent="0.25">
      <c r="A55" s="46">
        <v>2007</v>
      </c>
      <c r="B55" s="47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f t="shared" si="2"/>
        <v>0</v>
      </c>
      <c r="CA55" s="6">
        <f t="shared" si="3"/>
        <v>0</v>
      </c>
    </row>
    <row r="56" spans="1:192" x14ac:dyDescent="0.25">
      <c r="A56" s="46">
        <v>2007</v>
      </c>
      <c r="B56" s="47" t="s">
        <v>16</v>
      </c>
      <c r="C56" s="9">
        <v>0</v>
      </c>
      <c r="D56" s="5">
        <v>0</v>
      </c>
      <c r="E56" s="6">
        <v>0</v>
      </c>
      <c r="F56" s="9">
        <v>0</v>
      </c>
      <c r="G56" s="5">
        <v>0</v>
      </c>
      <c r="H56" s="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0</v>
      </c>
      <c r="BC56" s="5">
        <v>0</v>
      </c>
      <c r="BD56" s="6">
        <v>0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f t="shared" si="2"/>
        <v>0</v>
      </c>
      <c r="CA56" s="6">
        <f t="shared" si="3"/>
        <v>0</v>
      </c>
    </row>
    <row r="57" spans="1:192" ht="15.75" thickBot="1" x14ac:dyDescent="0.3">
      <c r="A57" s="61"/>
      <c r="B57" s="62" t="s">
        <v>17</v>
      </c>
      <c r="C57" s="41">
        <f>SUM(C45:C56)</f>
        <v>0</v>
      </c>
      <c r="D57" s="39">
        <f>SUM(D45:D56)</f>
        <v>0</v>
      </c>
      <c r="E57" s="40"/>
      <c r="F57" s="41">
        <f>SUM(F45:F56)</f>
        <v>0</v>
      </c>
      <c r="G57" s="39">
        <f>SUM(G45:G56)</f>
        <v>0</v>
      </c>
      <c r="H57" s="40"/>
      <c r="I57" s="41">
        <f>SUM(I45:I56)</f>
        <v>0</v>
      </c>
      <c r="J57" s="39">
        <f>SUM(J45:J56)</f>
        <v>0</v>
      </c>
      <c r="K57" s="40"/>
      <c r="L57" s="41">
        <f>SUM(L45:L56)</f>
        <v>0</v>
      </c>
      <c r="M57" s="39">
        <f>SUM(M45:M56)</f>
        <v>0</v>
      </c>
      <c r="N57" s="40"/>
      <c r="O57" s="41">
        <f>SUM(O45:O56)</f>
        <v>0</v>
      </c>
      <c r="P57" s="39">
        <f>SUM(P45:P56)</f>
        <v>0</v>
      </c>
      <c r="Q57" s="40"/>
      <c r="R57" s="41">
        <f>SUM(R45:R56)</f>
        <v>0</v>
      </c>
      <c r="S57" s="39">
        <f>SUM(S45:S56)</f>
        <v>0</v>
      </c>
      <c r="T57" s="40"/>
      <c r="U57" s="41">
        <f>SUM(U45:U56)</f>
        <v>0</v>
      </c>
      <c r="V57" s="39">
        <f>SUM(V45:V56)</f>
        <v>0</v>
      </c>
      <c r="W57" s="40"/>
      <c r="X57" s="41">
        <f>SUM(X45:X56)</f>
        <v>0</v>
      </c>
      <c r="Y57" s="39">
        <f>SUM(Y45:Y56)</f>
        <v>0</v>
      </c>
      <c r="Z57" s="40"/>
      <c r="AA57" s="41">
        <f>SUM(AA45:AA56)</f>
        <v>0</v>
      </c>
      <c r="AB57" s="39">
        <f>SUM(AB45:AB56)</f>
        <v>0</v>
      </c>
      <c r="AC57" s="40"/>
      <c r="AD57" s="41">
        <f>SUM(AD45:AD56)</f>
        <v>3</v>
      </c>
      <c r="AE57" s="39">
        <f>SUM(AE45:AE56)</f>
        <v>189</v>
      </c>
      <c r="AF57" s="40"/>
      <c r="AG57" s="41">
        <f>SUM(AG45:AG56)</f>
        <v>0</v>
      </c>
      <c r="AH57" s="39">
        <f>SUM(AH45:AH56)</f>
        <v>0</v>
      </c>
      <c r="AI57" s="40"/>
      <c r="AJ57" s="41">
        <f>SUM(AJ45:AJ56)</f>
        <v>596</v>
      </c>
      <c r="AK57" s="39">
        <f>SUM(AK45:AK56)</f>
        <v>922</v>
      </c>
      <c r="AL57" s="40"/>
      <c r="AM57" s="41">
        <f>SUM(AM45:AM56)</f>
        <v>0</v>
      </c>
      <c r="AN57" s="39">
        <f>SUM(AN45:AN56)</f>
        <v>0</v>
      </c>
      <c r="AO57" s="40"/>
      <c r="AP57" s="41">
        <f>SUM(AP45:AP56)</f>
        <v>0</v>
      </c>
      <c r="AQ57" s="39">
        <f>SUM(AQ45:AQ56)</f>
        <v>0</v>
      </c>
      <c r="AR57" s="40"/>
      <c r="AS57" s="41">
        <f>SUM(AS45:AS56)</f>
        <v>0</v>
      </c>
      <c r="AT57" s="39">
        <f>SUM(AT45:AT56)</f>
        <v>0</v>
      </c>
      <c r="AU57" s="40"/>
      <c r="AV57" s="41">
        <f>SUM(AV45:AV56)</f>
        <v>0</v>
      </c>
      <c r="AW57" s="39">
        <f>SUM(AW45:AW56)</f>
        <v>0</v>
      </c>
      <c r="AX57" s="40"/>
      <c r="AY57" s="41">
        <f>SUM(AY45:AY56)</f>
        <v>0</v>
      </c>
      <c r="AZ57" s="39">
        <f>SUM(AZ45:AZ56)</f>
        <v>0</v>
      </c>
      <c r="BA57" s="40"/>
      <c r="BB57" s="41">
        <f>SUM(BB45:BB56)</f>
        <v>0</v>
      </c>
      <c r="BC57" s="39">
        <f>SUM(BC45:BC56)</f>
        <v>0</v>
      </c>
      <c r="BD57" s="40"/>
      <c r="BE57" s="41">
        <f>SUM(BE45:BE56)</f>
        <v>0</v>
      </c>
      <c r="BF57" s="39">
        <f>SUM(BF45:BF56)</f>
        <v>0</v>
      </c>
      <c r="BG57" s="40"/>
      <c r="BH57" s="41">
        <f>SUM(BH45:BH56)</f>
        <v>0</v>
      </c>
      <c r="BI57" s="39">
        <f>SUM(BI45:BI56)</f>
        <v>0</v>
      </c>
      <c r="BJ57" s="40"/>
      <c r="BK57" s="41">
        <f>SUM(BK45:BK56)</f>
        <v>0</v>
      </c>
      <c r="BL57" s="39">
        <f>SUM(BL45:BL56)</f>
        <v>0</v>
      </c>
      <c r="BM57" s="40"/>
      <c r="BN57" s="41">
        <f>SUM(BN45:BN56)</f>
        <v>0</v>
      </c>
      <c r="BO57" s="39">
        <f>SUM(BO45:BO56)</f>
        <v>0</v>
      </c>
      <c r="BP57" s="40"/>
      <c r="BQ57" s="41">
        <f>SUM(BQ45:BQ56)</f>
        <v>0</v>
      </c>
      <c r="BR57" s="39">
        <f>SUM(BR45:BR56)</f>
        <v>1</v>
      </c>
      <c r="BS57" s="40"/>
      <c r="BT57" s="41">
        <f>SUM(BT45:BT56)</f>
        <v>0</v>
      </c>
      <c r="BU57" s="39">
        <f>SUM(BU45:BU56)</f>
        <v>0</v>
      </c>
      <c r="BV57" s="40"/>
      <c r="BW57" s="41">
        <f>SUM(BW45:BW56)</f>
        <v>200</v>
      </c>
      <c r="BX57" s="39">
        <f>SUM(BX45:BX56)</f>
        <v>478</v>
      </c>
      <c r="BY57" s="40"/>
      <c r="BZ57" s="41">
        <f t="shared" si="2"/>
        <v>799</v>
      </c>
      <c r="CA57" s="40">
        <f t="shared" si="3"/>
        <v>1590</v>
      </c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</row>
    <row r="58" spans="1:192" x14ac:dyDescent="0.25">
      <c r="A58" s="46">
        <v>2008</v>
      </c>
      <c r="B58" s="47" t="s">
        <v>5</v>
      </c>
      <c r="C58" s="9">
        <v>0</v>
      </c>
      <c r="D58" s="5">
        <v>0</v>
      </c>
      <c r="E58" s="6">
        <v>0</v>
      </c>
      <c r="F58" s="9">
        <v>0</v>
      </c>
      <c r="G58" s="5">
        <v>0</v>
      </c>
      <c r="H58" s="6">
        <v>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0</v>
      </c>
      <c r="AB58" s="5">
        <v>0</v>
      </c>
      <c r="AC58" s="6">
        <v>0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f t="shared" si="2"/>
        <v>0</v>
      </c>
      <c r="CA58" s="6">
        <f t="shared" si="3"/>
        <v>0</v>
      </c>
    </row>
    <row r="59" spans="1:192" x14ac:dyDescent="0.25">
      <c r="A59" s="46">
        <v>2008</v>
      </c>
      <c r="B59" s="47" t="s">
        <v>6</v>
      </c>
      <c r="C59" s="9">
        <v>0</v>
      </c>
      <c r="D59" s="5">
        <v>0</v>
      </c>
      <c r="E59" s="6">
        <v>0</v>
      </c>
      <c r="F59" s="9">
        <v>0</v>
      </c>
      <c r="G59" s="5">
        <v>0</v>
      </c>
      <c r="H59" s="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f t="shared" si="2"/>
        <v>0</v>
      </c>
      <c r="CA59" s="6">
        <f t="shared" si="3"/>
        <v>0</v>
      </c>
    </row>
    <row r="60" spans="1:192" x14ac:dyDescent="0.25">
      <c r="A60" s="46">
        <v>2008</v>
      </c>
      <c r="B60" s="47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1</v>
      </c>
      <c r="BY60" s="6">
        <v>0</v>
      </c>
      <c r="BZ60" s="9">
        <f t="shared" si="2"/>
        <v>0</v>
      </c>
      <c r="CA60" s="6">
        <f t="shared" si="3"/>
        <v>1</v>
      </c>
    </row>
    <row r="61" spans="1:192" x14ac:dyDescent="0.25">
      <c r="A61" s="46">
        <v>2008</v>
      </c>
      <c r="B61" s="47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5</v>
      </c>
      <c r="BU61" s="5">
        <v>30</v>
      </c>
      <c r="BV61" s="6">
        <f>BU61/BT61*1000</f>
        <v>6000</v>
      </c>
      <c r="BW61" s="9">
        <v>0</v>
      </c>
      <c r="BX61" s="5">
        <v>0</v>
      </c>
      <c r="BY61" s="6">
        <v>0</v>
      </c>
      <c r="BZ61" s="9">
        <f t="shared" si="2"/>
        <v>5</v>
      </c>
      <c r="CA61" s="6">
        <f t="shared" si="3"/>
        <v>30</v>
      </c>
    </row>
    <row r="62" spans="1:192" x14ac:dyDescent="0.25">
      <c r="A62" s="46">
        <v>2008</v>
      </c>
      <c r="B62" s="47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f t="shared" si="2"/>
        <v>0</v>
      </c>
      <c r="CA62" s="6">
        <f t="shared" si="3"/>
        <v>0</v>
      </c>
    </row>
    <row r="63" spans="1:192" x14ac:dyDescent="0.25">
      <c r="A63" s="46">
        <v>2008</v>
      </c>
      <c r="B63" s="47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f t="shared" si="2"/>
        <v>0</v>
      </c>
      <c r="CA63" s="6">
        <f t="shared" si="3"/>
        <v>0</v>
      </c>
    </row>
    <row r="64" spans="1:192" x14ac:dyDescent="0.25">
      <c r="A64" s="46">
        <v>2008</v>
      </c>
      <c r="B64" s="47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f t="shared" si="2"/>
        <v>0</v>
      </c>
      <c r="CA64" s="6">
        <f t="shared" si="3"/>
        <v>0</v>
      </c>
    </row>
    <row r="65" spans="1:192" x14ac:dyDescent="0.25">
      <c r="A65" s="46">
        <v>2008</v>
      </c>
      <c r="B65" s="47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f t="shared" si="2"/>
        <v>0</v>
      </c>
      <c r="CA65" s="6">
        <f t="shared" si="3"/>
        <v>0</v>
      </c>
    </row>
    <row r="66" spans="1:192" x14ac:dyDescent="0.25">
      <c r="A66" s="46">
        <v>2008</v>
      </c>
      <c r="B66" s="47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f t="shared" si="2"/>
        <v>0</v>
      </c>
      <c r="CA66" s="6">
        <f t="shared" si="3"/>
        <v>0</v>
      </c>
    </row>
    <row r="67" spans="1:192" x14ac:dyDescent="0.25">
      <c r="A67" s="46">
        <v>2008</v>
      </c>
      <c r="B67" s="47" t="s">
        <v>14</v>
      </c>
      <c r="C67" s="9">
        <v>0</v>
      </c>
      <c r="D67" s="5">
        <v>0</v>
      </c>
      <c r="E67" s="6"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2</v>
      </c>
      <c r="BY67" s="6">
        <v>0</v>
      </c>
      <c r="BZ67" s="9">
        <f t="shared" si="2"/>
        <v>0</v>
      </c>
      <c r="CA67" s="6">
        <f t="shared" si="3"/>
        <v>2</v>
      </c>
    </row>
    <row r="68" spans="1:192" x14ac:dyDescent="0.25">
      <c r="A68" s="46">
        <v>2008</v>
      </c>
      <c r="B68" s="47" t="s">
        <v>15</v>
      </c>
      <c r="C68" s="9">
        <v>0</v>
      </c>
      <c r="D68" s="5">
        <v>0</v>
      </c>
      <c r="E68" s="6"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1</v>
      </c>
      <c r="BR68" s="5">
        <v>1</v>
      </c>
      <c r="BS68" s="6">
        <f>BR68/BQ68*1000</f>
        <v>1000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f t="shared" si="2"/>
        <v>1</v>
      </c>
      <c r="CA68" s="6">
        <f t="shared" si="3"/>
        <v>1</v>
      </c>
    </row>
    <row r="69" spans="1:192" x14ac:dyDescent="0.25">
      <c r="A69" s="46">
        <v>2008</v>
      </c>
      <c r="B69" s="47" t="s">
        <v>16</v>
      </c>
      <c r="C69" s="9">
        <v>0</v>
      </c>
      <c r="D69" s="5">
        <v>0</v>
      </c>
      <c r="E69" s="6"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f t="shared" si="2"/>
        <v>0</v>
      </c>
      <c r="CA69" s="6">
        <f t="shared" si="3"/>
        <v>0</v>
      </c>
    </row>
    <row r="70" spans="1:192" ht="15.75" thickBot="1" x14ac:dyDescent="0.3">
      <c r="A70" s="61"/>
      <c r="B70" s="62" t="s">
        <v>17</v>
      </c>
      <c r="C70" s="41">
        <f>SUM(C58:C69)</f>
        <v>0</v>
      </c>
      <c r="D70" s="39">
        <f>SUM(D58:D69)</f>
        <v>0</v>
      </c>
      <c r="E70" s="40"/>
      <c r="F70" s="41">
        <f>SUM(F58:F69)</f>
        <v>0</v>
      </c>
      <c r="G70" s="39">
        <f>SUM(G58:G69)</f>
        <v>0</v>
      </c>
      <c r="H70" s="40"/>
      <c r="I70" s="41">
        <f>SUM(I58:I69)</f>
        <v>0</v>
      </c>
      <c r="J70" s="39">
        <f>SUM(J58:J69)</f>
        <v>0</v>
      </c>
      <c r="K70" s="40"/>
      <c r="L70" s="41">
        <f>SUM(L58:L69)</f>
        <v>0</v>
      </c>
      <c r="M70" s="39">
        <f>SUM(M58:M69)</f>
        <v>0</v>
      </c>
      <c r="N70" s="40"/>
      <c r="O70" s="41">
        <f>SUM(O58:O69)</f>
        <v>0</v>
      </c>
      <c r="P70" s="39">
        <f>SUM(P58:P69)</f>
        <v>0</v>
      </c>
      <c r="Q70" s="40"/>
      <c r="R70" s="41">
        <f>SUM(R58:R69)</f>
        <v>0</v>
      </c>
      <c r="S70" s="39">
        <f>SUM(S58:S69)</f>
        <v>0</v>
      </c>
      <c r="T70" s="40"/>
      <c r="U70" s="41">
        <f>SUM(U58:U69)</f>
        <v>0</v>
      </c>
      <c r="V70" s="39">
        <f>SUM(V58:V69)</f>
        <v>0</v>
      </c>
      <c r="W70" s="40"/>
      <c r="X70" s="41">
        <f>SUM(X58:X69)</f>
        <v>0</v>
      </c>
      <c r="Y70" s="39">
        <f>SUM(Y58:Y69)</f>
        <v>0</v>
      </c>
      <c r="Z70" s="40"/>
      <c r="AA70" s="41">
        <f>SUM(AA58:AA69)</f>
        <v>0</v>
      </c>
      <c r="AB70" s="39">
        <f>SUM(AB58:AB69)</f>
        <v>0</v>
      </c>
      <c r="AC70" s="40"/>
      <c r="AD70" s="41">
        <f>SUM(AD58:AD69)</f>
        <v>0</v>
      </c>
      <c r="AE70" s="39">
        <f>SUM(AE58:AE69)</f>
        <v>0</v>
      </c>
      <c r="AF70" s="40"/>
      <c r="AG70" s="41">
        <f>SUM(AG58:AG69)</f>
        <v>0</v>
      </c>
      <c r="AH70" s="39">
        <f>SUM(AH58:AH69)</f>
        <v>0</v>
      </c>
      <c r="AI70" s="40"/>
      <c r="AJ70" s="41">
        <f>SUM(AJ58:AJ69)</f>
        <v>0</v>
      </c>
      <c r="AK70" s="39">
        <f>SUM(AK58:AK69)</f>
        <v>0</v>
      </c>
      <c r="AL70" s="40"/>
      <c r="AM70" s="41">
        <f>SUM(AM58:AM69)</f>
        <v>0</v>
      </c>
      <c r="AN70" s="39">
        <f>SUM(AN58:AN69)</f>
        <v>0</v>
      </c>
      <c r="AO70" s="40"/>
      <c r="AP70" s="41">
        <f>SUM(AP58:AP69)</f>
        <v>0</v>
      </c>
      <c r="AQ70" s="39">
        <f>SUM(AQ58:AQ69)</f>
        <v>0</v>
      </c>
      <c r="AR70" s="40"/>
      <c r="AS70" s="41">
        <f>SUM(AS58:AS69)</f>
        <v>0</v>
      </c>
      <c r="AT70" s="39">
        <f>SUM(AT58:AT69)</f>
        <v>0</v>
      </c>
      <c r="AU70" s="40"/>
      <c r="AV70" s="41">
        <f>SUM(AV58:AV69)</f>
        <v>0</v>
      </c>
      <c r="AW70" s="39">
        <f>SUM(AW58:AW69)</f>
        <v>0</v>
      </c>
      <c r="AX70" s="40"/>
      <c r="AY70" s="41">
        <f>SUM(AY58:AY69)</f>
        <v>0</v>
      </c>
      <c r="AZ70" s="39">
        <f>SUM(AZ58:AZ69)</f>
        <v>0</v>
      </c>
      <c r="BA70" s="40"/>
      <c r="BB70" s="41">
        <f>SUM(BB58:BB69)</f>
        <v>0</v>
      </c>
      <c r="BC70" s="39">
        <f>SUM(BC58:BC69)</f>
        <v>0</v>
      </c>
      <c r="BD70" s="40"/>
      <c r="BE70" s="41">
        <f>SUM(BE58:BE69)</f>
        <v>0</v>
      </c>
      <c r="BF70" s="39">
        <f>SUM(BF58:BF69)</f>
        <v>0</v>
      </c>
      <c r="BG70" s="40"/>
      <c r="BH70" s="41">
        <f>SUM(BH58:BH69)</f>
        <v>0</v>
      </c>
      <c r="BI70" s="39">
        <f>SUM(BI58:BI69)</f>
        <v>0</v>
      </c>
      <c r="BJ70" s="40"/>
      <c r="BK70" s="41">
        <f>SUM(BK58:BK69)</f>
        <v>0</v>
      </c>
      <c r="BL70" s="39">
        <f>SUM(BL58:BL69)</f>
        <v>0</v>
      </c>
      <c r="BM70" s="40"/>
      <c r="BN70" s="41">
        <f>SUM(BN58:BN69)</f>
        <v>0</v>
      </c>
      <c r="BO70" s="39">
        <f>SUM(BO58:BO69)</f>
        <v>0</v>
      </c>
      <c r="BP70" s="40"/>
      <c r="BQ70" s="41">
        <f>SUM(BQ58:BQ69)</f>
        <v>1</v>
      </c>
      <c r="BR70" s="39">
        <f>SUM(BR58:BR69)</f>
        <v>1</v>
      </c>
      <c r="BS70" s="40"/>
      <c r="BT70" s="41">
        <f>SUM(BT58:BT69)</f>
        <v>5</v>
      </c>
      <c r="BU70" s="39">
        <f>SUM(BU58:BU69)</f>
        <v>30</v>
      </c>
      <c r="BV70" s="40"/>
      <c r="BW70" s="41">
        <f>SUM(BW58:BW69)</f>
        <v>0</v>
      </c>
      <c r="BX70" s="39">
        <f>SUM(BX58:BX69)</f>
        <v>3</v>
      </c>
      <c r="BY70" s="40"/>
      <c r="BZ70" s="41">
        <f t="shared" ref="BZ70:BZ101" si="5">C70+F70+L70+O70+AD70+AJ70+AM70+AP70+AV70+AY70+BQ70+BT70+BW70+BN70</f>
        <v>6</v>
      </c>
      <c r="CA70" s="40">
        <f t="shared" ref="CA70:CA101" si="6">D70+G70+M70+P70+AE70+AK70+AN70+AQ70+AW70+AZ70+BR70+BU70+BX70+BO70</f>
        <v>34</v>
      </c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</row>
    <row r="71" spans="1:192" x14ac:dyDescent="0.25">
      <c r="A71" s="46">
        <v>2009</v>
      </c>
      <c r="B71" s="47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0</v>
      </c>
      <c r="J71" s="5">
        <v>0</v>
      </c>
      <c r="K71" s="6">
        <v>0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0</v>
      </c>
      <c r="BX71" s="5">
        <v>1</v>
      </c>
      <c r="BY71" s="6">
        <v>0</v>
      </c>
      <c r="BZ71" s="9">
        <f t="shared" si="5"/>
        <v>0</v>
      </c>
      <c r="CA71" s="6">
        <f t="shared" si="6"/>
        <v>1</v>
      </c>
    </row>
    <row r="72" spans="1:192" x14ac:dyDescent="0.25">
      <c r="A72" s="46">
        <v>2009</v>
      </c>
      <c r="B72" s="47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f t="shared" si="5"/>
        <v>0</v>
      </c>
      <c r="CA72" s="6">
        <f t="shared" si="6"/>
        <v>0</v>
      </c>
    </row>
    <row r="73" spans="1:192" x14ac:dyDescent="0.25">
      <c r="A73" s="46">
        <v>2009</v>
      </c>
      <c r="B73" s="47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v>0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0</v>
      </c>
      <c r="BY73" s="6">
        <v>0</v>
      </c>
      <c r="BZ73" s="9">
        <f t="shared" si="5"/>
        <v>0</v>
      </c>
      <c r="CA73" s="6">
        <f t="shared" si="6"/>
        <v>0</v>
      </c>
    </row>
    <row r="74" spans="1:192" x14ac:dyDescent="0.25">
      <c r="A74" s="46">
        <v>2009</v>
      </c>
      <c r="B74" s="47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9">
        <v>0</v>
      </c>
      <c r="BX74" s="5">
        <v>0</v>
      </c>
      <c r="BY74" s="6">
        <v>0</v>
      </c>
      <c r="BZ74" s="9">
        <f t="shared" si="5"/>
        <v>0</v>
      </c>
      <c r="CA74" s="6">
        <f t="shared" si="6"/>
        <v>0</v>
      </c>
    </row>
    <row r="75" spans="1:192" x14ac:dyDescent="0.25">
      <c r="A75" s="46">
        <v>2009</v>
      </c>
      <c r="B75" s="47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9">
        <v>0</v>
      </c>
      <c r="BX75" s="5">
        <v>0</v>
      </c>
      <c r="BY75" s="6">
        <v>0</v>
      </c>
      <c r="BZ75" s="9">
        <f t="shared" si="5"/>
        <v>0</v>
      </c>
      <c r="CA75" s="6">
        <f t="shared" si="6"/>
        <v>0</v>
      </c>
    </row>
    <row r="76" spans="1:192" x14ac:dyDescent="0.25">
      <c r="A76" s="46">
        <v>2009</v>
      </c>
      <c r="B76" s="47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9">
        <v>0</v>
      </c>
      <c r="BX76" s="5">
        <v>0</v>
      </c>
      <c r="BY76" s="6">
        <v>0</v>
      </c>
      <c r="BZ76" s="9">
        <f t="shared" si="5"/>
        <v>0</v>
      </c>
      <c r="CA76" s="6">
        <f t="shared" si="6"/>
        <v>0</v>
      </c>
    </row>
    <row r="77" spans="1:192" x14ac:dyDescent="0.25">
      <c r="A77" s="46">
        <v>2009</v>
      </c>
      <c r="B77" s="47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0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9">
        <v>0</v>
      </c>
      <c r="BX77" s="5">
        <v>0</v>
      </c>
      <c r="BY77" s="6">
        <v>0</v>
      </c>
      <c r="BZ77" s="9">
        <f t="shared" si="5"/>
        <v>0</v>
      </c>
      <c r="CA77" s="6">
        <f t="shared" si="6"/>
        <v>0</v>
      </c>
    </row>
    <row r="78" spans="1:192" x14ac:dyDescent="0.25">
      <c r="A78" s="46">
        <v>2009</v>
      </c>
      <c r="B78" s="47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f t="shared" si="5"/>
        <v>0</v>
      </c>
      <c r="CA78" s="6">
        <f t="shared" si="6"/>
        <v>0</v>
      </c>
    </row>
    <row r="79" spans="1:192" x14ac:dyDescent="0.25">
      <c r="A79" s="46">
        <v>2009</v>
      </c>
      <c r="B79" s="47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1</v>
      </c>
      <c r="BY79" s="6">
        <v>0</v>
      </c>
      <c r="BZ79" s="9">
        <f t="shared" si="5"/>
        <v>0</v>
      </c>
      <c r="CA79" s="6">
        <f t="shared" si="6"/>
        <v>1</v>
      </c>
    </row>
    <row r="80" spans="1:192" x14ac:dyDescent="0.25">
      <c r="A80" s="46">
        <v>2009</v>
      </c>
      <c r="B80" s="47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f t="shared" si="5"/>
        <v>0</v>
      </c>
      <c r="CA80" s="6">
        <f t="shared" si="6"/>
        <v>0</v>
      </c>
    </row>
    <row r="81" spans="1:192" x14ac:dyDescent="0.25">
      <c r="A81" s="46">
        <v>2009</v>
      </c>
      <c r="B81" s="47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f t="shared" si="5"/>
        <v>0</v>
      </c>
      <c r="CA81" s="6">
        <f t="shared" si="6"/>
        <v>0</v>
      </c>
    </row>
    <row r="82" spans="1:192" x14ac:dyDescent="0.25">
      <c r="A82" s="46">
        <v>2009</v>
      </c>
      <c r="B82" s="47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f t="shared" si="5"/>
        <v>0</v>
      </c>
      <c r="CA82" s="6">
        <f t="shared" si="6"/>
        <v>0</v>
      </c>
    </row>
    <row r="83" spans="1:192" ht="15.75" thickBot="1" x14ac:dyDescent="0.3">
      <c r="A83" s="61"/>
      <c r="B83" s="62" t="s">
        <v>17</v>
      </c>
      <c r="C83" s="41">
        <f>SUM(C71:C82)</f>
        <v>0</v>
      </c>
      <c r="D83" s="39">
        <f>SUM(D71:D82)</f>
        <v>0</v>
      </c>
      <c r="E83" s="40"/>
      <c r="F83" s="41">
        <f>SUM(F71:F82)</f>
        <v>0</v>
      </c>
      <c r="G83" s="39">
        <f>SUM(G71:G82)</f>
        <v>0</v>
      </c>
      <c r="H83" s="40"/>
      <c r="I83" s="41">
        <f>SUM(I71:I82)</f>
        <v>0</v>
      </c>
      <c r="J83" s="39">
        <f>SUM(J71:J82)</f>
        <v>0</v>
      </c>
      <c r="K83" s="40"/>
      <c r="L83" s="41">
        <f>SUM(L71:L82)</f>
        <v>0</v>
      </c>
      <c r="M83" s="39">
        <f>SUM(M71:M82)</f>
        <v>0</v>
      </c>
      <c r="N83" s="40"/>
      <c r="O83" s="41">
        <f>SUM(O71:O82)</f>
        <v>0</v>
      </c>
      <c r="P83" s="39">
        <f>SUM(P71:P82)</f>
        <v>0</v>
      </c>
      <c r="Q83" s="40"/>
      <c r="R83" s="41">
        <f>SUM(R71:R82)</f>
        <v>0</v>
      </c>
      <c r="S83" s="39">
        <f>SUM(S71:S82)</f>
        <v>0</v>
      </c>
      <c r="T83" s="40"/>
      <c r="U83" s="41">
        <f>SUM(U71:U82)</f>
        <v>0</v>
      </c>
      <c r="V83" s="39">
        <f>SUM(V71:V82)</f>
        <v>0</v>
      </c>
      <c r="W83" s="40"/>
      <c r="X83" s="41">
        <f>SUM(X71:X82)</f>
        <v>0</v>
      </c>
      <c r="Y83" s="39">
        <f>SUM(Y71:Y82)</f>
        <v>0</v>
      </c>
      <c r="Z83" s="40"/>
      <c r="AA83" s="41">
        <f>SUM(AA71:AA82)</f>
        <v>0</v>
      </c>
      <c r="AB83" s="39">
        <f>SUM(AB71:AB82)</f>
        <v>0</v>
      </c>
      <c r="AC83" s="40"/>
      <c r="AD83" s="41">
        <f>SUM(AD71:AD82)</f>
        <v>0</v>
      </c>
      <c r="AE83" s="39">
        <f>SUM(AE71:AE82)</f>
        <v>0</v>
      </c>
      <c r="AF83" s="40"/>
      <c r="AG83" s="41">
        <f>SUM(AG71:AG82)</f>
        <v>0</v>
      </c>
      <c r="AH83" s="39">
        <f>SUM(AH71:AH82)</f>
        <v>0</v>
      </c>
      <c r="AI83" s="40"/>
      <c r="AJ83" s="41">
        <f>SUM(AJ71:AJ82)</f>
        <v>0</v>
      </c>
      <c r="AK83" s="39">
        <f>SUM(AK71:AK82)</f>
        <v>0</v>
      </c>
      <c r="AL83" s="40"/>
      <c r="AM83" s="41">
        <f>SUM(AM71:AM82)</f>
        <v>0</v>
      </c>
      <c r="AN83" s="39">
        <f>SUM(AN71:AN82)</f>
        <v>0</v>
      </c>
      <c r="AO83" s="40"/>
      <c r="AP83" s="41">
        <f>SUM(AP71:AP82)</f>
        <v>0</v>
      </c>
      <c r="AQ83" s="39">
        <f>SUM(AQ71:AQ82)</f>
        <v>0</v>
      </c>
      <c r="AR83" s="40"/>
      <c r="AS83" s="41">
        <f>SUM(AS71:AS82)</f>
        <v>0</v>
      </c>
      <c r="AT83" s="39">
        <f>SUM(AT71:AT82)</f>
        <v>0</v>
      </c>
      <c r="AU83" s="40"/>
      <c r="AV83" s="41">
        <f>SUM(AV71:AV82)</f>
        <v>0</v>
      </c>
      <c r="AW83" s="39">
        <f>SUM(AW71:AW82)</f>
        <v>0</v>
      </c>
      <c r="AX83" s="40"/>
      <c r="AY83" s="41">
        <f>SUM(AY71:AY82)</f>
        <v>0</v>
      </c>
      <c r="AZ83" s="39">
        <f>SUM(AZ71:AZ82)</f>
        <v>0</v>
      </c>
      <c r="BA83" s="40"/>
      <c r="BB83" s="41">
        <f>SUM(BB71:BB82)</f>
        <v>0</v>
      </c>
      <c r="BC83" s="39">
        <f>SUM(BC71:BC82)</f>
        <v>0</v>
      </c>
      <c r="BD83" s="40"/>
      <c r="BE83" s="41">
        <f>SUM(BE71:BE82)</f>
        <v>0</v>
      </c>
      <c r="BF83" s="39">
        <f>SUM(BF71:BF82)</f>
        <v>0</v>
      </c>
      <c r="BG83" s="40"/>
      <c r="BH83" s="41">
        <f>SUM(BH71:BH82)</f>
        <v>0</v>
      </c>
      <c r="BI83" s="39">
        <f>SUM(BI71:BI82)</f>
        <v>0</v>
      </c>
      <c r="BJ83" s="40"/>
      <c r="BK83" s="41">
        <f>SUM(BK71:BK82)</f>
        <v>0</v>
      </c>
      <c r="BL83" s="39">
        <f>SUM(BL71:BL82)</f>
        <v>0</v>
      </c>
      <c r="BM83" s="40"/>
      <c r="BN83" s="41">
        <f>SUM(BN71:BN82)</f>
        <v>0</v>
      </c>
      <c r="BO83" s="39">
        <f>SUM(BO71:BO82)</f>
        <v>0</v>
      </c>
      <c r="BP83" s="40"/>
      <c r="BQ83" s="41">
        <f>SUM(BQ71:BQ82)</f>
        <v>0</v>
      </c>
      <c r="BR83" s="39">
        <f>SUM(BR71:BR82)</f>
        <v>0</v>
      </c>
      <c r="BS83" s="40"/>
      <c r="BT83" s="41">
        <f>SUM(BT71:BT82)</f>
        <v>0</v>
      </c>
      <c r="BU83" s="39">
        <f>SUM(BU71:BU82)</f>
        <v>0</v>
      </c>
      <c r="BV83" s="40"/>
      <c r="BW83" s="41">
        <f>SUM(BW71:BW82)</f>
        <v>0</v>
      </c>
      <c r="BX83" s="39">
        <f>SUM(BX71:BX82)</f>
        <v>2</v>
      </c>
      <c r="BY83" s="40"/>
      <c r="BZ83" s="41">
        <f t="shared" si="5"/>
        <v>0</v>
      </c>
      <c r="CA83" s="40">
        <f t="shared" si="6"/>
        <v>2</v>
      </c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</row>
    <row r="84" spans="1:192" x14ac:dyDescent="0.25">
      <c r="A84" s="46">
        <v>2010</v>
      </c>
      <c r="B84" s="47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0</v>
      </c>
      <c r="BL84" s="5">
        <v>0</v>
      </c>
      <c r="BM84" s="6">
        <v>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0</v>
      </c>
      <c r="BX84" s="5">
        <v>0</v>
      </c>
      <c r="BY84" s="6">
        <v>0</v>
      </c>
      <c r="BZ84" s="9">
        <f t="shared" si="5"/>
        <v>0</v>
      </c>
      <c r="CA84" s="6">
        <f t="shared" si="6"/>
        <v>0</v>
      </c>
    </row>
    <row r="85" spans="1:192" x14ac:dyDescent="0.25">
      <c r="A85" s="46">
        <v>2010</v>
      </c>
      <c r="B85" s="47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f t="shared" si="5"/>
        <v>0</v>
      </c>
      <c r="CA85" s="6">
        <f t="shared" si="6"/>
        <v>0</v>
      </c>
    </row>
    <row r="86" spans="1:192" x14ac:dyDescent="0.25">
      <c r="A86" s="46">
        <v>2010</v>
      </c>
      <c r="B86" s="47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f t="shared" si="5"/>
        <v>0</v>
      </c>
      <c r="CA86" s="6">
        <f t="shared" si="6"/>
        <v>0</v>
      </c>
    </row>
    <row r="87" spans="1:192" x14ac:dyDescent="0.25">
      <c r="A87" s="46">
        <v>2010</v>
      </c>
      <c r="B87" s="47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f t="shared" si="5"/>
        <v>0</v>
      </c>
      <c r="CA87" s="6">
        <f t="shared" si="6"/>
        <v>0</v>
      </c>
    </row>
    <row r="88" spans="1:192" x14ac:dyDescent="0.25">
      <c r="A88" s="46">
        <v>2010</v>
      </c>
      <c r="B88" s="47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f t="shared" si="5"/>
        <v>0</v>
      </c>
      <c r="CA88" s="6">
        <f t="shared" si="6"/>
        <v>0</v>
      </c>
    </row>
    <row r="89" spans="1:192" x14ac:dyDescent="0.25">
      <c r="A89" s="46">
        <v>2010</v>
      </c>
      <c r="B89" s="47" t="s">
        <v>10</v>
      </c>
      <c r="C89" s="9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f t="shared" si="5"/>
        <v>0</v>
      </c>
      <c r="CA89" s="6">
        <f t="shared" si="6"/>
        <v>0</v>
      </c>
    </row>
    <row r="90" spans="1:192" x14ac:dyDescent="0.25">
      <c r="A90" s="46">
        <v>2010</v>
      </c>
      <c r="B90" s="47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f t="shared" si="5"/>
        <v>0</v>
      </c>
      <c r="CA90" s="6">
        <f t="shared" si="6"/>
        <v>0</v>
      </c>
    </row>
    <row r="91" spans="1:192" x14ac:dyDescent="0.25">
      <c r="A91" s="46">
        <v>2010</v>
      </c>
      <c r="B91" s="47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f t="shared" si="5"/>
        <v>0</v>
      </c>
      <c r="CA91" s="6">
        <f t="shared" si="6"/>
        <v>0</v>
      </c>
    </row>
    <row r="92" spans="1:192" x14ac:dyDescent="0.25">
      <c r="A92" s="46">
        <v>2010</v>
      </c>
      <c r="B92" s="47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f t="shared" si="5"/>
        <v>0</v>
      </c>
      <c r="CA92" s="6">
        <f t="shared" si="6"/>
        <v>0</v>
      </c>
    </row>
    <row r="93" spans="1:192" x14ac:dyDescent="0.25">
      <c r="A93" s="46">
        <v>2010</v>
      </c>
      <c r="B93" s="47" t="s">
        <v>14</v>
      </c>
      <c r="C93" s="9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29</v>
      </c>
      <c r="BX93" s="5">
        <v>106</v>
      </c>
      <c r="BY93" s="6">
        <f>BX93/BW93*1000</f>
        <v>3655.1724137931037</v>
      </c>
      <c r="BZ93" s="9">
        <f t="shared" si="5"/>
        <v>29</v>
      </c>
      <c r="CA93" s="6">
        <f t="shared" si="6"/>
        <v>106</v>
      </c>
    </row>
    <row r="94" spans="1:192" x14ac:dyDescent="0.25">
      <c r="A94" s="46">
        <v>2010</v>
      </c>
      <c r="B94" s="47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3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>
        <v>0</v>
      </c>
      <c r="BX94" s="5">
        <v>0</v>
      </c>
      <c r="BY94" s="6">
        <v>0</v>
      </c>
      <c r="BZ94" s="9">
        <f t="shared" si="5"/>
        <v>0</v>
      </c>
      <c r="CA94" s="6">
        <f t="shared" si="6"/>
        <v>3</v>
      </c>
    </row>
    <row r="95" spans="1:192" x14ac:dyDescent="0.25">
      <c r="A95" s="46">
        <v>2010</v>
      </c>
      <c r="B95" s="47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2</v>
      </c>
      <c r="BX95" s="5">
        <v>27</v>
      </c>
      <c r="BY95" s="6">
        <f>BX95/BW95*1000</f>
        <v>13500</v>
      </c>
      <c r="BZ95" s="9">
        <f t="shared" si="5"/>
        <v>2</v>
      </c>
      <c r="CA95" s="6">
        <f t="shared" si="6"/>
        <v>27</v>
      </c>
    </row>
    <row r="96" spans="1:192" ht="15.75" thickBot="1" x14ac:dyDescent="0.3">
      <c r="A96" s="61"/>
      <c r="B96" s="62" t="s">
        <v>17</v>
      </c>
      <c r="C96" s="41">
        <f>SUM(C84:C95)</f>
        <v>0</v>
      </c>
      <c r="D96" s="39">
        <f>SUM(D84:D95)</f>
        <v>0</v>
      </c>
      <c r="E96" s="40"/>
      <c r="F96" s="41">
        <f>SUM(F84:F95)</f>
        <v>0</v>
      </c>
      <c r="G96" s="39">
        <f>SUM(G84:G95)</f>
        <v>0</v>
      </c>
      <c r="H96" s="40"/>
      <c r="I96" s="41">
        <f>SUM(I84:I95)</f>
        <v>0</v>
      </c>
      <c r="J96" s="39">
        <f>SUM(J84:J95)</f>
        <v>0</v>
      </c>
      <c r="K96" s="40"/>
      <c r="L96" s="41">
        <f>SUM(L84:L95)</f>
        <v>0</v>
      </c>
      <c r="M96" s="39">
        <f>SUM(M84:M95)</f>
        <v>0</v>
      </c>
      <c r="N96" s="40"/>
      <c r="O96" s="41">
        <f>SUM(O84:O95)</f>
        <v>0</v>
      </c>
      <c r="P96" s="39">
        <f>SUM(P84:P95)</f>
        <v>0</v>
      </c>
      <c r="Q96" s="40"/>
      <c r="R96" s="41">
        <f>SUM(R84:R95)</f>
        <v>0</v>
      </c>
      <c r="S96" s="39">
        <f>SUM(S84:S95)</f>
        <v>0</v>
      </c>
      <c r="T96" s="40"/>
      <c r="U96" s="41">
        <f>SUM(U84:U95)</f>
        <v>0</v>
      </c>
      <c r="V96" s="39">
        <f>SUM(V84:V95)</f>
        <v>0</v>
      </c>
      <c r="W96" s="40"/>
      <c r="X96" s="41">
        <f>SUM(X84:X95)</f>
        <v>0</v>
      </c>
      <c r="Y96" s="39">
        <f>SUM(Y84:Y95)</f>
        <v>0</v>
      </c>
      <c r="Z96" s="40"/>
      <c r="AA96" s="41">
        <f>SUM(AA84:AA95)</f>
        <v>0</v>
      </c>
      <c r="AB96" s="39">
        <f>SUM(AB84:AB95)</f>
        <v>0</v>
      </c>
      <c r="AC96" s="40"/>
      <c r="AD96" s="41">
        <f>SUM(AD84:AD95)</f>
        <v>0</v>
      </c>
      <c r="AE96" s="39">
        <f>SUM(AE84:AE95)</f>
        <v>0</v>
      </c>
      <c r="AF96" s="40"/>
      <c r="AG96" s="41">
        <f>SUM(AG84:AG95)</f>
        <v>0</v>
      </c>
      <c r="AH96" s="39">
        <f>SUM(AH84:AH95)</f>
        <v>0</v>
      </c>
      <c r="AI96" s="40"/>
      <c r="AJ96" s="41">
        <f>SUM(AJ84:AJ95)</f>
        <v>0</v>
      </c>
      <c r="AK96" s="39">
        <f>SUM(AK84:AK95)</f>
        <v>0</v>
      </c>
      <c r="AL96" s="40"/>
      <c r="AM96" s="41">
        <f>SUM(AM84:AM95)</f>
        <v>0</v>
      </c>
      <c r="AN96" s="39">
        <f>SUM(AN84:AN95)</f>
        <v>0</v>
      </c>
      <c r="AO96" s="40"/>
      <c r="AP96" s="41">
        <f>SUM(AP84:AP95)</f>
        <v>0</v>
      </c>
      <c r="AQ96" s="39">
        <f>SUM(AQ84:AQ95)</f>
        <v>3</v>
      </c>
      <c r="AR96" s="40"/>
      <c r="AS96" s="41">
        <f>SUM(AS84:AS95)</f>
        <v>0</v>
      </c>
      <c r="AT96" s="39">
        <f>SUM(AT84:AT95)</f>
        <v>0</v>
      </c>
      <c r="AU96" s="40"/>
      <c r="AV96" s="41">
        <f>SUM(AV84:AV95)</f>
        <v>0</v>
      </c>
      <c r="AW96" s="39">
        <f>SUM(AW84:AW95)</f>
        <v>0</v>
      </c>
      <c r="AX96" s="40"/>
      <c r="AY96" s="41">
        <f>SUM(AY84:AY95)</f>
        <v>0</v>
      </c>
      <c r="AZ96" s="39">
        <f>SUM(AZ84:AZ95)</f>
        <v>0</v>
      </c>
      <c r="BA96" s="40"/>
      <c r="BB96" s="41">
        <f>SUM(BB84:BB95)</f>
        <v>0</v>
      </c>
      <c r="BC96" s="39">
        <f>SUM(BC84:BC95)</f>
        <v>0</v>
      </c>
      <c r="BD96" s="40"/>
      <c r="BE96" s="41">
        <f>SUM(BE84:BE95)</f>
        <v>0</v>
      </c>
      <c r="BF96" s="39">
        <f>SUM(BF84:BF95)</f>
        <v>0</v>
      </c>
      <c r="BG96" s="40"/>
      <c r="BH96" s="41">
        <f>SUM(BH84:BH95)</f>
        <v>0</v>
      </c>
      <c r="BI96" s="39">
        <f>SUM(BI84:BI95)</f>
        <v>0</v>
      </c>
      <c r="BJ96" s="40"/>
      <c r="BK96" s="41">
        <f>SUM(BK84:BK95)</f>
        <v>0</v>
      </c>
      <c r="BL96" s="39">
        <f>SUM(BL84:BL95)</f>
        <v>0</v>
      </c>
      <c r="BM96" s="40"/>
      <c r="BN96" s="41">
        <f>SUM(BN84:BN95)</f>
        <v>0</v>
      </c>
      <c r="BO96" s="39">
        <f>SUM(BO84:BO95)</f>
        <v>0</v>
      </c>
      <c r="BP96" s="40"/>
      <c r="BQ96" s="41">
        <f>SUM(BQ84:BQ95)</f>
        <v>0</v>
      </c>
      <c r="BR96" s="39">
        <f>SUM(BR84:BR95)</f>
        <v>0</v>
      </c>
      <c r="BS96" s="40"/>
      <c r="BT96" s="41">
        <f>SUM(BT84:BT95)</f>
        <v>0</v>
      </c>
      <c r="BU96" s="39">
        <f>SUM(BU84:BU95)</f>
        <v>0</v>
      </c>
      <c r="BV96" s="40"/>
      <c r="BW96" s="41">
        <f>SUM(BW84:BW95)</f>
        <v>31</v>
      </c>
      <c r="BX96" s="39">
        <f>SUM(BX84:BX95)</f>
        <v>133</v>
      </c>
      <c r="BY96" s="40"/>
      <c r="BZ96" s="41">
        <f t="shared" si="5"/>
        <v>31</v>
      </c>
      <c r="CA96" s="40">
        <f t="shared" si="6"/>
        <v>136</v>
      </c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</row>
    <row r="97" spans="1:192" x14ac:dyDescent="0.25">
      <c r="A97" s="46">
        <v>2011</v>
      </c>
      <c r="B97" s="47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2</v>
      </c>
      <c r="AX97" s="6">
        <v>0</v>
      </c>
      <c r="AY97" s="9">
        <v>0</v>
      </c>
      <c r="AZ97" s="5">
        <v>0</v>
      </c>
      <c r="BA97" s="6"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0</v>
      </c>
      <c r="BL97" s="5">
        <v>0</v>
      </c>
      <c r="BM97" s="6">
        <v>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f t="shared" si="5"/>
        <v>0</v>
      </c>
      <c r="CA97" s="6">
        <f t="shared" si="6"/>
        <v>2</v>
      </c>
    </row>
    <row r="98" spans="1:192" x14ac:dyDescent="0.25">
      <c r="A98" s="46">
        <v>2011</v>
      </c>
      <c r="B98" s="47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f t="shared" si="5"/>
        <v>0</v>
      </c>
      <c r="CA98" s="6">
        <f t="shared" si="6"/>
        <v>0</v>
      </c>
    </row>
    <row r="99" spans="1:192" x14ac:dyDescent="0.25">
      <c r="A99" s="46">
        <v>2011</v>
      </c>
      <c r="B99" s="47" t="s">
        <v>7</v>
      </c>
      <c r="C99" s="9">
        <v>0</v>
      </c>
      <c r="D99" s="5">
        <v>0</v>
      </c>
      <c r="E99" s="6"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0</v>
      </c>
      <c r="BX99" s="5">
        <v>0</v>
      </c>
      <c r="BY99" s="6">
        <v>0</v>
      </c>
      <c r="BZ99" s="9">
        <f t="shared" si="5"/>
        <v>0</v>
      </c>
      <c r="CA99" s="6">
        <f t="shared" si="6"/>
        <v>0</v>
      </c>
    </row>
    <row r="100" spans="1:192" x14ac:dyDescent="0.25">
      <c r="A100" s="46">
        <v>2011</v>
      </c>
      <c r="B100" s="47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f t="shared" si="5"/>
        <v>0</v>
      </c>
      <c r="CA100" s="6">
        <f t="shared" si="6"/>
        <v>0</v>
      </c>
    </row>
    <row r="101" spans="1:192" x14ac:dyDescent="0.25">
      <c r="A101" s="46">
        <v>2011</v>
      </c>
      <c r="B101" s="47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1</v>
      </c>
      <c r="BU101" s="5">
        <v>3</v>
      </c>
      <c r="BV101" s="6">
        <f>BU101/BT101*1000</f>
        <v>3000</v>
      </c>
      <c r="BW101" s="9">
        <v>1</v>
      </c>
      <c r="BX101" s="5">
        <v>4</v>
      </c>
      <c r="BY101" s="6">
        <f>BX101/BW101*1000</f>
        <v>4000</v>
      </c>
      <c r="BZ101" s="9">
        <f t="shared" si="5"/>
        <v>2</v>
      </c>
      <c r="CA101" s="6">
        <f t="shared" si="6"/>
        <v>7</v>
      </c>
    </row>
    <row r="102" spans="1:192" x14ac:dyDescent="0.25">
      <c r="A102" s="46">
        <v>2011</v>
      </c>
      <c r="B102" s="47" t="s">
        <v>10</v>
      </c>
      <c r="C102" s="9">
        <v>0</v>
      </c>
      <c r="D102" s="5">
        <v>0</v>
      </c>
      <c r="E102" s="6"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1</v>
      </c>
      <c r="AQ102" s="5">
        <v>4</v>
      </c>
      <c r="AR102" s="6">
        <f>AQ102/AP102*1000</f>
        <v>4000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9">
        <v>0</v>
      </c>
      <c r="BX102" s="5">
        <v>0</v>
      </c>
      <c r="BY102" s="6">
        <v>0</v>
      </c>
      <c r="BZ102" s="9">
        <f t="shared" ref="BZ102:BZ122" si="7">C102+F102+L102+O102+AD102+AJ102+AM102+AP102+AV102+AY102+BQ102+BT102+BW102+BN102</f>
        <v>1</v>
      </c>
      <c r="CA102" s="6">
        <f t="shared" ref="CA102:CA122" si="8">D102+G102+M102+P102+AE102+AK102+AN102+AQ102+AW102+AZ102+BR102+BU102+BX102+BO102</f>
        <v>4</v>
      </c>
    </row>
    <row r="103" spans="1:192" x14ac:dyDescent="0.25">
      <c r="A103" s="46">
        <v>2011</v>
      </c>
      <c r="B103" s="47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9">
        <v>0</v>
      </c>
      <c r="BX103" s="5">
        <v>0</v>
      </c>
      <c r="BY103" s="6">
        <v>0</v>
      </c>
      <c r="BZ103" s="9">
        <f t="shared" si="7"/>
        <v>0</v>
      </c>
      <c r="CA103" s="6">
        <f t="shared" si="8"/>
        <v>0</v>
      </c>
    </row>
    <row r="104" spans="1:192" x14ac:dyDescent="0.25">
      <c r="A104" s="46">
        <v>2011</v>
      </c>
      <c r="B104" s="47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2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9">
        <v>0</v>
      </c>
      <c r="BX104" s="5">
        <v>0</v>
      </c>
      <c r="BY104" s="6">
        <v>0</v>
      </c>
      <c r="BZ104" s="9">
        <f t="shared" si="7"/>
        <v>0</v>
      </c>
      <c r="CA104" s="6">
        <f t="shared" si="8"/>
        <v>2</v>
      </c>
    </row>
    <row r="105" spans="1:192" x14ac:dyDescent="0.25">
      <c r="A105" s="46">
        <v>2011</v>
      </c>
      <c r="B105" s="47" t="s">
        <v>13</v>
      </c>
      <c r="C105" s="9">
        <v>0</v>
      </c>
      <c r="D105" s="5">
        <v>0</v>
      </c>
      <c r="E105" s="6"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0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1</v>
      </c>
      <c r="BV105" s="6">
        <v>0</v>
      </c>
      <c r="BW105" s="9">
        <v>0</v>
      </c>
      <c r="BX105" s="5">
        <v>0</v>
      </c>
      <c r="BY105" s="6">
        <v>0</v>
      </c>
      <c r="BZ105" s="9">
        <f t="shared" si="7"/>
        <v>0</v>
      </c>
      <c r="CA105" s="6">
        <f t="shared" si="8"/>
        <v>1</v>
      </c>
    </row>
    <row r="106" spans="1:192" x14ac:dyDescent="0.25">
      <c r="A106" s="46">
        <v>2011</v>
      </c>
      <c r="B106" s="47" t="s">
        <v>14</v>
      </c>
      <c r="C106" s="9">
        <v>0</v>
      </c>
      <c r="D106" s="5">
        <v>0</v>
      </c>
      <c r="E106" s="6"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1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1</v>
      </c>
      <c r="BV106" s="6">
        <v>0</v>
      </c>
      <c r="BW106" s="9">
        <v>0</v>
      </c>
      <c r="BX106" s="5">
        <v>0</v>
      </c>
      <c r="BY106" s="6">
        <v>0</v>
      </c>
      <c r="BZ106" s="9">
        <f t="shared" si="7"/>
        <v>0</v>
      </c>
      <c r="CA106" s="6">
        <f t="shared" si="8"/>
        <v>2</v>
      </c>
    </row>
    <row r="107" spans="1:192" x14ac:dyDescent="0.25">
      <c r="A107" s="46">
        <v>2011</v>
      </c>
      <c r="B107" s="47" t="s">
        <v>15</v>
      </c>
      <c r="C107" s="9">
        <v>0</v>
      </c>
      <c r="D107" s="5">
        <v>0</v>
      </c>
      <c r="E107" s="6"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1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1</v>
      </c>
      <c r="BV107" s="6">
        <v>0</v>
      </c>
      <c r="BW107" s="9">
        <v>0</v>
      </c>
      <c r="BX107" s="5">
        <v>14</v>
      </c>
      <c r="BY107" s="6">
        <v>0</v>
      </c>
      <c r="BZ107" s="9">
        <f t="shared" si="7"/>
        <v>0</v>
      </c>
      <c r="CA107" s="6">
        <f t="shared" si="8"/>
        <v>16</v>
      </c>
    </row>
    <row r="108" spans="1:192" x14ac:dyDescent="0.25">
      <c r="A108" s="46">
        <v>2011</v>
      </c>
      <c r="B108" s="47" t="s">
        <v>16</v>
      </c>
      <c r="C108" s="9">
        <v>0</v>
      </c>
      <c r="D108" s="5">
        <v>0</v>
      </c>
      <c r="E108" s="6"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1</v>
      </c>
      <c r="BV108" s="6">
        <v>0</v>
      </c>
      <c r="BW108" s="9">
        <v>0</v>
      </c>
      <c r="BX108" s="5">
        <v>3</v>
      </c>
      <c r="BY108" s="6">
        <v>0</v>
      </c>
      <c r="BZ108" s="9">
        <f t="shared" si="7"/>
        <v>0</v>
      </c>
      <c r="CA108" s="6">
        <f t="shared" si="8"/>
        <v>4</v>
      </c>
    </row>
    <row r="109" spans="1:192" ht="15.75" thickBot="1" x14ac:dyDescent="0.3">
      <c r="A109" s="61"/>
      <c r="B109" s="62" t="s">
        <v>17</v>
      </c>
      <c r="C109" s="41">
        <f>SUM(C97:C108)</f>
        <v>0</v>
      </c>
      <c r="D109" s="39">
        <f>SUM(D97:D108)</f>
        <v>0</v>
      </c>
      <c r="E109" s="40"/>
      <c r="F109" s="41">
        <f>SUM(F97:F108)</f>
        <v>0</v>
      </c>
      <c r="G109" s="39">
        <f>SUM(G97:G108)</f>
        <v>0</v>
      </c>
      <c r="H109" s="40"/>
      <c r="I109" s="41">
        <f>SUM(I97:I108)</f>
        <v>0</v>
      </c>
      <c r="J109" s="39">
        <f>SUM(J97:J108)</f>
        <v>0</v>
      </c>
      <c r="K109" s="40"/>
      <c r="L109" s="41">
        <f>SUM(L97:L108)</f>
        <v>0</v>
      </c>
      <c r="M109" s="39">
        <f>SUM(M97:M108)</f>
        <v>0</v>
      </c>
      <c r="N109" s="40"/>
      <c r="O109" s="41">
        <f>SUM(O97:O108)</f>
        <v>0</v>
      </c>
      <c r="P109" s="39">
        <f>SUM(P97:P108)</f>
        <v>0</v>
      </c>
      <c r="Q109" s="40"/>
      <c r="R109" s="41">
        <f>SUM(R97:R108)</f>
        <v>0</v>
      </c>
      <c r="S109" s="39">
        <f>SUM(S97:S108)</f>
        <v>0</v>
      </c>
      <c r="T109" s="40"/>
      <c r="U109" s="41">
        <f>SUM(U97:U108)</f>
        <v>0</v>
      </c>
      <c r="V109" s="39">
        <f>SUM(V97:V108)</f>
        <v>0</v>
      </c>
      <c r="W109" s="40"/>
      <c r="X109" s="41">
        <f>SUM(X97:X108)</f>
        <v>0</v>
      </c>
      <c r="Y109" s="39">
        <f>SUM(Y97:Y108)</f>
        <v>0</v>
      </c>
      <c r="Z109" s="40"/>
      <c r="AA109" s="41">
        <f>SUM(AA97:AA108)</f>
        <v>0</v>
      </c>
      <c r="AB109" s="39">
        <f>SUM(AB97:AB108)</f>
        <v>0</v>
      </c>
      <c r="AC109" s="40"/>
      <c r="AD109" s="41">
        <f>SUM(AD97:AD108)</f>
        <v>0</v>
      </c>
      <c r="AE109" s="39">
        <f>SUM(AE97:AE108)</f>
        <v>0</v>
      </c>
      <c r="AF109" s="40"/>
      <c r="AG109" s="41">
        <f>SUM(AG97:AG108)</f>
        <v>0</v>
      </c>
      <c r="AH109" s="39">
        <f>SUM(AH97:AH108)</f>
        <v>0</v>
      </c>
      <c r="AI109" s="40"/>
      <c r="AJ109" s="41">
        <f>SUM(AJ97:AJ108)</f>
        <v>0</v>
      </c>
      <c r="AK109" s="39">
        <f>SUM(AK97:AK108)</f>
        <v>0</v>
      </c>
      <c r="AL109" s="40"/>
      <c r="AM109" s="41">
        <f>SUM(AM97:AM108)</f>
        <v>0</v>
      </c>
      <c r="AN109" s="39">
        <f>SUM(AN97:AN108)</f>
        <v>1</v>
      </c>
      <c r="AO109" s="40"/>
      <c r="AP109" s="41">
        <f>SUM(AP97:AP108)</f>
        <v>1</v>
      </c>
      <c r="AQ109" s="39">
        <f>SUM(AQ97:AQ108)</f>
        <v>6</v>
      </c>
      <c r="AR109" s="40"/>
      <c r="AS109" s="41">
        <f>SUM(AS97:AS108)</f>
        <v>0</v>
      </c>
      <c r="AT109" s="39">
        <f>SUM(AT97:AT108)</f>
        <v>0</v>
      </c>
      <c r="AU109" s="40"/>
      <c r="AV109" s="41">
        <f>SUM(AV97:AV108)</f>
        <v>0</v>
      </c>
      <c r="AW109" s="39">
        <f>SUM(AW97:AW108)</f>
        <v>2</v>
      </c>
      <c r="AX109" s="40"/>
      <c r="AY109" s="41">
        <f>SUM(AY97:AY108)</f>
        <v>0</v>
      </c>
      <c r="AZ109" s="39">
        <f>SUM(AZ97:AZ108)</f>
        <v>0</v>
      </c>
      <c r="BA109" s="40"/>
      <c r="BB109" s="41">
        <f>SUM(BB97:BB108)</f>
        <v>0</v>
      </c>
      <c r="BC109" s="39">
        <f>SUM(BC97:BC108)</f>
        <v>0</v>
      </c>
      <c r="BD109" s="40"/>
      <c r="BE109" s="41">
        <f>SUM(BE97:BE108)</f>
        <v>0</v>
      </c>
      <c r="BF109" s="39">
        <f>SUM(BF97:BF108)</f>
        <v>0</v>
      </c>
      <c r="BG109" s="40"/>
      <c r="BH109" s="41">
        <f>SUM(BH97:BH108)</f>
        <v>0</v>
      </c>
      <c r="BI109" s="39">
        <f>SUM(BI97:BI108)</f>
        <v>0</v>
      </c>
      <c r="BJ109" s="40"/>
      <c r="BK109" s="41">
        <f>SUM(BK97:BK108)</f>
        <v>0</v>
      </c>
      <c r="BL109" s="39">
        <f>SUM(BL97:BL108)</f>
        <v>0</v>
      </c>
      <c r="BM109" s="40"/>
      <c r="BN109" s="41">
        <f>SUM(BN97:BN108)</f>
        <v>0</v>
      </c>
      <c r="BO109" s="39">
        <f>SUM(BO97:BO108)</f>
        <v>1</v>
      </c>
      <c r="BP109" s="40"/>
      <c r="BQ109" s="41">
        <f>SUM(BQ97:BQ108)</f>
        <v>0</v>
      </c>
      <c r="BR109" s="39">
        <f>SUM(BR97:BR108)</f>
        <v>0</v>
      </c>
      <c r="BS109" s="40"/>
      <c r="BT109" s="41">
        <f>SUM(BT97:BT108)</f>
        <v>1</v>
      </c>
      <c r="BU109" s="39">
        <f>SUM(BU97:BU108)</f>
        <v>7</v>
      </c>
      <c r="BV109" s="40"/>
      <c r="BW109" s="41">
        <f>SUM(BW97:BW108)</f>
        <v>1</v>
      </c>
      <c r="BX109" s="39">
        <f>SUM(BX97:BX108)</f>
        <v>21</v>
      </c>
      <c r="BY109" s="40"/>
      <c r="BZ109" s="41">
        <f t="shared" si="7"/>
        <v>3</v>
      </c>
      <c r="CA109" s="40">
        <f t="shared" si="8"/>
        <v>38</v>
      </c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</row>
    <row r="110" spans="1:192" x14ac:dyDescent="0.25">
      <c r="A110" s="46">
        <v>2012</v>
      </c>
      <c r="B110" s="47" t="s">
        <v>5</v>
      </c>
      <c r="C110" s="9">
        <v>0</v>
      </c>
      <c r="D110" s="5">
        <v>0</v>
      </c>
      <c r="E110" s="6"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0</v>
      </c>
      <c r="BX110" s="5">
        <v>0</v>
      </c>
      <c r="BY110" s="6">
        <v>0</v>
      </c>
      <c r="BZ110" s="9">
        <f t="shared" si="7"/>
        <v>0</v>
      </c>
      <c r="CA110" s="6">
        <f t="shared" si="8"/>
        <v>0</v>
      </c>
    </row>
    <row r="111" spans="1:192" x14ac:dyDescent="0.25">
      <c r="A111" s="46">
        <v>2012</v>
      </c>
      <c r="B111" s="47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f t="shared" si="7"/>
        <v>0</v>
      </c>
      <c r="CA111" s="6">
        <f t="shared" si="8"/>
        <v>0</v>
      </c>
    </row>
    <row r="112" spans="1:192" x14ac:dyDescent="0.25">
      <c r="A112" s="46">
        <v>2012</v>
      </c>
      <c r="B112" s="47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f t="shared" si="7"/>
        <v>0</v>
      </c>
      <c r="CA112" s="6">
        <f t="shared" si="8"/>
        <v>0</v>
      </c>
    </row>
    <row r="113" spans="1:192" x14ac:dyDescent="0.25">
      <c r="A113" s="46">
        <v>2012</v>
      </c>
      <c r="B113" s="47" t="s">
        <v>8</v>
      </c>
      <c r="C113" s="9">
        <v>0</v>
      </c>
      <c r="D113" s="5">
        <v>0</v>
      </c>
      <c r="E113" s="6"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1</v>
      </c>
      <c r="BV113" s="6">
        <v>0</v>
      </c>
      <c r="BW113" s="9">
        <v>0</v>
      </c>
      <c r="BX113" s="5">
        <v>0</v>
      </c>
      <c r="BY113" s="6">
        <v>0</v>
      </c>
      <c r="BZ113" s="9">
        <f t="shared" si="7"/>
        <v>0</v>
      </c>
      <c r="CA113" s="6">
        <f t="shared" si="8"/>
        <v>1</v>
      </c>
    </row>
    <row r="114" spans="1:192" x14ac:dyDescent="0.25">
      <c r="A114" s="46">
        <v>2012</v>
      </c>
      <c r="B114" s="47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1</v>
      </c>
      <c r="AN114" s="5">
        <v>24</v>
      </c>
      <c r="AO114" s="6">
        <f t="shared" ref="AO114" si="9">AN114/AM114*1000</f>
        <v>24000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1</v>
      </c>
      <c r="BV114" s="6">
        <v>0</v>
      </c>
      <c r="BW114" s="9">
        <v>0</v>
      </c>
      <c r="BX114" s="5">
        <v>0</v>
      </c>
      <c r="BY114" s="6">
        <v>0</v>
      </c>
      <c r="BZ114" s="9">
        <f t="shared" si="7"/>
        <v>1</v>
      </c>
      <c r="CA114" s="6">
        <f t="shared" si="8"/>
        <v>25</v>
      </c>
    </row>
    <row r="115" spans="1:192" x14ac:dyDescent="0.25">
      <c r="A115" s="46">
        <v>2012</v>
      </c>
      <c r="B115" s="47" t="s">
        <v>10</v>
      </c>
      <c r="C115" s="9">
        <v>0</v>
      </c>
      <c r="D115" s="5">
        <v>0</v>
      </c>
      <c r="E115" s="6"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f t="shared" si="7"/>
        <v>0</v>
      </c>
      <c r="CA115" s="6">
        <f t="shared" si="8"/>
        <v>0</v>
      </c>
    </row>
    <row r="116" spans="1:192" x14ac:dyDescent="0.25">
      <c r="A116" s="46">
        <v>2012</v>
      </c>
      <c r="B116" s="47" t="s">
        <v>11</v>
      </c>
      <c r="C116" s="9">
        <v>0</v>
      </c>
      <c r="D116" s="5">
        <v>0</v>
      </c>
      <c r="E116" s="6">
        <v>0</v>
      </c>
      <c r="F116" s="9">
        <v>0</v>
      </c>
      <c r="G116" s="5">
        <v>0</v>
      </c>
      <c r="H116" s="6">
        <v>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0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2</v>
      </c>
      <c r="BY116" s="6">
        <v>0</v>
      </c>
      <c r="BZ116" s="9">
        <f t="shared" si="7"/>
        <v>0</v>
      </c>
      <c r="CA116" s="6">
        <f t="shared" si="8"/>
        <v>2</v>
      </c>
    </row>
    <row r="117" spans="1:192" x14ac:dyDescent="0.25">
      <c r="A117" s="46">
        <v>2012</v>
      </c>
      <c r="B117" s="47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0</v>
      </c>
      <c r="BX117" s="5">
        <v>0</v>
      </c>
      <c r="BY117" s="6">
        <v>0</v>
      </c>
      <c r="BZ117" s="9">
        <f t="shared" si="7"/>
        <v>0</v>
      </c>
      <c r="CA117" s="6">
        <f t="shared" si="8"/>
        <v>0</v>
      </c>
    </row>
    <row r="118" spans="1:192" x14ac:dyDescent="0.25">
      <c r="A118" s="46">
        <v>2012</v>
      </c>
      <c r="B118" s="47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2</v>
      </c>
      <c r="AQ118" s="5">
        <v>13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1</v>
      </c>
      <c r="BV118" s="6">
        <v>0</v>
      </c>
      <c r="BW118" s="9">
        <v>0</v>
      </c>
      <c r="BX118" s="5">
        <v>0</v>
      </c>
      <c r="BY118" s="6">
        <v>0</v>
      </c>
      <c r="BZ118" s="9">
        <f t="shared" si="7"/>
        <v>2</v>
      </c>
      <c r="CA118" s="6">
        <f t="shared" si="8"/>
        <v>14</v>
      </c>
    </row>
    <row r="119" spans="1:192" x14ac:dyDescent="0.25">
      <c r="A119" s="46">
        <v>2012</v>
      </c>
      <c r="B119" s="47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1</v>
      </c>
      <c r="BY119" s="6">
        <v>0</v>
      </c>
      <c r="BZ119" s="9">
        <f t="shared" si="7"/>
        <v>0</v>
      </c>
      <c r="CA119" s="6">
        <f t="shared" si="8"/>
        <v>1</v>
      </c>
    </row>
    <row r="120" spans="1:192" x14ac:dyDescent="0.25">
      <c r="A120" s="46">
        <v>2012</v>
      </c>
      <c r="B120" s="47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f t="shared" si="7"/>
        <v>0</v>
      </c>
      <c r="CA120" s="6">
        <f t="shared" si="8"/>
        <v>0</v>
      </c>
    </row>
    <row r="121" spans="1:192" x14ac:dyDescent="0.25">
      <c r="A121" s="46">
        <v>2012</v>
      </c>
      <c r="B121" s="47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f t="shared" si="7"/>
        <v>0</v>
      </c>
      <c r="CA121" s="6">
        <f t="shared" si="8"/>
        <v>0</v>
      </c>
    </row>
    <row r="122" spans="1:192" ht="15.75" thickBot="1" x14ac:dyDescent="0.3">
      <c r="A122" s="61"/>
      <c r="B122" s="62" t="s">
        <v>17</v>
      </c>
      <c r="C122" s="41">
        <f>SUM(C110:C121)</f>
        <v>0</v>
      </c>
      <c r="D122" s="39">
        <f>SUM(D110:D121)</f>
        <v>0</v>
      </c>
      <c r="E122" s="40"/>
      <c r="F122" s="41">
        <f>SUM(F110:F121)</f>
        <v>0</v>
      </c>
      <c r="G122" s="39">
        <f>SUM(G110:G121)</f>
        <v>0</v>
      </c>
      <c r="H122" s="40"/>
      <c r="I122" s="41">
        <f>SUM(I110:I121)</f>
        <v>0</v>
      </c>
      <c r="J122" s="39">
        <f>SUM(J110:J121)</f>
        <v>0</v>
      </c>
      <c r="K122" s="40"/>
      <c r="L122" s="41">
        <f>SUM(L110:L121)</f>
        <v>0</v>
      </c>
      <c r="M122" s="39">
        <f>SUM(M110:M121)</f>
        <v>0</v>
      </c>
      <c r="N122" s="40"/>
      <c r="O122" s="41">
        <f>SUM(O110:O121)</f>
        <v>0</v>
      </c>
      <c r="P122" s="39">
        <f>SUM(P110:P121)</f>
        <v>0</v>
      </c>
      <c r="Q122" s="40"/>
      <c r="R122" s="41">
        <f>SUM(R110:R121)</f>
        <v>0</v>
      </c>
      <c r="S122" s="39">
        <f>SUM(S110:S121)</f>
        <v>0</v>
      </c>
      <c r="T122" s="40"/>
      <c r="U122" s="41">
        <f>SUM(U110:U121)</f>
        <v>0</v>
      </c>
      <c r="V122" s="39">
        <f>SUM(V110:V121)</f>
        <v>0</v>
      </c>
      <c r="W122" s="40"/>
      <c r="X122" s="41">
        <f>SUM(X110:X121)</f>
        <v>0</v>
      </c>
      <c r="Y122" s="39">
        <f>SUM(Y110:Y121)</f>
        <v>0</v>
      </c>
      <c r="Z122" s="40"/>
      <c r="AA122" s="41">
        <f>SUM(AA110:AA121)</f>
        <v>0</v>
      </c>
      <c r="AB122" s="39">
        <f>SUM(AB110:AB121)</f>
        <v>0</v>
      </c>
      <c r="AC122" s="40"/>
      <c r="AD122" s="41">
        <f>SUM(AD110:AD121)</f>
        <v>0</v>
      </c>
      <c r="AE122" s="39">
        <f>SUM(AE110:AE121)</f>
        <v>0</v>
      </c>
      <c r="AF122" s="40"/>
      <c r="AG122" s="41">
        <f>SUM(AG110:AG121)</f>
        <v>0</v>
      </c>
      <c r="AH122" s="39">
        <f>SUM(AH110:AH121)</f>
        <v>0</v>
      </c>
      <c r="AI122" s="40"/>
      <c r="AJ122" s="41">
        <f>SUM(AJ110:AJ121)</f>
        <v>0</v>
      </c>
      <c r="AK122" s="39">
        <f>SUM(AK110:AK121)</f>
        <v>0</v>
      </c>
      <c r="AL122" s="40"/>
      <c r="AM122" s="41">
        <f>SUM(AM110:AM121)</f>
        <v>1</v>
      </c>
      <c r="AN122" s="39">
        <f>SUM(AN110:AN121)</f>
        <v>24</v>
      </c>
      <c r="AO122" s="40"/>
      <c r="AP122" s="41">
        <f>SUM(AP110:AP121)</f>
        <v>2</v>
      </c>
      <c r="AQ122" s="39">
        <f>SUM(AQ110:AQ121)</f>
        <v>13</v>
      </c>
      <c r="AR122" s="40"/>
      <c r="AS122" s="41">
        <f>SUM(AS110:AS121)</f>
        <v>0</v>
      </c>
      <c r="AT122" s="39">
        <f>SUM(AT110:AT121)</f>
        <v>0</v>
      </c>
      <c r="AU122" s="40"/>
      <c r="AV122" s="41">
        <f>SUM(AV110:AV121)</f>
        <v>0</v>
      </c>
      <c r="AW122" s="39">
        <f>SUM(AW110:AW121)</f>
        <v>0</v>
      </c>
      <c r="AX122" s="40"/>
      <c r="AY122" s="41">
        <f>SUM(AY110:AY121)</f>
        <v>0</v>
      </c>
      <c r="AZ122" s="39">
        <f>SUM(AZ110:AZ121)</f>
        <v>0</v>
      </c>
      <c r="BA122" s="40"/>
      <c r="BB122" s="41">
        <f>SUM(BB110:BB121)</f>
        <v>0</v>
      </c>
      <c r="BC122" s="39">
        <f>SUM(BC110:BC121)</f>
        <v>0</v>
      </c>
      <c r="BD122" s="40"/>
      <c r="BE122" s="41">
        <f>SUM(BE110:BE121)</f>
        <v>0</v>
      </c>
      <c r="BF122" s="39">
        <f>SUM(BF110:BF121)</f>
        <v>0</v>
      </c>
      <c r="BG122" s="40"/>
      <c r="BH122" s="41">
        <f>SUM(BH110:BH121)</f>
        <v>0</v>
      </c>
      <c r="BI122" s="39">
        <f>SUM(BI110:BI121)</f>
        <v>0</v>
      </c>
      <c r="BJ122" s="40"/>
      <c r="BK122" s="41">
        <f>SUM(BK110:BK121)</f>
        <v>0</v>
      </c>
      <c r="BL122" s="39">
        <f>SUM(BL110:BL121)</f>
        <v>0</v>
      </c>
      <c r="BM122" s="40"/>
      <c r="BN122" s="41">
        <f>SUM(BN110:BN121)</f>
        <v>0</v>
      </c>
      <c r="BO122" s="39">
        <f>SUM(BO110:BO121)</f>
        <v>0</v>
      </c>
      <c r="BP122" s="40"/>
      <c r="BQ122" s="41">
        <f>SUM(BQ110:BQ121)</f>
        <v>0</v>
      </c>
      <c r="BR122" s="39">
        <f>SUM(BR110:BR121)</f>
        <v>0</v>
      </c>
      <c r="BS122" s="40"/>
      <c r="BT122" s="41">
        <f>SUM(BT110:BT121)</f>
        <v>0</v>
      </c>
      <c r="BU122" s="39">
        <f>SUM(BU110:BU121)</f>
        <v>3</v>
      </c>
      <c r="BV122" s="40"/>
      <c r="BW122" s="41">
        <f>SUM(BW110:BW121)</f>
        <v>0</v>
      </c>
      <c r="BX122" s="39">
        <f>SUM(BX110:BX121)</f>
        <v>3</v>
      </c>
      <c r="BY122" s="40"/>
      <c r="BZ122" s="41">
        <f t="shared" si="7"/>
        <v>3</v>
      </c>
      <c r="CA122" s="40">
        <f t="shared" si="8"/>
        <v>43</v>
      </c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</row>
    <row r="123" spans="1:192" x14ac:dyDescent="0.25">
      <c r="A123" s="46">
        <v>2013</v>
      </c>
      <c r="B123" s="47" t="s">
        <v>5</v>
      </c>
      <c r="C123" s="9">
        <v>0</v>
      </c>
      <c r="D123" s="5">
        <v>0</v>
      </c>
      <c r="E123" s="6"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f t="shared" ref="BZ123:BZ135" si="10">C123+F123+L123+O123+AD123+AJ123+AM123+AP123+AV123+AY123+BQ123+BT123+BW123+BN123+BE123+I123+AG123+R123</f>
        <v>0</v>
      </c>
      <c r="CA123" s="6">
        <f t="shared" ref="CA123:CA135" si="11">D123+G123+M123+P123+AE123+AK123+AN123+AQ123+AW123+AZ123+BR123+BU123+BX123+BO123+BF123+J123+AH123+S123</f>
        <v>0</v>
      </c>
    </row>
    <row r="124" spans="1:192" x14ac:dyDescent="0.25">
      <c r="A124" s="46">
        <v>2013</v>
      </c>
      <c r="B124" s="47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0</v>
      </c>
      <c r="BY124" s="6">
        <v>0</v>
      </c>
      <c r="BZ124" s="9">
        <f t="shared" si="10"/>
        <v>0</v>
      </c>
      <c r="CA124" s="6">
        <f t="shared" si="11"/>
        <v>0</v>
      </c>
    </row>
    <row r="125" spans="1:192" x14ac:dyDescent="0.25">
      <c r="A125" s="46">
        <v>2013</v>
      </c>
      <c r="B125" s="47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1</v>
      </c>
      <c r="AN125" s="5">
        <v>15</v>
      </c>
      <c r="AO125" s="6">
        <f t="shared" ref="AO125" si="12">AN125/AM125*1000</f>
        <v>15000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f t="shared" si="10"/>
        <v>1</v>
      </c>
      <c r="CA125" s="6">
        <f t="shared" si="11"/>
        <v>15</v>
      </c>
    </row>
    <row r="126" spans="1:192" x14ac:dyDescent="0.25">
      <c r="A126" s="46">
        <v>2013</v>
      </c>
      <c r="B126" s="47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7</v>
      </c>
      <c r="BU126" s="5">
        <v>69</v>
      </c>
      <c r="BV126" s="6">
        <f t="shared" ref="BV126" si="13">BU126/BT126*1000</f>
        <v>9857.1428571428569</v>
      </c>
      <c r="BW126" s="9">
        <v>1</v>
      </c>
      <c r="BX126" s="5">
        <v>15</v>
      </c>
      <c r="BY126" s="6">
        <f t="shared" ref="BY126:BY127" si="14">BX126/BW126*1000</f>
        <v>15000</v>
      </c>
      <c r="BZ126" s="9">
        <f t="shared" si="10"/>
        <v>8</v>
      </c>
      <c r="CA126" s="6">
        <f t="shared" si="11"/>
        <v>84</v>
      </c>
    </row>
    <row r="127" spans="1:192" x14ac:dyDescent="0.25">
      <c r="A127" s="46">
        <v>2013</v>
      </c>
      <c r="B127" s="47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0</v>
      </c>
      <c r="AB127" s="5">
        <v>0</v>
      </c>
      <c r="AC127" s="6">
        <v>0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3</v>
      </c>
      <c r="BX127" s="5">
        <v>30</v>
      </c>
      <c r="BY127" s="6">
        <f t="shared" si="14"/>
        <v>10000</v>
      </c>
      <c r="BZ127" s="9">
        <f t="shared" si="10"/>
        <v>3</v>
      </c>
      <c r="CA127" s="6">
        <f t="shared" si="11"/>
        <v>30</v>
      </c>
    </row>
    <row r="128" spans="1:192" x14ac:dyDescent="0.25">
      <c r="A128" s="46">
        <v>2013</v>
      </c>
      <c r="B128" s="47" t="s">
        <v>10</v>
      </c>
      <c r="C128" s="9">
        <v>0</v>
      </c>
      <c r="D128" s="5">
        <v>0</v>
      </c>
      <c r="E128" s="6">
        <v>0</v>
      </c>
      <c r="F128" s="9">
        <v>0</v>
      </c>
      <c r="G128" s="5">
        <v>0</v>
      </c>
      <c r="H128" s="6">
        <v>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0</v>
      </c>
      <c r="BL128" s="5">
        <v>0</v>
      </c>
      <c r="BM128" s="6">
        <v>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f t="shared" si="10"/>
        <v>0</v>
      </c>
      <c r="CA128" s="6">
        <f t="shared" si="11"/>
        <v>0</v>
      </c>
    </row>
    <row r="129" spans="1:192" x14ac:dyDescent="0.25">
      <c r="A129" s="46">
        <v>2013</v>
      </c>
      <c r="B129" s="47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0</v>
      </c>
      <c r="AK129" s="5">
        <v>0</v>
      </c>
      <c r="AL129" s="6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0</v>
      </c>
      <c r="AZ129" s="5">
        <v>0</v>
      </c>
      <c r="BA129" s="6">
        <v>0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0</v>
      </c>
      <c r="BL129" s="5">
        <v>0</v>
      </c>
      <c r="BM129" s="6">
        <v>0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1</v>
      </c>
      <c r="BX129" s="5">
        <v>10.25</v>
      </c>
      <c r="BY129" s="6">
        <f t="shared" ref="BY129:BY131" si="15">BX129/BW129*1000</f>
        <v>10250</v>
      </c>
      <c r="BZ129" s="9">
        <f t="shared" si="10"/>
        <v>1</v>
      </c>
      <c r="CA129" s="6">
        <f t="shared" si="11"/>
        <v>10.25</v>
      </c>
    </row>
    <row r="130" spans="1:192" x14ac:dyDescent="0.25">
      <c r="A130" s="46">
        <v>2013</v>
      </c>
      <c r="B130" s="47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7.0000000000000001E-3</v>
      </c>
      <c r="AQ130" s="5">
        <v>0.35699999999999998</v>
      </c>
      <c r="AR130" s="6">
        <f t="shared" ref="AR130" si="16">AQ130/AP130*1000</f>
        <v>51000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0.5</v>
      </c>
      <c r="BU130" s="5">
        <v>4.5</v>
      </c>
      <c r="BV130" s="6">
        <f t="shared" ref="BV130" si="17">BU130/BT130*1000</f>
        <v>9000</v>
      </c>
      <c r="BW130" s="9">
        <v>0.04</v>
      </c>
      <c r="BX130" s="5">
        <v>1.738</v>
      </c>
      <c r="BY130" s="6">
        <f t="shared" si="15"/>
        <v>43449.999999999993</v>
      </c>
      <c r="BZ130" s="9">
        <f t="shared" si="10"/>
        <v>0.54700000000000004</v>
      </c>
      <c r="CA130" s="6">
        <f t="shared" si="11"/>
        <v>6.5950000000000006</v>
      </c>
    </row>
    <row r="131" spans="1:192" x14ac:dyDescent="0.25">
      <c r="A131" s="46">
        <v>2013</v>
      </c>
      <c r="B131" s="47" t="s">
        <v>13</v>
      </c>
      <c r="C131" s="9">
        <v>0</v>
      </c>
      <c r="D131" s="5">
        <v>0</v>
      </c>
      <c r="E131" s="6">
        <v>0</v>
      </c>
      <c r="F131" s="9">
        <v>0</v>
      </c>
      <c r="G131" s="5">
        <v>0</v>
      </c>
      <c r="H131" s="6">
        <v>0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0.29899999999999999</v>
      </c>
      <c r="AN131" s="5">
        <v>7.992</v>
      </c>
      <c r="AO131" s="6">
        <f t="shared" ref="AO131" si="18">AN131/AM131*1000</f>
        <v>26729.096989966558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6.6000000000000003E-2</v>
      </c>
      <c r="BX131" s="5">
        <v>8.9309999999999992</v>
      </c>
      <c r="BY131" s="6">
        <f t="shared" si="15"/>
        <v>135318.18181818182</v>
      </c>
      <c r="BZ131" s="9">
        <f t="shared" si="10"/>
        <v>0.36499999999999999</v>
      </c>
      <c r="CA131" s="6">
        <f t="shared" si="11"/>
        <v>16.922999999999998</v>
      </c>
    </row>
    <row r="132" spans="1:192" x14ac:dyDescent="0.25">
      <c r="A132" s="46">
        <v>2013</v>
      </c>
      <c r="B132" s="47" t="s">
        <v>14</v>
      </c>
      <c r="C132" s="9">
        <v>0</v>
      </c>
      <c r="D132" s="5">
        <v>0</v>
      </c>
      <c r="E132" s="6">
        <v>0</v>
      </c>
      <c r="F132" s="9">
        <v>0</v>
      </c>
      <c r="G132" s="5">
        <v>0</v>
      </c>
      <c r="H132" s="6">
        <v>0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6</v>
      </c>
      <c r="AQ132" s="5">
        <v>52.5</v>
      </c>
      <c r="AR132" s="6">
        <f t="shared" ref="AR132" si="19">AQ132/AP132*1000</f>
        <v>8750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0</v>
      </c>
      <c r="BO132" s="5">
        <v>0</v>
      </c>
      <c r="BP132" s="6">
        <v>0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4.0000000000000001E-3</v>
      </c>
      <c r="BX132" s="5">
        <v>0.17</v>
      </c>
      <c r="BY132" s="6">
        <f t="shared" ref="BY132" si="20">BX132/BW132*1000</f>
        <v>42500</v>
      </c>
      <c r="BZ132" s="9">
        <f t="shared" si="10"/>
        <v>6.0039999999999996</v>
      </c>
      <c r="CA132" s="6">
        <f t="shared" si="11"/>
        <v>52.67</v>
      </c>
    </row>
    <row r="133" spans="1:192" x14ac:dyDescent="0.25">
      <c r="A133" s="46">
        <v>2013</v>
      </c>
      <c r="B133" s="47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43.5</v>
      </c>
      <c r="J133" s="5">
        <v>275.7</v>
      </c>
      <c r="K133" s="6">
        <f t="shared" ref="K133" si="21">J133/I133*1000</f>
        <v>6337.9310344827582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34.06</v>
      </c>
      <c r="S133" s="5">
        <v>248.31</v>
      </c>
      <c r="T133" s="6">
        <f t="shared" ref="T133" si="22">S133/R133*1000</f>
        <v>7290.3699354081027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34.93</v>
      </c>
      <c r="AH133" s="5">
        <v>327.5</v>
      </c>
      <c r="AI133" s="6">
        <f t="shared" ref="AI133" si="23">AH133/AG133*1000</f>
        <v>9375.8946464357286</v>
      </c>
      <c r="AJ133" s="9">
        <v>2.5000000000000001E-2</v>
      </c>
      <c r="AK133" s="5">
        <v>0.35</v>
      </c>
      <c r="AL133" s="6">
        <f t="shared" ref="AL133" si="24">AK133/AJ133*1000</f>
        <v>13999.999999999998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f t="shared" si="10"/>
        <v>112.515</v>
      </c>
      <c r="CA133" s="6">
        <f t="shared" si="11"/>
        <v>851.8599999999999</v>
      </c>
    </row>
    <row r="134" spans="1:192" x14ac:dyDescent="0.25">
      <c r="A134" s="46">
        <v>2013</v>
      </c>
      <c r="B134" s="47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3.625</v>
      </c>
      <c r="J134" s="5">
        <v>158.55000000000001</v>
      </c>
      <c r="K134" s="6">
        <f t="shared" ref="K134" si="25">J134/I134*1000</f>
        <v>43737.931034482761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0</v>
      </c>
      <c r="Y134" s="5">
        <v>0</v>
      </c>
      <c r="Z134" s="6">
        <v>0</v>
      </c>
      <c r="AA134" s="9">
        <v>0</v>
      </c>
      <c r="AB134" s="5">
        <v>0</v>
      </c>
      <c r="AC134" s="6">
        <v>0</v>
      </c>
      <c r="AD134" s="9">
        <v>0</v>
      </c>
      <c r="AE134" s="5">
        <v>0</v>
      </c>
      <c r="AF134" s="6">
        <v>0</v>
      </c>
      <c r="AG134" s="9">
        <v>96.71</v>
      </c>
      <c r="AH134" s="5">
        <v>990.82</v>
      </c>
      <c r="AI134" s="6">
        <f t="shared" ref="AI134" si="26">AH134/AG134*1000</f>
        <v>10245.269362010135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v>0</v>
      </c>
      <c r="BB134" s="9">
        <v>0</v>
      </c>
      <c r="BC134" s="5">
        <v>0</v>
      </c>
      <c r="BD134" s="6">
        <v>0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f t="shared" si="10"/>
        <v>100.33499999999999</v>
      </c>
      <c r="CA134" s="6">
        <f t="shared" si="11"/>
        <v>1149.3700000000001</v>
      </c>
    </row>
    <row r="135" spans="1:192" ht="15.75" thickBot="1" x14ac:dyDescent="0.3">
      <c r="A135" s="61"/>
      <c r="B135" s="62" t="s">
        <v>17</v>
      </c>
      <c r="C135" s="41">
        <f>SUM(C123:C134)</f>
        <v>0</v>
      </c>
      <c r="D135" s="39">
        <f>SUM(D123:D134)</f>
        <v>0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47.125</v>
      </c>
      <c r="J135" s="39">
        <f>SUM(J123:J134)</f>
        <v>434.25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0</v>
      </c>
      <c r="P135" s="39">
        <f>SUM(P123:P134)</f>
        <v>0</v>
      </c>
      <c r="Q135" s="40"/>
      <c r="R135" s="41">
        <f>SUM(R123:R134)</f>
        <v>34.06</v>
      </c>
      <c r="S135" s="39">
        <f>SUM(S123:S134)</f>
        <v>248.31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0</v>
      </c>
      <c r="AB135" s="39">
        <f>SUM(AB123:AB134)</f>
        <v>0</v>
      </c>
      <c r="AC135" s="40"/>
      <c r="AD135" s="41">
        <f>SUM(AD123:AD134)</f>
        <v>0</v>
      </c>
      <c r="AE135" s="39">
        <f>SUM(AE123:AE134)</f>
        <v>0</v>
      </c>
      <c r="AF135" s="40"/>
      <c r="AG135" s="41">
        <f>SUM(AG123:AG134)</f>
        <v>131.63999999999999</v>
      </c>
      <c r="AH135" s="39">
        <f>SUM(AH123:AH134)</f>
        <v>1318.3200000000002</v>
      </c>
      <c r="AI135" s="40"/>
      <c r="AJ135" s="41">
        <f>SUM(AJ123:AJ134)</f>
        <v>2.5000000000000001E-2</v>
      </c>
      <c r="AK135" s="39">
        <f>SUM(AK123:AK134)</f>
        <v>0.35</v>
      </c>
      <c r="AL135" s="40"/>
      <c r="AM135" s="41">
        <f>SUM(AM123:AM134)</f>
        <v>1.2989999999999999</v>
      </c>
      <c r="AN135" s="39">
        <f>SUM(AN123:AN134)</f>
        <v>22.992000000000001</v>
      </c>
      <c r="AO135" s="40"/>
      <c r="AP135" s="41">
        <f>SUM(AP123:AP134)</f>
        <v>6.0069999999999997</v>
      </c>
      <c r="AQ135" s="39">
        <f>SUM(AQ123:AQ134)</f>
        <v>52.856999999999999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0</v>
      </c>
      <c r="AW135" s="39">
        <f>SUM(AW123:AW134)</f>
        <v>0</v>
      </c>
      <c r="AX135" s="40"/>
      <c r="AY135" s="41">
        <f>SUM(AY123:AY134)</f>
        <v>0</v>
      </c>
      <c r="AZ135" s="39">
        <f>SUM(AZ123:AZ134)</f>
        <v>0</v>
      </c>
      <c r="BA135" s="40"/>
      <c r="BB135" s="41">
        <f>SUM(BB123:BB134)</f>
        <v>0</v>
      </c>
      <c r="BC135" s="39">
        <f>SUM(BC123:BC134)</f>
        <v>0</v>
      </c>
      <c r="BD135" s="40"/>
      <c r="BE135" s="41">
        <f>SUM(BE123:BE134)</f>
        <v>0</v>
      </c>
      <c r="BF135" s="39">
        <f>SUM(BF123:BF134)</f>
        <v>0</v>
      </c>
      <c r="BG135" s="40"/>
      <c r="BH135" s="41">
        <f>SUM(BH123:BH134)</f>
        <v>0</v>
      </c>
      <c r="BI135" s="39">
        <f>SUM(BI123:BI134)</f>
        <v>0</v>
      </c>
      <c r="BJ135" s="40"/>
      <c r="BK135" s="41">
        <f>SUM(BK123:BK134)</f>
        <v>0</v>
      </c>
      <c r="BL135" s="39">
        <f>SUM(BL123:BL134)</f>
        <v>0</v>
      </c>
      <c r="BM135" s="40"/>
      <c r="BN135" s="41">
        <f>SUM(BN123:BN134)</f>
        <v>0</v>
      </c>
      <c r="BO135" s="39">
        <f>SUM(BO123:BO134)</f>
        <v>0</v>
      </c>
      <c r="BP135" s="40"/>
      <c r="BQ135" s="41">
        <f>SUM(BQ123:BQ134)</f>
        <v>0</v>
      </c>
      <c r="BR135" s="39">
        <f>SUM(BR123:BR134)</f>
        <v>0</v>
      </c>
      <c r="BS135" s="40"/>
      <c r="BT135" s="41">
        <f>SUM(BT123:BT134)</f>
        <v>7.5</v>
      </c>
      <c r="BU135" s="39">
        <f>SUM(BU123:BU134)</f>
        <v>73.5</v>
      </c>
      <c r="BV135" s="40"/>
      <c r="BW135" s="41">
        <f>SUM(BW123:BW134)</f>
        <v>5.1099999999999994</v>
      </c>
      <c r="BX135" s="39">
        <f>SUM(BX123:BX134)</f>
        <v>66.088999999999999</v>
      </c>
      <c r="BY135" s="40"/>
      <c r="BZ135" s="41">
        <f t="shared" si="10"/>
        <v>232.76599999999999</v>
      </c>
      <c r="CA135" s="40">
        <f t="shared" si="11"/>
        <v>2216.6680000000001</v>
      </c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</row>
    <row r="136" spans="1:192" x14ac:dyDescent="0.25">
      <c r="A136" s="46">
        <v>2014</v>
      </c>
      <c r="B136" s="47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32</v>
      </c>
      <c r="S136" s="5">
        <v>230.4</v>
      </c>
      <c r="T136" s="6">
        <f t="shared" ref="T136" si="27">S136/R136*1000</f>
        <v>7200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0.52</v>
      </c>
      <c r="AK136" s="5">
        <v>3.68</v>
      </c>
      <c r="AL136" s="6">
        <f t="shared" ref="AL136" si="28">AK136/AJ136*1000</f>
        <v>7076.9230769230762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5.8999999999999997E-2</v>
      </c>
      <c r="AT136" s="5">
        <v>2.2400000000000002</v>
      </c>
      <c r="AU136" s="6">
        <f t="shared" ref="AU136" si="29">AT136/AS136*1000</f>
        <v>37966.101694915262</v>
      </c>
      <c r="AV136" s="9">
        <v>0</v>
      </c>
      <c r="AW136" s="5">
        <v>0</v>
      </c>
      <c r="AX136" s="6">
        <v>0</v>
      </c>
      <c r="AY136" s="9">
        <v>0</v>
      </c>
      <c r="AZ136" s="5">
        <v>0</v>
      </c>
      <c r="BA136" s="6"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0</v>
      </c>
      <c r="BL136" s="5">
        <v>0</v>
      </c>
      <c r="BM136" s="6">
        <v>0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14">
        <f t="shared" ref="BZ136:BZ148" si="30">C136+F136+L136+O136+AD136+AJ136+AM136+AP136+AV136+AY136+BQ136+BT136+BW136+BN136+BE136+I136+AG136+R136+AS136+BB136</f>
        <v>32.579000000000001</v>
      </c>
      <c r="CA136" s="6">
        <f t="shared" ref="CA136:CA148" si="31">D136+G136+M136+P136+AE136+AK136+AN136+AQ136+AW136+AZ136+BR136+BU136+BX136+BO136+BF136+J136+AH136+S136+AT136+BC136</f>
        <v>236.32000000000002</v>
      </c>
    </row>
    <row r="137" spans="1:192" x14ac:dyDescent="0.25">
      <c r="A137" s="46">
        <v>2014</v>
      </c>
      <c r="B137" s="47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1E-3</v>
      </c>
      <c r="J137" s="5">
        <v>0.08</v>
      </c>
      <c r="K137" s="6">
        <f t="shared" ref="K137" si="32">J137/I137*1000</f>
        <v>80000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14">
        <f t="shared" si="30"/>
        <v>1E-3</v>
      </c>
      <c r="CA137" s="6">
        <f t="shared" si="31"/>
        <v>0.08</v>
      </c>
    </row>
    <row r="138" spans="1:192" x14ac:dyDescent="0.25">
      <c r="A138" s="46">
        <v>2014</v>
      </c>
      <c r="B138" s="47" t="s">
        <v>7</v>
      </c>
      <c r="C138" s="9">
        <v>0</v>
      </c>
      <c r="D138" s="5">
        <v>0</v>
      </c>
      <c r="E138" s="6">
        <v>0</v>
      </c>
      <c r="F138" s="9">
        <v>0</v>
      </c>
      <c r="G138" s="5">
        <v>0</v>
      </c>
      <c r="H138" s="6">
        <v>0</v>
      </c>
      <c r="I138" s="9">
        <v>0</v>
      </c>
      <c r="J138" s="5">
        <v>0</v>
      </c>
      <c r="K138" s="6">
        <v>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32</v>
      </c>
      <c r="S138" s="5">
        <v>230.4</v>
      </c>
      <c r="T138" s="6">
        <f t="shared" ref="T138" si="33">S138/R138*1000</f>
        <v>7200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0</v>
      </c>
      <c r="AB138" s="5">
        <v>0</v>
      </c>
      <c r="AC138" s="6">
        <v>0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0</v>
      </c>
      <c r="BL138" s="5">
        <v>0</v>
      </c>
      <c r="BM138" s="6">
        <v>0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0</v>
      </c>
      <c r="BX138" s="5">
        <v>0</v>
      </c>
      <c r="BY138" s="6">
        <v>0</v>
      </c>
      <c r="BZ138" s="14">
        <f t="shared" si="30"/>
        <v>32</v>
      </c>
      <c r="CA138" s="6">
        <f t="shared" si="31"/>
        <v>230.4</v>
      </c>
    </row>
    <row r="139" spans="1:192" x14ac:dyDescent="0.25">
      <c r="A139" s="46">
        <v>2014</v>
      </c>
      <c r="B139" s="47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12</v>
      </c>
      <c r="J139" s="5">
        <v>136.86000000000001</v>
      </c>
      <c r="K139" s="6">
        <f t="shared" ref="K139:K146" si="34">J139/I139*1000</f>
        <v>11405.000000000002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0.2</v>
      </c>
      <c r="S139" s="5">
        <v>4.95</v>
      </c>
      <c r="T139" s="6">
        <f t="shared" ref="T139:T147" si="35">S139/R139*1000</f>
        <v>24750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1.544</v>
      </c>
      <c r="AH139" s="5">
        <v>5.52</v>
      </c>
      <c r="AI139" s="6">
        <f t="shared" ref="AI139:AI147" si="36">AH139/AG139*1000</f>
        <v>3575.1295336787562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6</v>
      </c>
      <c r="AT139" s="5">
        <v>8</v>
      </c>
      <c r="AU139" s="6">
        <f t="shared" ref="AU139:AU145" si="37">AT139/AS139*1000</f>
        <v>1333.3333333333333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0</v>
      </c>
      <c r="BX139" s="5">
        <v>0</v>
      </c>
      <c r="BY139" s="6">
        <v>0</v>
      </c>
      <c r="BZ139" s="14">
        <f t="shared" si="30"/>
        <v>19.744</v>
      </c>
      <c r="CA139" s="6">
        <f t="shared" si="31"/>
        <v>155.33000000000001</v>
      </c>
    </row>
    <row r="140" spans="1:192" x14ac:dyDescent="0.25">
      <c r="A140" s="46">
        <v>2014</v>
      </c>
      <c r="B140" s="47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3.665</v>
      </c>
      <c r="M140" s="5">
        <v>62.79</v>
      </c>
      <c r="N140" s="6">
        <f t="shared" ref="N140:N146" si="38">M140/L140*1000</f>
        <v>17132.332878581175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2.5000000000000001E-2</v>
      </c>
      <c r="AH140" s="5">
        <v>0.33</v>
      </c>
      <c r="AI140" s="6">
        <f t="shared" si="36"/>
        <v>13200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</v>
      </c>
      <c r="BL140" s="5">
        <v>0</v>
      </c>
      <c r="BM140" s="6">
        <v>0</v>
      </c>
      <c r="BN140" s="9">
        <v>0</v>
      </c>
      <c r="BO140" s="5">
        <v>0</v>
      </c>
      <c r="BP140" s="6">
        <v>0</v>
      </c>
      <c r="BQ140" s="9">
        <v>3.0000000000000001E-3</v>
      </c>
      <c r="BR140" s="5">
        <v>0.62</v>
      </c>
      <c r="BS140" s="6">
        <f t="shared" ref="BS140" si="39">BR140/BQ140*1000</f>
        <v>206666.66666666666</v>
      </c>
      <c r="BT140" s="9">
        <v>0</v>
      </c>
      <c r="BU140" s="5">
        <v>0</v>
      </c>
      <c r="BV140" s="6">
        <v>0</v>
      </c>
      <c r="BW140" s="9">
        <v>0</v>
      </c>
      <c r="BX140" s="5">
        <v>0</v>
      </c>
      <c r="BY140" s="6">
        <v>0</v>
      </c>
      <c r="BZ140" s="14">
        <f t="shared" si="30"/>
        <v>3.6930000000000001</v>
      </c>
      <c r="CA140" s="6">
        <f t="shared" si="31"/>
        <v>63.739999999999995</v>
      </c>
    </row>
    <row r="141" spans="1:192" x14ac:dyDescent="0.25">
      <c r="A141" s="46">
        <v>2014</v>
      </c>
      <c r="B141" s="47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2.2730000000000001</v>
      </c>
      <c r="M141" s="5">
        <v>40.04</v>
      </c>
      <c r="N141" s="6">
        <f t="shared" si="38"/>
        <v>17615.486141662997</v>
      </c>
      <c r="O141" s="9">
        <v>0</v>
      </c>
      <c r="P141" s="5">
        <v>0</v>
      </c>
      <c r="Q141" s="6">
        <v>0</v>
      </c>
      <c r="R141" s="9">
        <v>32</v>
      </c>
      <c r="S141" s="5">
        <v>263.04000000000002</v>
      </c>
      <c r="T141" s="6">
        <f t="shared" si="35"/>
        <v>8220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0</v>
      </c>
      <c r="AB141" s="5">
        <v>0</v>
      </c>
      <c r="AC141" s="6">
        <v>0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4.4999999999999998E-2</v>
      </c>
      <c r="BX141" s="5">
        <v>2.9</v>
      </c>
      <c r="BY141" s="6">
        <f t="shared" ref="BY141" si="40">BX141/BW141*1000</f>
        <v>64444.444444444445</v>
      </c>
      <c r="BZ141" s="14">
        <f t="shared" si="30"/>
        <v>34.317999999999998</v>
      </c>
      <c r="CA141" s="6">
        <f t="shared" si="31"/>
        <v>305.98</v>
      </c>
    </row>
    <row r="142" spans="1:192" x14ac:dyDescent="0.25">
      <c r="A142" s="46">
        <v>2014</v>
      </c>
      <c r="B142" s="47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0.1</v>
      </c>
      <c r="J142" s="5">
        <v>1.19</v>
      </c>
      <c r="K142" s="6">
        <f t="shared" si="34"/>
        <v>11899.999999999998</v>
      </c>
      <c r="L142" s="9">
        <v>2.1110000000000002</v>
      </c>
      <c r="M142" s="5">
        <v>36.4</v>
      </c>
      <c r="N142" s="6">
        <f t="shared" si="38"/>
        <v>17243.012790146848</v>
      </c>
      <c r="O142" s="9">
        <v>0</v>
      </c>
      <c r="P142" s="5">
        <v>0</v>
      </c>
      <c r="Q142" s="6">
        <v>0</v>
      </c>
      <c r="R142" s="9">
        <v>35</v>
      </c>
      <c r="S142" s="5">
        <v>305.31</v>
      </c>
      <c r="T142" s="6">
        <f t="shared" si="35"/>
        <v>8723.1428571428569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0</v>
      </c>
      <c r="BL142" s="5">
        <v>0</v>
      </c>
      <c r="BM142" s="6">
        <v>0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14">
        <f t="shared" si="30"/>
        <v>37.210999999999999</v>
      </c>
      <c r="CA142" s="6">
        <f t="shared" si="31"/>
        <v>342.9</v>
      </c>
    </row>
    <row r="143" spans="1:192" x14ac:dyDescent="0.25">
      <c r="A143" s="46">
        <v>2014</v>
      </c>
      <c r="B143" s="47" t="s">
        <v>12</v>
      </c>
      <c r="C143" s="9">
        <v>0</v>
      </c>
      <c r="D143" s="5">
        <v>0</v>
      </c>
      <c r="E143" s="6">
        <v>0</v>
      </c>
      <c r="F143" s="9">
        <v>0</v>
      </c>
      <c r="G143" s="5">
        <v>0</v>
      </c>
      <c r="H143" s="6">
        <v>0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20</v>
      </c>
      <c r="S143" s="5">
        <v>164.4</v>
      </c>
      <c r="T143" s="6">
        <f t="shared" si="35"/>
        <v>8220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0</v>
      </c>
      <c r="AW143" s="5">
        <v>0</v>
      </c>
      <c r="AX143" s="6">
        <v>0</v>
      </c>
      <c r="AY143" s="9">
        <v>0</v>
      </c>
      <c r="AZ143" s="5">
        <v>0</v>
      </c>
      <c r="BA143" s="6">
        <v>0</v>
      </c>
      <c r="BB143" s="9">
        <v>0.29699999999999999</v>
      </c>
      <c r="BC143" s="5">
        <v>12.7</v>
      </c>
      <c r="BD143" s="6">
        <f t="shared" ref="BD143" si="41">BC143/BB143*1000</f>
        <v>42760.942760942758</v>
      </c>
      <c r="BE143" s="9">
        <v>0</v>
      </c>
      <c r="BF143" s="5">
        <v>0</v>
      </c>
      <c r="BG143" s="6">
        <v>0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0</v>
      </c>
      <c r="BX143" s="5">
        <v>0</v>
      </c>
      <c r="BY143" s="6">
        <v>0</v>
      </c>
      <c r="BZ143" s="14">
        <f t="shared" si="30"/>
        <v>20.297000000000001</v>
      </c>
      <c r="CA143" s="6">
        <f t="shared" si="31"/>
        <v>177.1</v>
      </c>
    </row>
    <row r="144" spans="1:192" x14ac:dyDescent="0.25">
      <c r="A144" s="46">
        <v>2014</v>
      </c>
      <c r="B144" s="47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16.5</v>
      </c>
      <c r="J144" s="5">
        <v>256.98</v>
      </c>
      <c r="K144" s="6">
        <f t="shared" si="34"/>
        <v>15574.545454545456</v>
      </c>
      <c r="L144" s="9">
        <v>3.11</v>
      </c>
      <c r="M144" s="5">
        <v>54.6</v>
      </c>
      <c r="N144" s="6">
        <f t="shared" si="38"/>
        <v>17556.270096463024</v>
      </c>
      <c r="O144" s="9">
        <v>0</v>
      </c>
      <c r="P144" s="5">
        <v>0</v>
      </c>
      <c r="Q144" s="6">
        <v>0</v>
      </c>
      <c r="R144" s="9">
        <v>32.073</v>
      </c>
      <c r="S144" s="5">
        <v>380.44</v>
      </c>
      <c r="T144" s="6">
        <f t="shared" si="35"/>
        <v>11861.690518504662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0.02</v>
      </c>
      <c r="AH144" s="5">
        <v>0.24</v>
      </c>
      <c r="AI144" s="6">
        <f t="shared" si="36"/>
        <v>12000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0</v>
      </c>
      <c r="BX144" s="5">
        <v>0</v>
      </c>
      <c r="BY144" s="6">
        <v>0</v>
      </c>
      <c r="BZ144" s="14">
        <f t="shared" si="30"/>
        <v>51.703000000000003</v>
      </c>
      <c r="CA144" s="6">
        <f t="shared" si="31"/>
        <v>692.26</v>
      </c>
    </row>
    <row r="145" spans="1:79" x14ac:dyDescent="0.25">
      <c r="A145" s="46">
        <v>2014</v>
      </c>
      <c r="B145" s="47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4.7190000000000003</v>
      </c>
      <c r="M145" s="5">
        <v>54.6</v>
      </c>
      <c r="N145" s="6">
        <f t="shared" si="38"/>
        <v>11570.247933884297</v>
      </c>
      <c r="O145" s="9">
        <v>0</v>
      </c>
      <c r="P145" s="5">
        <v>0</v>
      </c>
      <c r="Q145" s="6">
        <v>0</v>
      </c>
      <c r="R145" s="9">
        <v>12</v>
      </c>
      <c r="S145" s="5">
        <v>142.56</v>
      </c>
      <c r="T145" s="6">
        <f t="shared" si="35"/>
        <v>11880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0</v>
      </c>
      <c r="AB145" s="5">
        <v>0</v>
      </c>
      <c r="AC145" s="6">
        <v>0</v>
      </c>
      <c r="AD145" s="9">
        <v>0</v>
      </c>
      <c r="AE145" s="5">
        <v>0</v>
      </c>
      <c r="AF145" s="6">
        <v>0</v>
      </c>
      <c r="AG145" s="9">
        <v>0.04</v>
      </c>
      <c r="AH145" s="5">
        <v>0.48</v>
      </c>
      <c r="AI145" s="6">
        <f t="shared" si="36"/>
        <v>12000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0.17</v>
      </c>
      <c r="AT145" s="5">
        <v>0.75</v>
      </c>
      <c r="AU145" s="6">
        <f t="shared" si="37"/>
        <v>4411.7647058823522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14">
        <f t="shared" si="30"/>
        <v>16.929000000000002</v>
      </c>
      <c r="CA145" s="6">
        <f t="shared" si="31"/>
        <v>198.39</v>
      </c>
    </row>
    <row r="146" spans="1:79" x14ac:dyDescent="0.25">
      <c r="A146" s="46">
        <v>2014</v>
      </c>
      <c r="B146" s="47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0.02</v>
      </c>
      <c r="J146" s="5">
        <v>1.24</v>
      </c>
      <c r="K146" s="6">
        <f t="shared" si="34"/>
        <v>62000</v>
      </c>
      <c r="L146" s="9">
        <v>1.806</v>
      </c>
      <c r="M146" s="5">
        <v>27.3</v>
      </c>
      <c r="N146" s="6">
        <f t="shared" si="38"/>
        <v>15116.279069767443</v>
      </c>
      <c r="O146" s="9">
        <v>0</v>
      </c>
      <c r="P146" s="5">
        <v>0</v>
      </c>
      <c r="Q146" s="6">
        <v>0</v>
      </c>
      <c r="R146" s="9">
        <v>20</v>
      </c>
      <c r="S146" s="5">
        <v>237.6</v>
      </c>
      <c r="T146" s="6">
        <f t="shared" si="35"/>
        <v>11879.999999999998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0</v>
      </c>
      <c r="BX146" s="5">
        <v>0</v>
      </c>
      <c r="BY146" s="6">
        <v>0</v>
      </c>
      <c r="BZ146" s="14">
        <f t="shared" si="30"/>
        <v>21.826000000000001</v>
      </c>
      <c r="CA146" s="6">
        <f t="shared" si="31"/>
        <v>266.14</v>
      </c>
    </row>
    <row r="147" spans="1:79" x14ac:dyDescent="0.25">
      <c r="A147" s="46">
        <v>2014</v>
      </c>
      <c r="B147" s="47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64</v>
      </c>
      <c r="S147" s="5">
        <v>760.32</v>
      </c>
      <c r="T147" s="6">
        <f t="shared" si="35"/>
        <v>11880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0</v>
      </c>
      <c r="AB147" s="5">
        <v>0</v>
      </c>
      <c r="AC147" s="6">
        <v>0</v>
      </c>
      <c r="AD147" s="9">
        <v>0</v>
      </c>
      <c r="AE147" s="5">
        <v>0</v>
      </c>
      <c r="AF147" s="6">
        <v>0</v>
      </c>
      <c r="AG147" s="9">
        <v>0.04</v>
      </c>
      <c r="AH147" s="5">
        <v>0.48</v>
      </c>
      <c r="AI147" s="6">
        <f t="shared" si="36"/>
        <v>12000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0.02</v>
      </c>
      <c r="BU147" s="5">
        <v>9</v>
      </c>
      <c r="BV147" s="6">
        <f t="shared" ref="BV147" si="42">BU147/BT147*1000</f>
        <v>450000</v>
      </c>
      <c r="BW147" s="9">
        <v>0</v>
      </c>
      <c r="BX147" s="5">
        <v>0</v>
      </c>
      <c r="BY147" s="6">
        <v>0</v>
      </c>
      <c r="BZ147" s="14">
        <f t="shared" si="30"/>
        <v>64.06</v>
      </c>
      <c r="CA147" s="6">
        <f t="shared" si="31"/>
        <v>769.80000000000007</v>
      </c>
    </row>
    <row r="148" spans="1:79" ht="15.75" thickBot="1" x14ac:dyDescent="0.3">
      <c r="A148" s="61"/>
      <c r="B148" s="62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28.620999999999999</v>
      </c>
      <c r="J148" s="39">
        <f>SUM(J136:J147)</f>
        <v>396.35</v>
      </c>
      <c r="K148" s="40"/>
      <c r="L148" s="41">
        <f>SUM(L136:L147)</f>
        <v>17.684000000000001</v>
      </c>
      <c r="M148" s="39">
        <f>SUM(M136:M147)</f>
        <v>275.72999999999996</v>
      </c>
      <c r="N148" s="40"/>
      <c r="O148" s="41">
        <f>SUM(O136:O147)</f>
        <v>0</v>
      </c>
      <c r="P148" s="39">
        <f>SUM(P136:P147)</f>
        <v>0</v>
      </c>
      <c r="Q148" s="40"/>
      <c r="R148" s="41">
        <f>SUM(R136:R147)</f>
        <v>279.27300000000002</v>
      </c>
      <c r="S148" s="39">
        <f>SUM(S136:S147)</f>
        <v>2719.42</v>
      </c>
      <c r="T148" s="40"/>
      <c r="U148" s="41">
        <f>SUM(U136:U147)</f>
        <v>0</v>
      </c>
      <c r="V148" s="39">
        <f>SUM(V136:V147)</f>
        <v>0</v>
      </c>
      <c r="W148" s="40"/>
      <c r="X148" s="41">
        <f>SUM(X136:X147)</f>
        <v>0</v>
      </c>
      <c r="Y148" s="39">
        <f>SUM(Y136:Y147)</f>
        <v>0</v>
      </c>
      <c r="Z148" s="40"/>
      <c r="AA148" s="41">
        <f>SUM(AA136:AA147)</f>
        <v>0</v>
      </c>
      <c r="AB148" s="39">
        <f>SUM(AB136:AB147)</f>
        <v>0</v>
      </c>
      <c r="AC148" s="40"/>
      <c r="AD148" s="41">
        <f>SUM(AD136:AD147)</f>
        <v>0</v>
      </c>
      <c r="AE148" s="39">
        <f>SUM(AE136:AE147)</f>
        <v>0</v>
      </c>
      <c r="AF148" s="40"/>
      <c r="AG148" s="41">
        <f>SUM(AG136:AG147)</f>
        <v>1.669</v>
      </c>
      <c r="AH148" s="39">
        <f>SUM(AH136:AH147)</f>
        <v>7.0500000000000007</v>
      </c>
      <c r="AI148" s="40"/>
      <c r="AJ148" s="41">
        <f>SUM(AJ136:AJ147)</f>
        <v>0.52</v>
      </c>
      <c r="AK148" s="39">
        <f>SUM(AK136:AK147)</f>
        <v>3.68</v>
      </c>
      <c r="AL148" s="40"/>
      <c r="AM148" s="41">
        <f>SUM(AM136:AM147)</f>
        <v>0</v>
      </c>
      <c r="AN148" s="39">
        <f>SUM(AN136:AN147)</f>
        <v>0</v>
      </c>
      <c r="AO148" s="40"/>
      <c r="AP148" s="41">
        <f>SUM(AP136:AP147)</f>
        <v>0</v>
      </c>
      <c r="AQ148" s="39">
        <f>SUM(AQ136:AQ147)</f>
        <v>0</v>
      </c>
      <c r="AR148" s="40"/>
      <c r="AS148" s="41">
        <f>SUM(AS136:AS147)</f>
        <v>6.2290000000000001</v>
      </c>
      <c r="AT148" s="39">
        <f>SUM(AT136:AT147)</f>
        <v>10.99</v>
      </c>
      <c r="AU148" s="40"/>
      <c r="AV148" s="41">
        <f>SUM(AV136:AV147)</f>
        <v>0</v>
      </c>
      <c r="AW148" s="39">
        <f>SUM(AW136:AW147)</f>
        <v>0</v>
      </c>
      <c r="AX148" s="40"/>
      <c r="AY148" s="41">
        <f>SUM(AY136:AY147)</f>
        <v>0</v>
      </c>
      <c r="AZ148" s="39">
        <f>SUM(AZ136:AZ147)</f>
        <v>0</v>
      </c>
      <c r="BA148" s="40"/>
      <c r="BB148" s="41">
        <f>SUM(BB136:BB147)</f>
        <v>0.29699999999999999</v>
      </c>
      <c r="BC148" s="39">
        <f>SUM(BC136:BC147)</f>
        <v>12.7</v>
      </c>
      <c r="BD148" s="40"/>
      <c r="BE148" s="41">
        <f>SUM(BE136:BE147)</f>
        <v>0</v>
      </c>
      <c r="BF148" s="39">
        <f>SUM(BF136:BF147)</f>
        <v>0</v>
      </c>
      <c r="BG148" s="40"/>
      <c r="BH148" s="41">
        <f>SUM(BH136:BH147)</f>
        <v>0</v>
      </c>
      <c r="BI148" s="39">
        <f>SUM(BI136:BI147)</f>
        <v>0</v>
      </c>
      <c r="BJ148" s="40"/>
      <c r="BK148" s="41">
        <f>SUM(BK136:BK147)</f>
        <v>0</v>
      </c>
      <c r="BL148" s="39">
        <f>SUM(BL136:BL147)</f>
        <v>0</v>
      </c>
      <c r="BM148" s="40"/>
      <c r="BN148" s="41">
        <f>SUM(BN136:BN147)</f>
        <v>0</v>
      </c>
      <c r="BO148" s="39">
        <f>SUM(BO136:BO147)</f>
        <v>0</v>
      </c>
      <c r="BP148" s="40"/>
      <c r="BQ148" s="41">
        <f>SUM(BQ136:BQ147)</f>
        <v>3.0000000000000001E-3</v>
      </c>
      <c r="BR148" s="39">
        <f>SUM(BR136:BR147)</f>
        <v>0.62</v>
      </c>
      <c r="BS148" s="40"/>
      <c r="BT148" s="41">
        <f>SUM(BT136:BT147)</f>
        <v>0.02</v>
      </c>
      <c r="BU148" s="39">
        <f>SUM(BU136:BU147)</f>
        <v>9</v>
      </c>
      <c r="BV148" s="40"/>
      <c r="BW148" s="41">
        <f>SUM(BW136:BW147)</f>
        <v>4.4999999999999998E-2</v>
      </c>
      <c r="BX148" s="39">
        <f>SUM(BX136:BX147)</f>
        <v>2.9</v>
      </c>
      <c r="BY148" s="40"/>
      <c r="BZ148" s="41">
        <f t="shared" si="30"/>
        <v>334.36100000000005</v>
      </c>
      <c r="CA148" s="40">
        <f t="shared" si="31"/>
        <v>3438.4399999999996</v>
      </c>
    </row>
    <row r="149" spans="1:79" x14ac:dyDescent="0.25">
      <c r="A149" s="46">
        <v>2015</v>
      </c>
      <c r="B149" s="47" t="s">
        <v>5</v>
      </c>
      <c r="C149" s="9">
        <v>0</v>
      </c>
      <c r="D149" s="5">
        <v>0</v>
      </c>
      <c r="E149" s="6">
        <v>0</v>
      </c>
      <c r="F149" s="9">
        <v>0</v>
      </c>
      <c r="G149" s="5">
        <v>0</v>
      </c>
      <c r="H149" s="6">
        <v>0</v>
      </c>
      <c r="I149" s="9">
        <v>0</v>
      </c>
      <c r="J149" s="5">
        <v>0</v>
      </c>
      <c r="K149" s="6">
        <v>0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1</v>
      </c>
      <c r="S149" s="5">
        <v>14.09</v>
      </c>
      <c r="T149" s="6">
        <f t="shared" ref="T149:T160" si="43">S149/R149*1000</f>
        <v>14090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0</v>
      </c>
      <c r="BX149" s="5">
        <v>0</v>
      </c>
      <c r="BY149" s="6">
        <v>0</v>
      </c>
      <c r="BZ149" s="14">
        <f t="shared" ref="BZ149:BZ161" si="44">C149+F149+L149+O149+AD149+AJ149+AM149+AP149+AV149+AY149+BQ149+BT149+BW149+BN149+BE149+I149+AG149+R149+AS149+BB149+BH149</f>
        <v>1</v>
      </c>
      <c r="CA149" s="6">
        <f t="shared" ref="CA149:CA161" si="45">D149+G149+M149+P149+AE149+AK149+AN149+AQ149+AW149+AZ149+BR149+BU149+BX149+BO149+BF149+J149+AH149+S149+AT149+BC149+BI149</f>
        <v>14.09</v>
      </c>
    </row>
    <row r="150" spans="1:79" x14ac:dyDescent="0.25">
      <c r="A150" s="46">
        <v>2015</v>
      </c>
      <c r="B150" s="47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2E-3</v>
      </c>
      <c r="J150" s="5">
        <v>0.11</v>
      </c>
      <c r="K150" s="6">
        <f t="shared" ref="K150:K157" si="46">J150/I150*1000</f>
        <v>55000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32</v>
      </c>
      <c r="S150" s="5">
        <v>240</v>
      </c>
      <c r="T150" s="6">
        <f t="shared" si="43"/>
        <v>7500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0.01</v>
      </c>
      <c r="AH150" s="5">
        <v>0.15</v>
      </c>
      <c r="AI150" s="6">
        <f t="shared" ref="AI150:AI160" si="47">AH150/AG150*1000</f>
        <v>15000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30</v>
      </c>
      <c r="BU150" s="5">
        <v>405</v>
      </c>
      <c r="BV150" s="6">
        <f t="shared" ref="BV150:BV160" si="48">BU150/BT150*1000</f>
        <v>13500</v>
      </c>
      <c r="BW150" s="9">
        <v>0</v>
      </c>
      <c r="BX150" s="5">
        <v>0</v>
      </c>
      <c r="BY150" s="6">
        <v>0</v>
      </c>
      <c r="BZ150" s="14">
        <f t="shared" si="44"/>
        <v>62.012</v>
      </c>
      <c r="CA150" s="6">
        <f t="shared" si="45"/>
        <v>645.26</v>
      </c>
    </row>
    <row r="151" spans="1:79" x14ac:dyDescent="0.25">
      <c r="A151" s="46">
        <v>2015</v>
      </c>
      <c r="B151" s="47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12.467000000000001</v>
      </c>
      <c r="M151" s="5">
        <v>18.2</v>
      </c>
      <c r="N151" s="6">
        <f t="shared" ref="N151:N153" si="49">M151/L151*1000</f>
        <v>1459.8540145985398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0</v>
      </c>
      <c r="AB151" s="5">
        <v>0</v>
      </c>
      <c r="AC151" s="6">
        <v>0</v>
      </c>
      <c r="AD151" s="9">
        <v>0</v>
      </c>
      <c r="AE151" s="5">
        <v>0</v>
      </c>
      <c r="AF151" s="6">
        <v>0</v>
      </c>
      <c r="AG151" s="9">
        <v>0.05</v>
      </c>
      <c r="AH151" s="5">
        <v>0.57999999999999996</v>
      </c>
      <c r="AI151" s="6">
        <f t="shared" si="47"/>
        <v>11599.999999999998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0</v>
      </c>
      <c r="AZ151" s="5">
        <v>0</v>
      </c>
      <c r="BA151" s="6">
        <v>0</v>
      </c>
      <c r="BB151" s="9">
        <v>0</v>
      </c>
      <c r="BC151" s="5">
        <v>0</v>
      </c>
      <c r="BD151" s="6">
        <v>0</v>
      </c>
      <c r="BE151" s="9">
        <v>0</v>
      </c>
      <c r="BF151" s="5">
        <v>0</v>
      </c>
      <c r="BG151" s="6">
        <v>0</v>
      </c>
      <c r="BH151" s="9">
        <v>0.23300000000000001</v>
      </c>
      <c r="BI151" s="5">
        <v>0.84</v>
      </c>
      <c r="BJ151" s="6">
        <f t="shared" ref="BJ151" si="50">BI151/BH151*1000</f>
        <v>3605.1502145922741</v>
      </c>
      <c r="BK151" s="9">
        <v>0</v>
      </c>
      <c r="BL151" s="5">
        <v>0</v>
      </c>
      <c r="BM151" s="6">
        <v>0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60</v>
      </c>
      <c r="BU151" s="5">
        <v>810</v>
      </c>
      <c r="BV151" s="6">
        <f t="shared" si="48"/>
        <v>13500</v>
      </c>
      <c r="BW151" s="9">
        <v>0</v>
      </c>
      <c r="BX151" s="5">
        <v>0</v>
      </c>
      <c r="BY151" s="6">
        <v>0</v>
      </c>
      <c r="BZ151" s="14">
        <f t="shared" si="44"/>
        <v>72.75</v>
      </c>
      <c r="CA151" s="6">
        <f t="shared" si="45"/>
        <v>829.62000000000012</v>
      </c>
    </row>
    <row r="152" spans="1:79" x14ac:dyDescent="0.25">
      <c r="A152" s="46">
        <v>2015</v>
      </c>
      <c r="B152" s="47" t="s">
        <v>8</v>
      </c>
      <c r="C152" s="9">
        <v>0</v>
      </c>
      <c r="D152" s="5">
        <v>0</v>
      </c>
      <c r="E152" s="6">
        <v>0</v>
      </c>
      <c r="F152" s="9">
        <v>0</v>
      </c>
      <c r="G152" s="5">
        <v>0</v>
      </c>
      <c r="H152" s="6">
        <v>0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34</v>
      </c>
      <c r="S152" s="5">
        <v>262.82</v>
      </c>
      <c r="T152" s="6">
        <f t="shared" si="43"/>
        <v>7729.9999999999991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0.5</v>
      </c>
      <c r="AQ152" s="5">
        <v>4</v>
      </c>
      <c r="AR152" s="6">
        <f t="shared" ref="AR152" si="51">AQ152/AP152*1000</f>
        <v>8000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0.3</v>
      </c>
      <c r="BX152" s="5">
        <v>8.7799999999999994</v>
      </c>
      <c r="BY152" s="6">
        <f t="shared" ref="BY152:BY156" si="52">BX152/BW152*1000</f>
        <v>29266.666666666664</v>
      </c>
      <c r="BZ152" s="14">
        <f t="shared" si="44"/>
        <v>34.799999999999997</v>
      </c>
      <c r="CA152" s="6">
        <f t="shared" si="45"/>
        <v>275.59999999999997</v>
      </c>
    </row>
    <row r="153" spans="1:79" x14ac:dyDescent="0.25">
      <c r="A153" s="46">
        <v>2015</v>
      </c>
      <c r="B153" s="47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0.3</v>
      </c>
      <c r="J153" s="5">
        <v>5.0999999999999996</v>
      </c>
      <c r="K153" s="6">
        <f t="shared" si="46"/>
        <v>17000</v>
      </c>
      <c r="L153" s="9">
        <v>2E-3</v>
      </c>
      <c r="M153" s="5">
        <v>0.33</v>
      </c>
      <c r="N153" s="6">
        <f t="shared" si="49"/>
        <v>165000</v>
      </c>
      <c r="O153" s="9">
        <v>0</v>
      </c>
      <c r="P153" s="5">
        <v>0</v>
      </c>
      <c r="Q153" s="6">
        <v>0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32.64</v>
      </c>
      <c r="AH153" s="5">
        <v>294.18</v>
      </c>
      <c r="AI153" s="6">
        <f t="shared" si="47"/>
        <v>9012.8676470588234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0.5</v>
      </c>
      <c r="BX153" s="5">
        <v>3.69</v>
      </c>
      <c r="BY153" s="6">
        <f t="shared" si="52"/>
        <v>7380</v>
      </c>
      <c r="BZ153" s="14">
        <f t="shared" si="44"/>
        <v>33.442</v>
      </c>
      <c r="CA153" s="6">
        <f t="shared" si="45"/>
        <v>303.3</v>
      </c>
    </row>
    <row r="154" spans="1:79" x14ac:dyDescent="0.25">
      <c r="A154" s="46">
        <v>2015</v>
      </c>
      <c r="B154" s="47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2.1000000000000001E-2</v>
      </c>
      <c r="J154" s="5">
        <v>8.7799999999999994</v>
      </c>
      <c r="K154" s="6">
        <f t="shared" si="46"/>
        <v>418095.23809523799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0.50900000000000001</v>
      </c>
      <c r="BU154" s="5">
        <v>10</v>
      </c>
      <c r="BV154" s="6">
        <f t="shared" si="48"/>
        <v>19646.365422396855</v>
      </c>
      <c r="BW154" s="9">
        <v>6.7000000000000004E-2</v>
      </c>
      <c r="BX154" s="5">
        <v>11.29</v>
      </c>
      <c r="BY154" s="6">
        <f t="shared" si="52"/>
        <v>168507.46268656716</v>
      </c>
      <c r="BZ154" s="14">
        <f t="shared" si="44"/>
        <v>0.59700000000000009</v>
      </c>
      <c r="CA154" s="6">
        <f t="shared" si="45"/>
        <v>30.07</v>
      </c>
    </row>
    <row r="155" spans="1:79" x14ac:dyDescent="0.25">
      <c r="A155" s="46">
        <v>2015</v>
      </c>
      <c r="B155" s="47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32</v>
      </c>
      <c r="S155" s="5">
        <v>240</v>
      </c>
      <c r="T155" s="6">
        <f t="shared" si="43"/>
        <v>7500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4.5</v>
      </c>
      <c r="AH155" s="5">
        <v>51.48</v>
      </c>
      <c r="AI155" s="6">
        <f t="shared" si="47"/>
        <v>11440</v>
      </c>
      <c r="AJ155" s="9">
        <v>0</v>
      </c>
      <c r="AK155" s="5">
        <v>0</v>
      </c>
      <c r="AL155" s="6">
        <v>0</v>
      </c>
      <c r="AM155" s="9">
        <v>0.27600000000000002</v>
      </c>
      <c r="AN155" s="5">
        <v>12.54</v>
      </c>
      <c r="AO155" s="6">
        <f t="shared" ref="AO155" si="53">AN155/AM155*1000</f>
        <v>45434.782608695648</v>
      </c>
      <c r="AP155" s="9">
        <v>0</v>
      </c>
      <c r="AQ155" s="5">
        <v>0</v>
      </c>
      <c r="AR155" s="6">
        <v>0</v>
      </c>
      <c r="AS155" s="9">
        <v>34</v>
      </c>
      <c r="AT155" s="5">
        <v>280.5</v>
      </c>
      <c r="AU155" s="6">
        <f t="shared" ref="AU155:AU158" si="54">AT155/AS155*1000</f>
        <v>8250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0.5</v>
      </c>
      <c r="BX155" s="5">
        <v>3.69</v>
      </c>
      <c r="BY155" s="6">
        <f t="shared" si="52"/>
        <v>7380</v>
      </c>
      <c r="BZ155" s="14">
        <f t="shared" si="44"/>
        <v>71.275999999999996</v>
      </c>
      <c r="CA155" s="6">
        <f t="shared" si="45"/>
        <v>588.21</v>
      </c>
    </row>
    <row r="156" spans="1:79" x14ac:dyDescent="0.25">
      <c r="A156" s="46">
        <v>2015</v>
      </c>
      <c r="B156" s="47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0.1</v>
      </c>
      <c r="J156" s="5">
        <v>1.59</v>
      </c>
      <c r="K156" s="6">
        <f t="shared" si="46"/>
        <v>15900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4.1349999999999998</v>
      </c>
      <c r="AH156" s="5">
        <v>106.05</v>
      </c>
      <c r="AI156" s="6">
        <f t="shared" si="47"/>
        <v>25646.916565900847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0</v>
      </c>
      <c r="BR156" s="5">
        <v>0</v>
      </c>
      <c r="BS156" s="6">
        <v>0</v>
      </c>
      <c r="BT156" s="9">
        <v>0.60599999999999998</v>
      </c>
      <c r="BU156" s="5">
        <v>10</v>
      </c>
      <c r="BV156" s="6">
        <f t="shared" si="48"/>
        <v>16501.650165016505</v>
      </c>
      <c r="BW156" s="9">
        <v>1.4119999999999999</v>
      </c>
      <c r="BX156" s="5">
        <v>11.59</v>
      </c>
      <c r="BY156" s="6">
        <f t="shared" si="52"/>
        <v>8208.2152974504261</v>
      </c>
      <c r="BZ156" s="14">
        <f t="shared" si="44"/>
        <v>6.2530000000000001</v>
      </c>
      <c r="CA156" s="6">
        <f t="shared" si="45"/>
        <v>129.22999999999999</v>
      </c>
    </row>
    <row r="157" spans="1:79" x14ac:dyDescent="0.25">
      <c r="A157" s="46">
        <v>2015</v>
      </c>
      <c r="B157" s="47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0.3</v>
      </c>
      <c r="J157" s="5">
        <v>2.5499999999999998</v>
      </c>
      <c r="K157" s="6">
        <f t="shared" si="46"/>
        <v>8500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24</v>
      </c>
      <c r="S157" s="5">
        <v>180</v>
      </c>
      <c r="T157" s="6">
        <f t="shared" si="43"/>
        <v>7500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0</v>
      </c>
      <c r="AB157" s="5">
        <v>0</v>
      </c>
      <c r="AC157" s="6">
        <v>0</v>
      </c>
      <c r="AD157" s="9">
        <v>0</v>
      </c>
      <c r="AE157" s="5">
        <v>0</v>
      </c>
      <c r="AF157" s="6">
        <v>0</v>
      </c>
      <c r="AG157" s="9">
        <v>30.9</v>
      </c>
      <c r="AH157" s="5">
        <v>159.54</v>
      </c>
      <c r="AI157" s="6">
        <f t="shared" si="47"/>
        <v>5163.1067961165054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14">
        <f t="shared" si="44"/>
        <v>55.2</v>
      </c>
      <c r="CA157" s="6">
        <f t="shared" si="45"/>
        <v>342.09000000000003</v>
      </c>
    </row>
    <row r="158" spans="1:79" x14ac:dyDescent="0.25">
      <c r="A158" s="46">
        <v>2015</v>
      </c>
      <c r="B158" s="47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0</v>
      </c>
      <c r="J158" s="5">
        <v>0</v>
      </c>
      <c r="K158" s="6">
        <v>0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32</v>
      </c>
      <c r="S158" s="5">
        <v>240</v>
      </c>
      <c r="T158" s="6">
        <f t="shared" si="43"/>
        <v>7500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0</v>
      </c>
      <c r="AB158" s="5">
        <v>0</v>
      </c>
      <c r="AC158" s="6">
        <v>0</v>
      </c>
      <c r="AD158" s="9">
        <v>0</v>
      </c>
      <c r="AE158" s="5">
        <v>0</v>
      </c>
      <c r="AF158" s="6">
        <v>0</v>
      </c>
      <c r="AG158" s="9">
        <v>13.2</v>
      </c>
      <c r="AH158" s="5">
        <v>289.47000000000003</v>
      </c>
      <c r="AI158" s="6">
        <f t="shared" si="47"/>
        <v>21929.54545454546</v>
      </c>
      <c r="AJ158" s="9">
        <v>0</v>
      </c>
      <c r="AK158" s="5">
        <v>0</v>
      </c>
      <c r="AL158" s="6">
        <v>0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3.286</v>
      </c>
      <c r="AT158" s="5">
        <v>23.19</v>
      </c>
      <c r="AU158" s="6">
        <f t="shared" si="54"/>
        <v>7057.212416311625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14">
        <f t="shared" si="44"/>
        <v>48.486000000000004</v>
      </c>
      <c r="CA158" s="6">
        <f t="shared" si="45"/>
        <v>552.66000000000008</v>
      </c>
    </row>
    <row r="159" spans="1:79" x14ac:dyDescent="0.25">
      <c r="A159" s="46">
        <v>2015</v>
      </c>
      <c r="B159" s="47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30</v>
      </c>
      <c r="S159" s="5">
        <v>225</v>
      </c>
      <c r="T159" s="6">
        <f t="shared" si="43"/>
        <v>7500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9.35</v>
      </c>
      <c r="AH159" s="5">
        <v>179.94</v>
      </c>
      <c r="AI159" s="6">
        <f t="shared" si="47"/>
        <v>19244.919786096259</v>
      </c>
      <c r="AJ159" s="9">
        <v>0</v>
      </c>
      <c r="AK159" s="5">
        <v>0</v>
      </c>
      <c r="AL159" s="6">
        <v>0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30</v>
      </c>
      <c r="BU159" s="5">
        <v>414</v>
      </c>
      <c r="BV159" s="6">
        <f t="shared" si="48"/>
        <v>13800</v>
      </c>
      <c r="BW159" s="9">
        <v>0</v>
      </c>
      <c r="BX159" s="5">
        <v>0</v>
      </c>
      <c r="BY159" s="6">
        <v>0</v>
      </c>
      <c r="BZ159" s="14">
        <f t="shared" si="44"/>
        <v>69.349999999999994</v>
      </c>
      <c r="CA159" s="6">
        <f t="shared" si="45"/>
        <v>818.94</v>
      </c>
    </row>
    <row r="160" spans="1:79" x14ac:dyDescent="0.25">
      <c r="A160" s="46">
        <v>2015</v>
      </c>
      <c r="B160" s="47" t="s">
        <v>16</v>
      </c>
      <c r="C160" s="9">
        <v>4.2999999999999997E-2</v>
      </c>
      <c r="D160" s="5">
        <v>4.96</v>
      </c>
      <c r="E160" s="6">
        <f t="shared" ref="E160" si="55">D160/C160*1000</f>
        <v>115348.83720930234</v>
      </c>
      <c r="F160" s="9">
        <v>0</v>
      </c>
      <c r="G160" s="5">
        <v>0</v>
      </c>
      <c r="H160" s="6">
        <v>0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32</v>
      </c>
      <c r="S160" s="5">
        <v>240</v>
      </c>
      <c r="T160" s="6">
        <f t="shared" si="43"/>
        <v>7500</v>
      </c>
      <c r="U160" s="9">
        <v>0</v>
      </c>
      <c r="V160" s="5">
        <v>0</v>
      </c>
      <c r="W160" s="6">
        <v>0</v>
      </c>
      <c r="X160" s="9">
        <v>0</v>
      </c>
      <c r="Y160" s="5">
        <v>0</v>
      </c>
      <c r="Z160" s="6">
        <v>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12.5</v>
      </c>
      <c r="AH160" s="5">
        <v>101.75</v>
      </c>
      <c r="AI160" s="6">
        <f t="shared" si="47"/>
        <v>8140.0000000000009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</v>
      </c>
      <c r="AW160" s="5">
        <v>0</v>
      </c>
      <c r="AX160" s="6">
        <v>0</v>
      </c>
      <c r="AY160" s="9">
        <v>0</v>
      </c>
      <c r="AZ160" s="5">
        <v>0</v>
      </c>
      <c r="BA160" s="6"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30</v>
      </c>
      <c r="BU160" s="5">
        <v>414</v>
      </c>
      <c r="BV160" s="6">
        <f t="shared" si="48"/>
        <v>13800</v>
      </c>
      <c r="BW160" s="9">
        <v>0</v>
      </c>
      <c r="BX160" s="5">
        <v>0</v>
      </c>
      <c r="BY160" s="6">
        <v>0</v>
      </c>
      <c r="BZ160" s="14">
        <f t="shared" si="44"/>
        <v>74.543000000000006</v>
      </c>
      <c r="CA160" s="6">
        <f t="shared" si="45"/>
        <v>760.71</v>
      </c>
    </row>
    <row r="161" spans="1:79" ht="15.75" thickBot="1" x14ac:dyDescent="0.3">
      <c r="A161" s="61"/>
      <c r="B161" s="62" t="s">
        <v>17</v>
      </c>
      <c r="C161" s="41">
        <f>SUM(C149:C160)</f>
        <v>4.2999999999999997E-2</v>
      </c>
      <c r="D161" s="39">
        <f>SUM(D149:D160)</f>
        <v>4.96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0.72300000000000009</v>
      </c>
      <c r="J161" s="39">
        <f>SUM(J149:J160)</f>
        <v>18.13</v>
      </c>
      <c r="K161" s="40"/>
      <c r="L161" s="41">
        <f>SUM(L149:L160)</f>
        <v>12.469000000000001</v>
      </c>
      <c r="M161" s="39">
        <f>SUM(M149:M160)</f>
        <v>18.529999999999998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217</v>
      </c>
      <c r="S161" s="39">
        <f>SUM(S149:S160)</f>
        <v>1641.9099999999999</v>
      </c>
      <c r="T161" s="40"/>
      <c r="U161" s="41">
        <f>SUM(U149:U160)</f>
        <v>0</v>
      </c>
      <c r="V161" s="39">
        <f>SUM(V149:V160)</f>
        <v>0</v>
      </c>
      <c r="W161" s="40"/>
      <c r="X161" s="41">
        <f>SUM(X149:X160)</f>
        <v>0</v>
      </c>
      <c r="Y161" s="39">
        <f>SUM(Y149:Y160)</f>
        <v>0</v>
      </c>
      <c r="Z161" s="40"/>
      <c r="AA161" s="41">
        <f>SUM(AA149:AA160)</f>
        <v>0</v>
      </c>
      <c r="AB161" s="39">
        <f>SUM(AB149:AB160)</f>
        <v>0</v>
      </c>
      <c r="AC161" s="40"/>
      <c r="AD161" s="41">
        <f>SUM(AD149:AD160)</f>
        <v>0</v>
      </c>
      <c r="AE161" s="39">
        <f>SUM(AE149:AE160)</f>
        <v>0</v>
      </c>
      <c r="AF161" s="40"/>
      <c r="AG161" s="41">
        <f>SUM(AG149:AG160)</f>
        <v>107.285</v>
      </c>
      <c r="AH161" s="39">
        <f>SUM(AH149:AH160)</f>
        <v>1183.1400000000001</v>
      </c>
      <c r="AI161" s="40"/>
      <c r="AJ161" s="41">
        <f>SUM(AJ149:AJ160)</f>
        <v>0</v>
      </c>
      <c r="AK161" s="39">
        <f>SUM(AK149:AK160)</f>
        <v>0</v>
      </c>
      <c r="AL161" s="40"/>
      <c r="AM161" s="41">
        <f>SUM(AM149:AM160)</f>
        <v>0.27600000000000002</v>
      </c>
      <c r="AN161" s="39">
        <f>SUM(AN149:AN160)</f>
        <v>12.54</v>
      </c>
      <c r="AO161" s="40"/>
      <c r="AP161" s="41">
        <f>SUM(AP149:AP160)</f>
        <v>0.5</v>
      </c>
      <c r="AQ161" s="39">
        <f>SUM(AQ149:AQ160)</f>
        <v>4</v>
      </c>
      <c r="AR161" s="40"/>
      <c r="AS161" s="41">
        <f>SUM(AS149:AS160)</f>
        <v>37.286000000000001</v>
      </c>
      <c r="AT161" s="39">
        <f>SUM(AT149:AT160)</f>
        <v>303.69</v>
      </c>
      <c r="AU161" s="40"/>
      <c r="AV161" s="41">
        <f>SUM(AV149:AV160)</f>
        <v>0</v>
      </c>
      <c r="AW161" s="39">
        <f>SUM(AW149:AW160)</f>
        <v>0</v>
      </c>
      <c r="AX161" s="40"/>
      <c r="AY161" s="41">
        <f>SUM(AY149:AY160)</f>
        <v>0</v>
      </c>
      <c r="AZ161" s="39">
        <f>SUM(AZ149:AZ160)</f>
        <v>0</v>
      </c>
      <c r="BA161" s="40"/>
      <c r="BB161" s="41">
        <f>SUM(BB149:BB160)</f>
        <v>0</v>
      </c>
      <c r="BC161" s="39">
        <f>SUM(BC149:BC160)</f>
        <v>0</v>
      </c>
      <c r="BD161" s="40"/>
      <c r="BE161" s="41">
        <f>SUM(BE149:BE160)</f>
        <v>0</v>
      </c>
      <c r="BF161" s="39">
        <f>SUM(BF149:BF160)</f>
        <v>0</v>
      </c>
      <c r="BG161" s="40"/>
      <c r="BH161" s="41">
        <f>SUM(BH149:BH160)</f>
        <v>0.23300000000000001</v>
      </c>
      <c r="BI161" s="39">
        <f>SUM(BI149:BI160)</f>
        <v>0.84</v>
      </c>
      <c r="BJ161" s="40"/>
      <c r="BK161" s="41">
        <f>SUM(BK149:BK160)</f>
        <v>0</v>
      </c>
      <c r="BL161" s="39">
        <f>SUM(BL149:BL160)</f>
        <v>0</v>
      </c>
      <c r="BM161" s="40"/>
      <c r="BN161" s="41">
        <f>SUM(BN149:BN160)</f>
        <v>0</v>
      </c>
      <c r="BO161" s="39">
        <f>SUM(BO149:BO160)</f>
        <v>0</v>
      </c>
      <c r="BP161" s="40"/>
      <c r="BQ161" s="41">
        <f>SUM(BQ149:BQ160)</f>
        <v>0</v>
      </c>
      <c r="BR161" s="39">
        <f>SUM(BR149:BR160)</f>
        <v>0</v>
      </c>
      <c r="BS161" s="40"/>
      <c r="BT161" s="41">
        <f>SUM(BT149:BT160)</f>
        <v>151.11500000000001</v>
      </c>
      <c r="BU161" s="39">
        <f>SUM(BU149:BU160)</f>
        <v>2063</v>
      </c>
      <c r="BV161" s="40"/>
      <c r="BW161" s="41">
        <f>SUM(BW149:BW160)</f>
        <v>2.7789999999999999</v>
      </c>
      <c r="BX161" s="39">
        <f>SUM(BX149:BX160)</f>
        <v>39.04</v>
      </c>
      <c r="BY161" s="40"/>
      <c r="BZ161" s="41">
        <f t="shared" si="44"/>
        <v>529.70900000000006</v>
      </c>
      <c r="CA161" s="40">
        <f t="shared" si="45"/>
        <v>5289.78</v>
      </c>
    </row>
    <row r="162" spans="1:79" x14ac:dyDescent="0.25">
      <c r="A162" s="46">
        <v>2016</v>
      </c>
      <c r="B162" s="47" t="s">
        <v>5</v>
      </c>
      <c r="C162" s="9">
        <v>0</v>
      </c>
      <c r="D162" s="5">
        <v>0</v>
      </c>
      <c r="E162" s="6">
        <v>0</v>
      </c>
      <c r="F162" s="9">
        <v>0</v>
      </c>
      <c r="G162" s="5">
        <v>0</v>
      </c>
      <c r="H162" s="6">
        <v>0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1</v>
      </c>
      <c r="S162" s="5">
        <v>11.19</v>
      </c>
      <c r="T162" s="6">
        <f t="shared" ref="T162:T172" si="56">S162/R162*1000</f>
        <v>11190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9</v>
      </c>
      <c r="AH162" s="5">
        <v>165.04</v>
      </c>
      <c r="AI162" s="6">
        <f t="shared" ref="AI162:AI172" si="57">AH162/AG162*1000</f>
        <v>18337.777777777777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1E-3</v>
      </c>
      <c r="AZ162" s="5">
        <v>0.02</v>
      </c>
      <c r="BA162" s="6">
        <f t="shared" ref="BA162:BA167" si="58">AZ162/AY162*1000</f>
        <v>20000</v>
      </c>
      <c r="BB162" s="9">
        <v>0</v>
      </c>
      <c r="BC162" s="5">
        <v>0</v>
      </c>
      <c r="BD162" s="6">
        <v>0</v>
      </c>
      <c r="BE162" s="9">
        <v>0</v>
      </c>
      <c r="BF162" s="5">
        <v>0</v>
      </c>
      <c r="BG162" s="6">
        <v>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60</v>
      </c>
      <c r="BX162" s="5">
        <v>601.66999999999996</v>
      </c>
      <c r="BY162" s="6">
        <f t="shared" ref="BY162:BY172" si="59">BX162/BW162*1000</f>
        <v>10027.833333333332</v>
      </c>
      <c r="BZ162" s="14">
        <f t="shared" ref="BZ162:BZ174" si="60">C162+F162+L162+O162+AD162+AJ162+AM162+AP162+AV162+AY162+BQ162+BT162+BW162+BN162+BE162+I162+AG162+R162+AS162+BB162+BH162+BK162</f>
        <v>70.001000000000005</v>
      </c>
      <c r="CA162" s="6">
        <f t="shared" ref="CA162:CA174" si="61">D162+G162+M162+P162+AE162+AK162+AN162+AQ162+AW162+AZ162+BR162+BU162+BX162+BO162+BF162+J162+AH162+S162+AT162+BC162+BI162+BL162</f>
        <v>777.92</v>
      </c>
    </row>
    <row r="163" spans="1:79" x14ac:dyDescent="0.25">
      <c r="A163" s="46">
        <v>2016</v>
      </c>
      <c r="B163" s="47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32</v>
      </c>
      <c r="S163" s="5">
        <v>272</v>
      </c>
      <c r="T163" s="6">
        <f t="shared" si="56"/>
        <v>8500</v>
      </c>
      <c r="U163" s="9">
        <v>0</v>
      </c>
      <c r="V163" s="5">
        <v>0</v>
      </c>
      <c r="W163" s="6">
        <v>0</v>
      </c>
      <c r="X163" s="9">
        <v>0</v>
      </c>
      <c r="Y163" s="5">
        <v>0</v>
      </c>
      <c r="Z163" s="6">
        <v>0</v>
      </c>
      <c r="AA163" s="9">
        <v>0</v>
      </c>
      <c r="AB163" s="5">
        <v>0</v>
      </c>
      <c r="AC163" s="6">
        <v>0</v>
      </c>
      <c r="AD163" s="9">
        <v>0</v>
      </c>
      <c r="AE163" s="5">
        <v>0</v>
      </c>
      <c r="AF163" s="6">
        <v>0</v>
      </c>
      <c r="AG163" s="9">
        <v>4.25</v>
      </c>
      <c r="AH163" s="5">
        <v>91.22</v>
      </c>
      <c r="AI163" s="6">
        <f t="shared" si="57"/>
        <v>21463.529411764706</v>
      </c>
      <c r="AJ163" s="9">
        <v>0</v>
      </c>
      <c r="AK163" s="5">
        <v>0</v>
      </c>
      <c r="AL163" s="6">
        <v>0</v>
      </c>
      <c r="AM163" s="9">
        <v>0</v>
      </c>
      <c r="AN163" s="5">
        <v>0</v>
      </c>
      <c r="AO163" s="6">
        <v>0</v>
      </c>
      <c r="AP163" s="9">
        <v>0</v>
      </c>
      <c r="AQ163" s="5">
        <v>0</v>
      </c>
      <c r="AR163" s="6">
        <v>0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8.9999999999999993E-3</v>
      </c>
      <c r="AZ163" s="5">
        <v>4.47</v>
      </c>
      <c r="BA163" s="6">
        <f t="shared" si="58"/>
        <v>496666.66666666669</v>
      </c>
      <c r="BB163" s="9">
        <v>0</v>
      </c>
      <c r="BC163" s="5">
        <v>0</v>
      </c>
      <c r="BD163" s="6">
        <v>0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1E-3</v>
      </c>
      <c r="BX163" s="5">
        <v>0.61</v>
      </c>
      <c r="BY163" s="6">
        <f t="shared" si="59"/>
        <v>610000</v>
      </c>
      <c r="BZ163" s="14">
        <f t="shared" si="60"/>
        <v>36.26</v>
      </c>
      <c r="CA163" s="6">
        <f t="shared" si="61"/>
        <v>368.3</v>
      </c>
    </row>
    <row r="164" spans="1:79" x14ac:dyDescent="0.25">
      <c r="A164" s="46">
        <v>2016</v>
      </c>
      <c r="B164" s="47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0.10100000000000001</v>
      </c>
      <c r="J164" s="5">
        <v>1.8</v>
      </c>
      <c r="K164" s="6">
        <f t="shared" ref="K164:K173" si="62">J164/I164*1000</f>
        <v>17821.782178217822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</v>
      </c>
      <c r="V164" s="5">
        <v>0</v>
      </c>
      <c r="W164" s="6">
        <v>0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0.35</v>
      </c>
      <c r="AT164" s="5">
        <v>10.77</v>
      </c>
      <c r="AU164" s="6">
        <f t="shared" ref="AU164:AU172" si="63">AT164/AS164*1000</f>
        <v>30771.428571428572</v>
      </c>
      <c r="AV164" s="9">
        <v>0</v>
      </c>
      <c r="AW164" s="5">
        <v>0</v>
      </c>
      <c r="AX164" s="6">
        <v>0</v>
      </c>
      <c r="AY164" s="9">
        <v>0</v>
      </c>
      <c r="AZ164" s="5">
        <v>0</v>
      </c>
      <c r="BA164" s="6">
        <v>0</v>
      </c>
      <c r="BB164" s="9">
        <v>0</v>
      </c>
      <c r="BC164" s="5">
        <v>0</v>
      </c>
      <c r="BD164" s="6">
        <v>0</v>
      </c>
      <c r="BE164" s="9">
        <v>0</v>
      </c>
      <c r="BF164" s="5">
        <v>0</v>
      </c>
      <c r="BG164" s="6">
        <v>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30.001000000000001</v>
      </c>
      <c r="BX164" s="5"/>
      <c r="BY164" s="6">
        <f t="shared" si="59"/>
        <v>0</v>
      </c>
      <c r="BZ164" s="14">
        <f t="shared" si="60"/>
        <v>30.452000000000002</v>
      </c>
      <c r="CA164" s="6">
        <f t="shared" si="61"/>
        <v>12.57</v>
      </c>
    </row>
    <row r="165" spans="1:79" x14ac:dyDescent="0.25">
      <c r="A165" s="46">
        <v>2016</v>
      </c>
      <c r="B165" s="47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32</v>
      </c>
      <c r="S165" s="5">
        <v>272</v>
      </c>
      <c r="T165" s="6">
        <f t="shared" si="56"/>
        <v>8500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30</v>
      </c>
      <c r="BX165" s="5">
        <v>246.37</v>
      </c>
      <c r="BY165" s="6">
        <f t="shared" si="59"/>
        <v>8212.3333333333339</v>
      </c>
      <c r="BZ165" s="14">
        <f t="shared" si="60"/>
        <v>62</v>
      </c>
      <c r="CA165" s="6">
        <f t="shared" si="61"/>
        <v>518.37</v>
      </c>
    </row>
    <row r="166" spans="1:79" x14ac:dyDescent="0.25">
      <c r="A166" s="46">
        <v>2016</v>
      </c>
      <c r="B166" s="47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0.06</v>
      </c>
      <c r="J166" s="5">
        <v>4.6500000000000004</v>
      </c>
      <c r="K166" s="6">
        <f t="shared" si="62"/>
        <v>77500.000000000015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0</v>
      </c>
      <c r="Y166" s="5">
        <v>0</v>
      </c>
      <c r="Z166" s="6">
        <v>0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5.0000000000000001E-3</v>
      </c>
      <c r="AH166" s="5">
        <v>0.24</v>
      </c>
      <c r="AI166" s="6">
        <f t="shared" si="57"/>
        <v>48000</v>
      </c>
      <c r="AJ166" s="9">
        <v>0</v>
      </c>
      <c r="AK166" s="5">
        <v>0</v>
      </c>
      <c r="AL166" s="6">
        <v>0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30</v>
      </c>
      <c r="BU166" s="5">
        <v>414</v>
      </c>
      <c r="BV166" s="6">
        <f t="shared" ref="BV166:BV168" si="64">BU166/BT166*1000</f>
        <v>13800</v>
      </c>
      <c r="BW166" s="9">
        <v>60</v>
      </c>
      <c r="BX166" s="5">
        <v>507.31</v>
      </c>
      <c r="BY166" s="6">
        <f t="shared" si="59"/>
        <v>8455.1666666666661</v>
      </c>
      <c r="BZ166" s="14">
        <f t="shared" si="60"/>
        <v>90.064999999999998</v>
      </c>
      <c r="CA166" s="6">
        <f t="shared" si="61"/>
        <v>926.19999999999993</v>
      </c>
    </row>
    <row r="167" spans="1:79" x14ac:dyDescent="0.25">
      <c r="A167" s="46">
        <v>2016</v>
      </c>
      <c r="B167" s="47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0.25</v>
      </c>
      <c r="J167" s="5">
        <v>4.4000000000000004</v>
      </c>
      <c r="K167" s="6">
        <f t="shared" si="62"/>
        <v>17600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32.051000000000002</v>
      </c>
      <c r="S167" s="5">
        <v>272.74</v>
      </c>
      <c r="T167" s="6">
        <f t="shared" si="56"/>
        <v>8509.5628841533799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2E-3</v>
      </c>
      <c r="AH167" s="5">
        <v>0.04</v>
      </c>
      <c r="AI167" s="6">
        <f t="shared" si="57"/>
        <v>20000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1E-3</v>
      </c>
      <c r="AZ167" s="5">
        <v>0.02</v>
      </c>
      <c r="BA167" s="6">
        <f t="shared" si="58"/>
        <v>20000</v>
      </c>
      <c r="BB167" s="9">
        <v>0</v>
      </c>
      <c r="BC167" s="5">
        <v>0</v>
      </c>
      <c r="BD167" s="6">
        <v>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14">
        <f t="shared" si="60"/>
        <v>32.304000000000002</v>
      </c>
      <c r="CA167" s="6">
        <f t="shared" si="61"/>
        <v>277.2</v>
      </c>
    </row>
    <row r="168" spans="1:79" x14ac:dyDescent="0.25">
      <c r="A168" s="46">
        <v>2016</v>
      </c>
      <c r="B168" s="47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0</v>
      </c>
      <c r="AB168" s="5">
        <v>0</v>
      </c>
      <c r="AC168" s="6">
        <v>0</v>
      </c>
      <c r="AD168" s="9">
        <v>0</v>
      </c>
      <c r="AE168" s="5">
        <v>0</v>
      </c>
      <c r="AF168" s="6">
        <v>0</v>
      </c>
      <c r="AG168" s="9">
        <v>1E-3</v>
      </c>
      <c r="AH168" s="5">
        <v>0.15</v>
      </c>
      <c r="AI168" s="6">
        <f t="shared" si="57"/>
        <v>150000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0.01</v>
      </c>
      <c r="BO168" s="5">
        <v>2</v>
      </c>
      <c r="BP168" s="6">
        <f t="shared" ref="BP168" si="65">BO168/BN168*1000</f>
        <v>200000</v>
      </c>
      <c r="BQ168" s="9">
        <v>0</v>
      </c>
      <c r="BR168" s="5">
        <v>0</v>
      </c>
      <c r="BS168" s="6">
        <v>0</v>
      </c>
      <c r="BT168" s="9">
        <v>60</v>
      </c>
      <c r="BU168" s="5">
        <v>705.9</v>
      </c>
      <c r="BV168" s="6">
        <f t="shared" si="64"/>
        <v>11764.999999999998</v>
      </c>
      <c r="BW168" s="9">
        <v>0.5</v>
      </c>
      <c r="BX168" s="5">
        <v>4.0999999999999996</v>
      </c>
      <c r="BY168" s="6">
        <f t="shared" si="59"/>
        <v>8200</v>
      </c>
      <c r="BZ168" s="14">
        <f t="shared" si="60"/>
        <v>60.510999999999996</v>
      </c>
      <c r="CA168" s="6">
        <f t="shared" si="61"/>
        <v>712.15</v>
      </c>
    </row>
    <row r="169" spans="1:79" x14ac:dyDescent="0.25">
      <c r="A169" s="46">
        <v>2016</v>
      </c>
      <c r="B169" s="47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0</v>
      </c>
      <c r="J169" s="5">
        <v>0</v>
      </c>
      <c r="K169" s="6">
        <v>0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32</v>
      </c>
      <c r="S169" s="5">
        <v>336</v>
      </c>
      <c r="T169" s="6">
        <f t="shared" si="56"/>
        <v>10500</v>
      </c>
      <c r="U169" s="9">
        <v>0</v>
      </c>
      <c r="V169" s="5">
        <v>0</v>
      </c>
      <c r="W169" s="6">
        <v>0</v>
      </c>
      <c r="X169" s="9">
        <v>0</v>
      </c>
      <c r="Y169" s="5">
        <v>0</v>
      </c>
      <c r="Z169" s="6">
        <v>0</v>
      </c>
      <c r="AA169" s="9">
        <v>0</v>
      </c>
      <c r="AB169" s="5">
        <v>0</v>
      </c>
      <c r="AC169" s="6">
        <v>0</v>
      </c>
      <c r="AD169" s="9">
        <v>0</v>
      </c>
      <c r="AE169" s="5">
        <v>0</v>
      </c>
      <c r="AF169" s="6">
        <v>0</v>
      </c>
      <c r="AG169" s="9">
        <v>3.5179999999999998</v>
      </c>
      <c r="AH169" s="5">
        <v>58.01</v>
      </c>
      <c r="AI169" s="6">
        <f t="shared" si="57"/>
        <v>16489.482660602614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14">
        <f t="shared" si="60"/>
        <v>35.518000000000001</v>
      </c>
      <c r="CA169" s="6">
        <f t="shared" si="61"/>
        <v>394.01</v>
      </c>
    </row>
    <row r="170" spans="1:79" x14ac:dyDescent="0.25">
      <c r="A170" s="46">
        <v>2016</v>
      </c>
      <c r="B170" s="47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0.2</v>
      </c>
      <c r="J170" s="5">
        <v>4.9000000000000004</v>
      </c>
      <c r="K170" s="6">
        <f t="shared" si="62"/>
        <v>24500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0</v>
      </c>
      <c r="AB170" s="5">
        <v>0</v>
      </c>
      <c r="AC170" s="6">
        <v>0</v>
      </c>
      <c r="AD170" s="9">
        <v>0</v>
      </c>
      <c r="AE170" s="5">
        <v>0</v>
      </c>
      <c r="AF170" s="6">
        <v>0</v>
      </c>
      <c r="AG170" s="9">
        <v>1.4E-2</v>
      </c>
      <c r="AH170" s="5">
        <v>0.14000000000000001</v>
      </c>
      <c r="AI170" s="6">
        <f t="shared" si="57"/>
        <v>10000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0</v>
      </c>
      <c r="AQ170" s="5">
        <v>0</v>
      </c>
      <c r="AR170" s="6">
        <v>0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14">
        <f t="shared" si="60"/>
        <v>0.21400000000000002</v>
      </c>
      <c r="CA170" s="6">
        <f t="shared" si="61"/>
        <v>5.04</v>
      </c>
    </row>
    <row r="171" spans="1:79" x14ac:dyDescent="0.25">
      <c r="A171" s="46">
        <v>2016</v>
      </c>
      <c r="B171" s="47" t="s">
        <v>14</v>
      </c>
      <c r="C171" s="9">
        <v>0</v>
      </c>
      <c r="D171" s="5">
        <v>0</v>
      </c>
      <c r="E171" s="6">
        <v>0</v>
      </c>
      <c r="F171" s="9">
        <v>0</v>
      </c>
      <c r="G171" s="5">
        <v>0</v>
      </c>
      <c r="H171" s="6">
        <v>0</v>
      </c>
      <c r="I171" s="9">
        <v>0.14399999999999999</v>
      </c>
      <c r="J171" s="5">
        <v>7.47</v>
      </c>
      <c r="K171" s="6">
        <f t="shared" si="62"/>
        <v>51875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32</v>
      </c>
      <c r="S171" s="5">
        <v>336</v>
      </c>
      <c r="T171" s="6">
        <f t="shared" si="56"/>
        <v>10500</v>
      </c>
      <c r="U171" s="9">
        <v>0</v>
      </c>
      <c r="V171" s="5">
        <v>0</v>
      </c>
      <c r="W171" s="6">
        <v>0</v>
      </c>
      <c r="X171" s="9">
        <v>0</v>
      </c>
      <c r="Y171" s="5">
        <v>0</v>
      </c>
      <c r="Z171" s="6">
        <v>0</v>
      </c>
      <c r="AA171" s="9">
        <v>0</v>
      </c>
      <c r="AB171" s="5">
        <v>0</v>
      </c>
      <c r="AC171" s="6">
        <v>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0</v>
      </c>
      <c r="AN171" s="5">
        <v>0</v>
      </c>
      <c r="AO171" s="6">
        <v>0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0</v>
      </c>
      <c r="BX171" s="5">
        <v>0</v>
      </c>
      <c r="BY171" s="6">
        <v>0</v>
      </c>
      <c r="BZ171" s="14">
        <f t="shared" si="60"/>
        <v>32.143999999999998</v>
      </c>
      <c r="CA171" s="6">
        <f t="shared" si="61"/>
        <v>343.47</v>
      </c>
    </row>
    <row r="172" spans="1:79" x14ac:dyDescent="0.25">
      <c r="A172" s="46">
        <v>2016</v>
      </c>
      <c r="B172" s="47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0.63800000000000001</v>
      </c>
      <c r="J172" s="5">
        <v>16.079999999999998</v>
      </c>
      <c r="K172" s="6">
        <f t="shared" si="62"/>
        <v>25203.761755485888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64</v>
      </c>
      <c r="S172" s="5">
        <v>584.48</v>
      </c>
      <c r="T172" s="6">
        <f t="shared" si="56"/>
        <v>9132.5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0</v>
      </c>
      <c r="AB172" s="5">
        <v>0</v>
      </c>
      <c r="AC172" s="6">
        <v>0</v>
      </c>
      <c r="AD172" s="9">
        <v>0</v>
      </c>
      <c r="AE172" s="5">
        <v>0</v>
      </c>
      <c r="AF172" s="6">
        <v>0</v>
      </c>
      <c r="AG172" s="9">
        <v>0.6</v>
      </c>
      <c r="AH172" s="5">
        <v>7.95</v>
      </c>
      <c r="AI172" s="6">
        <f t="shared" si="57"/>
        <v>13250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18</v>
      </c>
      <c r="AT172" s="5">
        <v>119.7</v>
      </c>
      <c r="AU172" s="6">
        <f t="shared" si="63"/>
        <v>6650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2E-3</v>
      </c>
      <c r="BL172" s="5">
        <v>0.01</v>
      </c>
      <c r="BM172" s="6">
        <f t="shared" ref="BM172" si="66">BL172/BK172*1000</f>
        <v>5000</v>
      </c>
      <c r="BN172" s="9">
        <v>0</v>
      </c>
      <c r="BO172" s="5">
        <v>0</v>
      </c>
      <c r="BP172" s="6">
        <v>0</v>
      </c>
      <c r="BQ172" s="9">
        <v>0</v>
      </c>
      <c r="BR172" s="5">
        <v>0</v>
      </c>
      <c r="BS172" s="6">
        <v>0</v>
      </c>
      <c r="BT172" s="9">
        <v>0</v>
      </c>
      <c r="BU172" s="5">
        <v>0</v>
      </c>
      <c r="BV172" s="6">
        <v>0</v>
      </c>
      <c r="BW172" s="9">
        <v>0.1</v>
      </c>
      <c r="BX172" s="5">
        <v>1.94</v>
      </c>
      <c r="BY172" s="6">
        <f t="shared" si="59"/>
        <v>19400</v>
      </c>
      <c r="BZ172" s="14">
        <f t="shared" si="60"/>
        <v>83.339999999999989</v>
      </c>
      <c r="CA172" s="6">
        <f t="shared" si="61"/>
        <v>730.16000000000008</v>
      </c>
    </row>
    <row r="173" spans="1:79" x14ac:dyDescent="0.25">
      <c r="A173" s="46">
        <v>2016</v>
      </c>
      <c r="B173" s="47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0.11799999999999999</v>
      </c>
      <c r="J173" s="5">
        <v>5.68</v>
      </c>
      <c r="K173" s="6">
        <f t="shared" si="62"/>
        <v>48135.593220338982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0.5</v>
      </c>
      <c r="AK173" s="5">
        <v>6.58</v>
      </c>
      <c r="AL173" s="6">
        <f t="shared" ref="AL173" si="67">AK173/AJ173*1000</f>
        <v>13160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14">
        <f t="shared" si="60"/>
        <v>0.61799999999999999</v>
      </c>
      <c r="CA173" s="6">
        <f t="shared" si="61"/>
        <v>12.26</v>
      </c>
    </row>
    <row r="174" spans="1:79" ht="15.75" thickBot="1" x14ac:dyDescent="0.3">
      <c r="A174" s="61"/>
      <c r="B174" s="62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1.5110000000000001</v>
      </c>
      <c r="J174" s="39">
        <f>SUM(J162:J173)</f>
        <v>44.98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225.05099999999999</v>
      </c>
      <c r="S174" s="39">
        <f>SUM(S162:S173)</f>
        <v>2084.41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0</v>
      </c>
      <c r="AB174" s="39">
        <f>SUM(AB162:AB173)</f>
        <v>0</v>
      </c>
      <c r="AC174" s="40"/>
      <c r="AD174" s="41">
        <f>SUM(AD162:AD173)</f>
        <v>0</v>
      </c>
      <c r="AE174" s="39">
        <f>SUM(AE162:AE173)</f>
        <v>0</v>
      </c>
      <c r="AF174" s="40"/>
      <c r="AG174" s="41">
        <f>SUM(AG162:AG173)</f>
        <v>17.39</v>
      </c>
      <c r="AH174" s="39">
        <f>SUM(AH162:AH173)</f>
        <v>322.78999999999996</v>
      </c>
      <c r="AI174" s="40"/>
      <c r="AJ174" s="41">
        <f>SUM(AJ162:AJ173)</f>
        <v>0.5</v>
      </c>
      <c r="AK174" s="39">
        <f>SUM(AK162:AK173)</f>
        <v>6.58</v>
      </c>
      <c r="AL174" s="40"/>
      <c r="AM174" s="41">
        <f>SUM(AM162:AM173)</f>
        <v>0</v>
      </c>
      <c r="AN174" s="39">
        <f>SUM(AN162:AN173)</f>
        <v>0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18.350000000000001</v>
      </c>
      <c r="AT174" s="39">
        <f>SUM(AT162:AT173)</f>
        <v>130.47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1.0999999999999999E-2</v>
      </c>
      <c r="AZ174" s="39">
        <f>SUM(AZ162:AZ173)</f>
        <v>4.5099999999999989</v>
      </c>
      <c r="BA174" s="40"/>
      <c r="BB174" s="41">
        <f>SUM(BB162:BB173)</f>
        <v>0</v>
      </c>
      <c r="BC174" s="39">
        <f>SUM(BC162:BC173)</f>
        <v>0</v>
      </c>
      <c r="BD174" s="40"/>
      <c r="BE174" s="41">
        <f>SUM(BE162:BE173)</f>
        <v>0</v>
      </c>
      <c r="BF174" s="39">
        <f>SUM(BF162:BF173)</f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>SUM(BK162:BK173)</f>
        <v>2E-3</v>
      </c>
      <c r="BL174" s="39">
        <f>SUM(BL162:BL173)</f>
        <v>0.01</v>
      </c>
      <c r="BM174" s="40"/>
      <c r="BN174" s="41">
        <f>SUM(BN162:BN173)</f>
        <v>0.01</v>
      </c>
      <c r="BO174" s="39">
        <f>SUM(BO162:BO173)</f>
        <v>2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90</v>
      </c>
      <c r="BU174" s="39">
        <f>SUM(BU162:BU173)</f>
        <v>1119.9000000000001</v>
      </c>
      <c r="BV174" s="40"/>
      <c r="BW174" s="41">
        <f>SUM(BW162:BW173)</f>
        <v>180.602</v>
      </c>
      <c r="BX174" s="39">
        <f>SUM(BX162:BX173)</f>
        <v>1362</v>
      </c>
      <c r="BY174" s="40"/>
      <c r="BZ174" s="41">
        <f t="shared" si="60"/>
        <v>533.42700000000002</v>
      </c>
      <c r="CA174" s="40">
        <f t="shared" si="61"/>
        <v>5077.6500000000005</v>
      </c>
    </row>
    <row r="175" spans="1:79" x14ac:dyDescent="0.25">
      <c r="A175" s="46">
        <v>2017</v>
      </c>
      <c r="B175" s="47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0.13200000000000001</v>
      </c>
      <c r="J175" s="5">
        <v>6.68</v>
      </c>
      <c r="K175" s="6">
        <f t="shared" ref="K175:K186" si="68">J175/I175*1000</f>
        <v>50606.060606060601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7.4999999999999997E-2</v>
      </c>
      <c r="S175" s="5">
        <v>1.08</v>
      </c>
      <c r="T175" s="6">
        <f t="shared" ref="T175:T186" si="69">S175/R175*1000</f>
        <v>14400.000000000002</v>
      </c>
      <c r="U175" s="9">
        <v>0</v>
      </c>
      <c r="V175" s="5">
        <v>0</v>
      </c>
      <c r="W175" s="6">
        <v>0</v>
      </c>
      <c r="X175" s="9">
        <v>0</v>
      </c>
      <c r="Y175" s="5">
        <v>0</v>
      </c>
      <c r="Z175" s="6">
        <v>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0.41499999999999998</v>
      </c>
      <c r="AH175" s="5">
        <v>1.68</v>
      </c>
      <c r="AI175" s="6">
        <f t="shared" ref="AI175:AI186" si="70">AH175/AG175*1000</f>
        <v>4048.192771084337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0.41599999999999998</v>
      </c>
      <c r="AT175" s="5">
        <v>17.7</v>
      </c>
      <c r="AU175" s="6">
        <f t="shared" ref="AU175:AU185" si="71">AT175/AS175*1000</f>
        <v>42548.076923076922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6</v>
      </c>
      <c r="BX175" s="5">
        <v>146.13999999999999</v>
      </c>
      <c r="BY175" s="6">
        <f t="shared" ref="BY175:BY181" si="72">BX175/BW175*1000</f>
        <v>24356.666666666664</v>
      </c>
      <c r="BZ175" s="14">
        <f t="shared" ref="BZ175:BZ187" si="73">C175+F175+L175+O175+AD175+AJ175+AM175+AP175+AV175+AY175+BQ175+BT175+BW175+BN175+BE175+I175+AG175+R175+AS175+BB175+BH175+BK175+AA175</f>
        <v>7.0380000000000003</v>
      </c>
      <c r="CA175" s="6">
        <f t="shared" ref="CA175:CA187" si="74">D175+G175+M175+P175+AE175+AK175+AN175+AQ175+AW175+AZ175+BR175+BU175+BX175+BO175+BF175+J175+AH175+S175+AT175+BC175+BI175+BL175+AB175</f>
        <v>173.28</v>
      </c>
    </row>
    <row r="176" spans="1:79" x14ac:dyDescent="0.25">
      <c r="A176" s="46">
        <v>2017</v>
      </c>
      <c r="B176" s="47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0.16300000000000001</v>
      </c>
      <c r="J176" s="5">
        <v>7.87</v>
      </c>
      <c r="K176" s="6">
        <f t="shared" si="68"/>
        <v>48282.208588957052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32.020000000000003</v>
      </c>
      <c r="S176" s="5">
        <v>341.97</v>
      </c>
      <c r="T176" s="6">
        <f t="shared" si="69"/>
        <v>10679.887570268582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0.22500000000000001</v>
      </c>
      <c r="AN176" s="5">
        <v>6.5</v>
      </c>
      <c r="AO176" s="6">
        <f t="shared" ref="AO176" si="75">AN176/AM176*1000</f>
        <v>28888.888888888891</v>
      </c>
      <c r="AP176" s="9">
        <v>0</v>
      </c>
      <c r="AQ176" s="5">
        <v>0</v>
      </c>
      <c r="AR176" s="6">
        <v>0</v>
      </c>
      <c r="AS176" s="9">
        <v>0.95</v>
      </c>
      <c r="AT176" s="5">
        <v>23.34</v>
      </c>
      <c r="AU176" s="6">
        <f t="shared" si="71"/>
        <v>24568.42105263158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30</v>
      </c>
      <c r="BU176" s="5">
        <v>243.6</v>
      </c>
      <c r="BV176" s="6">
        <f t="shared" ref="BV176:BV184" si="76">BU176/BT176*1000</f>
        <v>8119.9999999999991</v>
      </c>
      <c r="BW176" s="9">
        <v>0</v>
      </c>
      <c r="BX176" s="5">
        <v>0</v>
      </c>
      <c r="BY176" s="6">
        <v>0</v>
      </c>
      <c r="BZ176" s="14">
        <f t="shared" si="73"/>
        <v>63.358000000000004</v>
      </c>
      <c r="CA176" s="6">
        <f t="shared" si="74"/>
        <v>623.28000000000009</v>
      </c>
    </row>
    <row r="177" spans="1:79" x14ac:dyDescent="0.25">
      <c r="A177" s="46">
        <v>2017</v>
      </c>
      <c r="B177" s="47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0.13500000000000001</v>
      </c>
      <c r="J177" s="5">
        <v>6.32</v>
      </c>
      <c r="K177" s="6">
        <f t="shared" si="68"/>
        <v>46814.814814814818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0</v>
      </c>
      <c r="Y177" s="5">
        <v>0</v>
      </c>
      <c r="Z177" s="6">
        <v>0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0.6</v>
      </c>
      <c r="AK177" s="5">
        <v>2.7</v>
      </c>
      <c r="AL177" s="6">
        <f t="shared" ref="AL177:AL185" si="77">AK177/AJ177*1000</f>
        <v>4500.0000000000009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0</v>
      </c>
      <c r="AT177" s="5">
        <v>0</v>
      </c>
      <c r="AU177" s="6">
        <v>0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14">
        <f t="shared" si="73"/>
        <v>0.73499999999999999</v>
      </c>
      <c r="CA177" s="6">
        <f t="shared" si="74"/>
        <v>9.02</v>
      </c>
    </row>
    <row r="178" spans="1:79" x14ac:dyDescent="0.25">
      <c r="A178" s="46">
        <v>2017</v>
      </c>
      <c r="B178" s="47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9.4E-2</v>
      </c>
      <c r="J178" s="5">
        <v>5.09</v>
      </c>
      <c r="K178" s="6">
        <f t="shared" si="68"/>
        <v>54148.936170212764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0</v>
      </c>
      <c r="AB178" s="5">
        <v>0</v>
      </c>
      <c r="AC178" s="6">
        <v>0</v>
      </c>
      <c r="AD178" s="9">
        <v>0</v>
      </c>
      <c r="AE178" s="5">
        <v>0</v>
      </c>
      <c r="AF178" s="6">
        <v>0</v>
      </c>
      <c r="AG178" s="9">
        <v>4.3</v>
      </c>
      <c r="AH178" s="5">
        <v>32.18</v>
      </c>
      <c r="AI178" s="6">
        <f t="shared" si="70"/>
        <v>7483.7209302325582</v>
      </c>
      <c r="AJ178" s="9">
        <v>0</v>
      </c>
      <c r="AK178" s="5">
        <v>0</v>
      </c>
      <c r="AL178" s="6">
        <v>0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6.0000000000000001E-3</v>
      </c>
      <c r="AT178" s="5">
        <v>0.68</v>
      </c>
      <c r="AU178" s="6">
        <f t="shared" si="71"/>
        <v>113333.33333333334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3</v>
      </c>
      <c r="BX178" s="5">
        <v>41.2</v>
      </c>
      <c r="BY178" s="6">
        <f t="shared" si="72"/>
        <v>13733.333333333334</v>
      </c>
      <c r="BZ178" s="14">
        <f t="shared" si="73"/>
        <v>7.4</v>
      </c>
      <c r="CA178" s="6">
        <f t="shared" si="74"/>
        <v>79.150000000000006</v>
      </c>
    </row>
    <row r="179" spans="1:79" x14ac:dyDescent="0.25">
      <c r="A179" s="46">
        <v>2017</v>
      </c>
      <c r="B179" s="47" t="s">
        <v>9</v>
      </c>
      <c r="C179" s="9">
        <v>0</v>
      </c>
      <c r="D179" s="5">
        <v>0</v>
      </c>
      <c r="E179" s="6">
        <v>0</v>
      </c>
      <c r="F179" s="9">
        <v>0</v>
      </c>
      <c r="G179" s="5">
        <v>0</v>
      </c>
      <c r="H179" s="6">
        <v>0</v>
      </c>
      <c r="I179" s="9">
        <v>8.0589999999999993</v>
      </c>
      <c r="J179" s="5">
        <v>77.91</v>
      </c>
      <c r="K179" s="6">
        <f t="shared" si="68"/>
        <v>9667.4525375356752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64.275000000000006</v>
      </c>
      <c r="S179" s="5">
        <v>592.52</v>
      </c>
      <c r="T179" s="6">
        <f t="shared" si="69"/>
        <v>9218.51419681058</v>
      </c>
      <c r="U179" s="9">
        <v>0</v>
      </c>
      <c r="V179" s="5">
        <v>0</v>
      </c>
      <c r="W179" s="6">
        <v>0</v>
      </c>
      <c r="X179" s="9">
        <v>0</v>
      </c>
      <c r="Y179" s="5">
        <v>0</v>
      </c>
      <c r="Z179" s="6">
        <v>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0.06</v>
      </c>
      <c r="AH179" s="5">
        <v>1.31</v>
      </c>
      <c r="AI179" s="6">
        <f t="shared" si="70"/>
        <v>21833.333333333336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0</v>
      </c>
      <c r="AQ179" s="5">
        <v>0</v>
      </c>
      <c r="AR179" s="6">
        <v>0</v>
      </c>
      <c r="AS179" s="9">
        <v>1.1739999999999999</v>
      </c>
      <c r="AT179" s="5">
        <v>43.44</v>
      </c>
      <c r="AU179" s="6">
        <f t="shared" si="71"/>
        <v>37001.703577512781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0</v>
      </c>
      <c r="BO179" s="5">
        <v>0</v>
      </c>
      <c r="BP179" s="6">
        <v>0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14">
        <f t="shared" si="73"/>
        <v>73.568000000000012</v>
      </c>
      <c r="CA179" s="6">
        <f t="shared" si="74"/>
        <v>715.18000000000006</v>
      </c>
    </row>
    <row r="180" spans="1:79" x14ac:dyDescent="0.25">
      <c r="A180" s="46">
        <v>2017</v>
      </c>
      <c r="B180" s="47" t="s">
        <v>10</v>
      </c>
      <c r="C180" s="9">
        <v>0</v>
      </c>
      <c r="D180" s="5">
        <v>0</v>
      </c>
      <c r="E180" s="6">
        <v>0</v>
      </c>
      <c r="F180" s="9">
        <v>0</v>
      </c>
      <c r="G180" s="5">
        <v>0</v>
      </c>
      <c r="H180" s="6">
        <v>0</v>
      </c>
      <c r="I180" s="9">
        <v>0.08</v>
      </c>
      <c r="J180" s="5">
        <v>3.72</v>
      </c>
      <c r="K180" s="6">
        <f t="shared" si="68"/>
        <v>46500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0</v>
      </c>
      <c r="AB180" s="5">
        <v>0</v>
      </c>
      <c r="AC180" s="6">
        <v>0</v>
      </c>
      <c r="AD180" s="9">
        <v>0</v>
      </c>
      <c r="AE180" s="5">
        <v>0</v>
      </c>
      <c r="AF180" s="6">
        <v>0</v>
      </c>
      <c r="AG180" s="9">
        <v>0.01</v>
      </c>
      <c r="AH180" s="5">
        <v>0.14000000000000001</v>
      </c>
      <c r="AI180" s="6">
        <f t="shared" si="70"/>
        <v>14000.000000000002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3.0000000000000001E-3</v>
      </c>
      <c r="BL180" s="5">
        <v>0.01</v>
      </c>
      <c r="BM180" s="6">
        <f t="shared" ref="BM180" si="78">BL180/BK180*1000</f>
        <v>3333.3333333333335</v>
      </c>
      <c r="BN180" s="9">
        <v>2E-3</v>
      </c>
      <c r="BO180" s="5">
        <v>0.01</v>
      </c>
      <c r="BP180" s="6">
        <f t="shared" ref="BP180" si="79">BO180/BN180*1000</f>
        <v>5000</v>
      </c>
      <c r="BQ180" s="9">
        <v>0</v>
      </c>
      <c r="BR180" s="5">
        <v>0</v>
      </c>
      <c r="BS180" s="6">
        <v>0</v>
      </c>
      <c r="BT180" s="9">
        <v>0</v>
      </c>
      <c r="BU180" s="5">
        <v>0</v>
      </c>
      <c r="BV180" s="6">
        <v>0</v>
      </c>
      <c r="BW180" s="9">
        <v>1</v>
      </c>
      <c r="BX180" s="5">
        <v>16.350000000000001</v>
      </c>
      <c r="BY180" s="6">
        <f t="shared" si="72"/>
        <v>16350.000000000002</v>
      </c>
      <c r="BZ180" s="14">
        <f t="shared" si="73"/>
        <v>1.095</v>
      </c>
      <c r="CA180" s="6">
        <f t="shared" si="74"/>
        <v>20.230000000000004</v>
      </c>
    </row>
    <row r="181" spans="1:79" x14ac:dyDescent="0.25">
      <c r="A181" s="46">
        <v>2017</v>
      </c>
      <c r="B181" s="47" t="s">
        <v>11</v>
      </c>
      <c r="C181" s="9">
        <v>0</v>
      </c>
      <c r="D181" s="5">
        <v>0</v>
      </c>
      <c r="E181" s="6">
        <v>0</v>
      </c>
      <c r="F181" s="9">
        <v>0</v>
      </c>
      <c r="G181" s="5">
        <v>0</v>
      </c>
      <c r="H181" s="6">
        <v>0</v>
      </c>
      <c r="I181" s="9">
        <v>0.113</v>
      </c>
      <c r="J181" s="5">
        <v>6.23</v>
      </c>
      <c r="K181" s="6">
        <f t="shared" si="68"/>
        <v>55132.743362831861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32</v>
      </c>
      <c r="S181" s="5">
        <v>332.8</v>
      </c>
      <c r="T181" s="6">
        <f t="shared" si="69"/>
        <v>10400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0.03</v>
      </c>
      <c r="AE181" s="5">
        <v>1.83</v>
      </c>
      <c r="AF181" s="6">
        <f t="shared" ref="AF181" si="80">AE181/AD181*1000</f>
        <v>61000.000000000007</v>
      </c>
      <c r="AG181" s="9">
        <v>2.8000000000000001E-2</v>
      </c>
      <c r="AH181" s="5">
        <v>0.92</v>
      </c>
      <c r="AI181" s="6">
        <f t="shared" si="70"/>
        <v>32857.142857142862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0</v>
      </c>
      <c r="AQ181" s="5">
        <v>0</v>
      </c>
      <c r="AR181" s="6">
        <v>0</v>
      </c>
      <c r="AS181" s="9">
        <v>2E-3</v>
      </c>
      <c r="AT181" s="5">
        <v>0.11</v>
      </c>
      <c r="AU181" s="6">
        <f t="shared" si="71"/>
        <v>55000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30</v>
      </c>
      <c r="BU181" s="5">
        <v>412.08</v>
      </c>
      <c r="BV181" s="6">
        <f t="shared" si="76"/>
        <v>13735.999999999998</v>
      </c>
      <c r="BW181" s="9">
        <v>1</v>
      </c>
      <c r="BX181" s="5">
        <v>38.340000000000003</v>
      </c>
      <c r="BY181" s="6">
        <f t="shared" si="72"/>
        <v>38340</v>
      </c>
      <c r="BZ181" s="14">
        <f t="shared" si="73"/>
        <v>63.173000000000002</v>
      </c>
      <c r="CA181" s="6">
        <f t="shared" si="74"/>
        <v>792.31000000000006</v>
      </c>
    </row>
    <row r="182" spans="1:79" x14ac:dyDescent="0.25">
      <c r="A182" s="46">
        <v>2017</v>
      </c>
      <c r="B182" s="47" t="s">
        <v>12</v>
      </c>
      <c r="C182" s="9">
        <v>0</v>
      </c>
      <c r="D182" s="5">
        <v>0</v>
      </c>
      <c r="E182" s="6">
        <v>0</v>
      </c>
      <c r="F182" s="9">
        <v>0</v>
      </c>
      <c r="G182" s="5">
        <v>0</v>
      </c>
      <c r="H182" s="6">
        <v>0</v>
      </c>
      <c r="I182" s="9">
        <v>0.30399999999999999</v>
      </c>
      <c r="J182" s="5">
        <v>15.32</v>
      </c>
      <c r="K182" s="6">
        <f t="shared" si="68"/>
        <v>50394.736842105267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32</v>
      </c>
      <c r="S182" s="5">
        <v>332.8</v>
      </c>
      <c r="T182" s="6">
        <f t="shared" si="69"/>
        <v>10400</v>
      </c>
      <c r="U182" s="9">
        <v>0</v>
      </c>
      <c r="V182" s="5">
        <v>0</v>
      </c>
      <c r="W182" s="6">
        <v>0</v>
      </c>
      <c r="X182" s="9">
        <v>0</v>
      </c>
      <c r="Y182" s="5">
        <v>0</v>
      </c>
      <c r="Z182" s="6">
        <v>0</v>
      </c>
      <c r="AA182" s="9">
        <v>0.214</v>
      </c>
      <c r="AB182" s="5">
        <v>3</v>
      </c>
      <c r="AC182" s="6">
        <f t="shared" ref="AC182" si="81">AB182/AA182*1000</f>
        <v>14018.691588785048</v>
      </c>
      <c r="AD182" s="9">
        <v>0</v>
      </c>
      <c r="AE182" s="5">
        <v>0</v>
      </c>
      <c r="AF182" s="6">
        <v>0</v>
      </c>
      <c r="AG182" s="9">
        <v>2E-3</v>
      </c>
      <c r="AH182" s="5">
        <v>0.12</v>
      </c>
      <c r="AI182" s="6">
        <f t="shared" si="70"/>
        <v>60000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0</v>
      </c>
      <c r="BI182" s="5">
        <v>0</v>
      </c>
      <c r="BJ182" s="6">
        <v>0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14">
        <f t="shared" si="73"/>
        <v>32.519999999999996</v>
      </c>
      <c r="CA182" s="6">
        <f t="shared" si="74"/>
        <v>351.24</v>
      </c>
    </row>
    <row r="183" spans="1:79" x14ac:dyDescent="0.25">
      <c r="A183" s="46">
        <v>2017</v>
      </c>
      <c r="B183" s="47" t="s">
        <v>13</v>
      </c>
      <c r="C183" s="9">
        <v>0</v>
      </c>
      <c r="D183" s="5">
        <v>0</v>
      </c>
      <c r="E183" s="6">
        <v>0</v>
      </c>
      <c r="F183" s="9">
        <v>0</v>
      </c>
      <c r="G183" s="5">
        <v>0</v>
      </c>
      <c r="H183" s="6">
        <v>0</v>
      </c>
      <c r="I183" s="9">
        <v>0.219</v>
      </c>
      <c r="J183" s="5">
        <v>11.35</v>
      </c>
      <c r="K183" s="6">
        <f t="shared" si="68"/>
        <v>51826.484018264833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0</v>
      </c>
      <c r="AB183" s="5">
        <v>0</v>
      </c>
      <c r="AC183" s="6">
        <v>0</v>
      </c>
      <c r="AD183" s="9">
        <v>0</v>
      </c>
      <c r="AE183" s="5">
        <v>0</v>
      </c>
      <c r="AF183" s="6">
        <v>0</v>
      </c>
      <c r="AG183" s="9">
        <v>2.1999999999999999E-2</v>
      </c>
      <c r="AH183" s="5">
        <v>0.84</v>
      </c>
      <c r="AI183" s="6">
        <f t="shared" si="70"/>
        <v>38181.818181818177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0</v>
      </c>
      <c r="AQ183" s="5">
        <v>0</v>
      </c>
      <c r="AR183" s="6">
        <v>0</v>
      </c>
      <c r="AS183" s="9">
        <v>32</v>
      </c>
      <c r="AT183" s="5">
        <v>212.8</v>
      </c>
      <c r="AU183" s="6">
        <f t="shared" si="71"/>
        <v>6650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0.05</v>
      </c>
      <c r="BU183" s="5">
        <v>9.5</v>
      </c>
      <c r="BV183" s="6">
        <f t="shared" si="76"/>
        <v>190000</v>
      </c>
      <c r="BW183" s="9">
        <v>0</v>
      </c>
      <c r="BX183" s="5">
        <v>0</v>
      </c>
      <c r="BY183" s="6">
        <v>0</v>
      </c>
      <c r="BZ183" s="14">
        <f t="shared" si="73"/>
        <v>32.290999999999997</v>
      </c>
      <c r="CA183" s="6">
        <f t="shared" si="74"/>
        <v>234.49</v>
      </c>
    </row>
    <row r="184" spans="1:79" x14ac:dyDescent="0.25">
      <c r="A184" s="46">
        <v>2017</v>
      </c>
      <c r="B184" s="47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0.156</v>
      </c>
      <c r="J184" s="5">
        <v>9.65</v>
      </c>
      <c r="K184" s="6">
        <f t="shared" si="68"/>
        <v>61858.974358974367</v>
      </c>
      <c r="L184" s="9">
        <v>5.0000000000000001E-3</v>
      </c>
      <c r="M184" s="5">
        <v>0.25</v>
      </c>
      <c r="N184" s="6">
        <f t="shared" ref="N184" si="82">M184/L184*1000</f>
        <v>50000</v>
      </c>
      <c r="O184" s="9">
        <v>0</v>
      </c>
      <c r="P184" s="5">
        <v>0</v>
      </c>
      <c r="Q184" s="6">
        <v>0</v>
      </c>
      <c r="R184" s="9">
        <v>0.35499999999999998</v>
      </c>
      <c r="S184" s="5">
        <v>8.57</v>
      </c>
      <c r="T184" s="6">
        <f t="shared" si="69"/>
        <v>24140.845070422536</v>
      </c>
      <c r="U184" s="9">
        <v>0</v>
      </c>
      <c r="V184" s="5">
        <v>0</v>
      </c>
      <c r="W184" s="6">
        <v>0</v>
      </c>
      <c r="X184" s="9">
        <v>0</v>
      </c>
      <c r="Y184" s="5">
        <v>0</v>
      </c>
      <c r="Z184" s="6">
        <v>0</v>
      </c>
      <c r="AA184" s="9">
        <v>0</v>
      </c>
      <c r="AB184" s="5">
        <v>0</v>
      </c>
      <c r="AC184" s="6">
        <v>0</v>
      </c>
      <c r="AD184" s="9">
        <v>0</v>
      </c>
      <c r="AE184" s="5">
        <v>0</v>
      </c>
      <c r="AF184" s="6">
        <v>0</v>
      </c>
      <c r="AG184" s="9">
        <v>32.002000000000002</v>
      </c>
      <c r="AH184" s="5">
        <v>231.41</v>
      </c>
      <c r="AI184" s="6">
        <f t="shared" si="70"/>
        <v>7231.110555590275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64</v>
      </c>
      <c r="AT184" s="5">
        <v>596.22</v>
      </c>
      <c r="AU184" s="6">
        <f t="shared" si="71"/>
        <v>9315.9375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150</v>
      </c>
      <c r="BU184" s="5">
        <v>1869.29</v>
      </c>
      <c r="BV184" s="6">
        <f t="shared" si="76"/>
        <v>12461.933333333332</v>
      </c>
      <c r="BW184" s="9">
        <v>0</v>
      </c>
      <c r="BX184" s="5">
        <v>0</v>
      </c>
      <c r="BY184" s="6">
        <v>0</v>
      </c>
      <c r="BZ184" s="14">
        <f t="shared" si="73"/>
        <v>246.518</v>
      </c>
      <c r="CA184" s="6">
        <f t="shared" si="74"/>
        <v>2715.3900000000003</v>
      </c>
    </row>
    <row r="185" spans="1:79" x14ac:dyDescent="0.25">
      <c r="A185" s="46">
        <v>2017</v>
      </c>
      <c r="B185" s="47" t="s">
        <v>15</v>
      </c>
      <c r="C185" s="9">
        <v>0</v>
      </c>
      <c r="D185" s="5">
        <v>0</v>
      </c>
      <c r="E185" s="6">
        <v>0</v>
      </c>
      <c r="F185" s="9">
        <v>0</v>
      </c>
      <c r="G185" s="5">
        <v>0</v>
      </c>
      <c r="H185" s="6">
        <v>0</v>
      </c>
      <c r="I185" s="9">
        <v>7.2999999999999995E-2</v>
      </c>
      <c r="J185" s="5">
        <v>4.0599999999999996</v>
      </c>
      <c r="K185" s="6">
        <f t="shared" si="68"/>
        <v>55616.438356164377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0</v>
      </c>
      <c r="AB185" s="5">
        <v>0</v>
      </c>
      <c r="AC185" s="6">
        <v>0</v>
      </c>
      <c r="AD185" s="9">
        <v>0</v>
      </c>
      <c r="AE185" s="5">
        <v>0</v>
      </c>
      <c r="AF185" s="6">
        <v>0</v>
      </c>
      <c r="AG185" s="9">
        <v>2.5000000000000001E-2</v>
      </c>
      <c r="AH185" s="5">
        <v>0.91</v>
      </c>
      <c r="AI185" s="6">
        <f t="shared" si="70"/>
        <v>36400</v>
      </c>
      <c r="AJ185" s="9">
        <v>1</v>
      </c>
      <c r="AK185" s="5">
        <v>9.6</v>
      </c>
      <c r="AL185" s="6">
        <f t="shared" si="77"/>
        <v>9600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32.043999999999997</v>
      </c>
      <c r="AT185" s="5">
        <v>216.41</v>
      </c>
      <c r="AU185" s="6">
        <f t="shared" si="71"/>
        <v>6753.5264011983527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14">
        <f t="shared" si="73"/>
        <v>33.141999999999996</v>
      </c>
      <c r="CA185" s="6">
        <f t="shared" si="74"/>
        <v>230.98</v>
      </c>
    </row>
    <row r="186" spans="1:79" x14ac:dyDescent="0.25">
      <c r="A186" s="46">
        <v>2017</v>
      </c>
      <c r="B186" s="47" t="s">
        <v>16</v>
      </c>
      <c r="C186" s="9">
        <v>0</v>
      </c>
      <c r="D186" s="5">
        <v>0</v>
      </c>
      <c r="E186" s="6">
        <v>0</v>
      </c>
      <c r="F186" s="9">
        <v>0</v>
      </c>
      <c r="G186" s="5">
        <v>0</v>
      </c>
      <c r="H186" s="6">
        <v>0</v>
      </c>
      <c r="I186" s="9">
        <v>0.23</v>
      </c>
      <c r="J186" s="5">
        <v>10.18</v>
      </c>
      <c r="K186" s="6">
        <f t="shared" si="68"/>
        <v>44260.869565217392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0.1</v>
      </c>
      <c r="S186" s="5">
        <v>1.56</v>
      </c>
      <c r="T186" s="6">
        <f t="shared" si="69"/>
        <v>15600</v>
      </c>
      <c r="U186" s="9">
        <v>0</v>
      </c>
      <c r="V186" s="5">
        <v>0</v>
      </c>
      <c r="W186" s="6">
        <v>0</v>
      </c>
      <c r="X186" s="9">
        <v>0</v>
      </c>
      <c r="Y186" s="5">
        <v>0</v>
      </c>
      <c r="Z186" s="6">
        <v>0</v>
      </c>
      <c r="AA186" s="9">
        <v>0</v>
      </c>
      <c r="AB186" s="5">
        <v>0</v>
      </c>
      <c r="AC186" s="6">
        <v>0</v>
      </c>
      <c r="AD186" s="9">
        <v>0</v>
      </c>
      <c r="AE186" s="5">
        <v>0</v>
      </c>
      <c r="AF186" s="6">
        <v>0</v>
      </c>
      <c r="AG186" s="9">
        <v>5.0000000000000001E-3</v>
      </c>
      <c r="AH186" s="5">
        <v>0.06</v>
      </c>
      <c r="AI186" s="6">
        <f t="shared" si="70"/>
        <v>12000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0</v>
      </c>
      <c r="AQ186" s="5">
        <v>0</v>
      </c>
      <c r="AR186" s="6">
        <v>0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14">
        <f t="shared" si="73"/>
        <v>0.33500000000000002</v>
      </c>
      <c r="CA186" s="6">
        <f t="shared" si="74"/>
        <v>11.8</v>
      </c>
    </row>
    <row r="187" spans="1:79" ht="15.75" thickBot="1" x14ac:dyDescent="0.3">
      <c r="A187" s="61"/>
      <c r="B187" s="62" t="s">
        <v>17</v>
      </c>
      <c r="C187" s="41">
        <f>SUM(C175:C186)</f>
        <v>0</v>
      </c>
      <c r="D187" s="39">
        <f>SUM(D175:D186)</f>
        <v>0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9.7579999999999991</v>
      </c>
      <c r="J187" s="39">
        <f>SUM(J175:J186)</f>
        <v>164.38000000000002</v>
      </c>
      <c r="K187" s="40"/>
      <c r="L187" s="41">
        <f>SUM(L175:L186)</f>
        <v>5.0000000000000001E-3</v>
      </c>
      <c r="M187" s="39">
        <f>SUM(M175:M186)</f>
        <v>0.25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160.82499999999999</v>
      </c>
      <c r="S187" s="39">
        <f>SUM(S175:S186)</f>
        <v>1611.2999999999997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0.214</v>
      </c>
      <c r="AB187" s="39">
        <f>SUM(AB175:AB186)</f>
        <v>3</v>
      </c>
      <c r="AC187" s="40"/>
      <c r="AD187" s="41">
        <f>SUM(AD175:AD186)</f>
        <v>0.03</v>
      </c>
      <c r="AE187" s="39">
        <f>SUM(AE175:AE186)</f>
        <v>1.83</v>
      </c>
      <c r="AF187" s="40"/>
      <c r="AG187" s="41">
        <f>SUM(AG175:AG186)</f>
        <v>36.869</v>
      </c>
      <c r="AH187" s="39">
        <f>SUM(AH175:AH186)</f>
        <v>269.57000000000005</v>
      </c>
      <c r="AI187" s="40"/>
      <c r="AJ187" s="41">
        <f>SUM(AJ175:AJ186)</f>
        <v>1.6</v>
      </c>
      <c r="AK187" s="39">
        <f>SUM(AK175:AK186)</f>
        <v>12.3</v>
      </c>
      <c r="AL187" s="40"/>
      <c r="AM187" s="41">
        <f>SUM(AM175:AM186)</f>
        <v>0.22500000000000001</v>
      </c>
      <c r="AN187" s="39">
        <f>SUM(AN175:AN186)</f>
        <v>6.5</v>
      </c>
      <c r="AO187" s="40"/>
      <c r="AP187" s="41">
        <f>SUM(AP175:AP186)</f>
        <v>0</v>
      </c>
      <c r="AQ187" s="39">
        <f>SUM(AQ175:AQ186)</f>
        <v>0</v>
      </c>
      <c r="AR187" s="40"/>
      <c r="AS187" s="41">
        <f>SUM(AS175:AS186)</f>
        <v>130.59199999999998</v>
      </c>
      <c r="AT187" s="39">
        <f>SUM(AT175:AT186)</f>
        <v>1110.7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>SUM(BB175:BB186)</f>
        <v>0</v>
      </c>
      <c r="BC187" s="39">
        <f>SUM(BC175:BC186)</f>
        <v>0</v>
      </c>
      <c r="BD187" s="40"/>
      <c r="BE187" s="41">
        <f>SUM(BE175:BE186)</f>
        <v>0</v>
      </c>
      <c r="BF187" s="39">
        <f>SUM(BF175:BF186)</f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>SUM(BK175:BK186)</f>
        <v>3.0000000000000001E-3</v>
      </c>
      <c r="BL187" s="39">
        <f>SUM(BL175:BL186)</f>
        <v>0.01</v>
      </c>
      <c r="BM187" s="40"/>
      <c r="BN187" s="41">
        <f>SUM(BN175:BN186)</f>
        <v>2E-3</v>
      </c>
      <c r="BO187" s="39">
        <f>SUM(BO175:BO186)</f>
        <v>0.01</v>
      </c>
      <c r="BP187" s="40"/>
      <c r="BQ187" s="41">
        <f>SUM(BQ175:BQ186)</f>
        <v>0</v>
      </c>
      <c r="BR187" s="39">
        <f>SUM(BR175:BR186)</f>
        <v>0</v>
      </c>
      <c r="BS187" s="40"/>
      <c r="BT187" s="41">
        <f>SUM(BT175:BT186)</f>
        <v>210.05</v>
      </c>
      <c r="BU187" s="39">
        <f>SUM(BU175:BU186)</f>
        <v>2534.4699999999998</v>
      </c>
      <c r="BV187" s="40"/>
      <c r="BW187" s="41">
        <f>SUM(BW175:BW186)</f>
        <v>11</v>
      </c>
      <c r="BX187" s="39">
        <f>SUM(BX175:BX186)</f>
        <v>242.02999999999997</v>
      </c>
      <c r="BY187" s="40"/>
      <c r="BZ187" s="41">
        <f t="shared" si="73"/>
        <v>561.17300000000012</v>
      </c>
      <c r="CA187" s="40">
        <f t="shared" si="74"/>
        <v>5956.35</v>
      </c>
    </row>
    <row r="188" spans="1:79" x14ac:dyDescent="0.25">
      <c r="A188" s="46">
        <v>2018</v>
      </c>
      <c r="B188" s="47" t="s">
        <v>5</v>
      </c>
      <c r="C188" s="9">
        <v>0</v>
      </c>
      <c r="D188" s="5">
        <v>0</v>
      </c>
      <c r="E188" s="6">
        <v>0</v>
      </c>
      <c r="F188" s="9">
        <v>0</v>
      </c>
      <c r="G188" s="5">
        <v>0</v>
      </c>
      <c r="H188" s="6">
        <v>0</v>
      </c>
      <c r="I188" s="9">
        <v>0.13900000000000001</v>
      </c>
      <c r="J188" s="5">
        <v>7.96</v>
      </c>
      <c r="K188" s="6">
        <f t="shared" ref="K188:K196" si="83">J188/I188*1000</f>
        <v>57266.187050359702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0</v>
      </c>
      <c r="AB188" s="5">
        <v>0</v>
      </c>
      <c r="AC188" s="6">
        <v>0</v>
      </c>
      <c r="AD188" s="9">
        <v>0</v>
      </c>
      <c r="AE188" s="5">
        <v>0</v>
      </c>
      <c r="AF188" s="6">
        <v>0</v>
      </c>
      <c r="AG188" s="9">
        <v>6.7</v>
      </c>
      <c r="AH188" s="5">
        <v>60.06</v>
      </c>
      <c r="AI188" s="6">
        <f t="shared" ref="AI188:AI198" si="84">AH188/AG188*1000</f>
        <v>8964.1791044776128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0</v>
      </c>
      <c r="AQ188" s="5">
        <v>0</v>
      </c>
      <c r="AR188" s="6">
        <v>0</v>
      </c>
      <c r="AS188" s="9">
        <v>32</v>
      </c>
      <c r="AT188" s="5">
        <v>212.8</v>
      </c>
      <c r="AU188" s="6">
        <f t="shared" ref="AU188:AU191" si="85">AT188/AS188*1000</f>
        <v>6650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14">
        <f t="shared" ref="BZ188:BZ213" si="86">C188+F188+L188+O188+AD188+AJ188+AM188+AP188+AV188+AY188+BQ188+BT188+BW188+BN188+BE188+I188+AG188+R188+AS188+BB188+BH188+BK188+AA188+X188</f>
        <v>38.838999999999999</v>
      </c>
      <c r="CA188" s="6">
        <f t="shared" ref="CA188:CA213" si="87">D188+G188+M188+P188+AE188+AK188+AN188+AQ188+AW188+AZ188+BR188+BU188+BX188+BO188+BF188+J188+AH188+S188+AT188+BC188+BI188+BL188+AB188+Y188</f>
        <v>280.82</v>
      </c>
    </row>
    <row r="189" spans="1:79" x14ac:dyDescent="0.25">
      <c r="A189" s="46">
        <v>2018</v>
      </c>
      <c r="B189" s="47" t="s">
        <v>6</v>
      </c>
      <c r="C189" s="9">
        <v>0</v>
      </c>
      <c r="D189" s="5">
        <v>0</v>
      </c>
      <c r="E189" s="6">
        <v>0</v>
      </c>
      <c r="F189" s="9">
        <v>0</v>
      </c>
      <c r="G189" s="5">
        <v>0</v>
      </c>
      <c r="H189" s="6">
        <v>0</v>
      </c>
      <c r="I189" s="9">
        <v>0.13900000000000001</v>
      </c>
      <c r="J189" s="5">
        <v>7.96</v>
      </c>
      <c r="K189" s="6">
        <f t="shared" si="83"/>
        <v>57266.187050359702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31.02</v>
      </c>
      <c r="S189" s="5">
        <v>295.44</v>
      </c>
      <c r="T189" s="6">
        <f t="shared" ref="T189:T199" si="88">S189/R189*1000</f>
        <v>9524.1779497098651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5.0000000000000001E-3</v>
      </c>
      <c r="AH189" s="5">
        <v>0.21</v>
      </c>
      <c r="AI189" s="6">
        <f t="shared" si="84"/>
        <v>42000</v>
      </c>
      <c r="AJ189" s="9">
        <v>0.5</v>
      </c>
      <c r="AK189" s="5">
        <v>4.5999999999999996</v>
      </c>
      <c r="AL189" s="6">
        <f t="shared" ref="AL189:AL199" si="89">AK189/AJ189*1000</f>
        <v>9200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12</v>
      </c>
      <c r="AT189" s="5">
        <v>54</v>
      </c>
      <c r="AU189" s="6">
        <f t="shared" si="85"/>
        <v>4500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14">
        <f t="shared" si="86"/>
        <v>43.664000000000001</v>
      </c>
      <c r="CA189" s="6">
        <f t="shared" si="87"/>
        <v>362.21</v>
      </c>
    </row>
    <row r="190" spans="1:79" x14ac:dyDescent="0.25">
      <c r="A190" s="46">
        <v>2018</v>
      </c>
      <c r="B190" s="47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0.28199999999999997</v>
      </c>
      <c r="J190" s="5">
        <v>9.23</v>
      </c>
      <c r="K190" s="6">
        <f t="shared" si="83"/>
        <v>32730.496453900712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44</v>
      </c>
      <c r="S190" s="5">
        <v>315.5</v>
      </c>
      <c r="T190" s="6">
        <f t="shared" si="88"/>
        <v>7170.454545454546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0</v>
      </c>
      <c r="AB190" s="5">
        <v>0</v>
      </c>
      <c r="AC190" s="6">
        <v>0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32</v>
      </c>
      <c r="AT190" s="5">
        <v>204.8</v>
      </c>
      <c r="AU190" s="6">
        <f t="shared" si="85"/>
        <v>6400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14">
        <f t="shared" si="86"/>
        <v>76.281999999999996</v>
      </c>
      <c r="CA190" s="6">
        <f t="shared" si="87"/>
        <v>529.53</v>
      </c>
    </row>
    <row r="191" spans="1:79" x14ac:dyDescent="0.25">
      <c r="A191" s="46">
        <v>2018</v>
      </c>
      <c r="B191" s="47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8.6999999999999994E-2</v>
      </c>
      <c r="J191" s="5">
        <v>4.32</v>
      </c>
      <c r="K191" s="6">
        <f t="shared" si="83"/>
        <v>49655.172413793109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77">
        <v>0</v>
      </c>
      <c r="V191" s="78">
        <v>0</v>
      </c>
      <c r="W191" s="79">
        <f>IF(U191=0,0,V191/U191*1000)</f>
        <v>0</v>
      </c>
      <c r="X191" s="9">
        <v>0</v>
      </c>
      <c r="Y191" s="5">
        <v>0</v>
      </c>
      <c r="Z191" s="6">
        <v>0</v>
      </c>
      <c r="AA191" s="9">
        <v>0</v>
      </c>
      <c r="AB191" s="5">
        <v>0</v>
      </c>
      <c r="AC191" s="6">
        <v>0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0.6</v>
      </c>
      <c r="AK191" s="5">
        <v>5.64</v>
      </c>
      <c r="AL191" s="6">
        <f t="shared" si="89"/>
        <v>9400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5</v>
      </c>
      <c r="AT191" s="5">
        <v>49.2</v>
      </c>
      <c r="AU191" s="6">
        <f t="shared" si="85"/>
        <v>9840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0</v>
      </c>
      <c r="BR191" s="5">
        <v>0</v>
      </c>
      <c r="BS191" s="6">
        <v>0</v>
      </c>
      <c r="BT191" s="9">
        <v>0</v>
      </c>
      <c r="BU191" s="5">
        <v>0</v>
      </c>
      <c r="BV191" s="6">
        <v>0</v>
      </c>
      <c r="BW191" s="9">
        <v>5</v>
      </c>
      <c r="BX191" s="5">
        <v>81.75</v>
      </c>
      <c r="BY191" s="6">
        <f t="shared" ref="BY191:BY196" si="90">BX191/BW191*1000</f>
        <v>16350.000000000002</v>
      </c>
      <c r="BZ191" s="14">
        <f t="shared" si="86"/>
        <v>10.686999999999999</v>
      </c>
      <c r="CA191" s="6">
        <f t="shared" si="87"/>
        <v>140.91000000000003</v>
      </c>
    </row>
    <row r="192" spans="1:79" x14ac:dyDescent="0.25">
      <c r="A192" s="46">
        <v>2018</v>
      </c>
      <c r="B192" s="47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0.72599999999999998</v>
      </c>
      <c r="J192" s="5">
        <v>20.059999999999999</v>
      </c>
      <c r="K192" s="6">
        <f t="shared" si="83"/>
        <v>27630.853994490357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32.125</v>
      </c>
      <c r="S192" s="5">
        <v>305.5</v>
      </c>
      <c r="T192" s="6">
        <f t="shared" si="88"/>
        <v>9509.7276264591437</v>
      </c>
      <c r="U192" s="56">
        <v>0</v>
      </c>
      <c r="V192" s="15">
        <v>0</v>
      </c>
      <c r="W192" s="55">
        <f t="shared" ref="W192:W199" si="91">IF(U192=0,0,V192/U192*1000)</f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0.02</v>
      </c>
      <c r="AH192" s="5">
        <v>0.45</v>
      </c>
      <c r="AI192" s="6">
        <f t="shared" si="84"/>
        <v>22500</v>
      </c>
      <c r="AJ192" s="9">
        <v>0.5</v>
      </c>
      <c r="AK192" s="5">
        <v>4.7300000000000004</v>
      </c>
      <c r="AL192" s="6">
        <f t="shared" si="89"/>
        <v>9460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0</v>
      </c>
      <c r="BR192" s="5">
        <v>0</v>
      </c>
      <c r="BS192" s="6">
        <v>0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14">
        <f t="shared" si="86"/>
        <v>33.371000000000002</v>
      </c>
      <c r="CA192" s="6">
        <f t="shared" si="87"/>
        <v>330.74</v>
      </c>
    </row>
    <row r="193" spans="1:79" x14ac:dyDescent="0.25">
      <c r="A193" s="46">
        <v>2018</v>
      </c>
      <c r="B193" s="47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0.12454000000000001</v>
      </c>
      <c r="J193" s="5">
        <v>6.9169999999999998</v>
      </c>
      <c r="K193" s="6">
        <f t="shared" si="83"/>
        <v>55540.388630158981</v>
      </c>
      <c r="L193" s="9">
        <v>0</v>
      </c>
      <c r="M193" s="5">
        <v>0</v>
      </c>
      <c r="N193" s="6">
        <v>0</v>
      </c>
      <c r="O193" s="9">
        <v>0</v>
      </c>
      <c r="P193" s="5">
        <v>0</v>
      </c>
      <c r="Q193" s="6">
        <v>0</v>
      </c>
      <c r="R193" s="9">
        <v>64</v>
      </c>
      <c r="S193" s="5">
        <v>528</v>
      </c>
      <c r="T193" s="6">
        <f t="shared" si="88"/>
        <v>8250</v>
      </c>
      <c r="U193" s="56">
        <v>0</v>
      </c>
      <c r="V193" s="15">
        <v>0</v>
      </c>
      <c r="W193" s="55">
        <f t="shared" si="91"/>
        <v>0</v>
      </c>
      <c r="X193" s="9">
        <v>0</v>
      </c>
      <c r="Y193" s="5">
        <v>0</v>
      </c>
      <c r="Z193" s="6">
        <v>0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0.8</v>
      </c>
      <c r="AK193" s="5">
        <v>7.36</v>
      </c>
      <c r="AL193" s="6">
        <f t="shared" si="89"/>
        <v>9200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14">
        <f t="shared" si="86"/>
        <v>64.924539999999993</v>
      </c>
      <c r="CA193" s="6">
        <f t="shared" si="87"/>
        <v>542.27700000000004</v>
      </c>
    </row>
    <row r="194" spans="1:79" x14ac:dyDescent="0.25">
      <c r="A194" s="46">
        <v>2018</v>
      </c>
      <c r="B194" s="47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0.1158</v>
      </c>
      <c r="J194" s="5">
        <v>7.32</v>
      </c>
      <c r="K194" s="6">
        <f t="shared" si="83"/>
        <v>63212.435233160628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32.424999999999997</v>
      </c>
      <c r="S194" s="5">
        <v>309.09199999999998</v>
      </c>
      <c r="T194" s="6">
        <f t="shared" si="88"/>
        <v>9532.521202775637</v>
      </c>
      <c r="U194" s="56">
        <v>0</v>
      </c>
      <c r="V194" s="15">
        <v>0</v>
      </c>
      <c r="W194" s="55">
        <f t="shared" si="91"/>
        <v>0</v>
      </c>
      <c r="X194" s="9">
        <v>0</v>
      </c>
      <c r="Y194" s="5">
        <v>0</v>
      </c>
      <c r="Z194" s="6">
        <v>0</v>
      </c>
      <c r="AA194" s="9">
        <v>0</v>
      </c>
      <c r="AB194" s="5">
        <v>0</v>
      </c>
      <c r="AC194" s="6">
        <v>0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14">
        <f t="shared" si="86"/>
        <v>32.540799999999997</v>
      </c>
      <c r="CA194" s="6">
        <f t="shared" si="87"/>
        <v>316.41199999999998</v>
      </c>
    </row>
    <row r="195" spans="1:79" x14ac:dyDescent="0.25">
      <c r="A195" s="46">
        <v>2018</v>
      </c>
      <c r="B195" s="47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9.58E-3</v>
      </c>
      <c r="J195" s="5">
        <v>0.53200000000000003</v>
      </c>
      <c r="K195" s="6">
        <f t="shared" si="83"/>
        <v>55532.359081419629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50.127129999999994</v>
      </c>
      <c r="S195" s="5">
        <v>329.31400000000002</v>
      </c>
      <c r="T195" s="6">
        <f t="shared" si="88"/>
        <v>6569.5761955651578</v>
      </c>
      <c r="U195" s="56">
        <v>0</v>
      </c>
      <c r="V195" s="15">
        <v>0</v>
      </c>
      <c r="W195" s="55">
        <f t="shared" si="91"/>
        <v>0</v>
      </c>
      <c r="X195" s="9">
        <v>0</v>
      </c>
      <c r="Y195" s="5">
        <v>0</v>
      </c>
      <c r="Z195" s="6">
        <v>0</v>
      </c>
      <c r="AA195" s="9">
        <v>0</v>
      </c>
      <c r="AB195" s="5">
        <v>0</v>
      </c>
      <c r="AC195" s="6">
        <v>0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14">
        <f t="shared" si="86"/>
        <v>50.136709999999994</v>
      </c>
      <c r="CA195" s="6">
        <f t="shared" si="87"/>
        <v>329.846</v>
      </c>
    </row>
    <row r="196" spans="1:79" x14ac:dyDescent="0.25">
      <c r="A196" s="46">
        <v>2018</v>
      </c>
      <c r="B196" s="47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2.5000000000000001E-2</v>
      </c>
      <c r="J196" s="5">
        <v>2</v>
      </c>
      <c r="K196" s="6">
        <f t="shared" si="83"/>
        <v>80000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35.333190000000002</v>
      </c>
      <c r="S196" s="5">
        <v>549.61699999999996</v>
      </c>
      <c r="T196" s="6">
        <f t="shared" si="88"/>
        <v>15555.261214738888</v>
      </c>
      <c r="U196" s="56">
        <v>0</v>
      </c>
      <c r="V196" s="15">
        <v>0</v>
      </c>
      <c r="W196" s="55">
        <f t="shared" si="91"/>
        <v>0</v>
      </c>
      <c r="X196" s="9">
        <v>0</v>
      </c>
      <c r="Y196" s="5">
        <v>0</v>
      </c>
      <c r="Z196" s="6">
        <v>0</v>
      </c>
      <c r="AA196" s="9">
        <v>0</v>
      </c>
      <c r="AB196" s="5">
        <v>0</v>
      </c>
      <c r="AC196" s="6">
        <v>0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8.9999999999999993E-3</v>
      </c>
      <c r="BL196" s="5">
        <v>2.4390000000000001</v>
      </c>
      <c r="BM196" s="6">
        <f t="shared" ref="BM196" si="92">BL196/BK196*1000</f>
        <v>271000</v>
      </c>
      <c r="BN196" s="9">
        <v>0</v>
      </c>
      <c r="BO196" s="5">
        <v>0</v>
      </c>
      <c r="BP196" s="6">
        <v>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0.5</v>
      </c>
      <c r="BX196" s="5">
        <v>1.34</v>
      </c>
      <c r="BY196" s="6">
        <f t="shared" si="90"/>
        <v>2680</v>
      </c>
      <c r="BZ196" s="14">
        <f t="shared" si="86"/>
        <v>35.867190000000001</v>
      </c>
      <c r="CA196" s="6">
        <f t="shared" si="87"/>
        <v>555.39599999999996</v>
      </c>
    </row>
    <row r="197" spans="1:79" x14ac:dyDescent="0.25">
      <c r="A197" s="46">
        <v>2018</v>
      </c>
      <c r="B197" s="47" t="s">
        <v>14</v>
      </c>
      <c r="C197" s="9">
        <v>0</v>
      </c>
      <c r="D197" s="5">
        <v>0</v>
      </c>
      <c r="E197" s="6">
        <v>0</v>
      </c>
      <c r="F197" s="9">
        <v>0</v>
      </c>
      <c r="G197" s="5">
        <v>0</v>
      </c>
      <c r="H197" s="6">
        <v>0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32</v>
      </c>
      <c r="S197" s="5">
        <v>304</v>
      </c>
      <c r="T197" s="6">
        <f t="shared" si="88"/>
        <v>9500</v>
      </c>
      <c r="U197" s="56">
        <v>0</v>
      </c>
      <c r="V197" s="15">
        <v>0</v>
      </c>
      <c r="W197" s="55">
        <f t="shared" si="91"/>
        <v>0</v>
      </c>
      <c r="X197" s="9">
        <v>0</v>
      </c>
      <c r="Y197" s="5">
        <v>0</v>
      </c>
      <c r="Z197" s="6">
        <v>0</v>
      </c>
      <c r="AA197" s="9">
        <v>0</v>
      </c>
      <c r="AB197" s="5">
        <v>0</v>
      </c>
      <c r="AC197" s="6">
        <v>0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14">
        <f t="shared" si="86"/>
        <v>32</v>
      </c>
      <c r="CA197" s="6">
        <f t="shared" si="87"/>
        <v>304</v>
      </c>
    </row>
    <row r="198" spans="1:79" x14ac:dyDescent="0.25">
      <c r="A198" s="46">
        <v>2018</v>
      </c>
      <c r="B198" s="47" t="s">
        <v>15</v>
      </c>
      <c r="C198" s="9">
        <v>0</v>
      </c>
      <c r="D198" s="5">
        <v>0</v>
      </c>
      <c r="E198" s="6">
        <v>0</v>
      </c>
      <c r="F198" s="9">
        <v>0</v>
      </c>
      <c r="G198" s="5">
        <v>0</v>
      </c>
      <c r="H198" s="6">
        <v>0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32</v>
      </c>
      <c r="S198" s="5">
        <v>133</v>
      </c>
      <c r="T198" s="6">
        <f t="shared" si="88"/>
        <v>4156.25</v>
      </c>
      <c r="U198" s="56">
        <v>0</v>
      </c>
      <c r="V198" s="15">
        <v>0</v>
      </c>
      <c r="W198" s="55">
        <f t="shared" si="91"/>
        <v>0</v>
      </c>
      <c r="X198" s="9">
        <v>0</v>
      </c>
      <c r="Y198" s="5">
        <v>0</v>
      </c>
      <c r="Z198" s="6">
        <v>0</v>
      </c>
      <c r="AA198" s="9">
        <v>0</v>
      </c>
      <c r="AB198" s="5">
        <v>0</v>
      </c>
      <c r="AC198" s="6">
        <v>0</v>
      </c>
      <c r="AD198" s="9">
        <v>0</v>
      </c>
      <c r="AE198" s="5">
        <v>0</v>
      </c>
      <c r="AF198" s="6">
        <v>0</v>
      </c>
      <c r="AG198" s="9">
        <v>32</v>
      </c>
      <c r="AH198" s="5">
        <v>250.964</v>
      </c>
      <c r="AI198" s="6">
        <f t="shared" si="84"/>
        <v>7842.625</v>
      </c>
      <c r="AJ198" s="9">
        <v>0.4</v>
      </c>
      <c r="AK198" s="5">
        <v>4.58</v>
      </c>
      <c r="AL198" s="6">
        <f t="shared" si="89"/>
        <v>11450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14">
        <f t="shared" si="86"/>
        <v>64.400000000000006</v>
      </c>
      <c r="CA198" s="6">
        <f t="shared" si="87"/>
        <v>388.54399999999998</v>
      </c>
    </row>
    <row r="199" spans="1:79" x14ac:dyDescent="0.25">
      <c r="A199" s="46">
        <v>2018</v>
      </c>
      <c r="B199" s="47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0</v>
      </c>
      <c r="J199" s="5">
        <v>0</v>
      </c>
      <c r="K199" s="6">
        <v>0</v>
      </c>
      <c r="L199" s="9">
        <v>0</v>
      </c>
      <c r="M199" s="5">
        <v>0</v>
      </c>
      <c r="N199" s="6">
        <v>0</v>
      </c>
      <c r="O199" s="9">
        <v>0</v>
      </c>
      <c r="P199" s="5">
        <v>0</v>
      </c>
      <c r="Q199" s="6">
        <v>0</v>
      </c>
      <c r="R199" s="9">
        <v>32</v>
      </c>
      <c r="S199" s="5">
        <v>304</v>
      </c>
      <c r="T199" s="6">
        <f t="shared" si="88"/>
        <v>9500</v>
      </c>
      <c r="U199" s="56">
        <v>0</v>
      </c>
      <c r="V199" s="15">
        <v>0</v>
      </c>
      <c r="W199" s="55">
        <f t="shared" si="91"/>
        <v>0</v>
      </c>
      <c r="X199" s="9">
        <v>2.4</v>
      </c>
      <c r="Y199" s="5">
        <v>313.53300000000002</v>
      </c>
      <c r="Z199" s="6">
        <f t="shared" ref="Z199" si="93">Y199/X199*1000</f>
        <v>130638.75000000001</v>
      </c>
      <c r="AA199" s="9">
        <v>0</v>
      </c>
      <c r="AB199" s="5">
        <v>0</v>
      </c>
      <c r="AC199" s="6">
        <v>0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5</v>
      </c>
      <c r="AK199" s="5">
        <v>40</v>
      </c>
      <c r="AL199" s="6">
        <f t="shared" si="89"/>
        <v>8000</v>
      </c>
      <c r="AM199" s="9">
        <v>0</v>
      </c>
      <c r="AN199" s="5">
        <v>0</v>
      </c>
      <c r="AO199" s="6">
        <v>0</v>
      </c>
      <c r="AP199" s="9">
        <v>1.2999999999999999E-2</v>
      </c>
      <c r="AQ199" s="5">
        <v>0.78800000000000003</v>
      </c>
      <c r="AR199" s="6">
        <f t="shared" ref="AR199" si="94">AQ199/AP199*1000</f>
        <v>60615.384615384617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f t="shared" si="86"/>
        <v>39.412999999999997</v>
      </c>
      <c r="CA199" s="65">
        <f t="shared" si="87"/>
        <v>658.32100000000003</v>
      </c>
    </row>
    <row r="200" spans="1:79" ht="15.75" thickBot="1" x14ac:dyDescent="0.3">
      <c r="A200" s="61"/>
      <c r="B200" s="62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1.6479199999999998</v>
      </c>
      <c r="J200" s="39">
        <f>SUM(J188:J199)</f>
        <v>66.299000000000007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385.03031999999996</v>
      </c>
      <c r="S200" s="39">
        <f>SUM(S188:S199)</f>
        <v>3373.4629999999997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2.4</v>
      </c>
      <c r="Y200" s="39">
        <f>SUM(Y188:Y199)</f>
        <v>313.53300000000002</v>
      </c>
      <c r="Z200" s="40"/>
      <c r="AA200" s="41">
        <f>SUM(AA188:AA199)</f>
        <v>0</v>
      </c>
      <c r="AB200" s="39">
        <f>SUM(AB188:AB199)</f>
        <v>0</v>
      </c>
      <c r="AC200" s="40"/>
      <c r="AD200" s="41">
        <f>SUM(AD188:AD199)</f>
        <v>0</v>
      </c>
      <c r="AE200" s="39">
        <f>SUM(AE188:AE199)</f>
        <v>0</v>
      </c>
      <c r="AF200" s="40"/>
      <c r="AG200" s="41">
        <f>SUM(AG188:AG199)</f>
        <v>38.725000000000001</v>
      </c>
      <c r="AH200" s="39">
        <f>SUM(AH188:AH199)</f>
        <v>311.68400000000003</v>
      </c>
      <c r="AI200" s="40"/>
      <c r="AJ200" s="41">
        <f>SUM(AJ188:AJ199)</f>
        <v>7.8000000000000007</v>
      </c>
      <c r="AK200" s="39">
        <f>SUM(AK188:AK199)</f>
        <v>66.91</v>
      </c>
      <c r="AL200" s="40"/>
      <c r="AM200" s="41">
        <f>SUM(AM188:AM199)</f>
        <v>0</v>
      </c>
      <c r="AN200" s="39">
        <f>SUM(AN188:AN199)</f>
        <v>0</v>
      </c>
      <c r="AO200" s="40"/>
      <c r="AP200" s="41">
        <f>SUM(AP188:AP199)</f>
        <v>1.2999999999999999E-2</v>
      </c>
      <c r="AQ200" s="39">
        <f>SUM(AQ188:AQ199)</f>
        <v>0.78800000000000003</v>
      </c>
      <c r="AR200" s="40"/>
      <c r="AS200" s="41">
        <f>SUM(AS188:AS199)</f>
        <v>81</v>
      </c>
      <c r="AT200" s="39">
        <f>SUM(AT188:AT199)</f>
        <v>520.80000000000007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>SUM(BB188:BB199)</f>
        <v>0</v>
      </c>
      <c r="BC200" s="39">
        <f>SUM(BC188:BC199)</f>
        <v>0</v>
      </c>
      <c r="BD200" s="40"/>
      <c r="BE200" s="41">
        <f>SUM(BE188:BE199)</f>
        <v>0</v>
      </c>
      <c r="BF200" s="39">
        <f>SUM(BF188:BF199)</f>
        <v>0</v>
      </c>
      <c r="BG200" s="40"/>
      <c r="BH200" s="41">
        <f>SUM(BH188:BH199)</f>
        <v>0</v>
      </c>
      <c r="BI200" s="39">
        <f>SUM(BI188:BI199)</f>
        <v>0</v>
      </c>
      <c r="BJ200" s="40"/>
      <c r="BK200" s="41">
        <f>SUM(BK188:BK199)</f>
        <v>8.9999999999999993E-3</v>
      </c>
      <c r="BL200" s="39">
        <f>SUM(BL188:BL199)</f>
        <v>2.4390000000000001</v>
      </c>
      <c r="BM200" s="40"/>
      <c r="BN200" s="41">
        <f>SUM(BN188:BN199)</f>
        <v>0</v>
      </c>
      <c r="BO200" s="39">
        <f>SUM(BO188:BO199)</f>
        <v>0</v>
      </c>
      <c r="BP200" s="40"/>
      <c r="BQ200" s="41">
        <f>SUM(BQ188:BQ199)</f>
        <v>0</v>
      </c>
      <c r="BR200" s="39">
        <f>SUM(BR188:BR199)</f>
        <v>0</v>
      </c>
      <c r="BS200" s="40"/>
      <c r="BT200" s="41">
        <f>SUM(BT188:BT199)</f>
        <v>0</v>
      </c>
      <c r="BU200" s="39">
        <f>SUM(BU188:BU199)</f>
        <v>0</v>
      </c>
      <c r="BV200" s="40"/>
      <c r="BW200" s="41">
        <f>SUM(BW188:BW199)</f>
        <v>5.5</v>
      </c>
      <c r="BX200" s="39">
        <f>SUM(BX188:BX199)</f>
        <v>83.09</v>
      </c>
      <c r="BY200" s="40"/>
      <c r="BZ200" s="41">
        <f t="shared" si="86"/>
        <v>522.12523999999996</v>
      </c>
      <c r="CA200" s="40">
        <f t="shared" si="87"/>
        <v>4739.0060000000003</v>
      </c>
    </row>
    <row r="201" spans="1:79" x14ac:dyDescent="0.25">
      <c r="A201" s="46">
        <v>2019</v>
      </c>
      <c r="B201" s="47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3.4000000000000002E-2</v>
      </c>
      <c r="J201" s="5">
        <v>1.2969999999999999</v>
      </c>
      <c r="K201" s="6">
        <f t="shared" ref="K201:K211" si="95">J201/I201*1000</f>
        <v>38147.058823529405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0.125</v>
      </c>
      <c r="S201" s="5">
        <v>1.806</v>
      </c>
      <c r="T201" s="6">
        <f t="shared" ref="T201:T212" si="96">S201/R201*1000</f>
        <v>14448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0.2</v>
      </c>
      <c r="AK201" s="5">
        <v>1.86</v>
      </c>
      <c r="AL201" s="6">
        <f t="shared" ref="AL201:AL202" si="97">AK201/AJ201*1000</f>
        <v>9300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v>0</v>
      </c>
      <c r="BB201" s="9">
        <v>0</v>
      </c>
      <c r="BC201" s="5">
        <v>0</v>
      </c>
      <c r="BD201" s="6">
        <v>0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</v>
      </c>
      <c r="BU201" s="5">
        <v>0</v>
      </c>
      <c r="BV201" s="6">
        <v>0</v>
      </c>
      <c r="BW201" s="9">
        <v>0</v>
      </c>
      <c r="BX201" s="5">
        <v>0</v>
      </c>
      <c r="BY201" s="6">
        <v>0</v>
      </c>
      <c r="BZ201" s="14">
        <f t="shared" si="86"/>
        <v>0.35899999999999999</v>
      </c>
      <c r="CA201" s="6">
        <f t="shared" si="87"/>
        <v>4.9630000000000001</v>
      </c>
    </row>
    <row r="202" spans="1:79" x14ac:dyDescent="0.25">
      <c r="A202" s="46">
        <v>2019</v>
      </c>
      <c r="B202" s="47" t="s">
        <v>6</v>
      </c>
      <c r="C202" s="9">
        <v>0</v>
      </c>
      <c r="D202" s="5">
        <v>0</v>
      </c>
      <c r="E202" s="6">
        <v>0</v>
      </c>
      <c r="F202" s="9">
        <v>0</v>
      </c>
      <c r="G202" s="5">
        <v>0</v>
      </c>
      <c r="H202" s="6">
        <v>0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40.125</v>
      </c>
      <c r="S202" s="5">
        <v>319.08600000000001</v>
      </c>
      <c r="T202" s="6">
        <f t="shared" si="96"/>
        <v>7952.2990654205614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1</v>
      </c>
      <c r="AK202" s="5">
        <v>10.6</v>
      </c>
      <c r="AL202" s="6">
        <f t="shared" si="97"/>
        <v>10600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14">
        <f t="shared" si="86"/>
        <v>41.125</v>
      </c>
      <c r="CA202" s="6">
        <f t="shared" si="87"/>
        <v>329.68600000000004</v>
      </c>
    </row>
    <row r="203" spans="1:79" x14ac:dyDescent="0.25">
      <c r="A203" s="46">
        <v>2019</v>
      </c>
      <c r="B203" s="47" t="s">
        <v>7</v>
      </c>
      <c r="C203" s="9">
        <v>0</v>
      </c>
      <c r="D203" s="5">
        <v>0</v>
      </c>
      <c r="E203" s="6">
        <v>0</v>
      </c>
      <c r="F203" s="9">
        <v>0</v>
      </c>
      <c r="G203" s="5">
        <v>0</v>
      </c>
      <c r="H203" s="6">
        <v>0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0.05</v>
      </c>
      <c r="S203" s="5">
        <v>0.72299999999999998</v>
      </c>
      <c r="T203" s="6">
        <f t="shared" si="96"/>
        <v>14459.999999999998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0</v>
      </c>
      <c r="AB203" s="5">
        <v>0</v>
      </c>
      <c r="AC203" s="6">
        <v>0</v>
      </c>
      <c r="AD203" s="9">
        <v>0</v>
      </c>
      <c r="AE203" s="5">
        <v>0</v>
      </c>
      <c r="AF203" s="6">
        <v>0</v>
      </c>
      <c r="AG203" s="9">
        <v>1.2E-2</v>
      </c>
      <c r="AH203" s="5">
        <v>0.48</v>
      </c>
      <c r="AI203" s="6">
        <f t="shared" ref="AI203:AI210" si="98">AH203/AG203*1000</f>
        <v>40000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v>0</v>
      </c>
      <c r="BB203" s="9">
        <v>0</v>
      </c>
      <c r="BC203" s="5">
        <v>0</v>
      </c>
      <c r="BD203" s="6">
        <v>0</v>
      </c>
      <c r="BE203" s="9">
        <v>0</v>
      </c>
      <c r="BF203" s="5">
        <v>0</v>
      </c>
      <c r="BG203" s="6">
        <v>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0.5</v>
      </c>
      <c r="BX203" s="5">
        <v>1.34</v>
      </c>
      <c r="BY203" s="6">
        <f t="shared" ref="BY203" si="99">BX203/BW203*1000</f>
        <v>2680</v>
      </c>
      <c r="BZ203" s="14">
        <f t="shared" si="86"/>
        <v>0.56200000000000006</v>
      </c>
      <c r="CA203" s="6">
        <f t="shared" si="87"/>
        <v>2.5430000000000001</v>
      </c>
    </row>
    <row r="204" spans="1:79" x14ac:dyDescent="0.25">
      <c r="A204" s="46">
        <v>2019</v>
      </c>
      <c r="B204" s="47" t="s">
        <v>8</v>
      </c>
      <c r="C204" s="9">
        <v>0</v>
      </c>
      <c r="D204" s="5">
        <v>0</v>
      </c>
      <c r="E204" s="6">
        <v>0</v>
      </c>
      <c r="F204" s="9">
        <v>0</v>
      </c>
      <c r="G204" s="5">
        <v>0</v>
      </c>
      <c r="H204" s="6">
        <v>0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7</v>
      </c>
      <c r="S204" s="5">
        <v>86.1</v>
      </c>
      <c r="T204" s="6">
        <f t="shared" si="96"/>
        <v>12299.999999999998</v>
      </c>
      <c r="U204" s="9">
        <v>0</v>
      </c>
      <c r="V204" s="5">
        <v>0</v>
      </c>
      <c r="W204" s="6">
        <v>0</v>
      </c>
      <c r="X204" s="9">
        <v>0</v>
      </c>
      <c r="Y204" s="5">
        <v>0</v>
      </c>
      <c r="Z204" s="6">
        <v>0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32</v>
      </c>
      <c r="AT204" s="5">
        <v>204.8</v>
      </c>
      <c r="AU204" s="6">
        <f t="shared" ref="AU204:AU212" si="100">AT204/AS204*1000</f>
        <v>6400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10.26</v>
      </c>
      <c r="BU204" s="5">
        <v>79.900000000000006</v>
      </c>
      <c r="BV204" s="6">
        <f t="shared" ref="BV204" si="101">BU204/BT204*1000</f>
        <v>7787.5243664717364</v>
      </c>
      <c r="BW204" s="9">
        <v>0</v>
      </c>
      <c r="BX204" s="5">
        <v>0</v>
      </c>
      <c r="BY204" s="6">
        <v>0</v>
      </c>
      <c r="BZ204" s="14">
        <f t="shared" si="86"/>
        <v>49.26</v>
      </c>
      <c r="CA204" s="6">
        <f t="shared" si="87"/>
        <v>370.8</v>
      </c>
    </row>
    <row r="205" spans="1:79" x14ac:dyDescent="0.25">
      <c r="A205" s="46">
        <v>2019</v>
      </c>
      <c r="B205" s="47" t="s">
        <v>9</v>
      </c>
      <c r="C205" s="9">
        <v>0</v>
      </c>
      <c r="D205" s="5">
        <v>0</v>
      </c>
      <c r="E205" s="6">
        <v>0</v>
      </c>
      <c r="F205" s="9">
        <v>0</v>
      </c>
      <c r="G205" s="5">
        <v>0</v>
      </c>
      <c r="H205" s="6">
        <v>0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5.0000000000000001E-3</v>
      </c>
      <c r="AH205" s="5">
        <v>0.2</v>
      </c>
      <c r="AI205" s="6">
        <f t="shared" si="98"/>
        <v>40000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27.27</v>
      </c>
      <c r="AT205" s="5">
        <v>260.77600000000001</v>
      </c>
      <c r="AU205" s="6">
        <f t="shared" si="100"/>
        <v>9562.742940960763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v>0</v>
      </c>
      <c r="BB205" s="9">
        <v>0</v>
      </c>
      <c r="BC205" s="5">
        <v>0</v>
      </c>
      <c r="BD205" s="6">
        <v>0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14">
        <f t="shared" si="86"/>
        <v>27.274999999999999</v>
      </c>
      <c r="CA205" s="6">
        <f t="shared" si="87"/>
        <v>260.976</v>
      </c>
    </row>
    <row r="206" spans="1:79" x14ac:dyDescent="0.25">
      <c r="A206" s="46">
        <v>2019</v>
      </c>
      <c r="B206" s="47" t="s">
        <v>10</v>
      </c>
      <c r="C206" s="9">
        <v>0</v>
      </c>
      <c r="D206" s="5">
        <v>0</v>
      </c>
      <c r="E206" s="6">
        <v>0</v>
      </c>
      <c r="F206" s="9">
        <v>0</v>
      </c>
      <c r="G206" s="5">
        <v>0</v>
      </c>
      <c r="H206" s="6">
        <v>0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5.0000000000000001E-3</v>
      </c>
      <c r="S206" s="5">
        <v>0.35899999999999999</v>
      </c>
      <c r="T206" s="6">
        <f t="shared" si="96"/>
        <v>71800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0</v>
      </c>
      <c r="AB206" s="5">
        <v>0</v>
      </c>
      <c r="AC206" s="6">
        <v>0</v>
      </c>
      <c r="AD206" s="9">
        <v>0</v>
      </c>
      <c r="AE206" s="5">
        <v>0</v>
      </c>
      <c r="AF206" s="6">
        <v>0</v>
      </c>
      <c r="AG206" s="9">
        <v>7.0000000000000001E-3</v>
      </c>
      <c r="AH206" s="5">
        <v>0.2</v>
      </c>
      <c r="AI206" s="6">
        <f t="shared" si="98"/>
        <v>28571.428571428572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22.25</v>
      </c>
      <c r="AT206" s="5">
        <v>127.126</v>
      </c>
      <c r="AU206" s="6">
        <f t="shared" si="100"/>
        <v>5713.5280898876408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v>0</v>
      </c>
      <c r="BB206" s="9">
        <v>0</v>
      </c>
      <c r="BC206" s="5">
        <v>0</v>
      </c>
      <c r="BD206" s="6">
        <v>0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14">
        <f t="shared" si="86"/>
        <v>22.262</v>
      </c>
      <c r="CA206" s="6">
        <f t="shared" si="87"/>
        <v>127.685</v>
      </c>
    </row>
    <row r="207" spans="1:79" x14ac:dyDescent="0.25">
      <c r="A207" s="46">
        <v>2019</v>
      </c>
      <c r="B207" s="47" t="s">
        <v>11</v>
      </c>
      <c r="C207" s="9">
        <v>0</v>
      </c>
      <c r="D207" s="5">
        <v>0</v>
      </c>
      <c r="E207" s="6">
        <v>0</v>
      </c>
      <c r="F207" s="9">
        <v>0</v>
      </c>
      <c r="G207" s="5">
        <v>0</v>
      </c>
      <c r="H207" s="6">
        <v>0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0.22957</v>
      </c>
      <c r="S207" s="5">
        <v>17.600000000000001</v>
      </c>
      <c r="T207" s="6">
        <f t="shared" si="96"/>
        <v>76665.069477719226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0</v>
      </c>
      <c r="AB207" s="5">
        <v>0</v>
      </c>
      <c r="AC207" s="6">
        <v>0</v>
      </c>
      <c r="AD207" s="9">
        <v>0</v>
      </c>
      <c r="AE207" s="5">
        <v>0</v>
      </c>
      <c r="AF207" s="6">
        <v>0</v>
      </c>
      <c r="AG207" s="9">
        <v>32.152999999999999</v>
      </c>
      <c r="AH207" s="5">
        <v>249.96600000000001</v>
      </c>
      <c r="AI207" s="6">
        <f t="shared" si="98"/>
        <v>7774.2667869250154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0</v>
      </c>
      <c r="AQ207" s="5">
        <v>0</v>
      </c>
      <c r="AR207" s="6">
        <v>0</v>
      </c>
      <c r="AS207" s="9">
        <v>21.04</v>
      </c>
      <c r="AT207" s="5">
        <v>139.81899999999999</v>
      </c>
      <c r="AU207" s="6">
        <f t="shared" si="100"/>
        <v>6645.389733840304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14">
        <f t="shared" si="86"/>
        <v>53.42257</v>
      </c>
      <c r="CA207" s="6">
        <f t="shared" si="87"/>
        <v>407.38499999999999</v>
      </c>
    </row>
    <row r="208" spans="1:79" x14ac:dyDescent="0.25">
      <c r="A208" s="46">
        <v>2019</v>
      </c>
      <c r="B208" s="47" t="s">
        <v>12</v>
      </c>
      <c r="C208" s="9">
        <v>0</v>
      </c>
      <c r="D208" s="5">
        <v>0</v>
      </c>
      <c r="E208" s="6">
        <v>0</v>
      </c>
      <c r="F208" s="9">
        <v>0</v>
      </c>
      <c r="G208" s="5">
        <v>0</v>
      </c>
      <c r="H208" s="6">
        <v>0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0</v>
      </c>
      <c r="AB208" s="5">
        <v>0</v>
      </c>
      <c r="AC208" s="6">
        <v>0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0</v>
      </c>
      <c r="AQ208" s="5">
        <v>0</v>
      </c>
      <c r="AR208" s="6">
        <v>0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v>0</v>
      </c>
      <c r="BB208" s="9">
        <v>0</v>
      </c>
      <c r="BC208" s="5">
        <v>0</v>
      </c>
      <c r="BD208" s="6">
        <v>0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14">
        <f t="shared" si="86"/>
        <v>0</v>
      </c>
      <c r="CA208" s="6">
        <f t="shared" si="87"/>
        <v>0</v>
      </c>
    </row>
    <row r="209" spans="1:79" x14ac:dyDescent="0.25">
      <c r="A209" s="46">
        <v>2019</v>
      </c>
      <c r="B209" s="47" t="s">
        <v>13</v>
      </c>
      <c r="C209" s="9">
        <v>0</v>
      </c>
      <c r="D209" s="5">
        <v>0</v>
      </c>
      <c r="E209" s="6">
        <v>0</v>
      </c>
      <c r="F209" s="9">
        <v>0</v>
      </c>
      <c r="G209" s="5">
        <v>0</v>
      </c>
      <c r="H209" s="6">
        <v>0</v>
      </c>
      <c r="I209" s="9">
        <v>4.0648299999999997</v>
      </c>
      <c r="J209" s="5">
        <v>112.21599999999999</v>
      </c>
      <c r="K209" s="6">
        <f t="shared" si="95"/>
        <v>27606.566572279775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0.02</v>
      </c>
      <c r="S209" s="5">
        <v>6.25</v>
      </c>
      <c r="T209" s="6">
        <f t="shared" si="96"/>
        <v>312500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0</v>
      </c>
      <c r="AB209" s="5">
        <v>0</v>
      </c>
      <c r="AC209" s="6">
        <v>0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5.0000000000000001E-3</v>
      </c>
      <c r="AQ209" s="5">
        <v>1.1080000000000001</v>
      </c>
      <c r="AR209" s="6">
        <f t="shared" ref="AR209:AR212" si="102">AQ209/AP209*1000</f>
        <v>221600.00000000003</v>
      </c>
      <c r="AS209" s="9">
        <v>20.420000000000002</v>
      </c>
      <c r="AT209" s="5">
        <v>139.81899999999999</v>
      </c>
      <c r="AU209" s="6">
        <f t="shared" si="100"/>
        <v>6847.1596474045045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0</v>
      </c>
      <c r="BR209" s="5">
        <v>0</v>
      </c>
      <c r="BS209" s="6">
        <v>0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14">
        <f t="shared" si="86"/>
        <v>24.509830000000001</v>
      </c>
      <c r="CA209" s="6">
        <f t="shared" si="87"/>
        <v>259.39299999999997</v>
      </c>
    </row>
    <row r="210" spans="1:79" x14ac:dyDescent="0.25">
      <c r="A210" s="46">
        <v>2019</v>
      </c>
      <c r="B210" s="47" t="s">
        <v>14</v>
      </c>
      <c r="C210" s="9">
        <v>0</v>
      </c>
      <c r="D210" s="5">
        <v>0</v>
      </c>
      <c r="E210" s="6">
        <v>0</v>
      </c>
      <c r="F210" s="9">
        <v>0</v>
      </c>
      <c r="G210" s="5">
        <v>0</v>
      </c>
      <c r="H210" s="6">
        <v>0</v>
      </c>
      <c r="I210" s="9">
        <v>0.41</v>
      </c>
      <c r="J210" s="5">
        <v>16.187000000000001</v>
      </c>
      <c r="K210" s="6">
        <f t="shared" si="95"/>
        <v>39480.487804878052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</v>
      </c>
      <c r="Y210" s="5">
        <v>0</v>
      </c>
      <c r="Z210" s="6">
        <v>0</v>
      </c>
      <c r="AA210" s="9">
        <v>0</v>
      </c>
      <c r="AB210" s="5">
        <v>0</v>
      </c>
      <c r="AC210" s="6">
        <v>0</v>
      </c>
      <c r="AD210" s="9">
        <v>0</v>
      </c>
      <c r="AE210" s="5">
        <v>0</v>
      </c>
      <c r="AF210" s="6">
        <v>0</v>
      </c>
      <c r="AG210" s="9">
        <v>6.5000000000000002E-2</v>
      </c>
      <c r="AH210" s="5">
        <v>0.65</v>
      </c>
      <c r="AI210" s="6">
        <f t="shared" si="98"/>
        <v>10000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0.4</v>
      </c>
      <c r="AQ210" s="5">
        <v>7.6680000000000001</v>
      </c>
      <c r="AR210" s="6">
        <f t="shared" si="102"/>
        <v>19169.999999999996</v>
      </c>
      <c r="AS210" s="9">
        <v>61.720559999999999</v>
      </c>
      <c r="AT210" s="5">
        <v>419.59800000000001</v>
      </c>
      <c r="AU210" s="6">
        <f t="shared" si="100"/>
        <v>6798.3505010323952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v>0</v>
      </c>
      <c r="BB210" s="9">
        <v>0</v>
      </c>
      <c r="BC210" s="5">
        <v>0</v>
      </c>
      <c r="BD210" s="6">
        <v>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14">
        <f t="shared" si="86"/>
        <v>62.595559999999999</v>
      </c>
      <c r="CA210" s="6">
        <f t="shared" si="87"/>
        <v>444.10300000000001</v>
      </c>
    </row>
    <row r="211" spans="1:79" x14ac:dyDescent="0.25">
      <c r="A211" s="46">
        <v>2019</v>
      </c>
      <c r="B211" s="47" t="s">
        <v>15</v>
      </c>
      <c r="C211" s="9">
        <v>0</v>
      </c>
      <c r="D211" s="5">
        <v>0</v>
      </c>
      <c r="E211" s="6">
        <v>0</v>
      </c>
      <c r="F211" s="9">
        <v>0</v>
      </c>
      <c r="G211" s="5">
        <v>0</v>
      </c>
      <c r="H211" s="6">
        <v>0</v>
      </c>
      <c r="I211" s="9">
        <v>0.5776</v>
      </c>
      <c r="J211" s="5">
        <v>23.38</v>
      </c>
      <c r="K211" s="6">
        <f t="shared" si="95"/>
        <v>40477.839335180048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2.1545199999999998</v>
      </c>
      <c r="S211" s="5">
        <v>17.600000000000001</v>
      </c>
      <c r="T211" s="6">
        <f t="shared" si="96"/>
        <v>8168.8728811985975</v>
      </c>
      <c r="U211" s="9">
        <v>0</v>
      </c>
      <c r="V211" s="5">
        <v>0</v>
      </c>
      <c r="W211" s="6">
        <v>0</v>
      </c>
      <c r="X211" s="9">
        <v>0</v>
      </c>
      <c r="Y211" s="5">
        <v>0</v>
      </c>
      <c r="Z211" s="6">
        <v>0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20.68</v>
      </c>
      <c r="AT211" s="5">
        <v>139.81899999999999</v>
      </c>
      <c r="AU211" s="6">
        <f t="shared" si="100"/>
        <v>6761.0735009671171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0</v>
      </c>
      <c r="BX211" s="5">
        <v>0</v>
      </c>
      <c r="BY211" s="6">
        <v>0</v>
      </c>
      <c r="BZ211" s="14">
        <f t="shared" si="86"/>
        <v>23.412119999999998</v>
      </c>
      <c r="CA211" s="6">
        <f t="shared" si="87"/>
        <v>180.79899999999998</v>
      </c>
    </row>
    <row r="212" spans="1:79" x14ac:dyDescent="0.25">
      <c r="A212" s="46">
        <v>2019</v>
      </c>
      <c r="B212" s="47" t="s">
        <v>16</v>
      </c>
      <c r="C212" s="9">
        <v>0</v>
      </c>
      <c r="D212" s="5">
        <v>0</v>
      </c>
      <c r="E212" s="6">
        <v>0</v>
      </c>
      <c r="F212" s="9">
        <v>0</v>
      </c>
      <c r="G212" s="5">
        <v>0</v>
      </c>
      <c r="H212" s="6">
        <v>0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2.5</v>
      </c>
      <c r="S212" s="5">
        <v>26.375</v>
      </c>
      <c r="T212" s="6">
        <f t="shared" si="96"/>
        <v>10550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</v>
      </c>
      <c r="AB212" s="5">
        <v>0</v>
      </c>
      <c r="AC212" s="6">
        <v>0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0.03</v>
      </c>
      <c r="AQ212" s="5">
        <v>0.62</v>
      </c>
      <c r="AR212" s="6">
        <f t="shared" si="102"/>
        <v>20666.666666666668</v>
      </c>
      <c r="AS212" s="9">
        <v>20.36</v>
      </c>
      <c r="AT212" s="5">
        <v>139.81899999999999</v>
      </c>
      <c r="AU212" s="6">
        <f t="shared" si="100"/>
        <v>6867.3379174852644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v>0</v>
      </c>
      <c r="BB212" s="9">
        <v>0</v>
      </c>
      <c r="BC212" s="5">
        <v>0</v>
      </c>
      <c r="BD212" s="6">
        <v>0</v>
      </c>
      <c r="BE212" s="9">
        <v>0</v>
      </c>
      <c r="BF212" s="5">
        <v>0</v>
      </c>
      <c r="BG212" s="6">
        <v>0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14">
        <f t="shared" si="86"/>
        <v>22.89</v>
      </c>
      <c r="CA212" s="6">
        <f t="shared" si="87"/>
        <v>166.81399999999999</v>
      </c>
    </row>
    <row r="213" spans="1:79" ht="15.75" thickBot="1" x14ac:dyDescent="0.3">
      <c r="A213" s="61"/>
      <c r="B213" s="62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5.08643</v>
      </c>
      <c r="J213" s="39">
        <f>SUM(J201:J212)</f>
        <v>153.07999999999998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52.209090000000003</v>
      </c>
      <c r="S213" s="39">
        <f>SUM(S201:S212)</f>
        <v>475.89900000000006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0</v>
      </c>
      <c r="AB213" s="39">
        <f>SUM(AB201:AB212)</f>
        <v>0</v>
      </c>
      <c r="AC213" s="40"/>
      <c r="AD213" s="41">
        <f>SUM(AD201:AD212)</f>
        <v>0</v>
      </c>
      <c r="AE213" s="39">
        <f>SUM(AE201:AE212)</f>
        <v>0</v>
      </c>
      <c r="AF213" s="40"/>
      <c r="AG213" s="41">
        <f>SUM(AG201:AG212)</f>
        <v>32.241999999999997</v>
      </c>
      <c r="AH213" s="39">
        <f>SUM(AH201:AH212)</f>
        <v>251.49600000000001</v>
      </c>
      <c r="AI213" s="40"/>
      <c r="AJ213" s="41">
        <f>SUM(AJ201:AJ212)</f>
        <v>1.2</v>
      </c>
      <c r="AK213" s="39">
        <f>SUM(AK201:AK212)</f>
        <v>12.459999999999999</v>
      </c>
      <c r="AL213" s="40"/>
      <c r="AM213" s="41">
        <f>SUM(AM201:AM212)</f>
        <v>0</v>
      </c>
      <c r="AN213" s="39">
        <f>SUM(AN201:AN212)</f>
        <v>0</v>
      </c>
      <c r="AO213" s="40"/>
      <c r="AP213" s="41">
        <f>SUM(AP201:AP212)</f>
        <v>0.43500000000000005</v>
      </c>
      <c r="AQ213" s="39">
        <f>SUM(AQ201:AQ212)</f>
        <v>9.395999999999999</v>
      </c>
      <c r="AR213" s="40"/>
      <c r="AS213" s="41">
        <f>SUM(AS201:AS212)</f>
        <v>225.74056000000002</v>
      </c>
      <c r="AT213" s="39">
        <f>SUM(AT201:AT212)</f>
        <v>1571.5759999999998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</v>
      </c>
      <c r="AZ213" s="39">
        <f>SUM(AZ201:AZ212)</f>
        <v>0</v>
      </c>
      <c r="BA213" s="40"/>
      <c r="BB213" s="41">
        <f>SUM(BB201:BB212)</f>
        <v>0</v>
      </c>
      <c r="BC213" s="39">
        <f>SUM(BC201:BC212)</f>
        <v>0</v>
      </c>
      <c r="BD213" s="40"/>
      <c r="BE213" s="41">
        <f>SUM(BE201:BE212)</f>
        <v>0</v>
      </c>
      <c r="BF213" s="39">
        <f>SUM(BF201:BF212)</f>
        <v>0</v>
      </c>
      <c r="BG213" s="40"/>
      <c r="BH213" s="41">
        <f>SUM(BH201:BH212)</f>
        <v>0</v>
      </c>
      <c r="BI213" s="39">
        <f>SUM(BI201:BI212)</f>
        <v>0</v>
      </c>
      <c r="BJ213" s="40"/>
      <c r="BK213" s="41">
        <f>SUM(BK201:BK212)</f>
        <v>0</v>
      </c>
      <c r="BL213" s="39">
        <f>SUM(BL201:BL212)</f>
        <v>0</v>
      </c>
      <c r="BM213" s="40"/>
      <c r="BN213" s="41">
        <f>SUM(BN201:BN212)</f>
        <v>0</v>
      </c>
      <c r="BO213" s="39">
        <f>SUM(BO201:BO212)</f>
        <v>0</v>
      </c>
      <c r="BP213" s="40"/>
      <c r="BQ213" s="41">
        <f>SUM(BQ201:BQ212)</f>
        <v>0</v>
      </c>
      <c r="BR213" s="39">
        <f>SUM(BR201:BR212)</f>
        <v>0</v>
      </c>
      <c r="BS213" s="40"/>
      <c r="BT213" s="41">
        <f>SUM(BT201:BT212)</f>
        <v>10.26</v>
      </c>
      <c r="BU213" s="39">
        <f>SUM(BU201:BU212)</f>
        <v>79.900000000000006</v>
      </c>
      <c r="BV213" s="40"/>
      <c r="BW213" s="41">
        <f>SUM(BW201:BW212)</f>
        <v>0.5</v>
      </c>
      <c r="BX213" s="39">
        <f>SUM(BX201:BX212)</f>
        <v>1.34</v>
      </c>
      <c r="BY213" s="40"/>
      <c r="BZ213" s="41">
        <f t="shared" si="86"/>
        <v>327.67308000000003</v>
      </c>
      <c r="CA213" s="40">
        <f t="shared" si="87"/>
        <v>2555.1469999999999</v>
      </c>
    </row>
    <row r="214" spans="1:79" s="69" customFormat="1" x14ac:dyDescent="0.25">
      <c r="A214" s="67">
        <v>2020</v>
      </c>
      <c r="B214" s="68" t="s">
        <v>5</v>
      </c>
      <c r="C214" s="9">
        <v>0</v>
      </c>
      <c r="D214" s="5">
        <v>0</v>
      </c>
      <c r="E214" s="6">
        <v>0</v>
      </c>
      <c r="F214" s="9">
        <v>0</v>
      </c>
      <c r="G214" s="5">
        <v>0</v>
      </c>
      <c r="H214" s="6">
        <v>0</v>
      </c>
      <c r="I214" s="56">
        <v>0.04</v>
      </c>
      <c r="J214" s="15">
        <v>0.69599999999999995</v>
      </c>
      <c r="K214" s="55">
        <f t="shared" ref="K214:K216" si="103">J214/I214*1000</f>
        <v>17400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56">
        <v>5.0000000000000001E-3</v>
      </c>
      <c r="AH214" s="15">
        <v>0.65900000000000003</v>
      </c>
      <c r="AI214" s="55">
        <f t="shared" ref="AI214:AI216" si="104">AH214/AG214*1000</f>
        <v>131800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9">
        <v>0</v>
      </c>
      <c r="BX214" s="5">
        <v>0</v>
      </c>
      <c r="BY214" s="6">
        <v>0</v>
      </c>
      <c r="BZ214" s="14">
        <f t="shared" ref="BZ214:BZ222" si="105">C214+F214+L214+O214+AD214+AJ214+AM214+AP214+AV214+AY214+BQ214+BT214+BW214+BN214+BE214+I214+AG214+R214+AS214+BB214+BH214+BK214+AA214+X214+U214</f>
        <v>4.4999999999999998E-2</v>
      </c>
      <c r="CA214" s="6">
        <f t="shared" ref="CA214:CA222" si="106">D214+G214+M214+P214+AE214+AK214+AN214+AQ214+AW214+AZ214+BR214+BU214+BX214+BO214+BF214+J214+AH214+S214+AT214+BC214+BI214+BL214+AB214+Y214+V214</f>
        <v>1.355</v>
      </c>
    </row>
    <row r="215" spans="1:79" s="69" customFormat="1" x14ac:dyDescent="0.25">
      <c r="A215" s="67">
        <v>2020</v>
      </c>
      <c r="B215" s="68" t="s">
        <v>6</v>
      </c>
      <c r="C215" s="9">
        <v>0</v>
      </c>
      <c r="D215" s="5">
        <v>0</v>
      </c>
      <c r="E215" s="6">
        <v>0</v>
      </c>
      <c r="F215" s="9">
        <v>0</v>
      </c>
      <c r="G215" s="5">
        <v>0</v>
      </c>
      <c r="H215" s="6">
        <v>0</v>
      </c>
      <c r="I215" s="9">
        <v>0</v>
      </c>
      <c r="J215" s="5">
        <v>0</v>
      </c>
      <c r="K215" s="6">
        <v>0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9">
        <v>0</v>
      </c>
      <c r="Y215" s="5">
        <v>0</v>
      </c>
      <c r="Z215" s="6">
        <v>0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56">
        <v>0.05</v>
      </c>
      <c r="AQ215" s="15">
        <v>0.26500000000000001</v>
      </c>
      <c r="AR215" s="55">
        <f t="shared" ref="AR215:AR216" si="107">AQ215/AP215*1000</f>
        <v>5300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v>0</v>
      </c>
      <c r="BB215" s="9">
        <v>0</v>
      </c>
      <c r="BC215" s="5">
        <v>0</v>
      </c>
      <c r="BD215" s="6">
        <v>0</v>
      </c>
      <c r="BE215" s="9">
        <v>0</v>
      </c>
      <c r="BF215" s="5">
        <v>0</v>
      </c>
      <c r="BG215" s="6">
        <v>0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9">
        <v>0</v>
      </c>
      <c r="BR215" s="5">
        <v>0</v>
      </c>
      <c r="BS215" s="6">
        <v>0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14">
        <f t="shared" si="105"/>
        <v>0.05</v>
      </c>
      <c r="CA215" s="6">
        <f t="shared" si="106"/>
        <v>0.26500000000000001</v>
      </c>
    </row>
    <row r="216" spans="1:79" s="69" customFormat="1" x14ac:dyDescent="0.25">
      <c r="A216" s="67">
        <v>2020</v>
      </c>
      <c r="B216" s="68" t="s">
        <v>7</v>
      </c>
      <c r="C216" s="9">
        <v>0</v>
      </c>
      <c r="D216" s="5">
        <v>0</v>
      </c>
      <c r="E216" s="6">
        <v>0</v>
      </c>
      <c r="F216" s="9">
        <v>0</v>
      </c>
      <c r="G216" s="5">
        <v>0</v>
      </c>
      <c r="H216" s="6">
        <v>0</v>
      </c>
      <c r="I216" s="56">
        <v>33.92</v>
      </c>
      <c r="J216" s="15">
        <v>294.25599999999997</v>
      </c>
      <c r="K216" s="55">
        <f t="shared" si="103"/>
        <v>8674.9999999999982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9">
        <v>0</v>
      </c>
      <c r="AB216" s="5">
        <v>0</v>
      </c>
      <c r="AC216" s="6">
        <v>0</v>
      </c>
      <c r="AD216" s="9">
        <v>0</v>
      </c>
      <c r="AE216" s="5">
        <v>0</v>
      </c>
      <c r="AF216" s="6">
        <v>0</v>
      </c>
      <c r="AG216" s="56">
        <v>0.01</v>
      </c>
      <c r="AH216" s="15">
        <v>0.1</v>
      </c>
      <c r="AI216" s="55">
        <f t="shared" si="104"/>
        <v>10000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56">
        <v>0.02</v>
      </c>
      <c r="AQ216" s="15">
        <v>0.39500000000000002</v>
      </c>
      <c r="AR216" s="55">
        <f t="shared" si="107"/>
        <v>19750</v>
      </c>
      <c r="AS216" s="56">
        <v>0.22500000000000001</v>
      </c>
      <c r="AT216" s="15">
        <v>22.5</v>
      </c>
      <c r="AU216" s="55">
        <f t="shared" ref="AU216" si="108">AT216/AS216*1000</f>
        <v>100000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9">
        <v>0</v>
      </c>
      <c r="BL216" s="5">
        <v>0</v>
      </c>
      <c r="BM216" s="6">
        <v>0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14">
        <f t="shared" si="105"/>
        <v>34.175000000000004</v>
      </c>
      <c r="CA216" s="6">
        <f t="shared" si="106"/>
        <v>317.25099999999998</v>
      </c>
    </row>
    <row r="217" spans="1:79" s="82" customFormat="1" x14ac:dyDescent="0.25">
      <c r="A217" s="75">
        <v>2020</v>
      </c>
      <c r="B217" s="76" t="s">
        <v>8</v>
      </c>
      <c r="C217" s="77">
        <v>0</v>
      </c>
      <c r="D217" s="78">
        <v>0</v>
      </c>
      <c r="E217" s="79">
        <f>IF(C217=0,0,D217/C217*1000)</f>
        <v>0</v>
      </c>
      <c r="F217" s="77">
        <v>0</v>
      </c>
      <c r="G217" s="78">
        <v>0</v>
      </c>
      <c r="H217" s="79">
        <f>IF(F217=0,0,G217/F217*1000)</f>
        <v>0</v>
      </c>
      <c r="I217" s="77">
        <v>0</v>
      </c>
      <c r="J217" s="78">
        <v>0</v>
      </c>
      <c r="K217" s="79">
        <f>IF(I217=0,0,J217/I217*1000)</f>
        <v>0</v>
      </c>
      <c r="L217" s="77">
        <v>0</v>
      </c>
      <c r="M217" s="78">
        <v>0</v>
      </c>
      <c r="N217" s="79">
        <f>IF(L217=0,0,M217/L217*1000)</f>
        <v>0</v>
      </c>
      <c r="O217" s="77">
        <v>0</v>
      </c>
      <c r="P217" s="78">
        <v>0</v>
      </c>
      <c r="Q217" s="79">
        <f>IF(O217=0,0,P217/O217*1000)</f>
        <v>0</v>
      </c>
      <c r="R217" s="77">
        <v>0</v>
      </c>
      <c r="S217" s="78">
        <v>0</v>
      </c>
      <c r="T217" s="79">
        <f>IF(R217=0,0,S217/R217*1000)</f>
        <v>0</v>
      </c>
      <c r="U217" s="77">
        <v>0</v>
      </c>
      <c r="V217" s="78">
        <v>0</v>
      </c>
      <c r="W217" s="79">
        <f>IF(U217=0,0,V217/U217*1000)</f>
        <v>0</v>
      </c>
      <c r="X217" s="77">
        <v>0</v>
      </c>
      <c r="Y217" s="78">
        <v>0</v>
      </c>
      <c r="Z217" s="79">
        <f>IF(X217=0,0,Y217/X217*1000)</f>
        <v>0</v>
      </c>
      <c r="AA217" s="77">
        <v>0</v>
      </c>
      <c r="AB217" s="78">
        <v>0</v>
      </c>
      <c r="AC217" s="79">
        <f>IF(AA217=0,0,AB217/AA217*1000)</f>
        <v>0</v>
      </c>
      <c r="AD217" s="77">
        <v>0</v>
      </c>
      <c r="AE217" s="78">
        <v>0</v>
      </c>
      <c r="AF217" s="79">
        <f>IF(AD217=0,0,AE217/AD217*1000)</f>
        <v>0</v>
      </c>
      <c r="AG217" s="77">
        <v>0</v>
      </c>
      <c r="AH217" s="78">
        <v>0</v>
      </c>
      <c r="AI217" s="79">
        <f>IF(AG217=0,0,AH217/AG217*1000)</f>
        <v>0</v>
      </c>
      <c r="AJ217" s="77">
        <v>0</v>
      </c>
      <c r="AK217" s="78">
        <v>0</v>
      </c>
      <c r="AL217" s="79">
        <f>IF(AJ217=0,0,AK217/AJ217*1000)</f>
        <v>0</v>
      </c>
      <c r="AM217" s="77">
        <v>0</v>
      </c>
      <c r="AN217" s="78">
        <v>0</v>
      </c>
      <c r="AO217" s="79">
        <f>IF(AM217=0,0,AN217/AM217*1000)</f>
        <v>0</v>
      </c>
      <c r="AP217" s="77">
        <v>0</v>
      </c>
      <c r="AQ217" s="78">
        <v>0</v>
      </c>
      <c r="AR217" s="79">
        <f>IF(AP217=0,0,AQ217/AP217*1000)</f>
        <v>0</v>
      </c>
      <c r="AS217" s="77">
        <v>0</v>
      </c>
      <c r="AT217" s="78">
        <v>0</v>
      </c>
      <c r="AU217" s="79">
        <f>IF(AS217=0,0,AT217/AS217*1000)</f>
        <v>0</v>
      </c>
      <c r="AV217" s="77">
        <v>0</v>
      </c>
      <c r="AW217" s="78">
        <v>0</v>
      </c>
      <c r="AX217" s="79">
        <f>IF(AV217=0,0,AW217/AV217*1000)</f>
        <v>0</v>
      </c>
      <c r="AY217" s="77">
        <v>0</v>
      </c>
      <c r="AZ217" s="78">
        <v>0</v>
      </c>
      <c r="BA217" s="79">
        <f>IF(AY217=0,0,AZ217/AY217*1000)</f>
        <v>0</v>
      </c>
      <c r="BB217" s="77">
        <v>0</v>
      </c>
      <c r="BC217" s="78">
        <v>0</v>
      </c>
      <c r="BD217" s="79">
        <f>IF(BB217=0,0,BC217/BB217*1000)</f>
        <v>0</v>
      </c>
      <c r="BE217" s="77">
        <v>0</v>
      </c>
      <c r="BF217" s="78">
        <v>0</v>
      </c>
      <c r="BG217" s="79">
        <f>IF(BE217=0,0,BF217/BE217*1000)</f>
        <v>0</v>
      </c>
      <c r="BH217" s="77">
        <v>0</v>
      </c>
      <c r="BI217" s="78">
        <v>0</v>
      </c>
      <c r="BJ217" s="79">
        <f>IF(BH217=0,0,BI217/BH217*1000)</f>
        <v>0</v>
      </c>
      <c r="BK217" s="77">
        <v>0</v>
      </c>
      <c r="BL217" s="78">
        <v>0</v>
      </c>
      <c r="BM217" s="79">
        <f>IF(BK217=0,0,BL217/BK217*1000)</f>
        <v>0</v>
      </c>
      <c r="BN217" s="77">
        <v>0</v>
      </c>
      <c r="BO217" s="78">
        <v>0</v>
      </c>
      <c r="BP217" s="79">
        <f>IF(BN217=0,0,BO217/BN217*1000)</f>
        <v>0</v>
      </c>
      <c r="BQ217" s="77">
        <v>0</v>
      </c>
      <c r="BR217" s="78">
        <v>0</v>
      </c>
      <c r="BS217" s="79">
        <f>IF(BQ217=0,0,BR217/BQ217*1000)</f>
        <v>0</v>
      </c>
      <c r="BT217" s="77">
        <v>0</v>
      </c>
      <c r="BU217" s="78">
        <v>0</v>
      </c>
      <c r="BV217" s="79">
        <f>IF(BT217=0,0,BU217/BT217*1000)</f>
        <v>0</v>
      </c>
      <c r="BW217" s="77">
        <v>0</v>
      </c>
      <c r="BX217" s="78">
        <v>0</v>
      </c>
      <c r="BY217" s="79">
        <f>IF(BW217=0,0,BX217/BW217*1000)</f>
        <v>0</v>
      </c>
      <c r="BZ217" s="83">
        <f t="shared" si="105"/>
        <v>0</v>
      </c>
      <c r="CA217" s="81">
        <f t="shared" si="106"/>
        <v>0</v>
      </c>
    </row>
    <row r="218" spans="1:79" s="69" customFormat="1" x14ac:dyDescent="0.25">
      <c r="A218" s="67">
        <v>2020</v>
      </c>
      <c r="B218" s="55" t="s">
        <v>9</v>
      </c>
      <c r="C218" s="56">
        <v>0</v>
      </c>
      <c r="D218" s="15">
        <v>0</v>
      </c>
      <c r="E218" s="55">
        <f t="shared" ref="E218:BS225" si="109">IF(C218=0,0,D218/C218*1000)</f>
        <v>0</v>
      </c>
      <c r="F218" s="56">
        <v>0</v>
      </c>
      <c r="G218" s="15">
        <v>0</v>
      </c>
      <c r="H218" s="55">
        <f t="shared" si="109"/>
        <v>0</v>
      </c>
      <c r="I218" s="56">
        <v>0</v>
      </c>
      <c r="J218" s="15">
        <v>0</v>
      </c>
      <c r="K218" s="55">
        <f t="shared" si="109"/>
        <v>0</v>
      </c>
      <c r="L218" s="56">
        <v>0</v>
      </c>
      <c r="M218" s="15">
        <v>0</v>
      </c>
      <c r="N218" s="55">
        <f t="shared" si="109"/>
        <v>0</v>
      </c>
      <c r="O218" s="56">
        <v>0</v>
      </c>
      <c r="P218" s="15">
        <v>0</v>
      </c>
      <c r="Q218" s="55">
        <f t="shared" si="109"/>
        <v>0</v>
      </c>
      <c r="R218" s="56">
        <v>0.09</v>
      </c>
      <c r="S218" s="15">
        <v>10</v>
      </c>
      <c r="T218" s="55">
        <f t="shared" si="109"/>
        <v>111111.11111111111</v>
      </c>
      <c r="U218" s="56">
        <v>0</v>
      </c>
      <c r="V218" s="15">
        <v>0</v>
      </c>
      <c r="W218" s="55">
        <f t="shared" ref="W218:W225" si="110">IF(U218=0,0,V218/U218*1000)</f>
        <v>0</v>
      </c>
      <c r="X218" s="56">
        <v>0</v>
      </c>
      <c r="Y218" s="15">
        <v>0</v>
      </c>
      <c r="Z218" s="55">
        <f t="shared" si="109"/>
        <v>0</v>
      </c>
      <c r="AA218" s="56">
        <v>0</v>
      </c>
      <c r="AB218" s="15">
        <v>0</v>
      </c>
      <c r="AC218" s="55">
        <f t="shared" si="109"/>
        <v>0</v>
      </c>
      <c r="AD218" s="56">
        <v>0</v>
      </c>
      <c r="AE218" s="15">
        <v>0</v>
      </c>
      <c r="AF218" s="55">
        <f t="shared" si="109"/>
        <v>0</v>
      </c>
      <c r="AG218" s="56">
        <v>4.4600000000000001E-2</v>
      </c>
      <c r="AH218" s="15">
        <v>0.65900000000000003</v>
      </c>
      <c r="AI218" s="55">
        <f t="shared" si="109"/>
        <v>14775.78475336323</v>
      </c>
      <c r="AJ218" s="56">
        <v>0</v>
      </c>
      <c r="AK218" s="15">
        <v>0</v>
      </c>
      <c r="AL218" s="55">
        <f t="shared" si="109"/>
        <v>0</v>
      </c>
      <c r="AM218" s="56">
        <v>0</v>
      </c>
      <c r="AN218" s="15">
        <v>0</v>
      </c>
      <c r="AO218" s="55">
        <f t="shared" si="109"/>
        <v>0</v>
      </c>
      <c r="AP218" s="56">
        <v>0.08</v>
      </c>
      <c r="AQ218" s="15">
        <v>1.7250000000000001</v>
      </c>
      <c r="AR218" s="55">
        <f t="shared" si="109"/>
        <v>21562.5</v>
      </c>
      <c r="AS218" s="56">
        <v>0</v>
      </c>
      <c r="AT218" s="15">
        <v>0</v>
      </c>
      <c r="AU218" s="55">
        <f t="shared" si="109"/>
        <v>0</v>
      </c>
      <c r="AV218" s="56">
        <v>0</v>
      </c>
      <c r="AW218" s="15">
        <v>0</v>
      </c>
      <c r="AX218" s="55">
        <f t="shared" si="109"/>
        <v>0</v>
      </c>
      <c r="AY218" s="56">
        <v>0</v>
      </c>
      <c r="AZ218" s="15">
        <v>0</v>
      </c>
      <c r="BA218" s="55">
        <f t="shared" si="109"/>
        <v>0</v>
      </c>
      <c r="BB218" s="56">
        <v>0</v>
      </c>
      <c r="BC218" s="15">
        <v>0</v>
      </c>
      <c r="BD218" s="55">
        <f t="shared" si="109"/>
        <v>0</v>
      </c>
      <c r="BE218" s="56">
        <v>0</v>
      </c>
      <c r="BF218" s="15">
        <v>0</v>
      </c>
      <c r="BG218" s="55">
        <f t="shared" si="109"/>
        <v>0</v>
      </c>
      <c r="BH218" s="56">
        <v>0</v>
      </c>
      <c r="BI218" s="15">
        <v>0</v>
      </c>
      <c r="BJ218" s="55">
        <f t="shared" si="109"/>
        <v>0</v>
      </c>
      <c r="BK218" s="56">
        <v>0</v>
      </c>
      <c r="BL218" s="15">
        <v>0</v>
      </c>
      <c r="BM218" s="55">
        <f t="shared" si="109"/>
        <v>0</v>
      </c>
      <c r="BN218" s="56">
        <v>0</v>
      </c>
      <c r="BO218" s="15">
        <v>0</v>
      </c>
      <c r="BP218" s="55">
        <f t="shared" si="109"/>
        <v>0</v>
      </c>
      <c r="BQ218" s="56">
        <v>0</v>
      </c>
      <c r="BR218" s="15">
        <v>0</v>
      </c>
      <c r="BS218" s="55">
        <f t="shared" si="109"/>
        <v>0</v>
      </c>
      <c r="BT218" s="56">
        <v>0</v>
      </c>
      <c r="BU218" s="15">
        <v>0</v>
      </c>
      <c r="BV218" s="55">
        <f t="shared" ref="BV218:BY225" si="111">IF(BT218=0,0,BU218/BT218*1000)</f>
        <v>0</v>
      </c>
      <c r="BW218" s="56">
        <v>5.5100000000000001E-3</v>
      </c>
      <c r="BX218" s="15">
        <v>1.04</v>
      </c>
      <c r="BY218" s="55">
        <f t="shared" si="111"/>
        <v>188747.73139745917</v>
      </c>
      <c r="BZ218" s="14">
        <f t="shared" si="105"/>
        <v>0.22011</v>
      </c>
      <c r="CA218" s="6">
        <f t="shared" si="106"/>
        <v>13.423999999999999</v>
      </c>
    </row>
    <row r="219" spans="1:79" s="69" customFormat="1" x14ac:dyDescent="0.25">
      <c r="A219" s="67">
        <v>2020</v>
      </c>
      <c r="B219" s="68" t="s">
        <v>10</v>
      </c>
      <c r="C219" s="56">
        <v>0</v>
      </c>
      <c r="D219" s="15">
        <v>0</v>
      </c>
      <c r="E219" s="55">
        <f t="shared" si="109"/>
        <v>0</v>
      </c>
      <c r="F219" s="56">
        <v>0</v>
      </c>
      <c r="G219" s="15">
        <v>0</v>
      </c>
      <c r="H219" s="55">
        <f t="shared" si="109"/>
        <v>0</v>
      </c>
      <c r="I219" s="56">
        <v>0</v>
      </c>
      <c r="J219" s="15">
        <v>0</v>
      </c>
      <c r="K219" s="55">
        <f t="shared" si="109"/>
        <v>0</v>
      </c>
      <c r="L219" s="56">
        <v>0</v>
      </c>
      <c r="M219" s="15">
        <v>0</v>
      </c>
      <c r="N219" s="55">
        <f t="shared" si="109"/>
        <v>0</v>
      </c>
      <c r="O219" s="56">
        <v>0</v>
      </c>
      <c r="P219" s="15">
        <v>0</v>
      </c>
      <c r="Q219" s="55">
        <f t="shared" si="109"/>
        <v>0</v>
      </c>
      <c r="R219" s="56">
        <v>0</v>
      </c>
      <c r="S219" s="15">
        <v>0</v>
      </c>
      <c r="T219" s="55">
        <f t="shared" si="109"/>
        <v>0</v>
      </c>
      <c r="U219" s="56">
        <v>0</v>
      </c>
      <c r="V219" s="15">
        <v>0</v>
      </c>
      <c r="W219" s="55">
        <f t="shared" si="110"/>
        <v>0</v>
      </c>
      <c r="X219" s="56">
        <v>0</v>
      </c>
      <c r="Y219" s="15">
        <v>0</v>
      </c>
      <c r="Z219" s="55">
        <f t="shared" si="109"/>
        <v>0</v>
      </c>
      <c r="AA219" s="56">
        <v>0</v>
      </c>
      <c r="AB219" s="15">
        <v>0</v>
      </c>
      <c r="AC219" s="55">
        <f t="shared" si="109"/>
        <v>0</v>
      </c>
      <c r="AD219" s="56">
        <v>0</v>
      </c>
      <c r="AE219" s="15">
        <v>0</v>
      </c>
      <c r="AF219" s="55">
        <f t="shared" si="109"/>
        <v>0</v>
      </c>
      <c r="AG219" s="56">
        <v>0</v>
      </c>
      <c r="AH219" s="15">
        <v>0</v>
      </c>
      <c r="AI219" s="55">
        <f t="shared" si="109"/>
        <v>0</v>
      </c>
      <c r="AJ219" s="56">
        <v>0</v>
      </c>
      <c r="AK219" s="15">
        <v>0</v>
      </c>
      <c r="AL219" s="55">
        <f t="shared" si="109"/>
        <v>0</v>
      </c>
      <c r="AM219" s="56">
        <v>0</v>
      </c>
      <c r="AN219" s="15">
        <v>0</v>
      </c>
      <c r="AO219" s="55">
        <f t="shared" si="109"/>
        <v>0</v>
      </c>
      <c r="AP219" s="56">
        <v>0</v>
      </c>
      <c r="AQ219" s="15">
        <v>0</v>
      </c>
      <c r="AR219" s="55">
        <f t="shared" si="109"/>
        <v>0</v>
      </c>
      <c r="AS219" s="56">
        <v>1</v>
      </c>
      <c r="AT219" s="15">
        <v>17.149999999999999</v>
      </c>
      <c r="AU219" s="55">
        <f t="shared" si="109"/>
        <v>17150</v>
      </c>
      <c r="AV219" s="56">
        <v>0</v>
      </c>
      <c r="AW219" s="15">
        <v>0</v>
      </c>
      <c r="AX219" s="55">
        <f t="shared" si="109"/>
        <v>0</v>
      </c>
      <c r="AY219" s="56">
        <v>0</v>
      </c>
      <c r="AZ219" s="15">
        <v>0</v>
      </c>
      <c r="BA219" s="55">
        <f t="shared" si="109"/>
        <v>0</v>
      </c>
      <c r="BB219" s="56">
        <v>0</v>
      </c>
      <c r="BC219" s="15">
        <v>0</v>
      </c>
      <c r="BD219" s="55">
        <f t="shared" si="109"/>
        <v>0</v>
      </c>
      <c r="BE219" s="56">
        <v>0</v>
      </c>
      <c r="BF219" s="15">
        <v>0</v>
      </c>
      <c r="BG219" s="55">
        <f t="shared" si="109"/>
        <v>0</v>
      </c>
      <c r="BH219" s="56">
        <v>0</v>
      </c>
      <c r="BI219" s="15">
        <v>0</v>
      </c>
      <c r="BJ219" s="55">
        <f t="shared" si="109"/>
        <v>0</v>
      </c>
      <c r="BK219" s="56">
        <v>0</v>
      </c>
      <c r="BL219" s="15">
        <v>0</v>
      </c>
      <c r="BM219" s="55">
        <f t="shared" si="109"/>
        <v>0</v>
      </c>
      <c r="BN219" s="56">
        <v>0</v>
      </c>
      <c r="BO219" s="15">
        <v>0</v>
      </c>
      <c r="BP219" s="55">
        <f t="shared" si="109"/>
        <v>0</v>
      </c>
      <c r="BQ219" s="56">
        <v>0</v>
      </c>
      <c r="BR219" s="15">
        <v>0</v>
      </c>
      <c r="BS219" s="55">
        <f t="shared" si="109"/>
        <v>0</v>
      </c>
      <c r="BT219" s="56">
        <v>0</v>
      </c>
      <c r="BU219" s="15">
        <v>0</v>
      </c>
      <c r="BV219" s="55">
        <f t="shared" si="111"/>
        <v>0</v>
      </c>
      <c r="BW219" s="56">
        <v>0</v>
      </c>
      <c r="BX219" s="15">
        <v>0</v>
      </c>
      <c r="BY219" s="55">
        <f t="shared" si="111"/>
        <v>0</v>
      </c>
      <c r="BZ219" s="14">
        <f t="shared" si="105"/>
        <v>1</v>
      </c>
      <c r="CA219" s="6">
        <f t="shared" si="106"/>
        <v>17.149999999999999</v>
      </c>
    </row>
    <row r="220" spans="1:79" s="69" customFormat="1" x14ac:dyDescent="0.25">
      <c r="A220" s="67">
        <v>2020</v>
      </c>
      <c r="B220" s="68" t="s">
        <v>11</v>
      </c>
      <c r="C220" s="56">
        <v>0</v>
      </c>
      <c r="D220" s="15">
        <v>0</v>
      </c>
      <c r="E220" s="55">
        <f t="shared" si="109"/>
        <v>0</v>
      </c>
      <c r="F220" s="56">
        <v>0</v>
      </c>
      <c r="G220" s="15">
        <v>0</v>
      </c>
      <c r="H220" s="55">
        <f t="shared" si="109"/>
        <v>0</v>
      </c>
      <c r="I220" s="56">
        <v>0</v>
      </c>
      <c r="J220" s="15">
        <v>0</v>
      </c>
      <c r="K220" s="55">
        <f t="shared" si="109"/>
        <v>0</v>
      </c>
      <c r="L220" s="56">
        <v>0</v>
      </c>
      <c r="M220" s="15">
        <v>0</v>
      </c>
      <c r="N220" s="55">
        <f t="shared" si="109"/>
        <v>0</v>
      </c>
      <c r="O220" s="56">
        <v>0</v>
      </c>
      <c r="P220" s="15">
        <v>0</v>
      </c>
      <c r="Q220" s="55">
        <f t="shared" si="109"/>
        <v>0</v>
      </c>
      <c r="R220" s="56">
        <v>0</v>
      </c>
      <c r="S220" s="15">
        <v>0</v>
      </c>
      <c r="T220" s="55">
        <f t="shared" si="109"/>
        <v>0</v>
      </c>
      <c r="U220" s="56">
        <v>0</v>
      </c>
      <c r="V220" s="15">
        <v>0</v>
      </c>
      <c r="W220" s="55">
        <f t="shared" si="110"/>
        <v>0</v>
      </c>
      <c r="X220" s="56">
        <v>0</v>
      </c>
      <c r="Y220" s="15">
        <v>0</v>
      </c>
      <c r="Z220" s="55">
        <f t="shared" si="109"/>
        <v>0</v>
      </c>
      <c r="AA220" s="56">
        <v>0</v>
      </c>
      <c r="AB220" s="15">
        <v>0</v>
      </c>
      <c r="AC220" s="55">
        <f t="shared" si="109"/>
        <v>0</v>
      </c>
      <c r="AD220" s="56">
        <v>0</v>
      </c>
      <c r="AE220" s="15">
        <v>0</v>
      </c>
      <c r="AF220" s="55">
        <f t="shared" si="109"/>
        <v>0</v>
      </c>
      <c r="AG220" s="56">
        <v>0</v>
      </c>
      <c r="AH220" s="15">
        <v>0</v>
      </c>
      <c r="AI220" s="55">
        <f t="shared" si="109"/>
        <v>0</v>
      </c>
      <c r="AJ220" s="56">
        <v>0</v>
      </c>
      <c r="AK220" s="15">
        <v>0</v>
      </c>
      <c r="AL220" s="55">
        <f t="shared" si="109"/>
        <v>0</v>
      </c>
      <c r="AM220" s="56">
        <v>0</v>
      </c>
      <c r="AN220" s="15">
        <v>0</v>
      </c>
      <c r="AO220" s="55">
        <f t="shared" si="109"/>
        <v>0</v>
      </c>
      <c r="AP220" s="56">
        <v>0</v>
      </c>
      <c r="AQ220" s="15">
        <v>0</v>
      </c>
      <c r="AR220" s="55">
        <f t="shared" si="109"/>
        <v>0</v>
      </c>
      <c r="AS220" s="56">
        <v>0.28149000000000002</v>
      </c>
      <c r="AT220" s="15">
        <v>17.149999999999999</v>
      </c>
      <c r="AU220" s="55">
        <f t="shared" si="109"/>
        <v>60925.787772212148</v>
      </c>
      <c r="AV220" s="56">
        <v>3.0000000000000001E-3</v>
      </c>
      <c r="AW220" s="15">
        <v>1</v>
      </c>
      <c r="AX220" s="84">
        <f t="shared" si="109"/>
        <v>333333.33333333331</v>
      </c>
      <c r="AY220" s="56">
        <v>0</v>
      </c>
      <c r="AZ220" s="15">
        <v>0</v>
      </c>
      <c r="BA220" s="55">
        <f t="shared" si="109"/>
        <v>0</v>
      </c>
      <c r="BB220" s="56">
        <v>0</v>
      </c>
      <c r="BC220" s="15">
        <v>0</v>
      </c>
      <c r="BD220" s="55">
        <f t="shared" si="109"/>
        <v>0</v>
      </c>
      <c r="BE220" s="56">
        <v>0</v>
      </c>
      <c r="BF220" s="15">
        <v>0</v>
      </c>
      <c r="BG220" s="55">
        <f t="shared" si="109"/>
        <v>0</v>
      </c>
      <c r="BH220" s="56">
        <v>0</v>
      </c>
      <c r="BI220" s="15">
        <v>0</v>
      </c>
      <c r="BJ220" s="55">
        <f t="shared" si="109"/>
        <v>0</v>
      </c>
      <c r="BK220" s="56">
        <v>0</v>
      </c>
      <c r="BL220" s="15">
        <v>0</v>
      </c>
      <c r="BM220" s="55">
        <f t="shared" si="109"/>
        <v>0</v>
      </c>
      <c r="BN220" s="56">
        <v>0</v>
      </c>
      <c r="BO220" s="15">
        <v>0</v>
      </c>
      <c r="BP220" s="55">
        <f t="shared" si="109"/>
        <v>0</v>
      </c>
      <c r="BQ220" s="56">
        <v>0</v>
      </c>
      <c r="BR220" s="15">
        <v>0</v>
      </c>
      <c r="BS220" s="55">
        <f t="shared" si="109"/>
        <v>0</v>
      </c>
      <c r="BT220" s="56">
        <v>0</v>
      </c>
      <c r="BU220" s="15">
        <v>0</v>
      </c>
      <c r="BV220" s="55">
        <f t="shared" si="111"/>
        <v>0</v>
      </c>
      <c r="BW220" s="56">
        <v>0</v>
      </c>
      <c r="BX220" s="15">
        <v>0</v>
      </c>
      <c r="BY220" s="55">
        <f t="shared" si="111"/>
        <v>0</v>
      </c>
      <c r="BZ220" s="14">
        <f t="shared" si="105"/>
        <v>0.28449000000000002</v>
      </c>
      <c r="CA220" s="6">
        <f t="shared" si="106"/>
        <v>18.149999999999999</v>
      </c>
    </row>
    <row r="221" spans="1:79" s="69" customFormat="1" x14ac:dyDescent="0.25">
      <c r="A221" s="67">
        <v>2020</v>
      </c>
      <c r="B221" s="68" t="s">
        <v>12</v>
      </c>
      <c r="C221" s="56">
        <v>0</v>
      </c>
      <c r="D221" s="15">
        <v>0</v>
      </c>
      <c r="E221" s="55">
        <f t="shared" si="109"/>
        <v>0</v>
      </c>
      <c r="F221" s="56">
        <v>0</v>
      </c>
      <c r="G221" s="15">
        <v>0</v>
      </c>
      <c r="H221" s="55">
        <f t="shared" si="109"/>
        <v>0</v>
      </c>
      <c r="I221" s="56">
        <v>0</v>
      </c>
      <c r="J221" s="15">
        <v>0</v>
      </c>
      <c r="K221" s="55">
        <f t="shared" si="109"/>
        <v>0</v>
      </c>
      <c r="L221" s="56">
        <v>0</v>
      </c>
      <c r="M221" s="15">
        <v>0</v>
      </c>
      <c r="N221" s="55">
        <f t="shared" si="109"/>
        <v>0</v>
      </c>
      <c r="O221" s="56">
        <v>0</v>
      </c>
      <c r="P221" s="15">
        <v>0</v>
      </c>
      <c r="Q221" s="55">
        <f t="shared" si="109"/>
        <v>0</v>
      </c>
      <c r="R221" s="85">
        <v>0.02</v>
      </c>
      <c r="S221" s="86">
        <v>0.73499999999999999</v>
      </c>
      <c r="T221" s="55">
        <f t="shared" si="109"/>
        <v>36750</v>
      </c>
      <c r="U221" s="56">
        <v>0</v>
      </c>
      <c r="V221" s="15">
        <v>0</v>
      </c>
      <c r="W221" s="55">
        <f t="shared" si="110"/>
        <v>0</v>
      </c>
      <c r="X221" s="56">
        <v>0</v>
      </c>
      <c r="Y221" s="15">
        <v>0</v>
      </c>
      <c r="Z221" s="55">
        <f t="shared" si="109"/>
        <v>0</v>
      </c>
      <c r="AA221" s="56">
        <v>0</v>
      </c>
      <c r="AB221" s="15">
        <v>0</v>
      </c>
      <c r="AC221" s="55">
        <f t="shared" si="109"/>
        <v>0</v>
      </c>
      <c r="AD221" s="56">
        <v>0</v>
      </c>
      <c r="AE221" s="15">
        <v>0</v>
      </c>
      <c r="AF221" s="55">
        <f t="shared" si="109"/>
        <v>0</v>
      </c>
      <c r="AG221" s="56">
        <v>0</v>
      </c>
      <c r="AH221" s="15">
        <v>0</v>
      </c>
      <c r="AI221" s="55">
        <f t="shared" si="109"/>
        <v>0</v>
      </c>
      <c r="AJ221" s="56">
        <v>0</v>
      </c>
      <c r="AK221" s="15">
        <v>0</v>
      </c>
      <c r="AL221" s="55">
        <f t="shared" si="109"/>
        <v>0</v>
      </c>
      <c r="AM221" s="56">
        <v>0</v>
      </c>
      <c r="AN221" s="15">
        <v>0</v>
      </c>
      <c r="AO221" s="55">
        <f t="shared" si="109"/>
        <v>0</v>
      </c>
      <c r="AP221" s="56">
        <v>0</v>
      </c>
      <c r="AQ221" s="15">
        <v>0</v>
      </c>
      <c r="AR221" s="55">
        <f t="shared" si="109"/>
        <v>0</v>
      </c>
      <c r="AS221" s="85">
        <v>0.73802000000000001</v>
      </c>
      <c r="AT221" s="86">
        <v>34.299999999999997</v>
      </c>
      <c r="AU221" s="55">
        <f t="shared" si="109"/>
        <v>46475.705265439959</v>
      </c>
      <c r="AV221" s="56">
        <v>0</v>
      </c>
      <c r="AW221" s="15">
        <v>0</v>
      </c>
      <c r="AX221" s="55">
        <f t="shared" si="109"/>
        <v>0</v>
      </c>
      <c r="AY221" s="56">
        <v>0</v>
      </c>
      <c r="AZ221" s="15">
        <v>0</v>
      </c>
      <c r="BA221" s="55">
        <f t="shared" si="109"/>
        <v>0</v>
      </c>
      <c r="BB221" s="56">
        <v>0</v>
      </c>
      <c r="BC221" s="15">
        <v>0</v>
      </c>
      <c r="BD221" s="55">
        <f t="shared" si="109"/>
        <v>0</v>
      </c>
      <c r="BE221" s="56">
        <v>0</v>
      </c>
      <c r="BF221" s="15">
        <v>0</v>
      </c>
      <c r="BG221" s="55">
        <f t="shared" si="109"/>
        <v>0</v>
      </c>
      <c r="BH221" s="56">
        <v>0</v>
      </c>
      <c r="BI221" s="15">
        <v>0</v>
      </c>
      <c r="BJ221" s="55">
        <f t="shared" si="109"/>
        <v>0</v>
      </c>
      <c r="BK221" s="56">
        <v>0</v>
      </c>
      <c r="BL221" s="15">
        <v>0</v>
      </c>
      <c r="BM221" s="55">
        <f t="shared" si="109"/>
        <v>0</v>
      </c>
      <c r="BN221" s="56">
        <v>0</v>
      </c>
      <c r="BO221" s="15">
        <v>0</v>
      </c>
      <c r="BP221" s="55">
        <f t="shared" si="109"/>
        <v>0</v>
      </c>
      <c r="BQ221" s="56">
        <v>0</v>
      </c>
      <c r="BR221" s="15">
        <v>0</v>
      </c>
      <c r="BS221" s="55">
        <f t="shared" si="109"/>
        <v>0</v>
      </c>
      <c r="BT221" s="56">
        <v>0</v>
      </c>
      <c r="BU221" s="15">
        <v>0</v>
      </c>
      <c r="BV221" s="55">
        <f t="shared" si="111"/>
        <v>0</v>
      </c>
      <c r="BW221" s="56">
        <v>0</v>
      </c>
      <c r="BX221" s="15">
        <v>0</v>
      </c>
      <c r="BY221" s="55">
        <f t="shared" si="111"/>
        <v>0</v>
      </c>
      <c r="BZ221" s="14">
        <f t="shared" si="105"/>
        <v>0.75802000000000003</v>
      </c>
      <c r="CA221" s="6">
        <f t="shared" si="106"/>
        <v>35.034999999999997</v>
      </c>
    </row>
    <row r="222" spans="1:79" s="69" customFormat="1" x14ac:dyDescent="0.25">
      <c r="A222" s="67">
        <v>2020</v>
      </c>
      <c r="B222" s="68" t="s">
        <v>13</v>
      </c>
      <c r="C222" s="56">
        <v>0</v>
      </c>
      <c r="D222" s="15">
        <v>0</v>
      </c>
      <c r="E222" s="55">
        <f t="shared" si="109"/>
        <v>0</v>
      </c>
      <c r="F222" s="56">
        <v>0</v>
      </c>
      <c r="G222" s="15">
        <v>0</v>
      </c>
      <c r="H222" s="55">
        <f t="shared" si="109"/>
        <v>0</v>
      </c>
      <c r="I222" s="56">
        <v>0</v>
      </c>
      <c r="J222" s="15">
        <v>0</v>
      </c>
      <c r="K222" s="55">
        <f t="shared" si="109"/>
        <v>0</v>
      </c>
      <c r="L222" s="56">
        <v>0</v>
      </c>
      <c r="M222" s="15">
        <v>0</v>
      </c>
      <c r="N222" s="55">
        <f t="shared" si="109"/>
        <v>0</v>
      </c>
      <c r="O222" s="56">
        <v>0</v>
      </c>
      <c r="P222" s="15">
        <v>0</v>
      </c>
      <c r="Q222" s="55">
        <f t="shared" si="109"/>
        <v>0</v>
      </c>
      <c r="R222" s="56">
        <v>0</v>
      </c>
      <c r="S222" s="15">
        <v>0</v>
      </c>
      <c r="T222" s="55">
        <f t="shared" si="109"/>
        <v>0</v>
      </c>
      <c r="U222" s="56">
        <v>0</v>
      </c>
      <c r="V222" s="15">
        <v>0</v>
      </c>
      <c r="W222" s="55">
        <f t="shared" si="110"/>
        <v>0</v>
      </c>
      <c r="X222" s="56">
        <v>0</v>
      </c>
      <c r="Y222" s="15">
        <v>0</v>
      </c>
      <c r="Z222" s="55">
        <f t="shared" si="109"/>
        <v>0</v>
      </c>
      <c r="AA222" s="56">
        <v>0</v>
      </c>
      <c r="AB222" s="15">
        <v>0</v>
      </c>
      <c r="AC222" s="55">
        <f t="shared" si="109"/>
        <v>0</v>
      </c>
      <c r="AD222" s="56">
        <v>0</v>
      </c>
      <c r="AE222" s="15">
        <v>0</v>
      </c>
      <c r="AF222" s="55">
        <f t="shared" si="109"/>
        <v>0</v>
      </c>
      <c r="AG222" s="87">
        <v>0.04</v>
      </c>
      <c r="AH222" s="88">
        <v>0.25</v>
      </c>
      <c r="AI222" s="55">
        <f t="shared" si="109"/>
        <v>6250</v>
      </c>
      <c r="AJ222" s="56">
        <v>0</v>
      </c>
      <c r="AK222" s="15">
        <v>0</v>
      </c>
      <c r="AL222" s="55">
        <f t="shared" si="109"/>
        <v>0</v>
      </c>
      <c r="AM222" s="56">
        <v>0</v>
      </c>
      <c r="AN222" s="15">
        <v>0</v>
      </c>
      <c r="AO222" s="55">
        <f t="shared" si="109"/>
        <v>0</v>
      </c>
      <c r="AP222" s="87">
        <v>1.4E-2</v>
      </c>
      <c r="AQ222" s="88">
        <v>0.58899999999999997</v>
      </c>
      <c r="AR222" s="55">
        <f t="shared" si="109"/>
        <v>42071.428571428572</v>
      </c>
      <c r="AS222" s="56">
        <v>0</v>
      </c>
      <c r="AT222" s="15">
        <v>0</v>
      </c>
      <c r="AU222" s="55">
        <f t="shared" si="109"/>
        <v>0</v>
      </c>
      <c r="AV222" s="56">
        <v>0</v>
      </c>
      <c r="AW222" s="15">
        <v>0</v>
      </c>
      <c r="AX222" s="55">
        <f t="shared" si="109"/>
        <v>0</v>
      </c>
      <c r="AY222" s="56">
        <v>0</v>
      </c>
      <c r="AZ222" s="15">
        <v>0</v>
      </c>
      <c r="BA222" s="55">
        <f t="shared" si="109"/>
        <v>0</v>
      </c>
      <c r="BB222" s="56">
        <v>0</v>
      </c>
      <c r="BC222" s="15">
        <v>0</v>
      </c>
      <c r="BD222" s="55">
        <f t="shared" si="109"/>
        <v>0</v>
      </c>
      <c r="BE222" s="56">
        <v>0</v>
      </c>
      <c r="BF222" s="15">
        <v>0</v>
      </c>
      <c r="BG222" s="55">
        <f t="shared" si="109"/>
        <v>0</v>
      </c>
      <c r="BH222" s="56">
        <v>0</v>
      </c>
      <c r="BI222" s="15">
        <v>0</v>
      </c>
      <c r="BJ222" s="55">
        <f t="shared" si="109"/>
        <v>0</v>
      </c>
      <c r="BK222" s="56">
        <v>0</v>
      </c>
      <c r="BL222" s="15">
        <v>0</v>
      </c>
      <c r="BM222" s="55">
        <f t="shared" si="109"/>
        <v>0</v>
      </c>
      <c r="BN222" s="56">
        <v>0</v>
      </c>
      <c r="BO222" s="15">
        <v>0</v>
      </c>
      <c r="BP222" s="55">
        <f t="shared" si="109"/>
        <v>0</v>
      </c>
      <c r="BQ222" s="56">
        <v>0</v>
      </c>
      <c r="BR222" s="15">
        <v>0</v>
      </c>
      <c r="BS222" s="55">
        <f t="shared" si="109"/>
        <v>0</v>
      </c>
      <c r="BT222" s="56">
        <v>0</v>
      </c>
      <c r="BU222" s="15">
        <v>0</v>
      </c>
      <c r="BV222" s="55">
        <f t="shared" si="111"/>
        <v>0</v>
      </c>
      <c r="BW222" s="56">
        <v>0</v>
      </c>
      <c r="BX222" s="15">
        <v>0</v>
      </c>
      <c r="BY222" s="55">
        <f t="shared" si="111"/>
        <v>0</v>
      </c>
      <c r="BZ222" s="14">
        <f t="shared" si="105"/>
        <v>5.3999999999999999E-2</v>
      </c>
      <c r="CA222" s="6">
        <f t="shared" si="106"/>
        <v>0.83899999999999997</v>
      </c>
    </row>
    <row r="223" spans="1:79" s="69" customFormat="1" x14ac:dyDescent="0.25">
      <c r="A223" s="67">
        <v>2020</v>
      </c>
      <c r="B223" s="68" t="s">
        <v>14</v>
      </c>
      <c r="C223" s="56">
        <v>0</v>
      </c>
      <c r="D223" s="15">
        <v>0</v>
      </c>
      <c r="E223" s="55">
        <f t="shared" si="109"/>
        <v>0</v>
      </c>
      <c r="F223" s="56">
        <v>0</v>
      </c>
      <c r="G223" s="15">
        <v>0</v>
      </c>
      <c r="H223" s="55">
        <f t="shared" si="109"/>
        <v>0</v>
      </c>
      <c r="I223" s="56">
        <v>0</v>
      </c>
      <c r="J223" s="15">
        <v>0</v>
      </c>
      <c r="K223" s="55">
        <f t="shared" si="109"/>
        <v>0</v>
      </c>
      <c r="L223" s="56">
        <v>0</v>
      </c>
      <c r="M223" s="15">
        <v>0</v>
      </c>
      <c r="N223" s="55">
        <f t="shared" si="109"/>
        <v>0</v>
      </c>
      <c r="O223" s="56">
        <v>0</v>
      </c>
      <c r="P223" s="15">
        <v>0</v>
      </c>
      <c r="Q223" s="55">
        <f t="shared" si="109"/>
        <v>0</v>
      </c>
      <c r="R223" s="10">
        <v>15</v>
      </c>
      <c r="S223" s="91">
        <v>105</v>
      </c>
      <c r="T223" s="55">
        <f t="shared" si="109"/>
        <v>7000</v>
      </c>
      <c r="U223" s="10">
        <v>2E-3</v>
      </c>
      <c r="V223" s="91">
        <v>0.01</v>
      </c>
      <c r="W223" s="55">
        <f t="shared" si="110"/>
        <v>5000</v>
      </c>
      <c r="X223" s="56">
        <v>0</v>
      </c>
      <c r="Y223" s="15">
        <v>0</v>
      </c>
      <c r="Z223" s="55">
        <f t="shared" si="109"/>
        <v>0</v>
      </c>
      <c r="AA223" s="56">
        <v>0</v>
      </c>
      <c r="AB223" s="15">
        <v>0</v>
      </c>
      <c r="AC223" s="55">
        <f t="shared" si="109"/>
        <v>0</v>
      </c>
      <c r="AD223" s="56">
        <v>0</v>
      </c>
      <c r="AE223" s="15">
        <v>0</v>
      </c>
      <c r="AF223" s="55">
        <f t="shared" si="109"/>
        <v>0</v>
      </c>
      <c r="AG223" s="56">
        <v>0</v>
      </c>
      <c r="AH223" s="15">
        <v>0</v>
      </c>
      <c r="AI223" s="55">
        <f t="shared" si="109"/>
        <v>0</v>
      </c>
      <c r="AJ223" s="56">
        <v>0</v>
      </c>
      <c r="AK223" s="15">
        <v>0</v>
      </c>
      <c r="AL223" s="55">
        <f t="shared" si="109"/>
        <v>0</v>
      </c>
      <c r="AM223" s="56">
        <v>0</v>
      </c>
      <c r="AN223" s="15">
        <v>0</v>
      </c>
      <c r="AO223" s="55">
        <f t="shared" si="109"/>
        <v>0</v>
      </c>
      <c r="AP223" s="56">
        <v>0</v>
      </c>
      <c r="AQ223" s="15">
        <v>0</v>
      </c>
      <c r="AR223" s="55">
        <f t="shared" si="109"/>
        <v>0</v>
      </c>
      <c r="AS223" s="56">
        <v>0</v>
      </c>
      <c r="AT223" s="15">
        <v>0</v>
      </c>
      <c r="AU223" s="55">
        <f t="shared" si="109"/>
        <v>0</v>
      </c>
      <c r="AV223" s="56">
        <v>0</v>
      </c>
      <c r="AW223" s="15">
        <v>0</v>
      </c>
      <c r="AX223" s="55">
        <f t="shared" si="109"/>
        <v>0</v>
      </c>
      <c r="AY223" s="56">
        <v>0</v>
      </c>
      <c r="AZ223" s="15">
        <v>0</v>
      </c>
      <c r="BA223" s="55">
        <f t="shared" si="109"/>
        <v>0</v>
      </c>
      <c r="BB223" s="56">
        <v>0</v>
      </c>
      <c r="BC223" s="15">
        <v>0</v>
      </c>
      <c r="BD223" s="55">
        <f t="shared" si="109"/>
        <v>0</v>
      </c>
      <c r="BE223" s="56">
        <v>0</v>
      </c>
      <c r="BF223" s="15">
        <v>0</v>
      </c>
      <c r="BG223" s="55">
        <f t="shared" si="109"/>
        <v>0</v>
      </c>
      <c r="BH223" s="56">
        <v>0</v>
      </c>
      <c r="BI223" s="15">
        <v>0</v>
      </c>
      <c r="BJ223" s="55">
        <f t="shared" si="109"/>
        <v>0</v>
      </c>
      <c r="BK223" s="56">
        <v>0</v>
      </c>
      <c r="BL223" s="15">
        <v>0</v>
      </c>
      <c r="BM223" s="55">
        <f t="shared" si="109"/>
        <v>0</v>
      </c>
      <c r="BN223" s="56">
        <v>0</v>
      </c>
      <c r="BO223" s="15">
        <v>0</v>
      </c>
      <c r="BP223" s="55">
        <f t="shared" si="109"/>
        <v>0</v>
      </c>
      <c r="BQ223" s="56">
        <v>0</v>
      </c>
      <c r="BR223" s="15">
        <v>0</v>
      </c>
      <c r="BS223" s="55">
        <f t="shared" si="109"/>
        <v>0</v>
      </c>
      <c r="BT223" s="56">
        <v>0</v>
      </c>
      <c r="BU223" s="15">
        <v>0</v>
      </c>
      <c r="BV223" s="55">
        <f t="shared" si="111"/>
        <v>0</v>
      </c>
      <c r="BW223" s="56">
        <v>0</v>
      </c>
      <c r="BX223" s="15">
        <v>0</v>
      </c>
      <c r="BY223" s="55">
        <f t="shared" si="111"/>
        <v>0</v>
      </c>
      <c r="BZ223" s="14">
        <f>C223+F223+L223+O223+AD223+AJ223+AM223+AP223+AV223+AY223+BQ223+BT223+BW223+BN223+BE223+I223+AG223+R223+AS223+BB223+BH223+BK223+AA223+X223+U223</f>
        <v>15.002000000000001</v>
      </c>
      <c r="CA223" s="6">
        <f>D223+G223+M223+P223+AE223+AK223+AN223+AQ223+AW223+AZ223+BR223+BU223+BX223+BO223+BF223+J223+AH223+S223+AT223+BC223+BI223+BL223+AB223+Y223+V223</f>
        <v>105.01</v>
      </c>
    </row>
    <row r="224" spans="1:79" s="69" customFormat="1" x14ac:dyDescent="0.25">
      <c r="A224" s="67">
        <v>2020</v>
      </c>
      <c r="B224" s="55" t="s">
        <v>15</v>
      </c>
      <c r="C224" s="56">
        <v>0</v>
      </c>
      <c r="D224" s="15">
        <v>0</v>
      </c>
      <c r="E224" s="55">
        <f t="shared" si="109"/>
        <v>0</v>
      </c>
      <c r="F224" s="56">
        <v>0</v>
      </c>
      <c r="G224" s="15">
        <v>0</v>
      </c>
      <c r="H224" s="55">
        <f t="shared" si="109"/>
        <v>0</v>
      </c>
      <c r="I224" s="56">
        <v>0</v>
      </c>
      <c r="J224" s="15">
        <v>0</v>
      </c>
      <c r="K224" s="55">
        <f t="shared" si="109"/>
        <v>0</v>
      </c>
      <c r="L224" s="56">
        <v>0</v>
      </c>
      <c r="M224" s="15">
        <v>0</v>
      </c>
      <c r="N224" s="55">
        <f t="shared" si="109"/>
        <v>0</v>
      </c>
      <c r="O224" s="56">
        <v>0</v>
      </c>
      <c r="P224" s="15">
        <v>0</v>
      </c>
      <c r="Q224" s="55">
        <f t="shared" si="109"/>
        <v>0</v>
      </c>
      <c r="R224" s="94">
        <v>5</v>
      </c>
      <c r="S224" s="95">
        <v>69.25</v>
      </c>
      <c r="T224" s="55">
        <f t="shared" si="109"/>
        <v>13850</v>
      </c>
      <c r="U224" s="56">
        <v>0</v>
      </c>
      <c r="V224" s="15">
        <v>0</v>
      </c>
      <c r="W224" s="55">
        <f t="shared" si="110"/>
        <v>0</v>
      </c>
      <c r="X224" s="56">
        <v>0</v>
      </c>
      <c r="Y224" s="15">
        <v>0</v>
      </c>
      <c r="Z224" s="55">
        <f t="shared" si="109"/>
        <v>0</v>
      </c>
      <c r="AA224" s="56">
        <v>0</v>
      </c>
      <c r="AB224" s="15">
        <v>0</v>
      </c>
      <c r="AC224" s="55">
        <f t="shared" si="109"/>
        <v>0</v>
      </c>
      <c r="AD224" s="56">
        <v>0</v>
      </c>
      <c r="AE224" s="15">
        <v>0</v>
      </c>
      <c r="AF224" s="55">
        <f t="shared" si="109"/>
        <v>0</v>
      </c>
      <c r="AG224" s="56">
        <v>0</v>
      </c>
      <c r="AH224" s="15">
        <v>0</v>
      </c>
      <c r="AI224" s="55">
        <f t="shared" si="109"/>
        <v>0</v>
      </c>
      <c r="AJ224" s="56">
        <v>0</v>
      </c>
      <c r="AK224" s="15">
        <v>0</v>
      </c>
      <c r="AL224" s="55">
        <f t="shared" si="109"/>
        <v>0</v>
      </c>
      <c r="AM224" s="56">
        <v>0</v>
      </c>
      <c r="AN224" s="15">
        <v>0</v>
      </c>
      <c r="AO224" s="55">
        <f t="shared" si="109"/>
        <v>0</v>
      </c>
      <c r="AP224" s="56">
        <v>0</v>
      </c>
      <c r="AQ224" s="15">
        <v>0</v>
      </c>
      <c r="AR224" s="55">
        <f t="shared" si="109"/>
        <v>0</v>
      </c>
      <c r="AS224" s="94">
        <v>8.1449999999999996</v>
      </c>
      <c r="AT224" s="95">
        <v>82.632000000000005</v>
      </c>
      <c r="AU224" s="55">
        <f t="shared" si="109"/>
        <v>10145.119705340701</v>
      </c>
      <c r="AV224" s="56">
        <v>0</v>
      </c>
      <c r="AW224" s="15">
        <v>0</v>
      </c>
      <c r="AX224" s="55">
        <f t="shared" si="109"/>
        <v>0</v>
      </c>
      <c r="AY224" s="56">
        <v>0</v>
      </c>
      <c r="AZ224" s="15">
        <v>0</v>
      </c>
      <c r="BA224" s="55">
        <f t="shared" si="109"/>
        <v>0</v>
      </c>
      <c r="BB224" s="56">
        <v>0</v>
      </c>
      <c r="BC224" s="15">
        <v>0</v>
      </c>
      <c r="BD224" s="55">
        <f t="shared" si="109"/>
        <v>0</v>
      </c>
      <c r="BE224" s="56">
        <v>0</v>
      </c>
      <c r="BF224" s="15">
        <v>0</v>
      </c>
      <c r="BG224" s="55">
        <f t="shared" si="109"/>
        <v>0</v>
      </c>
      <c r="BH224" s="56">
        <v>0</v>
      </c>
      <c r="BI224" s="15">
        <v>0</v>
      </c>
      <c r="BJ224" s="55">
        <f t="shared" si="109"/>
        <v>0</v>
      </c>
      <c r="BK224" s="56">
        <v>0</v>
      </c>
      <c r="BL224" s="15">
        <v>0</v>
      </c>
      <c r="BM224" s="55">
        <f t="shared" si="109"/>
        <v>0</v>
      </c>
      <c r="BN224" s="56">
        <v>0</v>
      </c>
      <c r="BO224" s="15">
        <v>0</v>
      </c>
      <c r="BP224" s="55">
        <f t="shared" si="109"/>
        <v>0</v>
      </c>
      <c r="BQ224" s="56">
        <v>0</v>
      </c>
      <c r="BR224" s="15">
        <v>0</v>
      </c>
      <c r="BS224" s="55">
        <f t="shared" si="109"/>
        <v>0</v>
      </c>
      <c r="BT224" s="56">
        <v>0</v>
      </c>
      <c r="BU224" s="15">
        <v>0</v>
      </c>
      <c r="BV224" s="55">
        <f t="shared" si="111"/>
        <v>0</v>
      </c>
      <c r="BW224" s="56">
        <v>0</v>
      </c>
      <c r="BX224" s="15">
        <v>0</v>
      </c>
      <c r="BY224" s="55">
        <f t="shared" si="111"/>
        <v>0</v>
      </c>
      <c r="BZ224" s="14">
        <f t="shared" ref="BZ224:BZ235" si="112">C224+F224+L224+O224+AD224+AJ224+AM224+AP224+AV224+AY224+BQ224+BT224+BW224+BN224+BE224+I224+AG224+R224+AS224+BB224+BH224+BK224+AA224+X224+U224</f>
        <v>13.145</v>
      </c>
      <c r="CA224" s="6">
        <f t="shared" ref="CA224:CA235" si="113">D224+G224+M224+P224+AE224+AK224+AN224+AQ224+AW224+AZ224+BR224+BU224+BX224+BO224+BF224+J224+AH224+S224+AT224+BC224+BI224+BL224+AB224+Y224+V224</f>
        <v>151.88200000000001</v>
      </c>
    </row>
    <row r="225" spans="1:79" s="69" customFormat="1" x14ac:dyDescent="0.25">
      <c r="A225" s="67">
        <v>2020</v>
      </c>
      <c r="B225" s="68" t="s">
        <v>16</v>
      </c>
      <c r="C225" s="56">
        <v>0</v>
      </c>
      <c r="D225" s="15">
        <v>0</v>
      </c>
      <c r="E225" s="55">
        <f t="shared" si="109"/>
        <v>0</v>
      </c>
      <c r="F225" s="56">
        <v>0</v>
      </c>
      <c r="G225" s="15">
        <v>0</v>
      </c>
      <c r="H225" s="55">
        <f t="shared" si="109"/>
        <v>0</v>
      </c>
      <c r="I225" s="56">
        <v>0</v>
      </c>
      <c r="J225" s="15">
        <v>0</v>
      </c>
      <c r="K225" s="55">
        <f t="shared" si="109"/>
        <v>0</v>
      </c>
      <c r="L225" s="56">
        <v>0</v>
      </c>
      <c r="M225" s="15">
        <v>0</v>
      </c>
      <c r="N225" s="55">
        <f t="shared" si="109"/>
        <v>0</v>
      </c>
      <c r="O225" s="56">
        <v>0</v>
      </c>
      <c r="P225" s="15">
        <v>0</v>
      </c>
      <c r="Q225" s="55">
        <f t="shared" si="109"/>
        <v>0</v>
      </c>
      <c r="R225" s="56">
        <v>0</v>
      </c>
      <c r="S225" s="15">
        <v>0</v>
      </c>
      <c r="T225" s="55">
        <f t="shared" si="109"/>
        <v>0</v>
      </c>
      <c r="U225" s="56">
        <v>0</v>
      </c>
      <c r="V225" s="15">
        <v>0</v>
      </c>
      <c r="W225" s="55">
        <f t="shared" si="110"/>
        <v>0</v>
      </c>
      <c r="X225" s="56">
        <v>0</v>
      </c>
      <c r="Y225" s="15">
        <v>0</v>
      </c>
      <c r="Z225" s="55">
        <f t="shared" si="109"/>
        <v>0</v>
      </c>
      <c r="AA225" s="56">
        <v>0</v>
      </c>
      <c r="AB225" s="15">
        <v>0</v>
      </c>
      <c r="AC225" s="55">
        <f t="shared" si="109"/>
        <v>0</v>
      </c>
      <c r="AD225" s="56">
        <v>0</v>
      </c>
      <c r="AE225" s="15">
        <v>0</v>
      </c>
      <c r="AF225" s="55">
        <f t="shared" si="109"/>
        <v>0</v>
      </c>
      <c r="AG225" s="94">
        <v>3.7999999999999999E-2</v>
      </c>
      <c r="AH225" s="95">
        <v>0.36199999999999999</v>
      </c>
      <c r="AI225" s="55">
        <f t="shared" si="109"/>
        <v>9526.3157894736851</v>
      </c>
      <c r="AJ225" s="56">
        <v>0</v>
      </c>
      <c r="AK225" s="15">
        <v>0</v>
      </c>
      <c r="AL225" s="55">
        <f t="shared" si="109"/>
        <v>0</v>
      </c>
      <c r="AM225" s="56">
        <v>0</v>
      </c>
      <c r="AN225" s="15">
        <v>0</v>
      </c>
      <c r="AO225" s="55">
        <f t="shared" si="109"/>
        <v>0</v>
      </c>
      <c r="AP225" s="56">
        <v>0</v>
      </c>
      <c r="AQ225" s="15">
        <v>0</v>
      </c>
      <c r="AR225" s="55">
        <f t="shared" si="109"/>
        <v>0</v>
      </c>
      <c r="AS225" s="56">
        <v>0</v>
      </c>
      <c r="AT225" s="15">
        <v>0</v>
      </c>
      <c r="AU225" s="55">
        <f t="shared" si="109"/>
        <v>0</v>
      </c>
      <c r="AV225" s="56">
        <v>0</v>
      </c>
      <c r="AW225" s="15">
        <v>0</v>
      </c>
      <c r="AX225" s="55">
        <f t="shared" si="109"/>
        <v>0</v>
      </c>
      <c r="AY225" s="56">
        <v>0</v>
      </c>
      <c r="AZ225" s="15">
        <v>0</v>
      </c>
      <c r="BA225" s="55">
        <f t="shared" si="109"/>
        <v>0</v>
      </c>
      <c r="BB225" s="56">
        <v>0</v>
      </c>
      <c r="BC225" s="15">
        <v>0</v>
      </c>
      <c r="BD225" s="55">
        <f t="shared" si="109"/>
        <v>0</v>
      </c>
      <c r="BE225" s="56">
        <v>0</v>
      </c>
      <c r="BF225" s="15">
        <v>0</v>
      </c>
      <c r="BG225" s="55">
        <f t="shared" si="109"/>
        <v>0</v>
      </c>
      <c r="BH225" s="56">
        <v>0</v>
      </c>
      <c r="BI225" s="15">
        <v>0</v>
      </c>
      <c r="BJ225" s="55">
        <f t="shared" si="109"/>
        <v>0</v>
      </c>
      <c r="BK225" s="56">
        <v>0</v>
      </c>
      <c r="BL225" s="15">
        <v>0</v>
      </c>
      <c r="BM225" s="55">
        <f t="shared" si="109"/>
        <v>0</v>
      </c>
      <c r="BN225" s="56">
        <v>0</v>
      </c>
      <c r="BO225" s="15">
        <v>0</v>
      </c>
      <c r="BP225" s="55">
        <f t="shared" si="109"/>
        <v>0</v>
      </c>
      <c r="BQ225" s="56">
        <v>0</v>
      </c>
      <c r="BR225" s="15">
        <v>0</v>
      </c>
      <c r="BS225" s="55">
        <f t="shared" si="109"/>
        <v>0</v>
      </c>
      <c r="BT225" s="94">
        <v>10</v>
      </c>
      <c r="BU225" s="95">
        <v>98</v>
      </c>
      <c r="BV225" s="55">
        <f t="shared" si="111"/>
        <v>9800</v>
      </c>
      <c r="BW225" s="56">
        <v>0</v>
      </c>
      <c r="BX225" s="15">
        <v>0</v>
      </c>
      <c r="BY225" s="55">
        <f t="shared" si="111"/>
        <v>0</v>
      </c>
      <c r="BZ225" s="14">
        <f t="shared" si="112"/>
        <v>10.038</v>
      </c>
      <c r="CA225" s="6">
        <f t="shared" si="113"/>
        <v>98.361999999999995</v>
      </c>
    </row>
    <row r="226" spans="1:79" s="69" customFormat="1" ht="15.75" thickBot="1" x14ac:dyDescent="0.3">
      <c r="A226" s="70"/>
      <c r="B226" s="71" t="s">
        <v>17</v>
      </c>
      <c r="C226" s="72">
        <f t="shared" ref="C226:D226" si="114">SUM(C214:C225)</f>
        <v>0</v>
      </c>
      <c r="D226" s="73">
        <f t="shared" si="114"/>
        <v>0</v>
      </c>
      <c r="E226" s="74"/>
      <c r="F226" s="72">
        <f t="shared" ref="F226:G226" si="115">SUM(F214:F225)</f>
        <v>0</v>
      </c>
      <c r="G226" s="73">
        <f t="shared" si="115"/>
        <v>0</v>
      </c>
      <c r="H226" s="74"/>
      <c r="I226" s="72">
        <f t="shared" ref="I226:J226" si="116">SUM(I214:I225)</f>
        <v>33.96</v>
      </c>
      <c r="J226" s="73">
        <f t="shared" si="116"/>
        <v>294.952</v>
      </c>
      <c r="K226" s="74"/>
      <c r="L226" s="72">
        <f t="shared" ref="L226:M226" si="117">SUM(L214:L225)</f>
        <v>0</v>
      </c>
      <c r="M226" s="73">
        <f t="shared" si="117"/>
        <v>0</v>
      </c>
      <c r="N226" s="74"/>
      <c r="O226" s="72">
        <f t="shared" ref="O226:P226" si="118">SUM(O214:O225)</f>
        <v>0</v>
      </c>
      <c r="P226" s="73">
        <f t="shared" si="118"/>
        <v>0</v>
      </c>
      <c r="Q226" s="74"/>
      <c r="R226" s="72">
        <f t="shared" ref="R226:S226" si="119">SUM(R214:R225)</f>
        <v>20.11</v>
      </c>
      <c r="S226" s="73">
        <f t="shared" si="119"/>
        <v>184.98500000000001</v>
      </c>
      <c r="T226" s="74"/>
      <c r="U226" s="72">
        <f t="shared" ref="U226:V226" si="120">SUM(U214:U225)</f>
        <v>2E-3</v>
      </c>
      <c r="V226" s="73">
        <f t="shared" si="120"/>
        <v>0.01</v>
      </c>
      <c r="W226" s="74"/>
      <c r="X226" s="72">
        <f t="shared" ref="X226:Y226" si="121">SUM(X214:X225)</f>
        <v>0</v>
      </c>
      <c r="Y226" s="73">
        <f t="shared" si="121"/>
        <v>0</v>
      </c>
      <c r="Z226" s="74"/>
      <c r="AA226" s="72">
        <f t="shared" ref="AA226:AB226" si="122">SUM(AA214:AA225)</f>
        <v>0</v>
      </c>
      <c r="AB226" s="73">
        <f t="shared" si="122"/>
        <v>0</v>
      </c>
      <c r="AC226" s="74"/>
      <c r="AD226" s="72">
        <f t="shared" ref="AD226:AE226" si="123">SUM(AD214:AD225)</f>
        <v>0</v>
      </c>
      <c r="AE226" s="73">
        <f t="shared" si="123"/>
        <v>0</v>
      </c>
      <c r="AF226" s="74"/>
      <c r="AG226" s="72">
        <f t="shared" ref="AG226:AH226" si="124">SUM(AG214:AG225)</f>
        <v>0.1376</v>
      </c>
      <c r="AH226" s="73">
        <f t="shared" si="124"/>
        <v>2.0300000000000002</v>
      </c>
      <c r="AI226" s="74"/>
      <c r="AJ226" s="72">
        <f t="shared" ref="AJ226:AK226" si="125">SUM(AJ214:AJ225)</f>
        <v>0</v>
      </c>
      <c r="AK226" s="73">
        <f t="shared" si="125"/>
        <v>0</v>
      </c>
      <c r="AL226" s="74"/>
      <c r="AM226" s="72">
        <f t="shared" ref="AM226:AN226" si="126">SUM(AM214:AM225)</f>
        <v>0</v>
      </c>
      <c r="AN226" s="73">
        <f t="shared" si="126"/>
        <v>0</v>
      </c>
      <c r="AO226" s="74"/>
      <c r="AP226" s="72">
        <f t="shared" ref="AP226:AQ226" si="127">SUM(AP214:AP225)</f>
        <v>0.16400000000000003</v>
      </c>
      <c r="AQ226" s="73">
        <f t="shared" si="127"/>
        <v>2.9740000000000002</v>
      </c>
      <c r="AR226" s="74"/>
      <c r="AS226" s="72">
        <f t="shared" ref="AS226:AT226" si="128">SUM(AS214:AS225)</f>
        <v>10.38951</v>
      </c>
      <c r="AT226" s="73">
        <f t="shared" si="128"/>
        <v>173.732</v>
      </c>
      <c r="AU226" s="74"/>
      <c r="AV226" s="72">
        <f t="shared" ref="AV226:AW226" si="129">SUM(AV214:AV225)</f>
        <v>3.0000000000000001E-3</v>
      </c>
      <c r="AW226" s="73">
        <f t="shared" si="129"/>
        <v>1</v>
      </c>
      <c r="AX226" s="74"/>
      <c r="AY226" s="72">
        <f t="shared" ref="AY226:AZ226" si="130">SUM(AY214:AY225)</f>
        <v>0</v>
      </c>
      <c r="AZ226" s="73">
        <f t="shared" si="130"/>
        <v>0</v>
      </c>
      <c r="BA226" s="74"/>
      <c r="BB226" s="72">
        <f t="shared" ref="BB226:BC226" si="131">SUM(BB214:BB225)</f>
        <v>0</v>
      </c>
      <c r="BC226" s="73">
        <f t="shared" si="131"/>
        <v>0</v>
      </c>
      <c r="BD226" s="74"/>
      <c r="BE226" s="72">
        <f t="shared" ref="BE226:BF226" si="132">SUM(BE214:BE225)</f>
        <v>0</v>
      </c>
      <c r="BF226" s="73">
        <f t="shared" si="132"/>
        <v>0</v>
      </c>
      <c r="BG226" s="74"/>
      <c r="BH226" s="72">
        <f t="shared" ref="BH226:BI226" si="133">SUM(BH214:BH225)</f>
        <v>0</v>
      </c>
      <c r="BI226" s="73">
        <f t="shared" si="133"/>
        <v>0</v>
      </c>
      <c r="BJ226" s="74"/>
      <c r="BK226" s="72">
        <f t="shared" ref="BK226:BL226" si="134">SUM(BK214:BK225)</f>
        <v>0</v>
      </c>
      <c r="BL226" s="73">
        <f t="shared" si="134"/>
        <v>0</v>
      </c>
      <c r="BM226" s="74"/>
      <c r="BN226" s="72">
        <f t="shared" ref="BN226:BO226" si="135">SUM(BN214:BN225)</f>
        <v>0</v>
      </c>
      <c r="BO226" s="73">
        <f t="shared" si="135"/>
        <v>0</v>
      </c>
      <c r="BP226" s="74"/>
      <c r="BQ226" s="72">
        <f t="shared" ref="BQ226:BR226" si="136">SUM(BQ214:BQ225)</f>
        <v>0</v>
      </c>
      <c r="BR226" s="73">
        <f t="shared" si="136"/>
        <v>0</v>
      </c>
      <c r="BS226" s="74"/>
      <c r="BT226" s="72">
        <f t="shared" ref="BT226:BU226" si="137">SUM(BT214:BT225)</f>
        <v>10</v>
      </c>
      <c r="BU226" s="73">
        <f t="shared" si="137"/>
        <v>98</v>
      </c>
      <c r="BV226" s="74"/>
      <c r="BW226" s="72">
        <f t="shared" ref="BW226:BX226" si="138">SUM(BW214:BW225)</f>
        <v>5.5100000000000001E-3</v>
      </c>
      <c r="BX226" s="73">
        <f t="shared" si="138"/>
        <v>1.04</v>
      </c>
      <c r="BY226" s="74"/>
      <c r="BZ226" s="41">
        <f t="shared" si="112"/>
        <v>74.771619999999999</v>
      </c>
      <c r="CA226" s="40">
        <f t="shared" si="113"/>
        <v>758.72299999999996</v>
      </c>
    </row>
    <row r="227" spans="1:79" x14ac:dyDescent="0.25">
      <c r="A227" s="67">
        <v>2021</v>
      </c>
      <c r="B227" s="68" t="s">
        <v>5</v>
      </c>
      <c r="C227" s="56">
        <v>0</v>
      </c>
      <c r="D227" s="15">
        <v>0</v>
      </c>
      <c r="E227" s="55">
        <f>IF(C227=0,0,D227/C227*1000)</f>
        <v>0</v>
      </c>
      <c r="F227" s="56">
        <v>0</v>
      </c>
      <c r="G227" s="15">
        <v>0</v>
      </c>
      <c r="H227" s="55">
        <f t="shared" ref="H227:H238" si="139">IF(F227=0,0,G227/F227*1000)</f>
        <v>0</v>
      </c>
      <c r="I227" s="56">
        <v>0</v>
      </c>
      <c r="J227" s="15">
        <v>0</v>
      </c>
      <c r="K227" s="55">
        <f t="shared" ref="K227:K238" si="140">IF(I227=0,0,J227/I227*1000)</f>
        <v>0</v>
      </c>
      <c r="L227" s="56">
        <v>0</v>
      </c>
      <c r="M227" s="15">
        <v>0</v>
      </c>
      <c r="N227" s="55">
        <f t="shared" ref="N227:N238" si="141">IF(L227=0,0,M227/L227*1000)</f>
        <v>0</v>
      </c>
      <c r="O227" s="56">
        <v>0</v>
      </c>
      <c r="P227" s="15">
        <v>0</v>
      </c>
      <c r="Q227" s="55">
        <f t="shared" ref="Q227:Q238" si="142">IF(O227=0,0,P227/O227*1000)</f>
        <v>0</v>
      </c>
      <c r="R227" s="96">
        <v>1.57264</v>
      </c>
      <c r="S227" s="5">
        <v>27</v>
      </c>
      <c r="T227" s="55">
        <f t="shared" ref="T227:T238" si="143">IF(R227=0,0,S227/R227*1000)</f>
        <v>17168.582765286399</v>
      </c>
      <c r="U227" s="56">
        <v>0</v>
      </c>
      <c r="V227" s="15">
        <v>0</v>
      </c>
      <c r="W227" s="55">
        <f t="shared" ref="W227:W238" si="144">IF(U227=0,0,V227/U227*1000)</f>
        <v>0</v>
      </c>
      <c r="X227" s="56">
        <v>0</v>
      </c>
      <c r="Y227" s="15">
        <v>0</v>
      </c>
      <c r="Z227" s="55">
        <f t="shared" ref="Z227:Z238" si="145">IF(X227=0,0,Y227/X227*1000)</f>
        <v>0</v>
      </c>
      <c r="AA227" s="56">
        <v>0</v>
      </c>
      <c r="AB227" s="15">
        <v>0</v>
      </c>
      <c r="AC227" s="55">
        <f t="shared" ref="AC227:AC238" si="146">IF(AA227=0,0,AB227/AA227*1000)</f>
        <v>0</v>
      </c>
      <c r="AD227" s="56">
        <v>0</v>
      </c>
      <c r="AE227" s="15">
        <v>0</v>
      </c>
      <c r="AF227" s="55">
        <f t="shared" ref="AF227:AF238" si="147">IF(AD227=0,0,AE227/AD227*1000)</f>
        <v>0</v>
      </c>
      <c r="AG227" s="96">
        <v>0.14199999999999999</v>
      </c>
      <c r="AH227" s="5">
        <v>1.456</v>
      </c>
      <c r="AI227" s="55">
        <f t="shared" ref="AI227:AI238" si="148">IF(AG227=0,0,AH227/AG227*1000)</f>
        <v>10253.521126760565</v>
      </c>
      <c r="AJ227" s="56">
        <v>0</v>
      </c>
      <c r="AK227" s="15">
        <v>0</v>
      </c>
      <c r="AL227" s="55">
        <f t="shared" ref="AL227:AL238" si="149">IF(AJ227=0,0,AK227/AJ227*1000)</f>
        <v>0</v>
      </c>
      <c r="AM227" s="56">
        <v>0</v>
      </c>
      <c r="AN227" s="15">
        <v>0</v>
      </c>
      <c r="AO227" s="55">
        <f t="shared" ref="AO227:AO238" si="150">IF(AM227=0,0,AN227/AM227*1000)</f>
        <v>0</v>
      </c>
      <c r="AP227" s="56">
        <v>0</v>
      </c>
      <c r="AQ227" s="15">
        <v>0</v>
      </c>
      <c r="AR227" s="55">
        <f t="shared" ref="AR227:AR238" si="151">IF(AP227=0,0,AQ227/AP227*1000)</f>
        <v>0</v>
      </c>
      <c r="AS227" s="96">
        <v>15.5</v>
      </c>
      <c r="AT227" s="5">
        <v>91.2</v>
      </c>
      <c r="AU227" s="55">
        <f t="shared" ref="AU227:AU238" si="152">IF(AS227=0,0,AT227/AS227*1000)</f>
        <v>5883.8709677419356</v>
      </c>
      <c r="AV227" s="56">
        <v>0</v>
      </c>
      <c r="AW227" s="15">
        <v>0</v>
      </c>
      <c r="AX227" s="55">
        <f t="shared" ref="AX227:AX238" si="153">IF(AV227=0,0,AW227/AV227*1000)</f>
        <v>0</v>
      </c>
      <c r="AY227" s="56">
        <v>0</v>
      </c>
      <c r="AZ227" s="15">
        <v>0</v>
      </c>
      <c r="BA227" s="55">
        <f t="shared" ref="BA227:BA238" si="154">IF(AY227=0,0,AZ227/AY227*1000)</f>
        <v>0</v>
      </c>
      <c r="BB227" s="56">
        <v>0</v>
      </c>
      <c r="BC227" s="15">
        <v>0</v>
      </c>
      <c r="BD227" s="55">
        <f t="shared" ref="BD227:BD238" si="155">IF(BB227=0,0,BC227/BB227*1000)</f>
        <v>0</v>
      </c>
      <c r="BE227" s="56">
        <v>0</v>
      </c>
      <c r="BF227" s="15">
        <v>0</v>
      </c>
      <c r="BG227" s="55">
        <f t="shared" ref="BG227:BG238" si="156">IF(BE227=0,0,BF227/BE227*1000)</f>
        <v>0</v>
      </c>
      <c r="BH227" s="56">
        <v>0</v>
      </c>
      <c r="BI227" s="15">
        <v>0</v>
      </c>
      <c r="BJ227" s="55">
        <f t="shared" ref="BJ227:BJ238" si="157">IF(BH227=0,0,BI227/BH227*1000)</f>
        <v>0</v>
      </c>
      <c r="BK227" s="56">
        <v>0</v>
      </c>
      <c r="BL227" s="15">
        <v>0</v>
      </c>
      <c r="BM227" s="55">
        <f t="shared" ref="BM227:BM238" si="158">IF(BK227=0,0,BL227/BK227*1000)</f>
        <v>0</v>
      </c>
      <c r="BN227" s="56">
        <v>0</v>
      </c>
      <c r="BO227" s="15">
        <v>0</v>
      </c>
      <c r="BP227" s="55">
        <f t="shared" ref="BP227:BP238" si="159">IF(BN227=0,0,BO227/BN227*1000)</f>
        <v>0</v>
      </c>
      <c r="BQ227" s="56">
        <v>0</v>
      </c>
      <c r="BR227" s="15">
        <v>0</v>
      </c>
      <c r="BS227" s="55">
        <f t="shared" ref="BS227:BS238" si="160">IF(BQ227=0,0,BR227/BQ227*1000)</f>
        <v>0</v>
      </c>
      <c r="BT227" s="56">
        <v>0</v>
      </c>
      <c r="BU227" s="15">
        <v>0</v>
      </c>
      <c r="BV227" s="55">
        <f t="shared" ref="BV227:BV238" si="161">IF(BT227=0,0,BU227/BT227*1000)</f>
        <v>0</v>
      </c>
      <c r="BW227" s="56">
        <v>0</v>
      </c>
      <c r="BX227" s="15">
        <v>0</v>
      </c>
      <c r="BY227" s="55">
        <f t="shared" ref="BY227:BY238" si="162">IF(BW227=0,0,BX227/BW227*1000)</f>
        <v>0</v>
      </c>
      <c r="BZ227" s="14">
        <f t="shared" si="112"/>
        <v>17.214639999999999</v>
      </c>
      <c r="CA227" s="6">
        <f t="shared" si="113"/>
        <v>119.65600000000001</v>
      </c>
    </row>
    <row r="228" spans="1:79" x14ac:dyDescent="0.25">
      <c r="A228" s="67">
        <v>2021</v>
      </c>
      <c r="B228" s="68" t="s">
        <v>6</v>
      </c>
      <c r="C228" s="56">
        <v>0</v>
      </c>
      <c r="D228" s="15">
        <v>0</v>
      </c>
      <c r="E228" s="55">
        <f t="shared" ref="E228:E229" si="163">IF(C228=0,0,D228/C228*1000)</f>
        <v>0</v>
      </c>
      <c r="F228" s="56">
        <v>0</v>
      </c>
      <c r="G228" s="15">
        <v>0</v>
      </c>
      <c r="H228" s="55">
        <f t="shared" si="139"/>
        <v>0</v>
      </c>
      <c r="I228" s="56">
        <v>0</v>
      </c>
      <c r="J228" s="15">
        <v>0</v>
      </c>
      <c r="K228" s="55">
        <f t="shared" si="140"/>
        <v>0</v>
      </c>
      <c r="L228" s="56">
        <v>0</v>
      </c>
      <c r="M228" s="15">
        <v>0</v>
      </c>
      <c r="N228" s="55">
        <f t="shared" si="141"/>
        <v>0</v>
      </c>
      <c r="O228" s="56">
        <v>0</v>
      </c>
      <c r="P228" s="15">
        <v>0</v>
      </c>
      <c r="Q228" s="55">
        <f t="shared" si="142"/>
        <v>0</v>
      </c>
      <c r="R228" s="96">
        <v>77.33952049497293</v>
      </c>
      <c r="S228" s="5">
        <v>129.30000000000001</v>
      </c>
      <c r="T228" s="55">
        <f t="shared" si="143"/>
        <v>1671.8490000000002</v>
      </c>
      <c r="U228" s="56">
        <v>0</v>
      </c>
      <c r="V228" s="15">
        <v>0</v>
      </c>
      <c r="W228" s="55">
        <f t="shared" si="144"/>
        <v>0</v>
      </c>
      <c r="X228" s="56">
        <v>0</v>
      </c>
      <c r="Y228" s="15">
        <v>0</v>
      </c>
      <c r="Z228" s="55">
        <f t="shared" si="145"/>
        <v>0</v>
      </c>
      <c r="AA228" s="56">
        <v>0</v>
      </c>
      <c r="AB228" s="15">
        <v>0</v>
      </c>
      <c r="AC228" s="55">
        <f t="shared" si="146"/>
        <v>0</v>
      </c>
      <c r="AD228" s="56">
        <v>0</v>
      </c>
      <c r="AE228" s="15">
        <v>0</v>
      </c>
      <c r="AF228" s="55">
        <f t="shared" si="147"/>
        <v>0</v>
      </c>
      <c r="AG228" s="96">
        <v>101.5228426395939</v>
      </c>
      <c r="AH228" s="5">
        <v>0.39400000000000002</v>
      </c>
      <c r="AI228" s="55">
        <f t="shared" si="148"/>
        <v>3.8809000000000005</v>
      </c>
      <c r="AJ228" s="56">
        <v>0</v>
      </c>
      <c r="AK228" s="15">
        <v>0</v>
      </c>
      <c r="AL228" s="55">
        <f t="shared" si="149"/>
        <v>0</v>
      </c>
      <c r="AM228" s="56">
        <v>0</v>
      </c>
      <c r="AN228" s="15">
        <v>0</v>
      </c>
      <c r="AO228" s="55">
        <f t="shared" si="150"/>
        <v>0</v>
      </c>
      <c r="AP228" s="96">
        <v>46.296296296296291</v>
      </c>
      <c r="AQ228" s="5">
        <v>0.216</v>
      </c>
      <c r="AR228" s="55">
        <f t="shared" si="151"/>
        <v>4.6656000000000004</v>
      </c>
      <c r="AS228" s="56">
        <v>0</v>
      </c>
      <c r="AT228" s="15">
        <v>0</v>
      </c>
      <c r="AU228" s="55">
        <f t="shared" si="152"/>
        <v>0</v>
      </c>
      <c r="AV228" s="56">
        <v>0</v>
      </c>
      <c r="AW228" s="15">
        <v>0</v>
      </c>
      <c r="AX228" s="55">
        <f t="shared" si="153"/>
        <v>0</v>
      </c>
      <c r="AY228" s="56">
        <v>0</v>
      </c>
      <c r="AZ228" s="15">
        <v>0</v>
      </c>
      <c r="BA228" s="55">
        <f t="shared" si="154"/>
        <v>0</v>
      </c>
      <c r="BB228" s="56">
        <v>0</v>
      </c>
      <c r="BC228" s="15">
        <v>0</v>
      </c>
      <c r="BD228" s="55">
        <f t="shared" si="155"/>
        <v>0</v>
      </c>
      <c r="BE228" s="56">
        <v>0</v>
      </c>
      <c r="BF228" s="15">
        <v>0</v>
      </c>
      <c r="BG228" s="55">
        <f t="shared" si="156"/>
        <v>0</v>
      </c>
      <c r="BH228" s="56">
        <v>0</v>
      </c>
      <c r="BI228" s="15">
        <v>0</v>
      </c>
      <c r="BJ228" s="55">
        <f t="shared" si="157"/>
        <v>0</v>
      </c>
      <c r="BK228" s="56">
        <v>0</v>
      </c>
      <c r="BL228" s="15">
        <v>0</v>
      </c>
      <c r="BM228" s="55">
        <f t="shared" si="158"/>
        <v>0</v>
      </c>
      <c r="BN228" s="56">
        <v>0</v>
      </c>
      <c r="BO228" s="15">
        <v>0</v>
      </c>
      <c r="BP228" s="55">
        <f t="shared" si="159"/>
        <v>0</v>
      </c>
      <c r="BQ228" s="56">
        <v>0</v>
      </c>
      <c r="BR228" s="15">
        <v>0</v>
      </c>
      <c r="BS228" s="55">
        <f t="shared" si="160"/>
        <v>0</v>
      </c>
      <c r="BT228" s="56">
        <v>0</v>
      </c>
      <c r="BU228" s="15">
        <v>0</v>
      </c>
      <c r="BV228" s="55">
        <f t="shared" si="161"/>
        <v>0</v>
      </c>
      <c r="BW228" s="56">
        <v>0</v>
      </c>
      <c r="BX228" s="15">
        <v>0</v>
      </c>
      <c r="BY228" s="55">
        <f t="shared" si="162"/>
        <v>0</v>
      </c>
      <c r="BZ228" s="14">
        <f t="shared" si="112"/>
        <v>225.15865943086311</v>
      </c>
      <c r="CA228" s="6">
        <f t="shared" si="113"/>
        <v>129.91000000000003</v>
      </c>
    </row>
    <row r="229" spans="1:79" x14ac:dyDescent="0.25">
      <c r="A229" s="67">
        <v>2021</v>
      </c>
      <c r="B229" s="68" t="s">
        <v>7</v>
      </c>
      <c r="C229" s="56">
        <v>0</v>
      </c>
      <c r="D229" s="15">
        <v>0</v>
      </c>
      <c r="E229" s="55">
        <f t="shared" si="163"/>
        <v>0</v>
      </c>
      <c r="F229" s="56">
        <v>0</v>
      </c>
      <c r="G229" s="15">
        <v>0</v>
      </c>
      <c r="H229" s="55">
        <f t="shared" si="139"/>
        <v>0</v>
      </c>
      <c r="I229" s="56">
        <v>0</v>
      </c>
      <c r="J229" s="15">
        <v>0</v>
      </c>
      <c r="K229" s="55">
        <f t="shared" si="140"/>
        <v>0</v>
      </c>
      <c r="L229" s="56">
        <v>0</v>
      </c>
      <c r="M229" s="15">
        <v>0</v>
      </c>
      <c r="N229" s="55">
        <f t="shared" si="141"/>
        <v>0</v>
      </c>
      <c r="O229" s="56">
        <v>0</v>
      </c>
      <c r="P229" s="15">
        <v>0</v>
      </c>
      <c r="Q229" s="55">
        <f t="shared" si="142"/>
        <v>0</v>
      </c>
      <c r="R229" s="56">
        <v>0</v>
      </c>
      <c r="S229" s="15">
        <v>0</v>
      </c>
      <c r="T229" s="55">
        <f t="shared" si="143"/>
        <v>0</v>
      </c>
      <c r="U229" s="56">
        <v>0</v>
      </c>
      <c r="V229" s="15">
        <v>0</v>
      </c>
      <c r="W229" s="55">
        <f t="shared" si="144"/>
        <v>0</v>
      </c>
      <c r="X229" s="56">
        <v>0</v>
      </c>
      <c r="Y229" s="15">
        <v>0</v>
      </c>
      <c r="Z229" s="55">
        <f t="shared" si="145"/>
        <v>0</v>
      </c>
      <c r="AA229" s="56">
        <v>0</v>
      </c>
      <c r="AB229" s="15">
        <v>0</v>
      </c>
      <c r="AC229" s="55">
        <f t="shared" si="146"/>
        <v>0</v>
      </c>
      <c r="AD229" s="56">
        <v>0</v>
      </c>
      <c r="AE229" s="15">
        <v>0</v>
      </c>
      <c r="AF229" s="55">
        <f t="shared" si="147"/>
        <v>0</v>
      </c>
      <c r="AG229" s="96">
        <v>4.2000000000000003E-2</v>
      </c>
      <c r="AH229" s="5">
        <v>0.628</v>
      </c>
      <c r="AI229" s="55">
        <f t="shared" si="148"/>
        <v>14952.38095238095</v>
      </c>
      <c r="AJ229" s="56">
        <v>0</v>
      </c>
      <c r="AK229" s="15">
        <v>0</v>
      </c>
      <c r="AL229" s="55">
        <f t="shared" si="149"/>
        <v>0</v>
      </c>
      <c r="AM229" s="56">
        <v>0</v>
      </c>
      <c r="AN229" s="15">
        <v>0</v>
      </c>
      <c r="AO229" s="55">
        <f t="shared" si="150"/>
        <v>0</v>
      </c>
      <c r="AP229" s="96">
        <v>0.55000000000000004</v>
      </c>
      <c r="AQ229" s="5">
        <v>1.3080000000000001</v>
      </c>
      <c r="AR229" s="55">
        <f t="shared" si="151"/>
        <v>2378.181818181818</v>
      </c>
      <c r="AS229" s="96">
        <v>32</v>
      </c>
      <c r="AT229" s="5">
        <v>252.8</v>
      </c>
      <c r="AU229" s="55">
        <f t="shared" si="152"/>
        <v>7900</v>
      </c>
      <c r="AV229" s="56">
        <v>0</v>
      </c>
      <c r="AW229" s="15">
        <v>0</v>
      </c>
      <c r="AX229" s="55">
        <f t="shared" si="153"/>
        <v>0</v>
      </c>
      <c r="AY229" s="56">
        <v>0</v>
      </c>
      <c r="AZ229" s="15">
        <v>0</v>
      </c>
      <c r="BA229" s="55">
        <f t="shared" si="154"/>
        <v>0</v>
      </c>
      <c r="BB229" s="56">
        <v>0</v>
      </c>
      <c r="BC229" s="15">
        <v>0</v>
      </c>
      <c r="BD229" s="55">
        <f t="shared" si="155"/>
        <v>0</v>
      </c>
      <c r="BE229" s="56">
        <v>0</v>
      </c>
      <c r="BF229" s="15">
        <v>0</v>
      </c>
      <c r="BG229" s="55">
        <f t="shared" si="156"/>
        <v>0</v>
      </c>
      <c r="BH229" s="56">
        <v>0</v>
      </c>
      <c r="BI229" s="15">
        <v>0</v>
      </c>
      <c r="BJ229" s="55">
        <f t="shared" si="157"/>
        <v>0</v>
      </c>
      <c r="BK229" s="56">
        <v>0</v>
      </c>
      <c r="BL229" s="15">
        <v>0</v>
      </c>
      <c r="BM229" s="55">
        <f t="shared" si="158"/>
        <v>0</v>
      </c>
      <c r="BN229" s="56">
        <v>0</v>
      </c>
      <c r="BO229" s="15">
        <v>0</v>
      </c>
      <c r="BP229" s="55">
        <f t="shared" si="159"/>
        <v>0</v>
      </c>
      <c r="BQ229" s="56">
        <v>0</v>
      </c>
      <c r="BR229" s="15">
        <v>0</v>
      </c>
      <c r="BS229" s="55">
        <f t="shared" si="160"/>
        <v>0</v>
      </c>
      <c r="BT229" s="56">
        <v>0</v>
      </c>
      <c r="BU229" s="15">
        <v>0</v>
      </c>
      <c r="BV229" s="55">
        <f t="shared" si="161"/>
        <v>0</v>
      </c>
      <c r="BW229" s="56">
        <v>0</v>
      </c>
      <c r="BX229" s="15">
        <v>0</v>
      </c>
      <c r="BY229" s="55">
        <f t="shared" si="162"/>
        <v>0</v>
      </c>
      <c r="BZ229" s="14">
        <f t="shared" si="112"/>
        <v>32.591999999999999</v>
      </c>
      <c r="CA229" s="6">
        <f t="shared" si="113"/>
        <v>254.73600000000002</v>
      </c>
    </row>
    <row r="230" spans="1:79" x14ac:dyDescent="0.25">
      <c r="A230" s="67">
        <v>2021</v>
      </c>
      <c r="B230" s="68" t="s">
        <v>8</v>
      </c>
      <c r="C230" s="56">
        <v>0</v>
      </c>
      <c r="D230" s="15">
        <v>0</v>
      </c>
      <c r="E230" s="55">
        <f>IF(C230=0,0,D230/C230*1000)</f>
        <v>0</v>
      </c>
      <c r="F230" s="56">
        <v>0</v>
      </c>
      <c r="G230" s="15">
        <v>0</v>
      </c>
      <c r="H230" s="55">
        <f t="shared" si="139"/>
        <v>0</v>
      </c>
      <c r="I230" s="56">
        <v>0</v>
      </c>
      <c r="J230" s="15">
        <v>0</v>
      </c>
      <c r="K230" s="55">
        <f t="shared" si="140"/>
        <v>0</v>
      </c>
      <c r="L230" s="56">
        <v>0</v>
      </c>
      <c r="M230" s="15">
        <v>0</v>
      </c>
      <c r="N230" s="55">
        <f t="shared" si="141"/>
        <v>0</v>
      </c>
      <c r="O230" s="56">
        <v>0</v>
      </c>
      <c r="P230" s="15">
        <v>0</v>
      </c>
      <c r="Q230" s="55">
        <f t="shared" si="142"/>
        <v>0</v>
      </c>
      <c r="R230" s="56">
        <v>0</v>
      </c>
      <c r="S230" s="15">
        <v>0</v>
      </c>
      <c r="T230" s="55">
        <f t="shared" si="143"/>
        <v>0</v>
      </c>
      <c r="U230" s="56">
        <v>0</v>
      </c>
      <c r="V230" s="15">
        <v>0</v>
      </c>
      <c r="W230" s="55">
        <f t="shared" si="144"/>
        <v>0</v>
      </c>
      <c r="X230" s="56">
        <v>0</v>
      </c>
      <c r="Y230" s="15">
        <v>0</v>
      </c>
      <c r="Z230" s="55">
        <f t="shared" si="145"/>
        <v>0</v>
      </c>
      <c r="AA230" s="56">
        <v>0</v>
      </c>
      <c r="AB230" s="15">
        <v>0</v>
      </c>
      <c r="AC230" s="55">
        <f t="shared" si="146"/>
        <v>0</v>
      </c>
      <c r="AD230" s="56">
        <v>0</v>
      </c>
      <c r="AE230" s="15">
        <v>0</v>
      </c>
      <c r="AF230" s="55">
        <f t="shared" si="147"/>
        <v>0</v>
      </c>
      <c r="AG230" s="87">
        <v>0.30499999999999999</v>
      </c>
      <c r="AH230" s="88">
        <v>1.635</v>
      </c>
      <c r="AI230" s="55">
        <f t="shared" si="148"/>
        <v>5360.6557377049176</v>
      </c>
      <c r="AJ230" s="56">
        <v>0</v>
      </c>
      <c r="AK230" s="15">
        <v>0</v>
      </c>
      <c r="AL230" s="55">
        <f t="shared" si="149"/>
        <v>0</v>
      </c>
      <c r="AM230" s="56">
        <v>0</v>
      </c>
      <c r="AN230" s="15">
        <v>0</v>
      </c>
      <c r="AO230" s="55">
        <f t="shared" si="150"/>
        <v>0</v>
      </c>
      <c r="AP230" s="87">
        <v>0.02</v>
      </c>
      <c r="AQ230" s="88">
        <v>0.36499999999999999</v>
      </c>
      <c r="AR230" s="55">
        <f t="shared" si="151"/>
        <v>18250</v>
      </c>
      <c r="AS230" s="56">
        <v>0</v>
      </c>
      <c r="AT230" s="15">
        <v>0</v>
      </c>
      <c r="AU230" s="55">
        <f t="shared" si="152"/>
        <v>0</v>
      </c>
      <c r="AV230" s="56">
        <v>0</v>
      </c>
      <c r="AW230" s="15">
        <v>0</v>
      </c>
      <c r="AX230" s="55">
        <f t="shared" si="153"/>
        <v>0</v>
      </c>
      <c r="AY230" s="56">
        <v>0</v>
      </c>
      <c r="AZ230" s="15">
        <v>0</v>
      </c>
      <c r="BA230" s="55">
        <f t="shared" si="154"/>
        <v>0</v>
      </c>
      <c r="BB230" s="56">
        <v>0</v>
      </c>
      <c r="BC230" s="15">
        <v>0</v>
      </c>
      <c r="BD230" s="55">
        <f t="shared" si="155"/>
        <v>0</v>
      </c>
      <c r="BE230" s="56">
        <v>0</v>
      </c>
      <c r="BF230" s="15">
        <v>0</v>
      </c>
      <c r="BG230" s="55">
        <f t="shared" si="156"/>
        <v>0</v>
      </c>
      <c r="BH230" s="56">
        <v>0</v>
      </c>
      <c r="BI230" s="15">
        <v>0</v>
      </c>
      <c r="BJ230" s="55">
        <f t="shared" si="157"/>
        <v>0</v>
      </c>
      <c r="BK230" s="56">
        <v>0</v>
      </c>
      <c r="BL230" s="15">
        <v>0</v>
      </c>
      <c r="BM230" s="55">
        <f t="shared" si="158"/>
        <v>0</v>
      </c>
      <c r="BN230" s="56">
        <v>0</v>
      </c>
      <c r="BO230" s="15">
        <v>0</v>
      </c>
      <c r="BP230" s="55">
        <f t="shared" si="159"/>
        <v>0</v>
      </c>
      <c r="BQ230" s="56">
        <v>0</v>
      </c>
      <c r="BR230" s="15">
        <v>0</v>
      </c>
      <c r="BS230" s="55">
        <f t="shared" si="160"/>
        <v>0</v>
      </c>
      <c r="BT230" s="87">
        <v>0.05</v>
      </c>
      <c r="BU230" s="88">
        <v>8.484</v>
      </c>
      <c r="BV230" s="55">
        <f t="shared" si="161"/>
        <v>169679.99999999997</v>
      </c>
      <c r="BW230" s="56">
        <v>0</v>
      </c>
      <c r="BX230" s="15">
        <v>0</v>
      </c>
      <c r="BY230" s="55">
        <f t="shared" si="162"/>
        <v>0</v>
      </c>
      <c r="BZ230" s="83">
        <f t="shared" si="112"/>
        <v>0.375</v>
      </c>
      <c r="CA230" s="81">
        <f t="shared" si="113"/>
        <v>10.484</v>
      </c>
    </row>
    <row r="231" spans="1:79" x14ac:dyDescent="0.25">
      <c r="A231" s="67">
        <v>2021</v>
      </c>
      <c r="B231" s="55" t="s">
        <v>9</v>
      </c>
      <c r="C231" s="56">
        <v>0</v>
      </c>
      <c r="D231" s="15">
        <v>0</v>
      </c>
      <c r="E231" s="55">
        <f t="shared" ref="E231:E238" si="164">IF(C231=0,0,D231/C231*1000)</f>
        <v>0</v>
      </c>
      <c r="F231" s="56">
        <v>0</v>
      </c>
      <c r="G231" s="15">
        <v>0</v>
      </c>
      <c r="H231" s="55">
        <f t="shared" si="139"/>
        <v>0</v>
      </c>
      <c r="I231" s="56">
        <v>0</v>
      </c>
      <c r="J231" s="15">
        <v>0</v>
      </c>
      <c r="K231" s="55">
        <f t="shared" si="140"/>
        <v>0</v>
      </c>
      <c r="L231" s="56">
        <v>0</v>
      </c>
      <c r="M231" s="15">
        <v>0</v>
      </c>
      <c r="N231" s="55">
        <f t="shared" si="141"/>
        <v>0</v>
      </c>
      <c r="O231" s="56">
        <v>0</v>
      </c>
      <c r="P231" s="15">
        <v>0</v>
      </c>
      <c r="Q231" s="55">
        <f t="shared" si="142"/>
        <v>0</v>
      </c>
      <c r="R231" s="56">
        <v>0</v>
      </c>
      <c r="S231" s="15">
        <v>0</v>
      </c>
      <c r="T231" s="55">
        <f t="shared" si="143"/>
        <v>0</v>
      </c>
      <c r="U231" s="56">
        <v>0</v>
      </c>
      <c r="V231" s="15">
        <v>0</v>
      </c>
      <c r="W231" s="55">
        <f t="shared" si="144"/>
        <v>0</v>
      </c>
      <c r="X231" s="56">
        <v>0</v>
      </c>
      <c r="Y231" s="15">
        <v>0</v>
      </c>
      <c r="Z231" s="55">
        <f t="shared" si="145"/>
        <v>0</v>
      </c>
      <c r="AA231" s="56">
        <v>0</v>
      </c>
      <c r="AB231" s="15">
        <v>0</v>
      </c>
      <c r="AC231" s="55">
        <f t="shared" si="146"/>
        <v>0</v>
      </c>
      <c r="AD231" s="56">
        <v>0</v>
      </c>
      <c r="AE231" s="15">
        <v>0</v>
      </c>
      <c r="AF231" s="55">
        <f t="shared" si="147"/>
        <v>0</v>
      </c>
      <c r="AG231" s="97">
        <v>6.5000000000000002E-2</v>
      </c>
      <c r="AH231" s="98">
        <v>0.501</v>
      </c>
      <c r="AI231" s="55">
        <f t="shared" si="148"/>
        <v>7707.6923076923076</v>
      </c>
      <c r="AJ231" s="56">
        <v>0</v>
      </c>
      <c r="AK231" s="15">
        <v>0</v>
      </c>
      <c r="AL231" s="55">
        <f t="shared" si="149"/>
        <v>0</v>
      </c>
      <c r="AM231" s="56">
        <v>0</v>
      </c>
      <c r="AN231" s="15">
        <v>0</v>
      </c>
      <c r="AO231" s="55">
        <f t="shared" si="150"/>
        <v>0</v>
      </c>
      <c r="AP231" s="56">
        <v>0</v>
      </c>
      <c r="AQ231" s="15">
        <v>0</v>
      </c>
      <c r="AR231" s="55">
        <f t="shared" si="151"/>
        <v>0</v>
      </c>
      <c r="AS231" s="56">
        <v>0</v>
      </c>
      <c r="AT231" s="15">
        <v>0</v>
      </c>
      <c r="AU231" s="55">
        <f t="shared" si="152"/>
        <v>0</v>
      </c>
      <c r="AV231" s="56">
        <v>0</v>
      </c>
      <c r="AW231" s="15">
        <v>0</v>
      </c>
      <c r="AX231" s="55">
        <f t="shared" si="153"/>
        <v>0</v>
      </c>
      <c r="AY231" s="56">
        <v>0</v>
      </c>
      <c r="AZ231" s="15">
        <v>0</v>
      </c>
      <c r="BA231" s="55">
        <f t="shared" si="154"/>
        <v>0</v>
      </c>
      <c r="BB231" s="56">
        <v>0</v>
      </c>
      <c r="BC231" s="15">
        <v>0</v>
      </c>
      <c r="BD231" s="55">
        <f t="shared" si="155"/>
        <v>0</v>
      </c>
      <c r="BE231" s="56">
        <v>0</v>
      </c>
      <c r="BF231" s="15">
        <v>0</v>
      </c>
      <c r="BG231" s="55">
        <f t="shared" si="156"/>
        <v>0</v>
      </c>
      <c r="BH231" s="56">
        <v>0</v>
      </c>
      <c r="BI231" s="15">
        <v>0</v>
      </c>
      <c r="BJ231" s="55">
        <f t="shared" si="157"/>
        <v>0</v>
      </c>
      <c r="BK231" s="56">
        <v>0</v>
      </c>
      <c r="BL231" s="15">
        <v>0</v>
      </c>
      <c r="BM231" s="55">
        <f t="shared" si="158"/>
        <v>0</v>
      </c>
      <c r="BN231" s="56">
        <v>0</v>
      </c>
      <c r="BO231" s="15">
        <v>0</v>
      </c>
      <c r="BP231" s="55">
        <f t="shared" si="159"/>
        <v>0</v>
      </c>
      <c r="BQ231" s="56">
        <v>0</v>
      </c>
      <c r="BR231" s="15">
        <v>0</v>
      </c>
      <c r="BS231" s="55">
        <f t="shared" si="160"/>
        <v>0</v>
      </c>
      <c r="BT231" s="56">
        <v>0</v>
      </c>
      <c r="BU231" s="15">
        <v>0</v>
      </c>
      <c r="BV231" s="55">
        <f t="shared" si="161"/>
        <v>0</v>
      </c>
      <c r="BW231" s="97">
        <v>2.0979999999999999</v>
      </c>
      <c r="BX231" s="98">
        <v>26.378</v>
      </c>
      <c r="BY231" s="55">
        <f t="shared" si="162"/>
        <v>12572.92659675882</v>
      </c>
      <c r="BZ231" s="14">
        <f t="shared" si="112"/>
        <v>2.1629999999999998</v>
      </c>
      <c r="CA231" s="6">
        <f t="shared" si="113"/>
        <v>26.879000000000001</v>
      </c>
    </row>
    <row r="232" spans="1:79" x14ac:dyDescent="0.25">
      <c r="A232" s="67">
        <v>2021</v>
      </c>
      <c r="B232" s="68" t="s">
        <v>10</v>
      </c>
      <c r="C232" s="56">
        <v>0</v>
      </c>
      <c r="D232" s="15">
        <v>0</v>
      </c>
      <c r="E232" s="55">
        <f t="shared" si="164"/>
        <v>0</v>
      </c>
      <c r="F232" s="56">
        <v>0</v>
      </c>
      <c r="G232" s="15">
        <v>0</v>
      </c>
      <c r="H232" s="55">
        <f t="shared" si="139"/>
        <v>0</v>
      </c>
      <c r="I232" s="56">
        <v>0</v>
      </c>
      <c r="J232" s="15">
        <v>0</v>
      </c>
      <c r="K232" s="55">
        <f t="shared" si="140"/>
        <v>0</v>
      </c>
      <c r="L232" s="56">
        <v>0</v>
      </c>
      <c r="M232" s="15">
        <v>0</v>
      </c>
      <c r="N232" s="55">
        <f t="shared" si="141"/>
        <v>0</v>
      </c>
      <c r="O232" s="56">
        <v>0</v>
      </c>
      <c r="P232" s="15">
        <v>0</v>
      </c>
      <c r="Q232" s="55">
        <f t="shared" si="142"/>
        <v>0</v>
      </c>
      <c r="R232" s="96">
        <v>2.4E-2</v>
      </c>
      <c r="S232" s="5">
        <v>0.77100000000000002</v>
      </c>
      <c r="T232" s="55">
        <f t="shared" si="143"/>
        <v>32125</v>
      </c>
      <c r="U232" s="56">
        <v>0</v>
      </c>
      <c r="V232" s="15">
        <v>0</v>
      </c>
      <c r="W232" s="55">
        <f t="shared" si="144"/>
        <v>0</v>
      </c>
      <c r="X232" s="56">
        <v>0</v>
      </c>
      <c r="Y232" s="15">
        <v>0</v>
      </c>
      <c r="Z232" s="55">
        <f t="shared" si="145"/>
        <v>0</v>
      </c>
      <c r="AA232" s="56">
        <v>0</v>
      </c>
      <c r="AB232" s="15">
        <v>0</v>
      </c>
      <c r="AC232" s="55">
        <f t="shared" si="146"/>
        <v>0</v>
      </c>
      <c r="AD232" s="56">
        <v>0</v>
      </c>
      <c r="AE232" s="15">
        <v>0</v>
      </c>
      <c r="AF232" s="55">
        <f t="shared" si="147"/>
        <v>0</v>
      </c>
      <c r="AG232" s="96">
        <v>0.16600000000000001</v>
      </c>
      <c r="AH232" s="5">
        <v>2.35</v>
      </c>
      <c r="AI232" s="55">
        <f t="shared" si="148"/>
        <v>14156.626506024097</v>
      </c>
      <c r="AJ232" s="56">
        <v>0</v>
      </c>
      <c r="AK232" s="15">
        <v>0</v>
      </c>
      <c r="AL232" s="55">
        <f t="shared" si="149"/>
        <v>0</v>
      </c>
      <c r="AM232" s="56">
        <v>0</v>
      </c>
      <c r="AN232" s="15">
        <v>0</v>
      </c>
      <c r="AO232" s="55">
        <f t="shared" si="150"/>
        <v>0</v>
      </c>
      <c r="AP232" s="56">
        <v>0</v>
      </c>
      <c r="AQ232" s="15">
        <v>0</v>
      </c>
      <c r="AR232" s="55">
        <f t="shared" si="151"/>
        <v>0</v>
      </c>
      <c r="AS232" s="56">
        <v>0</v>
      </c>
      <c r="AT232" s="15">
        <v>0</v>
      </c>
      <c r="AU232" s="55">
        <f t="shared" si="152"/>
        <v>0</v>
      </c>
      <c r="AV232" s="56">
        <v>0</v>
      </c>
      <c r="AW232" s="15">
        <v>0</v>
      </c>
      <c r="AX232" s="55">
        <f t="shared" si="153"/>
        <v>0</v>
      </c>
      <c r="AY232" s="56">
        <v>0</v>
      </c>
      <c r="AZ232" s="15">
        <v>0</v>
      </c>
      <c r="BA232" s="55">
        <f t="shared" si="154"/>
        <v>0</v>
      </c>
      <c r="BB232" s="56">
        <v>0</v>
      </c>
      <c r="BC232" s="15">
        <v>0</v>
      </c>
      <c r="BD232" s="55">
        <f t="shared" si="155"/>
        <v>0</v>
      </c>
      <c r="BE232" s="56">
        <v>0</v>
      </c>
      <c r="BF232" s="15">
        <v>0</v>
      </c>
      <c r="BG232" s="55">
        <f t="shared" si="156"/>
        <v>0</v>
      </c>
      <c r="BH232" s="56">
        <v>0</v>
      </c>
      <c r="BI232" s="15">
        <v>0</v>
      </c>
      <c r="BJ232" s="55">
        <f t="shared" si="157"/>
        <v>0</v>
      </c>
      <c r="BK232" s="56">
        <v>0</v>
      </c>
      <c r="BL232" s="15">
        <v>0</v>
      </c>
      <c r="BM232" s="55">
        <f t="shared" si="158"/>
        <v>0</v>
      </c>
      <c r="BN232" s="56">
        <v>0</v>
      </c>
      <c r="BO232" s="15">
        <v>0</v>
      </c>
      <c r="BP232" s="55">
        <f t="shared" si="159"/>
        <v>0</v>
      </c>
      <c r="BQ232" s="56">
        <v>0</v>
      </c>
      <c r="BR232" s="15">
        <v>0</v>
      </c>
      <c r="BS232" s="55">
        <f t="shared" si="160"/>
        <v>0</v>
      </c>
      <c r="BT232" s="56">
        <v>0</v>
      </c>
      <c r="BU232" s="15">
        <v>0</v>
      </c>
      <c r="BV232" s="55">
        <f t="shared" si="161"/>
        <v>0</v>
      </c>
      <c r="BW232" s="56">
        <v>0</v>
      </c>
      <c r="BX232" s="15">
        <v>0</v>
      </c>
      <c r="BY232" s="55">
        <f t="shared" si="162"/>
        <v>0</v>
      </c>
      <c r="BZ232" s="14">
        <f t="shared" si="112"/>
        <v>0.19</v>
      </c>
      <c r="CA232" s="6">
        <f t="shared" si="113"/>
        <v>3.121</v>
      </c>
    </row>
    <row r="233" spans="1:79" x14ac:dyDescent="0.25">
      <c r="A233" s="67">
        <v>2021</v>
      </c>
      <c r="B233" s="68" t="s">
        <v>11</v>
      </c>
      <c r="C233" s="56">
        <v>0</v>
      </c>
      <c r="D233" s="15">
        <v>0</v>
      </c>
      <c r="E233" s="55">
        <f t="shared" si="164"/>
        <v>0</v>
      </c>
      <c r="F233" s="56">
        <v>0</v>
      </c>
      <c r="G233" s="15">
        <v>0</v>
      </c>
      <c r="H233" s="55">
        <f t="shared" si="139"/>
        <v>0</v>
      </c>
      <c r="I233" s="56">
        <v>0</v>
      </c>
      <c r="J233" s="15">
        <v>0</v>
      </c>
      <c r="K233" s="55">
        <f t="shared" si="140"/>
        <v>0</v>
      </c>
      <c r="L233" s="56">
        <v>0</v>
      </c>
      <c r="M233" s="15">
        <v>0</v>
      </c>
      <c r="N233" s="55">
        <f t="shared" si="141"/>
        <v>0</v>
      </c>
      <c r="O233" s="56">
        <v>0</v>
      </c>
      <c r="P233" s="15">
        <v>0</v>
      </c>
      <c r="Q233" s="55">
        <f t="shared" si="142"/>
        <v>0</v>
      </c>
      <c r="R233" s="56">
        <v>0</v>
      </c>
      <c r="S233" s="15">
        <v>0</v>
      </c>
      <c r="T233" s="55">
        <f t="shared" si="143"/>
        <v>0</v>
      </c>
      <c r="U233" s="56">
        <v>0</v>
      </c>
      <c r="V233" s="15">
        <v>0</v>
      </c>
      <c r="W233" s="55">
        <f t="shared" si="144"/>
        <v>0</v>
      </c>
      <c r="X233" s="56">
        <v>0</v>
      </c>
      <c r="Y233" s="15">
        <v>0</v>
      </c>
      <c r="Z233" s="55">
        <f t="shared" si="145"/>
        <v>0</v>
      </c>
      <c r="AA233" s="56">
        <v>0</v>
      </c>
      <c r="AB233" s="15">
        <v>0</v>
      </c>
      <c r="AC233" s="55">
        <f t="shared" si="146"/>
        <v>0</v>
      </c>
      <c r="AD233" s="56">
        <v>0</v>
      </c>
      <c r="AE233" s="15">
        <v>0</v>
      </c>
      <c r="AF233" s="55">
        <f t="shared" si="147"/>
        <v>0</v>
      </c>
      <c r="AG233" s="56">
        <v>0</v>
      </c>
      <c r="AH233" s="15">
        <v>0</v>
      </c>
      <c r="AI233" s="55">
        <f t="shared" si="148"/>
        <v>0</v>
      </c>
      <c r="AJ233" s="56">
        <v>0</v>
      </c>
      <c r="AK233" s="15">
        <v>0</v>
      </c>
      <c r="AL233" s="55">
        <f t="shared" si="149"/>
        <v>0</v>
      </c>
      <c r="AM233" s="56">
        <v>0</v>
      </c>
      <c r="AN233" s="15">
        <v>0</v>
      </c>
      <c r="AO233" s="55">
        <f t="shared" si="150"/>
        <v>0</v>
      </c>
      <c r="AP233" s="56">
        <v>0</v>
      </c>
      <c r="AQ233" s="15">
        <v>0</v>
      </c>
      <c r="AR233" s="55">
        <f t="shared" si="151"/>
        <v>0</v>
      </c>
      <c r="AS233" s="56">
        <v>0</v>
      </c>
      <c r="AT233" s="15">
        <v>0</v>
      </c>
      <c r="AU233" s="55">
        <f t="shared" si="152"/>
        <v>0</v>
      </c>
      <c r="AV233" s="56">
        <v>0</v>
      </c>
      <c r="AW233" s="15">
        <v>0</v>
      </c>
      <c r="AX233" s="55">
        <f t="shared" si="153"/>
        <v>0</v>
      </c>
      <c r="AY233" s="56">
        <v>0</v>
      </c>
      <c r="AZ233" s="15">
        <v>0</v>
      </c>
      <c r="BA233" s="55">
        <f t="shared" si="154"/>
        <v>0</v>
      </c>
      <c r="BB233" s="56">
        <v>0</v>
      </c>
      <c r="BC233" s="15">
        <v>0</v>
      </c>
      <c r="BD233" s="55">
        <f t="shared" si="155"/>
        <v>0</v>
      </c>
      <c r="BE233" s="56">
        <v>0</v>
      </c>
      <c r="BF233" s="15">
        <v>0</v>
      </c>
      <c r="BG233" s="55">
        <f t="shared" si="156"/>
        <v>0</v>
      </c>
      <c r="BH233" s="56">
        <v>0</v>
      </c>
      <c r="BI233" s="15">
        <v>0</v>
      </c>
      <c r="BJ233" s="55">
        <f t="shared" si="157"/>
        <v>0</v>
      </c>
      <c r="BK233" s="56">
        <v>0</v>
      </c>
      <c r="BL233" s="15">
        <v>0</v>
      </c>
      <c r="BM233" s="55">
        <f t="shared" si="158"/>
        <v>0</v>
      </c>
      <c r="BN233" s="56">
        <v>0</v>
      </c>
      <c r="BO233" s="15">
        <v>0</v>
      </c>
      <c r="BP233" s="55">
        <f t="shared" si="159"/>
        <v>0</v>
      </c>
      <c r="BQ233" s="56">
        <v>0</v>
      </c>
      <c r="BR233" s="15">
        <v>0</v>
      </c>
      <c r="BS233" s="55">
        <f t="shared" si="160"/>
        <v>0</v>
      </c>
      <c r="BT233" s="56">
        <v>0</v>
      </c>
      <c r="BU233" s="15">
        <v>0</v>
      </c>
      <c r="BV233" s="55">
        <f t="shared" si="161"/>
        <v>0</v>
      </c>
      <c r="BW233" s="96">
        <v>2.8680599999999998</v>
      </c>
      <c r="BX233" s="5">
        <v>32.36</v>
      </c>
      <c r="BY233" s="55">
        <f t="shared" si="162"/>
        <v>11282.888084628634</v>
      </c>
      <c r="BZ233" s="14">
        <f t="shared" si="112"/>
        <v>2.8680599999999998</v>
      </c>
      <c r="CA233" s="6">
        <f t="shared" si="113"/>
        <v>32.36</v>
      </c>
    </row>
    <row r="234" spans="1:79" x14ac:dyDescent="0.25">
      <c r="A234" s="67">
        <v>2021</v>
      </c>
      <c r="B234" s="68" t="s">
        <v>12</v>
      </c>
      <c r="C234" s="56">
        <v>0</v>
      </c>
      <c r="D234" s="15">
        <v>0</v>
      </c>
      <c r="E234" s="55">
        <f t="shared" si="164"/>
        <v>0</v>
      </c>
      <c r="F234" s="56">
        <v>0</v>
      </c>
      <c r="G234" s="15">
        <v>0</v>
      </c>
      <c r="H234" s="55">
        <f t="shared" si="139"/>
        <v>0</v>
      </c>
      <c r="I234" s="56">
        <v>0</v>
      </c>
      <c r="J234" s="15">
        <v>0</v>
      </c>
      <c r="K234" s="55">
        <f t="shared" si="140"/>
        <v>0</v>
      </c>
      <c r="L234" s="56">
        <v>0</v>
      </c>
      <c r="M234" s="15">
        <v>0</v>
      </c>
      <c r="N234" s="55">
        <f t="shared" si="141"/>
        <v>0</v>
      </c>
      <c r="O234" s="56">
        <v>0</v>
      </c>
      <c r="P234" s="15">
        <v>0</v>
      </c>
      <c r="Q234" s="55">
        <f t="shared" si="142"/>
        <v>0</v>
      </c>
      <c r="R234" s="56">
        <v>0</v>
      </c>
      <c r="S234" s="15">
        <v>0</v>
      </c>
      <c r="T234" s="55">
        <f t="shared" si="143"/>
        <v>0</v>
      </c>
      <c r="U234" s="56">
        <v>0</v>
      </c>
      <c r="V234" s="15">
        <v>0</v>
      </c>
      <c r="W234" s="55">
        <f t="shared" si="144"/>
        <v>0</v>
      </c>
      <c r="X234" s="56">
        <v>0</v>
      </c>
      <c r="Y234" s="15">
        <v>0</v>
      </c>
      <c r="Z234" s="55">
        <f t="shared" si="145"/>
        <v>0</v>
      </c>
      <c r="AA234" s="56">
        <v>0</v>
      </c>
      <c r="AB234" s="15">
        <v>0</v>
      </c>
      <c r="AC234" s="55">
        <f t="shared" si="146"/>
        <v>0</v>
      </c>
      <c r="AD234" s="56">
        <v>0</v>
      </c>
      <c r="AE234" s="15">
        <v>0</v>
      </c>
      <c r="AF234" s="55">
        <f t="shared" si="147"/>
        <v>0</v>
      </c>
      <c r="AG234" s="56">
        <v>0</v>
      </c>
      <c r="AH234" s="15">
        <v>0</v>
      </c>
      <c r="AI234" s="55">
        <f t="shared" si="148"/>
        <v>0</v>
      </c>
      <c r="AJ234" s="56">
        <v>0</v>
      </c>
      <c r="AK234" s="15">
        <v>0</v>
      </c>
      <c r="AL234" s="55">
        <f t="shared" si="149"/>
        <v>0</v>
      </c>
      <c r="AM234" s="56">
        <v>0</v>
      </c>
      <c r="AN234" s="15">
        <v>0</v>
      </c>
      <c r="AO234" s="55">
        <f t="shared" si="150"/>
        <v>0</v>
      </c>
      <c r="AP234" s="56">
        <v>0</v>
      </c>
      <c r="AQ234" s="15">
        <v>0</v>
      </c>
      <c r="AR234" s="55">
        <f t="shared" si="151"/>
        <v>0</v>
      </c>
      <c r="AS234" s="56">
        <v>0</v>
      </c>
      <c r="AT234" s="15">
        <v>0</v>
      </c>
      <c r="AU234" s="55">
        <f t="shared" si="152"/>
        <v>0</v>
      </c>
      <c r="AV234" s="56">
        <v>0</v>
      </c>
      <c r="AW234" s="15">
        <v>0</v>
      </c>
      <c r="AX234" s="55">
        <f t="shared" si="153"/>
        <v>0</v>
      </c>
      <c r="AY234" s="56">
        <v>0</v>
      </c>
      <c r="AZ234" s="15">
        <v>0</v>
      </c>
      <c r="BA234" s="55">
        <f t="shared" si="154"/>
        <v>0</v>
      </c>
      <c r="BB234" s="56">
        <v>0</v>
      </c>
      <c r="BC234" s="15">
        <v>0</v>
      </c>
      <c r="BD234" s="55">
        <f t="shared" si="155"/>
        <v>0</v>
      </c>
      <c r="BE234" s="56">
        <v>0</v>
      </c>
      <c r="BF234" s="15">
        <v>0</v>
      </c>
      <c r="BG234" s="55">
        <f t="shared" si="156"/>
        <v>0</v>
      </c>
      <c r="BH234" s="56">
        <v>0</v>
      </c>
      <c r="BI234" s="15">
        <v>0</v>
      </c>
      <c r="BJ234" s="55">
        <f t="shared" si="157"/>
        <v>0</v>
      </c>
      <c r="BK234" s="56">
        <v>0</v>
      </c>
      <c r="BL234" s="15">
        <v>0</v>
      </c>
      <c r="BM234" s="55">
        <f t="shared" si="158"/>
        <v>0</v>
      </c>
      <c r="BN234" s="56">
        <v>0</v>
      </c>
      <c r="BO234" s="15">
        <v>0</v>
      </c>
      <c r="BP234" s="55">
        <f t="shared" si="159"/>
        <v>0</v>
      </c>
      <c r="BQ234" s="56">
        <v>0</v>
      </c>
      <c r="BR234" s="15">
        <v>0</v>
      </c>
      <c r="BS234" s="55">
        <f t="shared" si="160"/>
        <v>0</v>
      </c>
      <c r="BT234" s="96">
        <v>8.788E-2</v>
      </c>
      <c r="BU234" s="5">
        <v>2.0369999999999999</v>
      </c>
      <c r="BV234" s="55">
        <f t="shared" si="161"/>
        <v>23179.335457441965</v>
      </c>
      <c r="BW234" s="56">
        <v>0</v>
      </c>
      <c r="BX234" s="15">
        <v>0</v>
      </c>
      <c r="BY234" s="55">
        <f t="shared" si="162"/>
        <v>0</v>
      </c>
      <c r="BZ234" s="14">
        <f t="shared" si="112"/>
        <v>8.788E-2</v>
      </c>
      <c r="CA234" s="6">
        <f t="shared" si="113"/>
        <v>2.0369999999999999</v>
      </c>
    </row>
    <row r="235" spans="1:79" x14ac:dyDescent="0.25">
      <c r="A235" s="67">
        <v>2021</v>
      </c>
      <c r="B235" s="68" t="s">
        <v>13</v>
      </c>
      <c r="C235" s="56">
        <v>0</v>
      </c>
      <c r="D235" s="15">
        <v>0</v>
      </c>
      <c r="E235" s="55">
        <f t="shared" si="164"/>
        <v>0</v>
      </c>
      <c r="F235" s="56">
        <v>0</v>
      </c>
      <c r="G235" s="15">
        <v>0</v>
      </c>
      <c r="H235" s="55">
        <f t="shared" si="139"/>
        <v>0</v>
      </c>
      <c r="I235" s="56">
        <v>0</v>
      </c>
      <c r="J235" s="15">
        <v>0</v>
      </c>
      <c r="K235" s="55">
        <f t="shared" si="140"/>
        <v>0</v>
      </c>
      <c r="L235" s="56">
        <v>0</v>
      </c>
      <c r="M235" s="15">
        <v>0</v>
      </c>
      <c r="N235" s="55">
        <f t="shared" si="141"/>
        <v>0</v>
      </c>
      <c r="O235" s="56">
        <v>0</v>
      </c>
      <c r="P235" s="15">
        <v>0</v>
      </c>
      <c r="Q235" s="55">
        <f t="shared" si="142"/>
        <v>0</v>
      </c>
      <c r="R235" s="56">
        <v>0</v>
      </c>
      <c r="S235" s="15">
        <v>0</v>
      </c>
      <c r="T235" s="55">
        <f t="shared" si="143"/>
        <v>0</v>
      </c>
      <c r="U235" s="56">
        <v>0</v>
      </c>
      <c r="V235" s="15">
        <v>0</v>
      </c>
      <c r="W235" s="55">
        <f t="shared" si="144"/>
        <v>0</v>
      </c>
      <c r="X235" s="56">
        <v>0</v>
      </c>
      <c r="Y235" s="15">
        <v>0</v>
      </c>
      <c r="Z235" s="55">
        <f t="shared" si="145"/>
        <v>0</v>
      </c>
      <c r="AA235" s="56">
        <v>0</v>
      </c>
      <c r="AB235" s="15">
        <v>0</v>
      </c>
      <c r="AC235" s="55">
        <f t="shared" si="146"/>
        <v>0</v>
      </c>
      <c r="AD235" s="56">
        <v>0</v>
      </c>
      <c r="AE235" s="15">
        <v>0</v>
      </c>
      <c r="AF235" s="55">
        <f t="shared" si="147"/>
        <v>0</v>
      </c>
      <c r="AG235" s="96">
        <v>0.2</v>
      </c>
      <c r="AH235" s="5">
        <v>0.4</v>
      </c>
      <c r="AI235" s="55">
        <f t="shared" si="148"/>
        <v>2000</v>
      </c>
      <c r="AJ235" s="56">
        <v>0</v>
      </c>
      <c r="AK235" s="15">
        <v>0</v>
      </c>
      <c r="AL235" s="55">
        <f t="shared" si="149"/>
        <v>0</v>
      </c>
      <c r="AM235" s="56">
        <v>0</v>
      </c>
      <c r="AN235" s="15">
        <v>0</v>
      </c>
      <c r="AO235" s="55">
        <f t="shared" si="150"/>
        <v>0</v>
      </c>
      <c r="AP235" s="56">
        <v>0</v>
      </c>
      <c r="AQ235" s="15">
        <v>0</v>
      </c>
      <c r="AR235" s="55">
        <f t="shared" si="151"/>
        <v>0</v>
      </c>
      <c r="AS235" s="56">
        <v>0</v>
      </c>
      <c r="AT235" s="15">
        <v>0</v>
      </c>
      <c r="AU235" s="55">
        <f t="shared" si="152"/>
        <v>0</v>
      </c>
      <c r="AV235" s="56">
        <v>0</v>
      </c>
      <c r="AW235" s="15">
        <v>0</v>
      </c>
      <c r="AX235" s="55">
        <f t="shared" si="153"/>
        <v>0</v>
      </c>
      <c r="AY235" s="56">
        <v>0</v>
      </c>
      <c r="AZ235" s="15">
        <v>0</v>
      </c>
      <c r="BA235" s="55">
        <f t="shared" si="154"/>
        <v>0</v>
      </c>
      <c r="BB235" s="56">
        <v>0</v>
      </c>
      <c r="BC235" s="15">
        <v>0</v>
      </c>
      <c r="BD235" s="55">
        <f t="shared" si="155"/>
        <v>0</v>
      </c>
      <c r="BE235" s="56">
        <v>0</v>
      </c>
      <c r="BF235" s="15">
        <v>0</v>
      </c>
      <c r="BG235" s="55">
        <f t="shared" si="156"/>
        <v>0</v>
      </c>
      <c r="BH235" s="56">
        <v>0</v>
      </c>
      <c r="BI235" s="15">
        <v>0</v>
      </c>
      <c r="BJ235" s="55">
        <f t="shared" si="157"/>
        <v>0</v>
      </c>
      <c r="BK235" s="56">
        <v>0</v>
      </c>
      <c r="BL235" s="15">
        <v>0</v>
      </c>
      <c r="BM235" s="55">
        <f t="shared" si="158"/>
        <v>0</v>
      </c>
      <c r="BN235" s="56">
        <v>0</v>
      </c>
      <c r="BO235" s="15">
        <v>0</v>
      </c>
      <c r="BP235" s="55">
        <f t="shared" si="159"/>
        <v>0</v>
      </c>
      <c r="BQ235" s="56">
        <v>0</v>
      </c>
      <c r="BR235" s="15">
        <v>0</v>
      </c>
      <c r="BS235" s="55">
        <f t="shared" si="160"/>
        <v>0</v>
      </c>
      <c r="BT235" s="56">
        <v>0</v>
      </c>
      <c r="BU235" s="15">
        <v>0</v>
      </c>
      <c r="BV235" s="55">
        <f t="shared" si="161"/>
        <v>0</v>
      </c>
      <c r="BW235" s="96">
        <v>30</v>
      </c>
      <c r="BX235" s="5">
        <v>276</v>
      </c>
      <c r="BY235" s="55">
        <f t="shared" si="162"/>
        <v>9200</v>
      </c>
      <c r="BZ235" s="14">
        <f t="shared" si="112"/>
        <v>30.2</v>
      </c>
      <c r="CA235" s="6">
        <f t="shared" si="113"/>
        <v>276.39999999999998</v>
      </c>
    </row>
    <row r="236" spans="1:79" x14ac:dyDescent="0.25">
      <c r="A236" s="67">
        <v>2021</v>
      </c>
      <c r="B236" s="68" t="s">
        <v>14</v>
      </c>
      <c r="C236" s="56">
        <v>0</v>
      </c>
      <c r="D236" s="15">
        <v>0</v>
      </c>
      <c r="E236" s="55">
        <f t="shared" si="164"/>
        <v>0</v>
      </c>
      <c r="F236" s="56">
        <v>0</v>
      </c>
      <c r="G236" s="15">
        <v>0</v>
      </c>
      <c r="H236" s="55">
        <f t="shared" si="139"/>
        <v>0</v>
      </c>
      <c r="I236" s="96">
        <v>0.45544000000000001</v>
      </c>
      <c r="J236" s="5">
        <v>11.307</v>
      </c>
      <c r="K236" s="55">
        <f t="shared" si="140"/>
        <v>24826.541366590551</v>
      </c>
      <c r="L236" s="56">
        <v>0</v>
      </c>
      <c r="M236" s="15">
        <v>0</v>
      </c>
      <c r="N236" s="55">
        <f t="shared" si="141"/>
        <v>0</v>
      </c>
      <c r="O236" s="56">
        <v>0</v>
      </c>
      <c r="P236" s="15">
        <v>0</v>
      </c>
      <c r="Q236" s="55">
        <f t="shared" si="142"/>
        <v>0</v>
      </c>
      <c r="R236" s="56">
        <v>0</v>
      </c>
      <c r="S236" s="15">
        <v>0</v>
      </c>
      <c r="T236" s="55">
        <f t="shared" si="143"/>
        <v>0</v>
      </c>
      <c r="U236" s="56">
        <v>0</v>
      </c>
      <c r="V236" s="15">
        <v>0</v>
      </c>
      <c r="W236" s="55">
        <f t="shared" si="144"/>
        <v>0</v>
      </c>
      <c r="X236" s="56">
        <v>0</v>
      </c>
      <c r="Y236" s="15">
        <v>0</v>
      </c>
      <c r="Z236" s="55">
        <f t="shared" si="145"/>
        <v>0</v>
      </c>
      <c r="AA236" s="56">
        <v>0</v>
      </c>
      <c r="AB236" s="15">
        <v>0</v>
      </c>
      <c r="AC236" s="55">
        <f t="shared" si="146"/>
        <v>0</v>
      </c>
      <c r="AD236" s="56">
        <v>0</v>
      </c>
      <c r="AE236" s="15">
        <v>0</v>
      </c>
      <c r="AF236" s="55">
        <f t="shared" si="147"/>
        <v>0</v>
      </c>
      <c r="AG236" s="56">
        <v>0</v>
      </c>
      <c r="AH236" s="15">
        <v>0</v>
      </c>
      <c r="AI236" s="55">
        <f t="shared" si="148"/>
        <v>0</v>
      </c>
      <c r="AJ236" s="56">
        <v>0</v>
      </c>
      <c r="AK236" s="15">
        <v>0</v>
      </c>
      <c r="AL236" s="55">
        <f t="shared" si="149"/>
        <v>0</v>
      </c>
      <c r="AM236" s="56">
        <v>0</v>
      </c>
      <c r="AN236" s="15">
        <v>0</v>
      </c>
      <c r="AO236" s="55">
        <f t="shared" si="150"/>
        <v>0</v>
      </c>
      <c r="AP236" s="56">
        <v>0</v>
      </c>
      <c r="AQ236" s="15">
        <v>0</v>
      </c>
      <c r="AR236" s="55">
        <f t="shared" si="151"/>
        <v>0</v>
      </c>
      <c r="AS236" s="56">
        <v>0</v>
      </c>
      <c r="AT236" s="15">
        <v>0</v>
      </c>
      <c r="AU236" s="55">
        <f t="shared" si="152"/>
        <v>0</v>
      </c>
      <c r="AV236" s="56">
        <v>0</v>
      </c>
      <c r="AW236" s="15">
        <v>0</v>
      </c>
      <c r="AX236" s="55">
        <f t="shared" si="153"/>
        <v>0</v>
      </c>
      <c r="AY236" s="56">
        <v>0</v>
      </c>
      <c r="AZ236" s="15">
        <v>0</v>
      </c>
      <c r="BA236" s="55">
        <f t="shared" si="154"/>
        <v>0</v>
      </c>
      <c r="BB236" s="56">
        <v>0</v>
      </c>
      <c r="BC236" s="15">
        <v>0</v>
      </c>
      <c r="BD236" s="55">
        <f t="shared" si="155"/>
        <v>0</v>
      </c>
      <c r="BE236" s="56">
        <v>0</v>
      </c>
      <c r="BF236" s="15">
        <v>0</v>
      </c>
      <c r="BG236" s="55">
        <f t="shared" si="156"/>
        <v>0</v>
      </c>
      <c r="BH236" s="56">
        <v>0</v>
      </c>
      <c r="BI236" s="15">
        <v>0</v>
      </c>
      <c r="BJ236" s="55">
        <f t="shared" si="157"/>
        <v>0</v>
      </c>
      <c r="BK236" s="56">
        <v>0</v>
      </c>
      <c r="BL236" s="15">
        <v>0</v>
      </c>
      <c r="BM236" s="55">
        <f t="shared" si="158"/>
        <v>0</v>
      </c>
      <c r="BN236" s="56">
        <v>0</v>
      </c>
      <c r="BO236" s="15">
        <v>0</v>
      </c>
      <c r="BP236" s="55">
        <f t="shared" si="159"/>
        <v>0</v>
      </c>
      <c r="BQ236" s="56">
        <v>0</v>
      </c>
      <c r="BR236" s="15">
        <v>0</v>
      </c>
      <c r="BS236" s="55">
        <f t="shared" si="160"/>
        <v>0</v>
      </c>
      <c r="BT236" s="56">
        <v>0</v>
      </c>
      <c r="BU236" s="15">
        <v>0</v>
      </c>
      <c r="BV236" s="55">
        <f t="shared" si="161"/>
        <v>0</v>
      </c>
      <c r="BW236" s="56">
        <v>0</v>
      </c>
      <c r="BX236" s="15">
        <v>0</v>
      </c>
      <c r="BY236" s="55">
        <f t="shared" si="162"/>
        <v>0</v>
      </c>
      <c r="BZ236" s="14">
        <f>C236+F236+L236+O236+AD236+AJ236+AM236+AP236+AV236+AY236+BQ236+BT236+BW236+BN236+BE236+I236+AG236+R236+AS236+BB236+BH236+BK236+AA236+X236+U236</f>
        <v>0.45544000000000001</v>
      </c>
      <c r="CA236" s="6">
        <f>D236+G236+M236+P236+AE236+AK236+AN236+AQ236+AW236+AZ236+BR236+BU236+BX236+BO236+BF236+J236+AH236+S236+AT236+BC236+BI236+BL236+AB236+Y236+V236</f>
        <v>11.307</v>
      </c>
    </row>
    <row r="237" spans="1:79" x14ac:dyDescent="0.25">
      <c r="A237" s="67">
        <v>2021</v>
      </c>
      <c r="B237" s="55" t="s">
        <v>15</v>
      </c>
      <c r="C237" s="56">
        <v>0</v>
      </c>
      <c r="D237" s="15">
        <v>0</v>
      </c>
      <c r="E237" s="55">
        <f t="shared" si="164"/>
        <v>0</v>
      </c>
      <c r="F237" s="56">
        <v>0</v>
      </c>
      <c r="G237" s="15">
        <v>0</v>
      </c>
      <c r="H237" s="55">
        <f t="shared" si="139"/>
        <v>0</v>
      </c>
      <c r="I237" s="56">
        <v>0</v>
      </c>
      <c r="J237" s="15">
        <v>0</v>
      </c>
      <c r="K237" s="55">
        <f t="shared" si="140"/>
        <v>0</v>
      </c>
      <c r="L237" s="56">
        <v>0</v>
      </c>
      <c r="M237" s="15">
        <v>0</v>
      </c>
      <c r="N237" s="55">
        <f t="shared" si="141"/>
        <v>0</v>
      </c>
      <c r="O237" s="56">
        <v>0</v>
      </c>
      <c r="P237" s="15">
        <v>0</v>
      </c>
      <c r="Q237" s="55">
        <f t="shared" si="142"/>
        <v>0</v>
      </c>
      <c r="R237" s="56">
        <v>0</v>
      </c>
      <c r="S237" s="15">
        <v>0</v>
      </c>
      <c r="T237" s="55">
        <f t="shared" si="143"/>
        <v>0</v>
      </c>
      <c r="U237" s="56">
        <v>0</v>
      </c>
      <c r="V237" s="15">
        <v>0</v>
      </c>
      <c r="W237" s="55">
        <f t="shared" si="144"/>
        <v>0</v>
      </c>
      <c r="X237" s="56">
        <v>0</v>
      </c>
      <c r="Y237" s="15">
        <v>0</v>
      </c>
      <c r="Z237" s="55">
        <f t="shared" si="145"/>
        <v>0</v>
      </c>
      <c r="AA237" s="56">
        <v>0</v>
      </c>
      <c r="AB237" s="15">
        <v>0</v>
      </c>
      <c r="AC237" s="55">
        <f t="shared" si="146"/>
        <v>0</v>
      </c>
      <c r="AD237" s="56">
        <v>0</v>
      </c>
      <c r="AE237" s="15">
        <v>0</v>
      </c>
      <c r="AF237" s="55">
        <f t="shared" si="147"/>
        <v>0</v>
      </c>
      <c r="AG237" s="96">
        <v>32.04</v>
      </c>
      <c r="AH237" s="5">
        <v>297.62799999999999</v>
      </c>
      <c r="AI237" s="55">
        <f t="shared" si="148"/>
        <v>9289.2634207240935</v>
      </c>
      <c r="AJ237" s="56">
        <v>0</v>
      </c>
      <c r="AK237" s="15">
        <v>0</v>
      </c>
      <c r="AL237" s="55">
        <f t="shared" si="149"/>
        <v>0</v>
      </c>
      <c r="AM237" s="56">
        <v>0</v>
      </c>
      <c r="AN237" s="15">
        <v>0</v>
      </c>
      <c r="AO237" s="55">
        <f t="shared" si="150"/>
        <v>0</v>
      </c>
      <c r="AP237" s="56">
        <v>0</v>
      </c>
      <c r="AQ237" s="15">
        <v>0</v>
      </c>
      <c r="AR237" s="55">
        <f t="shared" si="151"/>
        <v>0</v>
      </c>
      <c r="AS237" s="56">
        <v>0</v>
      </c>
      <c r="AT237" s="15">
        <v>0</v>
      </c>
      <c r="AU237" s="55">
        <f t="shared" si="152"/>
        <v>0</v>
      </c>
      <c r="AV237" s="56">
        <v>0</v>
      </c>
      <c r="AW237" s="15">
        <v>0</v>
      </c>
      <c r="AX237" s="55">
        <f t="shared" si="153"/>
        <v>0</v>
      </c>
      <c r="AY237" s="56">
        <v>0</v>
      </c>
      <c r="AZ237" s="15">
        <v>0</v>
      </c>
      <c r="BA237" s="55">
        <f t="shared" si="154"/>
        <v>0</v>
      </c>
      <c r="BB237" s="56">
        <v>0</v>
      </c>
      <c r="BC237" s="15">
        <v>0</v>
      </c>
      <c r="BD237" s="55">
        <f t="shared" si="155"/>
        <v>0</v>
      </c>
      <c r="BE237" s="56">
        <v>0</v>
      </c>
      <c r="BF237" s="15">
        <v>0</v>
      </c>
      <c r="BG237" s="55">
        <f t="shared" si="156"/>
        <v>0</v>
      </c>
      <c r="BH237" s="56">
        <v>0</v>
      </c>
      <c r="BI237" s="15">
        <v>0</v>
      </c>
      <c r="BJ237" s="55">
        <f t="shared" si="157"/>
        <v>0</v>
      </c>
      <c r="BK237" s="56">
        <v>0</v>
      </c>
      <c r="BL237" s="15">
        <v>0</v>
      </c>
      <c r="BM237" s="55">
        <f t="shared" si="158"/>
        <v>0</v>
      </c>
      <c r="BN237" s="56">
        <v>0</v>
      </c>
      <c r="BO237" s="15">
        <v>0</v>
      </c>
      <c r="BP237" s="55">
        <f t="shared" si="159"/>
        <v>0</v>
      </c>
      <c r="BQ237" s="56">
        <v>0</v>
      </c>
      <c r="BR237" s="15">
        <v>0</v>
      </c>
      <c r="BS237" s="55">
        <f t="shared" si="160"/>
        <v>0</v>
      </c>
      <c r="BT237" s="96">
        <v>2.1760000000000002E-2</v>
      </c>
      <c r="BU237" s="5">
        <v>0.23400000000000001</v>
      </c>
      <c r="BV237" s="55">
        <f t="shared" si="161"/>
        <v>10753.676470588236</v>
      </c>
      <c r="BW237" s="56">
        <v>0</v>
      </c>
      <c r="BX237" s="15">
        <v>0</v>
      </c>
      <c r="BY237" s="55">
        <f t="shared" si="162"/>
        <v>0</v>
      </c>
      <c r="BZ237" s="14">
        <f t="shared" ref="BZ237:BZ248" si="165">C237+F237+L237+O237+AD237+AJ237+AM237+AP237+AV237+AY237+BQ237+BT237+BW237+BN237+BE237+I237+AG237+R237+AS237+BB237+BH237+BK237+AA237+X237+U237</f>
        <v>32.06176</v>
      </c>
      <c r="CA237" s="6">
        <f t="shared" ref="CA237:CA248" si="166">D237+G237+M237+P237+AE237+AK237+AN237+AQ237+AW237+AZ237+BR237+BU237+BX237+BO237+BF237+J237+AH237+S237+AT237+BC237+BI237+BL237+AB237+Y237+V237</f>
        <v>297.86199999999997</v>
      </c>
    </row>
    <row r="238" spans="1:79" x14ac:dyDescent="0.25">
      <c r="A238" s="67">
        <v>2021</v>
      </c>
      <c r="B238" s="68" t="s">
        <v>16</v>
      </c>
      <c r="C238" s="56">
        <v>0</v>
      </c>
      <c r="D238" s="15">
        <v>0</v>
      </c>
      <c r="E238" s="55">
        <f t="shared" si="164"/>
        <v>0</v>
      </c>
      <c r="F238" s="56">
        <v>0</v>
      </c>
      <c r="G238" s="15">
        <v>0</v>
      </c>
      <c r="H238" s="55">
        <f t="shared" si="139"/>
        <v>0</v>
      </c>
      <c r="I238" s="56">
        <v>0</v>
      </c>
      <c r="J238" s="15">
        <v>0</v>
      </c>
      <c r="K238" s="55">
        <f t="shared" si="140"/>
        <v>0</v>
      </c>
      <c r="L238" s="56">
        <v>0</v>
      </c>
      <c r="M238" s="15">
        <v>0</v>
      </c>
      <c r="N238" s="55">
        <f t="shared" si="141"/>
        <v>0</v>
      </c>
      <c r="O238" s="56">
        <v>0</v>
      </c>
      <c r="P238" s="15">
        <v>0</v>
      </c>
      <c r="Q238" s="55">
        <f t="shared" si="142"/>
        <v>0</v>
      </c>
      <c r="R238" s="56">
        <v>0</v>
      </c>
      <c r="S238" s="15">
        <v>0</v>
      </c>
      <c r="T238" s="55">
        <f t="shared" si="143"/>
        <v>0</v>
      </c>
      <c r="U238" s="56">
        <v>0</v>
      </c>
      <c r="V238" s="15">
        <v>0</v>
      </c>
      <c r="W238" s="55">
        <f t="shared" si="144"/>
        <v>0</v>
      </c>
      <c r="X238" s="56">
        <v>0</v>
      </c>
      <c r="Y238" s="15">
        <v>0</v>
      </c>
      <c r="Z238" s="55">
        <f t="shared" si="145"/>
        <v>0</v>
      </c>
      <c r="AA238" s="56">
        <v>0</v>
      </c>
      <c r="AB238" s="15">
        <v>0</v>
      </c>
      <c r="AC238" s="55">
        <f t="shared" si="146"/>
        <v>0</v>
      </c>
      <c r="AD238" s="56">
        <v>0</v>
      </c>
      <c r="AE238" s="15">
        <v>0</v>
      </c>
      <c r="AF238" s="55">
        <f t="shared" si="147"/>
        <v>0</v>
      </c>
      <c r="AG238" s="56">
        <v>0</v>
      </c>
      <c r="AH238" s="15">
        <v>0</v>
      </c>
      <c r="AI238" s="55">
        <f t="shared" si="148"/>
        <v>0</v>
      </c>
      <c r="AJ238" s="56">
        <v>0</v>
      </c>
      <c r="AK238" s="15">
        <v>0</v>
      </c>
      <c r="AL238" s="55">
        <f t="shared" si="149"/>
        <v>0</v>
      </c>
      <c r="AM238" s="56">
        <v>0</v>
      </c>
      <c r="AN238" s="15">
        <v>0</v>
      </c>
      <c r="AO238" s="55">
        <f t="shared" si="150"/>
        <v>0</v>
      </c>
      <c r="AP238" s="56">
        <v>0</v>
      </c>
      <c r="AQ238" s="15">
        <v>0</v>
      </c>
      <c r="AR238" s="55">
        <f t="shared" si="151"/>
        <v>0</v>
      </c>
      <c r="AS238" s="56">
        <v>0</v>
      </c>
      <c r="AT238" s="15">
        <v>0</v>
      </c>
      <c r="AU238" s="55">
        <f t="shared" si="152"/>
        <v>0</v>
      </c>
      <c r="AV238" s="56">
        <v>0</v>
      </c>
      <c r="AW238" s="15">
        <v>0</v>
      </c>
      <c r="AX238" s="55">
        <f t="shared" si="153"/>
        <v>0</v>
      </c>
      <c r="AY238" s="56">
        <v>0</v>
      </c>
      <c r="AZ238" s="15">
        <v>0</v>
      </c>
      <c r="BA238" s="55">
        <f t="shared" si="154"/>
        <v>0</v>
      </c>
      <c r="BB238" s="56">
        <v>0</v>
      </c>
      <c r="BC238" s="15">
        <v>0</v>
      </c>
      <c r="BD238" s="55">
        <f t="shared" si="155"/>
        <v>0</v>
      </c>
      <c r="BE238" s="56">
        <v>0</v>
      </c>
      <c r="BF238" s="15">
        <v>0</v>
      </c>
      <c r="BG238" s="55">
        <f t="shared" si="156"/>
        <v>0</v>
      </c>
      <c r="BH238" s="56">
        <v>0</v>
      </c>
      <c r="BI238" s="15">
        <v>0</v>
      </c>
      <c r="BJ238" s="55">
        <f t="shared" si="157"/>
        <v>0</v>
      </c>
      <c r="BK238" s="56">
        <v>0</v>
      </c>
      <c r="BL238" s="15">
        <v>0</v>
      </c>
      <c r="BM238" s="55">
        <f t="shared" si="158"/>
        <v>0</v>
      </c>
      <c r="BN238" s="56">
        <v>0</v>
      </c>
      <c r="BO238" s="15">
        <v>0</v>
      </c>
      <c r="BP238" s="55">
        <f t="shared" si="159"/>
        <v>0</v>
      </c>
      <c r="BQ238" s="56">
        <v>0</v>
      </c>
      <c r="BR238" s="15">
        <v>0</v>
      </c>
      <c r="BS238" s="55">
        <f t="shared" si="160"/>
        <v>0</v>
      </c>
      <c r="BT238" s="56">
        <v>0</v>
      </c>
      <c r="BU238" s="15">
        <v>0</v>
      </c>
      <c r="BV238" s="55">
        <f t="shared" si="161"/>
        <v>0</v>
      </c>
      <c r="BW238" s="56">
        <v>0</v>
      </c>
      <c r="BX238" s="15">
        <v>0</v>
      </c>
      <c r="BY238" s="55">
        <f t="shared" si="162"/>
        <v>0</v>
      </c>
      <c r="BZ238" s="14">
        <f t="shared" si="165"/>
        <v>0</v>
      </c>
      <c r="CA238" s="6">
        <f t="shared" si="166"/>
        <v>0</v>
      </c>
    </row>
    <row r="239" spans="1:79" ht="15.75" thickBot="1" x14ac:dyDescent="0.3">
      <c r="A239" s="48"/>
      <c r="B239" s="71" t="s">
        <v>17</v>
      </c>
      <c r="C239" s="72">
        <f t="shared" ref="C239:D239" si="167">SUM(C227:C238)</f>
        <v>0</v>
      </c>
      <c r="D239" s="73">
        <f t="shared" si="167"/>
        <v>0</v>
      </c>
      <c r="E239" s="37"/>
      <c r="F239" s="72">
        <f t="shared" ref="F239:G239" si="168">SUM(F227:F238)</f>
        <v>0</v>
      </c>
      <c r="G239" s="73">
        <f t="shared" si="168"/>
        <v>0</v>
      </c>
      <c r="H239" s="37"/>
      <c r="I239" s="72">
        <f t="shared" ref="I239:J239" si="169">SUM(I227:I238)</f>
        <v>0.45544000000000001</v>
      </c>
      <c r="J239" s="73">
        <f t="shared" si="169"/>
        <v>11.307</v>
      </c>
      <c r="K239" s="37"/>
      <c r="L239" s="72">
        <f t="shared" ref="L239:M239" si="170">SUM(L227:L238)</f>
        <v>0</v>
      </c>
      <c r="M239" s="73">
        <f t="shared" si="170"/>
        <v>0</v>
      </c>
      <c r="N239" s="37"/>
      <c r="O239" s="72">
        <f t="shared" ref="O239:P239" si="171">SUM(O227:O238)</f>
        <v>0</v>
      </c>
      <c r="P239" s="73">
        <f t="shared" si="171"/>
        <v>0</v>
      </c>
      <c r="Q239" s="37"/>
      <c r="R239" s="72">
        <f t="shared" ref="R239:S239" si="172">SUM(R227:R238)</f>
        <v>78.936160494972938</v>
      </c>
      <c r="S239" s="73">
        <f t="shared" si="172"/>
        <v>157.071</v>
      </c>
      <c r="T239" s="37"/>
      <c r="U239" s="72">
        <f t="shared" ref="U239:V239" si="173">SUM(U227:U238)</f>
        <v>0</v>
      </c>
      <c r="V239" s="73">
        <f t="shared" si="173"/>
        <v>0</v>
      </c>
      <c r="W239" s="37"/>
      <c r="X239" s="72">
        <f t="shared" ref="X239:Y239" si="174">SUM(X227:X238)</f>
        <v>0</v>
      </c>
      <c r="Y239" s="73">
        <f t="shared" si="174"/>
        <v>0</v>
      </c>
      <c r="Z239" s="37"/>
      <c r="AA239" s="72">
        <f t="shared" ref="AA239:AB239" si="175">SUM(AA227:AA238)</f>
        <v>0</v>
      </c>
      <c r="AB239" s="73">
        <f t="shared" si="175"/>
        <v>0</v>
      </c>
      <c r="AC239" s="37"/>
      <c r="AD239" s="72">
        <f t="shared" ref="AD239:AE239" si="176">SUM(AD227:AD238)</f>
        <v>0</v>
      </c>
      <c r="AE239" s="73">
        <f t="shared" si="176"/>
        <v>0</v>
      </c>
      <c r="AF239" s="37"/>
      <c r="AG239" s="72">
        <f t="shared" ref="AG239:AH239" si="177">SUM(AG227:AG238)</f>
        <v>134.48284263959391</v>
      </c>
      <c r="AH239" s="73">
        <f t="shared" si="177"/>
        <v>304.99199999999996</v>
      </c>
      <c r="AI239" s="37"/>
      <c r="AJ239" s="72">
        <f t="shared" ref="AJ239:AK239" si="178">SUM(AJ227:AJ238)</f>
        <v>0</v>
      </c>
      <c r="AK239" s="73">
        <f t="shared" si="178"/>
        <v>0</v>
      </c>
      <c r="AL239" s="37"/>
      <c r="AM239" s="72">
        <f t="shared" ref="AM239:AN239" si="179">SUM(AM227:AM238)</f>
        <v>0</v>
      </c>
      <c r="AN239" s="73">
        <f t="shared" si="179"/>
        <v>0</v>
      </c>
      <c r="AO239" s="37"/>
      <c r="AP239" s="72">
        <f t="shared" ref="AP239:AQ239" si="180">SUM(AP227:AP238)</f>
        <v>46.866296296296291</v>
      </c>
      <c r="AQ239" s="73">
        <f t="shared" si="180"/>
        <v>1.889</v>
      </c>
      <c r="AR239" s="37"/>
      <c r="AS239" s="72">
        <f t="shared" ref="AS239:AT239" si="181">SUM(AS227:AS238)</f>
        <v>47.5</v>
      </c>
      <c r="AT239" s="73">
        <f t="shared" si="181"/>
        <v>344</v>
      </c>
      <c r="AU239" s="37"/>
      <c r="AV239" s="72">
        <f t="shared" ref="AV239:AW239" si="182">SUM(AV227:AV238)</f>
        <v>0</v>
      </c>
      <c r="AW239" s="73">
        <f t="shared" si="182"/>
        <v>0</v>
      </c>
      <c r="AX239" s="37"/>
      <c r="AY239" s="72">
        <f t="shared" ref="AY239:AZ239" si="183">SUM(AY227:AY238)</f>
        <v>0</v>
      </c>
      <c r="AZ239" s="73">
        <f t="shared" si="183"/>
        <v>0</v>
      </c>
      <c r="BA239" s="37"/>
      <c r="BB239" s="72">
        <f t="shared" ref="BB239:BC239" si="184">SUM(BB227:BB238)</f>
        <v>0</v>
      </c>
      <c r="BC239" s="73">
        <f t="shared" si="184"/>
        <v>0</v>
      </c>
      <c r="BD239" s="37"/>
      <c r="BE239" s="72">
        <f t="shared" ref="BE239:BF239" si="185">SUM(BE227:BE238)</f>
        <v>0</v>
      </c>
      <c r="BF239" s="73">
        <f t="shared" si="185"/>
        <v>0</v>
      </c>
      <c r="BG239" s="37"/>
      <c r="BH239" s="72">
        <f t="shared" ref="BH239:BI239" si="186">SUM(BH227:BH238)</f>
        <v>0</v>
      </c>
      <c r="BI239" s="73">
        <f t="shared" si="186"/>
        <v>0</v>
      </c>
      <c r="BJ239" s="37"/>
      <c r="BK239" s="72">
        <f t="shared" ref="BK239:BL239" si="187">SUM(BK227:BK238)</f>
        <v>0</v>
      </c>
      <c r="BL239" s="73">
        <f t="shared" si="187"/>
        <v>0</v>
      </c>
      <c r="BM239" s="37"/>
      <c r="BN239" s="72">
        <f t="shared" ref="BN239:BO239" si="188">SUM(BN227:BN238)</f>
        <v>0</v>
      </c>
      <c r="BO239" s="73">
        <f t="shared" si="188"/>
        <v>0</v>
      </c>
      <c r="BP239" s="37"/>
      <c r="BQ239" s="72">
        <f t="shared" ref="BQ239:BR239" si="189">SUM(BQ227:BQ238)</f>
        <v>0</v>
      </c>
      <c r="BR239" s="73">
        <f t="shared" si="189"/>
        <v>0</v>
      </c>
      <c r="BS239" s="37"/>
      <c r="BT239" s="72">
        <f t="shared" ref="BT239:BU239" si="190">SUM(BT227:BT238)</f>
        <v>0.15964</v>
      </c>
      <c r="BU239" s="73">
        <f t="shared" si="190"/>
        <v>10.755000000000001</v>
      </c>
      <c r="BV239" s="37"/>
      <c r="BW239" s="72">
        <f t="shared" ref="BW239:BX239" si="191">SUM(BW227:BW238)</f>
        <v>34.966059999999999</v>
      </c>
      <c r="BX239" s="73">
        <f t="shared" si="191"/>
        <v>334.738</v>
      </c>
      <c r="BY239" s="37"/>
      <c r="BZ239" s="41">
        <f t="shared" si="165"/>
        <v>343.36643943086312</v>
      </c>
      <c r="CA239" s="40">
        <f t="shared" si="166"/>
        <v>1164.752</v>
      </c>
    </row>
    <row r="240" spans="1:79" x14ac:dyDescent="0.25">
      <c r="A240" s="67">
        <v>2022</v>
      </c>
      <c r="B240" s="68" t="s">
        <v>5</v>
      </c>
      <c r="C240" s="56">
        <v>0</v>
      </c>
      <c r="D240" s="15">
        <v>0</v>
      </c>
      <c r="E240" s="55">
        <f>IF(C240=0,0,D240/C240*1000)</f>
        <v>0</v>
      </c>
      <c r="F240" s="56">
        <v>0</v>
      </c>
      <c r="G240" s="15">
        <v>0</v>
      </c>
      <c r="H240" s="55">
        <f t="shared" ref="H240:H251" si="192">IF(F240=0,0,G240/F240*1000)</f>
        <v>0</v>
      </c>
      <c r="I240" s="96">
        <v>1.2</v>
      </c>
      <c r="J240" s="5">
        <v>33.89</v>
      </c>
      <c r="K240" s="55">
        <f t="shared" ref="K240:K251" si="193">IF(I240=0,0,J240/I240*1000)</f>
        <v>28241.666666666668</v>
      </c>
      <c r="L240" s="96">
        <v>0.02</v>
      </c>
      <c r="M240" s="5">
        <v>0.45100000000000001</v>
      </c>
      <c r="N240" s="55">
        <f t="shared" ref="N240:N251" si="194">IF(L240=0,0,M240/L240*1000)</f>
        <v>22550</v>
      </c>
      <c r="O240" s="56">
        <v>0</v>
      </c>
      <c r="P240" s="15">
        <v>0</v>
      </c>
      <c r="Q240" s="55">
        <f t="shared" ref="Q240:Q251" si="195">IF(O240=0,0,P240/O240*1000)</f>
        <v>0</v>
      </c>
      <c r="R240" s="56">
        <v>0</v>
      </c>
      <c r="S240" s="15">
        <v>0</v>
      </c>
      <c r="T240" s="55">
        <f t="shared" ref="T240:T251" si="196">IF(R240=0,0,S240/R240*1000)</f>
        <v>0</v>
      </c>
      <c r="U240" s="56">
        <v>0</v>
      </c>
      <c r="V240" s="15">
        <v>0</v>
      </c>
      <c r="W240" s="55">
        <f t="shared" ref="W240:W251" si="197">IF(U240=0,0,V240/U240*1000)</f>
        <v>0</v>
      </c>
      <c r="X240" s="56">
        <v>0</v>
      </c>
      <c r="Y240" s="15">
        <v>0</v>
      </c>
      <c r="Z240" s="55">
        <f t="shared" ref="Z240:Z251" si="198">IF(X240=0,0,Y240/X240*1000)</f>
        <v>0</v>
      </c>
      <c r="AA240" s="56">
        <v>0</v>
      </c>
      <c r="AB240" s="15">
        <v>0</v>
      </c>
      <c r="AC240" s="55">
        <f t="shared" ref="AC240:AC251" si="199">IF(AA240=0,0,AB240/AA240*1000)</f>
        <v>0</v>
      </c>
      <c r="AD240" s="56">
        <v>0</v>
      </c>
      <c r="AE240" s="15">
        <v>0</v>
      </c>
      <c r="AF240" s="55">
        <f t="shared" ref="AF240:AF251" si="200">IF(AD240=0,0,AE240/AD240*1000)</f>
        <v>0</v>
      </c>
      <c r="AG240" s="56">
        <v>0</v>
      </c>
      <c r="AH240" s="15">
        <v>0</v>
      </c>
      <c r="AI240" s="55">
        <f t="shared" ref="AI240:AI251" si="201">IF(AG240=0,0,AH240/AG240*1000)</f>
        <v>0</v>
      </c>
      <c r="AJ240" s="56">
        <v>0</v>
      </c>
      <c r="AK240" s="15">
        <v>0</v>
      </c>
      <c r="AL240" s="55">
        <f t="shared" ref="AL240:AL251" si="202">IF(AJ240=0,0,AK240/AJ240*1000)</f>
        <v>0</v>
      </c>
      <c r="AM240" s="56">
        <v>0</v>
      </c>
      <c r="AN240" s="15">
        <v>0</v>
      </c>
      <c r="AO240" s="55">
        <f t="shared" ref="AO240:AO251" si="203">IF(AM240=0,0,AN240/AM240*1000)</f>
        <v>0</v>
      </c>
      <c r="AP240" s="56">
        <v>0</v>
      </c>
      <c r="AQ240" s="15">
        <v>0</v>
      </c>
      <c r="AR240" s="55">
        <f t="shared" ref="AR240:AR251" si="204">IF(AP240=0,0,AQ240/AP240*1000)</f>
        <v>0</v>
      </c>
      <c r="AS240" s="56">
        <v>0</v>
      </c>
      <c r="AT240" s="15">
        <v>0</v>
      </c>
      <c r="AU240" s="55">
        <f t="shared" ref="AU240:AU251" si="205">IF(AS240=0,0,AT240/AS240*1000)</f>
        <v>0</v>
      </c>
      <c r="AV240" s="56">
        <v>0</v>
      </c>
      <c r="AW240" s="15">
        <v>0</v>
      </c>
      <c r="AX240" s="55">
        <f t="shared" ref="AX240:AX251" si="206">IF(AV240=0,0,AW240/AV240*1000)</f>
        <v>0</v>
      </c>
      <c r="AY240" s="56">
        <v>0</v>
      </c>
      <c r="AZ240" s="15">
        <v>0</v>
      </c>
      <c r="BA240" s="55">
        <f t="shared" ref="BA240:BA251" si="207">IF(AY240=0,0,AZ240/AY240*1000)</f>
        <v>0</v>
      </c>
      <c r="BB240" s="56">
        <v>0</v>
      </c>
      <c r="BC240" s="15">
        <v>0</v>
      </c>
      <c r="BD240" s="55">
        <f t="shared" ref="BD240:BD251" si="208">IF(BB240=0,0,BC240/BB240*1000)</f>
        <v>0</v>
      </c>
      <c r="BE240" s="56">
        <v>0</v>
      </c>
      <c r="BF240" s="15">
        <v>0</v>
      </c>
      <c r="BG240" s="55">
        <f t="shared" ref="BG240:BG251" si="209">IF(BE240=0,0,BF240/BE240*1000)</f>
        <v>0</v>
      </c>
      <c r="BH240" s="56">
        <v>0</v>
      </c>
      <c r="BI240" s="15">
        <v>0</v>
      </c>
      <c r="BJ240" s="55">
        <f t="shared" ref="BJ240:BJ251" si="210">IF(BH240=0,0,BI240/BH240*1000)</f>
        <v>0</v>
      </c>
      <c r="BK240" s="56">
        <v>0</v>
      </c>
      <c r="BL240" s="15">
        <v>0</v>
      </c>
      <c r="BM240" s="55">
        <f t="shared" ref="BM240:BM251" si="211">IF(BK240=0,0,BL240/BK240*1000)</f>
        <v>0</v>
      </c>
      <c r="BN240" s="56">
        <v>0</v>
      </c>
      <c r="BO240" s="15">
        <v>0</v>
      </c>
      <c r="BP240" s="55">
        <f t="shared" ref="BP240:BP251" si="212">IF(BN240=0,0,BO240/BN240*1000)</f>
        <v>0</v>
      </c>
      <c r="BQ240" s="56">
        <v>0</v>
      </c>
      <c r="BR240" s="15">
        <v>0</v>
      </c>
      <c r="BS240" s="55">
        <f t="shared" ref="BS240:BS251" si="213">IF(BQ240=0,0,BR240/BQ240*1000)</f>
        <v>0</v>
      </c>
      <c r="BT240" s="56">
        <v>0</v>
      </c>
      <c r="BU240" s="15">
        <v>0</v>
      </c>
      <c r="BV240" s="55">
        <f t="shared" ref="BV240:BV251" si="214">IF(BT240=0,0,BU240/BT240*1000)</f>
        <v>0</v>
      </c>
      <c r="BW240" s="56">
        <v>0</v>
      </c>
      <c r="BX240" s="15">
        <v>0</v>
      </c>
      <c r="BY240" s="55">
        <f t="shared" ref="BY240:BY251" si="215">IF(BW240=0,0,BX240/BW240*1000)</f>
        <v>0</v>
      </c>
      <c r="BZ240" s="14">
        <f t="shared" si="165"/>
        <v>1.22</v>
      </c>
      <c r="CA240" s="6">
        <f t="shared" si="166"/>
        <v>34.341000000000001</v>
      </c>
    </row>
    <row r="241" spans="1:79" x14ac:dyDescent="0.25">
      <c r="A241" s="67">
        <v>2022</v>
      </c>
      <c r="B241" s="68" t="s">
        <v>6</v>
      </c>
      <c r="C241" s="56">
        <v>0</v>
      </c>
      <c r="D241" s="15">
        <v>0</v>
      </c>
      <c r="E241" s="55">
        <f t="shared" ref="E241:E242" si="216">IF(C241=0,0,D241/C241*1000)</f>
        <v>0</v>
      </c>
      <c r="F241" s="56">
        <v>0</v>
      </c>
      <c r="G241" s="15">
        <v>0</v>
      </c>
      <c r="H241" s="55">
        <f t="shared" si="192"/>
        <v>0</v>
      </c>
      <c r="I241" s="56">
        <v>0</v>
      </c>
      <c r="J241" s="15">
        <v>0</v>
      </c>
      <c r="K241" s="55">
        <f t="shared" si="193"/>
        <v>0</v>
      </c>
      <c r="L241" s="56">
        <v>0</v>
      </c>
      <c r="M241" s="15">
        <v>0</v>
      </c>
      <c r="N241" s="55">
        <f t="shared" si="194"/>
        <v>0</v>
      </c>
      <c r="O241" s="56">
        <v>0</v>
      </c>
      <c r="P241" s="15">
        <v>0</v>
      </c>
      <c r="Q241" s="55">
        <f t="shared" si="195"/>
        <v>0</v>
      </c>
      <c r="R241" s="96">
        <v>2E-3</v>
      </c>
      <c r="S241" s="5">
        <v>0.16</v>
      </c>
      <c r="T241" s="55">
        <f t="shared" si="196"/>
        <v>80000</v>
      </c>
      <c r="U241" s="56">
        <v>0</v>
      </c>
      <c r="V241" s="15">
        <v>0</v>
      </c>
      <c r="W241" s="55">
        <f t="shared" si="197"/>
        <v>0</v>
      </c>
      <c r="X241" s="56">
        <v>0</v>
      </c>
      <c r="Y241" s="15">
        <v>0</v>
      </c>
      <c r="Z241" s="55">
        <f t="shared" si="198"/>
        <v>0</v>
      </c>
      <c r="AA241" s="56">
        <v>0</v>
      </c>
      <c r="AB241" s="15">
        <v>0</v>
      </c>
      <c r="AC241" s="55">
        <f t="shared" si="199"/>
        <v>0</v>
      </c>
      <c r="AD241" s="56">
        <v>0</v>
      </c>
      <c r="AE241" s="15">
        <v>0</v>
      </c>
      <c r="AF241" s="55">
        <f t="shared" si="200"/>
        <v>0</v>
      </c>
      <c r="AG241" s="56">
        <v>0</v>
      </c>
      <c r="AH241" s="15">
        <v>0</v>
      </c>
      <c r="AI241" s="55">
        <f t="shared" si="201"/>
        <v>0</v>
      </c>
      <c r="AJ241" s="56">
        <v>0</v>
      </c>
      <c r="AK241" s="15">
        <v>0</v>
      </c>
      <c r="AL241" s="55">
        <f t="shared" si="202"/>
        <v>0</v>
      </c>
      <c r="AM241" s="56">
        <v>0</v>
      </c>
      <c r="AN241" s="15">
        <v>0</v>
      </c>
      <c r="AO241" s="55">
        <f t="shared" si="203"/>
        <v>0</v>
      </c>
      <c r="AP241" s="56">
        <v>0</v>
      </c>
      <c r="AQ241" s="15">
        <v>0</v>
      </c>
      <c r="AR241" s="55">
        <f t="shared" si="204"/>
        <v>0</v>
      </c>
      <c r="AS241" s="56">
        <v>0</v>
      </c>
      <c r="AT241" s="15">
        <v>0</v>
      </c>
      <c r="AU241" s="55">
        <f t="shared" si="205"/>
        <v>0</v>
      </c>
      <c r="AV241" s="56">
        <v>0</v>
      </c>
      <c r="AW241" s="15">
        <v>0</v>
      </c>
      <c r="AX241" s="55">
        <f t="shared" si="206"/>
        <v>0</v>
      </c>
      <c r="AY241" s="56">
        <v>0</v>
      </c>
      <c r="AZ241" s="15">
        <v>0</v>
      </c>
      <c r="BA241" s="55">
        <f t="shared" si="207"/>
        <v>0</v>
      </c>
      <c r="BB241" s="56">
        <v>0</v>
      </c>
      <c r="BC241" s="15">
        <v>0</v>
      </c>
      <c r="BD241" s="55">
        <f t="shared" si="208"/>
        <v>0</v>
      </c>
      <c r="BE241" s="56">
        <v>0</v>
      </c>
      <c r="BF241" s="15">
        <v>0</v>
      </c>
      <c r="BG241" s="55">
        <f t="shared" si="209"/>
        <v>0</v>
      </c>
      <c r="BH241" s="56">
        <v>0</v>
      </c>
      <c r="BI241" s="15">
        <v>0</v>
      </c>
      <c r="BJ241" s="55">
        <f t="shared" si="210"/>
        <v>0</v>
      </c>
      <c r="BK241" s="56">
        <v>0</v>
      </c>
      <c r="BL241" s="15">
        <v>0</v>
      </c>
      <c r="BM241" s="55">
        <f t="shared" si="211"/>
        <v>0</v>
      </c>
      <c r="BN241" s="56">
        <v>0</v>
      </c>
      <c r="BO241" s="15">
        <v>0</v>
      </c>
      <c r="BP241" s="55">
        <f t="shared" si="212"/>
        <v>0</v>
      </c>
      <c r="BQ241" s="56">
        <v>0</v>
      </c>
      <c r="BR241" s="15">
        <v>0</v>
      </c>
      <c r="BS241" s="55">
        <f t="shared" si="213"/>
        <v>0</v>
      </c>
      <c r="BT241" s="56">
        <v>0</v>
      </c>
      <c r="BU241" s="15">
        <v>0</v>
      </c>
      <c r="BV241" s="55">
        <f t="shared" si="214"/>
        <v>0</v>
      </c>
      <c r="BW241" s="96">
        <v>0.2</v>
      </c>
      <c r="BX241" s="5">
        <v>4.3789999999999996</v>
      </c>
      <c r="BY241" s="55">
        <f t="shared" si="215"/>
        <v>21894.999999999996</v>
      </c>
      <c r="BZ241" s="14">
        <f t="shared" si="165"/>
        <v>0.20200000000000001</v>
      </c>
      <c r="CA241" s="6">
        <f t="shared" si="166"/>
        <v>4.5389999999999997</v>
      </c>
    </row>
    <row r="242" spans="1:79" x14ac:dyDescent="0.25">
      <c r="A242" s="67">
        <v>2022</v>
      </c>
      <c r="B242" s="68" t="s">
        <v>7</v>
      </c>
      <c r="C242" s="56">
        <v>0</v>
      </c>
      <c r="D242" s="15">
        <v>0</v>
      </c>
      <c r="E242" s="55">
        <f t="shared" si="216"/>
        <v>0</v>
      </c>
      <c r="F242" s="56">
        <v>0</v>
      </c>
      <c r="G242" s="15">
        <v>0</v>
      </c>
      <c r="H242" s="55">
        <f t="shared" si="192"/>
        <v>0</v>
      </c>
      <c r="I242" s="56">
        <v>0</v>
      </c>
      <c r="J242" s="15">
        <v>0</v>
      </c>
      <c r="K242" s="55">
        <f t="shared" si="193"/>
        <v>0</v>
      </c>
      <c r="L242" s="56">
        <v>0</v>
      </c>
      <c r="M242" s="15">
        <v>0</v>
      </c>
      <c r="N242" s="55">
        <f t="shared" si="194"/>
        <v>0</v>
      </c>
      <c r="O242" s="56">
        <v>0</v>
      </c>
      <c r="P242" s="15">
        <v>0</v>
      </c>
      <c r="Q242" s="55">
        <f t="shared" si="195"/>
        <v>0</v>
      </c>
      <c r="R242" s="96">
        <v>5.0597200000000004</v>
      </c>
      <c r="S242" s="5">
        <v>25.8</v>
      </c>
      <c r="T242" s="55">
        <f t="shared" si="196"/>
        <v>5099.0963926857603</v>
      </c>
      <c r="U242" s="56">
        <v>0</v>
      </c>
      <c r="V242" s="15">
        <v>0</v>
      </c>
      <c r="W242" s="55">
        <f t="shared" si="197"/>
        <v>0</v>
      </c>
      <c r="X242" s="56">
        <v>0</v>
      </c>
      <c r="Y242" s="15">
        <v>0</v>
      </c>
      <c r="Z242" s="55">
        <f t="shared" si="198"/>
        <v>0</v>
      </c>
      <c r="AA242" s="56">
        <v>0</v>
      </c>
      <c r="AB242" s="15">
        <v>0</v>
      </c>
      <c r="AC242" s="55">
        <f t="shared" si="199"/>
        <v>0</v>
      </c>
      <c r="AD242" s="56">
        <v>0</v>
      </c>
      <c r="AE242" s="15">
        <v>0</v>
      </c>
      <c r="AF242" s="55">
        <f t="shared" si="200"/>
        <v>0</v>
      </c>
      <c r="AG242" s="56">
        <v>0</v>
      </c>
      <c r="AH242" s="15">
        <v>0</v>
      </c>
      <c r="AI242" s="55">
        <f t="shared" si="201"/>
        <v>0</v>
      </c>
      <c r="AJ242" s="56">
        <v>0</v>
      </c>
      <c r="AK242" s="15">
        <v>0</v>
      </c>
      <c r="AL242" s="55">
        <f t="shared" si="202"/>
        <v>0</v>
      </c>
      <c r="AM242" s="56">
        <v>0</v>
      </c>
      <c r="AN242" s="15">
        <v>0</v>
      </c>
      <c r="AO242" s="55">
        <f t="shared" si="203"/>
        <v>0</v>
      </c>
      <c r="AP242" s="56">
        <v>0</v>
      </c>
      <c r="AQ242" s="15">
        <v>0</v>
      </c>
      <c r="AR242" s="55">
        <f t="shared" si="204"/>
        <v>0</v>
      </c>
      <c r="AS242" s="56">
        <v>0</v>
      </c>
      <c r="AT242" s="15">
        <v>0</v>
      </c>
      <c r="AU242" s="55">
        <f t="shared" si="205"/>
        <v>0</v>
      </c>
      <c r="AV242" s="56">
        <v>0</v>
      </c>
      <c r="AW242" s="15">
        <v>0</v>
      </c>
      <c r="AX242" s="55">
        <f t="shared" si="206"/>
        <v>0</v>
      </c>
      <c r="AY242" s="56">
        <v>0</v>
      </c>
      <c r="AZ242" s="15">
        <v>0</v>
      </c>
      <c r="BA242" s="55">
        <f t="shared" si="207"/>
        <v>0</v>
      </c>
      <c r="BB242" s="56">
        <v>0</v>
      </c>
      <c r="BC242" s="15">
        <v>0</v>
      </c>
      <c r="BD242" s="55">
        <f t="shared" si="208"/>
        <v>0</v>
      </c>
      <c r="BE242" s="56">
        <v>0</v>
      </c>
      <c r="BF242" s="15">
        <v>0</v>
      </c>
      <c r="BG242" s="55">
        <f t="shared" si="209"/>
        <v>0</v>
      </c>
      <c r="BH242" s="56">
        <v>0</v>
      </c>
      <c r="BI242" s="15">
        <v>0</v>
      </c>
      <c r="BJ242" s="55">
        <f t="shared" si="210"/>
        <v>0</v>
      </c>
      <c r="BK242" s="56">
        <v>0</v>
      </c>
      <c r="BL242" s="15">
        <v>0</v>
      </c>
      <c r="BM242" s="55">
        <f t="shared" si="211"/>
        <v>0</v>
      </c>
      <c r="BN242" s="56">
        <v>0</v>
      </c>
      <c r="BO242" s="15">
        <v>0</v>
      </c>
      <c r="BP242" s="55">
        <f t="shared" si="212"/>
        <v>0</v>
      </c>
      <c r="BQ242" s="56">
        <v>0</v>
      </c>
      <c r="BR242" s="15">
        <v>0</v>
      </c>
      <c r="BS242" s="55">
        <f t="shared" si="213"/>
        <v>0</v>
      </c>
      <c r="BT242" s="56">
        <v>0</v>
      </c>
      <c r="BU242" s="15">
        <v>0</v>
      </c>
      <c r="BV242" s="55">
        <f t="shared" si="214"/>
        <v>0</v>
      </c>
      <c r="BW242" s="96">
        <v>0.04</v>
      </c>
      <c r="BX242" s="5">
        <v>1</v>
      </c>
      <c r="BY242" s="55">
        <f t="shared" si="215"/>
        <v>25000</v>
      </c>
      <c r="BZ242" s="14">
        <f t="shared" si="165"/>
        <v>5.0997200000000005</v>
      </c>
      <c r="CA242" s="6">
        <f t="shared" si="166"/>
        <v>26.8</v>
      </c>
    </row>
    <row r="243" spans="1:79" x14ac:dyDescent="0.25">
      <c r="A243" s="67">
        <v>2022</v>
      </c>
      <c r="B243" s="68" t="s">
        <v>8</v>
      </c>
      <c r="C243" s="56">
        <v>0</v>
      </c>
      <c r="D243" s="15">
        <v>0</v>
      </c>
      <c r="E243" s="55">
        <f>IF(C243=0,0,D243/C243*1000)</f>
        <v>0</v>
      </c>
      <c r="F243" s="56">
        <v>0</v>
      </c>
      <c r="G243" s="15">
        <v>0</v>
      </c>
      <c r="H243" s="55">
        <f t="shared" si="192"/>
        <v>0</v>
      </c>
      <c r="I243" s="96">
        <v>5.75</v>
      </c>
      <c r="J243" s="5">
        <v>112.35</v>
      </c>
      <c r="K243" s="55">
        <f t="shared" si="193"/>
        <v>19539.130434782608</v>
      </c>
      <c r="L243" s="56">
        <v>0</v>
      </c>
      <c r="M243" s="15">
        <v>0</v>
      </c>
      <c r="N243" s="55">
        <f t="shared" si="194"/>
        <v>0</v>
      </c>
      <c r="O243" s="56">
        <v>0</v>
      </c>
      <c r="P243" s="15">
        <v>0</v>
      </c>
      <c r="Q243" s="55">
        <f t="shared" si="195"/>
        <v>0</v>
      </c>
      <c r="R243" s="96">
        <v>0.5</v>
      </c>
      <c r="S243" s="5">
        <v>7.25</v>
      </c>
      <c r="T243" s="55">
        <f t="shared" si="196"/>
        <v>14500</v>
      </c>
      <c r="U243" s="56">
        <v>0</v>
      </c>
      <c r="V243" s="15">
        <v>0</v>
      </c>
      <c r="W243" s="55">
        <f t="shared" si="197"/>
        <v>0</v>
      </c>
      <c r="X243" s="56">
        <v>0</v>
      </c>
      <c r="Y243" s="15">
        <v>0</v>
      </c>
      <c r="Z243" s="55">
        <f t="shared" si="198"/>
        <v>0</v>
      </c>
      <c r="AA243" s="56">
        <v>0</v>
      </c>
      <c r="AB243" s="15">
        <v>0</v>
      </c>
      <c r="AC243" s="55">
        <f t="shared" si="199"/>
        <v>0</v>
      </c>
      <c r="AD243" s="56">
        <v>0</v>
      </c>
      <c r="AE243" s="15">
        <v>0</v>
      </c>
      <c r="AF243" s="55">
        <f t="shared" si="200"/>
        <v>0</v>
      </c>
      <c r="AG243" s="96">
        <v>2.5000000000000001E-2</v>
      </c>
      <c r="AH243" s="5">
        <v>0.15</v>
      </c>
      <c r="AI243" s="55">
        <f t="shared" si="201"/>
        <v>5999.9999999999991</v>
      </c>
      <c r="AJ243" s="56">
        <v>0</v>
      </c>
      <c r="AK243" s="15">
        <v>0</v>
      </c>
      <c r="AL243" s="55">
        <f t="shared" si="202"/>
        <v>0</v>
      </c>
      <c r="AM243" s="56">
        <v>0</v>
      </c>
      <c r="AN243" s="15">
        <v>0</v>
      </c>
      <c r="AO243" s="55">
        <f t="shared" si="203"/>
        <v>0</v>
      </c>
      <c r="AP243" s="56">
        <v>0</v>
      </c>
      <c r="AQ243" s="15">
        <v>0</v>
      </c>
      <c r="AR243" s="55">
        <f t="shared" si="204"/>
        <v>0</v>
      </c>
      <c r="AS243" s="56">
        <v>0</v>
      </c>
      <c r="AT243" s="15">
        <v>0</v>
      </c>
      <c r="AU243" s="55">
        <f t="shared" si="205"/>
        <v>0</v>
      </c>
      <c r="AV243" s="56">
        <v>0</v>
      </c>
      <c r="AW243" s="15">
        <v>0</v>
      </c>
      <c r="AX243" s="55">
        <f t="shared" si="206"/>
        <v>0</v>
      </c>
      <c r="AY243" s="56">
        <v>0</v>
      </c>
      <c r="AZ243" s="15">
        <v>0</v>
      </c>
      <c r="BA243" s="55">
        <f t="shared" si="207"/>
        <v>0</v>
      </c>
      <c r="BB243" s="56">
        <v>0</v>
      </c>
      <c r="BC243" s="15">
        <v>0</v>
      </c>
      <c r="BD243" s="55">
        <f t="shared" si="208"/>
        <v>0</v>
      </c>
      <c r="BE243" s="56">
        <v>0</v>
      </c>
      <c r="BF243" s="15">
        <v>0</v>
      </c>
      <c r="BG243" s="55">
        <f t="shared" si="209"/>
        <v>0</v>
      </c>
      <c r="BH243" s="56">
        <v>0</v>
      </c>
      <c r="BI243" s="15">
        <v>0</v>
      </c>
      <c r="BJ243" s="55">
        <f t="shared" si="210"/>
        <v>0</v>
      </c>
      <c r="BK243" s="56">
        <v>0</v>
      </c>
      <c r="BL243" s="15">
        <v>0</v>
      </c>
      <c r="BM243" s="55">
        <f t="shared" si="211"/>
        <v>0</v>
      </c>
      <c r="BN243" s="56">
        <v>0</v>
      </c>
      <c r="BO243" s="15">
        <v>0</v>
      </c>
      <c r="BP243" s="55">
        <f t="shared" si="212"/>
        <v>0</v>
      </c>
      <c r="BQ243" s="56">
        <v>0</v>
      </c>
      <c r="BR243" s="15">
        <v>0</v>
      </c>
      <c r="BS243" s="55">
        <f t="shared" si="213"/>
        <v>0</v>
      </c>
      <c r="BT243" s="56">
        <v>0</v>
      </c>
      <c r="BU243" s="15">
        <v>0</v>
      </c>
      <c r="BV243" s="55">
        <f t="shared" si="214"/>
        <v>0</v>
      </c>
      <c r="BW243" s="56">
        <v>0</v>
      </c>
      <c r="BX243" s="15">
        <v>0</v>
      </c>
      <c r="BY243" s="55">
        <f t="shared" si="215"/>
        <v>0</v>
      </c>
      <c r="BZ243" s="83">
        <f t="shared" si="165"/>
        <v>6.2750000000000004</v>
      </c>
      <c r="CA243" s="81">
        <f t="shared" si="166"/>
        <v>119.75</v>
      </c>
    </row>
    <row r="244" spans="1:79" x14ac:dyDescent="0.25">
      <c r="A244" s="67">
        <v>2022</v>
      </c>
      <c r="B244" s="55" t="s">
        <v>9</v>
      </c>
      <c r="C244" s="56">
        <v>0</v>
      </c>
      <c r="D244" s="15">
        <v>0</v>
      </c>
      <c r="E244" s="55">
        <f t="shared" ref="E244:E251" si="217">IF(C244=0,0,D244/C244*1000)</f>
        <v>0</v>
      </c>
      <c r="F244" s="56">
        <v>0</v>
      </c>
      <c r="G244" s="15">
        <v>0</v>
      </c>
      <c r="H244" s="55">
        <f t="shared" si="192"/>
        <v>0</v>
      </c>
      <c r="I244" s="56">
        <v>0</v>
      </c>
      <c r="J244" s="15">
        <v>0</v>
      </c>
      <c r="K244" s="55">
        <f t="shared" si="193"/>
        <v>0</v>
      </c>
      <c r="L244" s="56">
        <v>0</v>
      </c>
      <c r="M244" s="15">
        <v>0</v>
      </c>
      <c r="N244" s="55">
        <f t="shared" si="194"/>
        <v>0</v>
      </c>
      <c r="O244" s="56">
        <v>0</v>
      </c>
      <c r="P244" s="15">
        <v>0</v>
      </c>
      <c r="Q244" s="55">
        <f t="shared" si="195"/>
        <v>0</v>
      </c>
      <c r="R244" s="56">
        <v>0</v>
      </c>
      <c r="S244" s="15">
        <v>0</v>
      </c>
      <c r="T244" s="55">
        <f t="shared" si="196"/>
        <v>0</v>
      </c>
      <c r="U244" s="56">
        <v>0</v>
      </c>
      <c r="V244" s="15">
        <v>0</v>
      </c>
      <c r="W244" s="55">
        <f t="shared" si="197"/>
        <v>0</v>
      </c>
      <c r="X244" s="56">
        <v>0</v>
      </c>
      <c r="Y244" s="15">
        <v>0</v>
      </c>
      <c r="Z244" s="55">
        <f t="shared" si="198"/>
        <v>0</v>
      </c>
      <c r="AA244" s="56">
        <v>0</v>
      </c>
      <c r="AB244" s="15">
        <v>0</v>
      </c>
      <c r="AC244" s="55">
        <f t="shared" si="199"/>
        <v>0</v>
      </c>
      <c r="AD244" s="56">
        <v>0</v>
      </c>
      <c r="AE244" s="15">
        <v>0</v>
      </c>
      <c r="AF244" s="55">
        <f t="shared" si="200"/>
        <v>0</v>
      </c>
      <c r="AG244" s="56">
        <v>0</v>
      </c>
      <c r="AH244" s="15">
        <v>0</v>
      </c>
      <c r="AI244" s="55">
        <f t="shared" si="201"/>
        <v>0</v>
      </c>
      <c r="AJ244" s="56">
        <v>0</v>
      </c>
      <c r="AK244" s="15">
        <v>0</v>
      </c>
      <c r="AL244" s="55">
        <f t="shared" si="202"/>
        <v>0</v>
      </c>
      <c r="AM244" s="56">
        <v>0</v>
      </c>
      <c r="AN244" s="15">
        <v>0</v>
      </c>
      <c r="AO244" s="55">
        <f t="shared" si="203"/>
        <v>0</v>
      </c>
      <c r="AP244" s="56">
        <v>0</v>
      </c>
      <c r="AQ244" s="15">
        <v>0</v>
      </c>
      <c r="AR244" s="55">
        <f t="shared" si="204"/>
        <v>0</v>
      </c>
      <c r="AS244" s="56">
        <v>0</v>
      </c>
      <c r="AT244" s="15">
        <v>0</v>
      </c>
      <c r="AU244" s="55">
        <f t="shared" si="205"/>
        <v>0</v>
      </c>
      <c r="AV244" s="56">
        <v>0</v>
      </c>
      <c r="AW244" s="15">
        <v>0</v>
      </c>
      <c r="AX244" s="55">
        <f t="shared" si="206"/>
        <v>0</v>
      </c>
      <c r="AY244" s="56">
        <v>0</v>
      </c>
      <c r="AZ244" s="15">
        <v>0</v>
      </c>
      <c r="BA244" s="55">
        <f t="shared" si="207"/>
        <v>0</v>
      </c>
      <c r="BB244" s="56">
        <v>0</v>
      </c>
      <c r="BC244" s="15">
        <v>0</v>
      </c>
      <c r="BD244" s="55">
        <f t="shared" si="208"/>
        <v>0</v>
      </c>
      <c r="BE244" s="56">
        <v>0</v>
      </c>
      <c r="BF244" s="15">
        <v>0</v>
      </c>
      <c r="BG244" s="55">
        <f t="shared" si="209"/>
        <v>0</v>
      </c>
      <c r="BH244" s="56">
        <v>0</v>
      </c>
      <c r="BI244" s="15">
        <v>0</v>
      </c>
      <c r="BJ244" s="55">
        <f t="shared" si="210"/>
        <v>0</v>
      </c>
      <c r="BK244" s="56">
        <v>0</v>
      </c>
      <c r="BL244" s="15">
        <v>0</v>
      </c>
      <c r="BM244" s="55">
        <f t="shared" si="211"/>
        <v>0</v>
      </c>
      <c r="BN244" s="56">
        <v>0</v>
      </c>
      <c r="BO244" s="15">
        <v>0</v>
      </c>
      <c r="BP244" s="55">
        <f t="shared" si="212"/>
        <v>0</v>
      </c>
      <c r="BQ244" s="56">
        <v>0</v>
      </c>
      <c r="BR244" s="15">
        <v>0</v>
      </c>
      <c r="BS244" s="55">
        <f t="shared" si="213"/>
        <v>0</v>
      </c>
      <c r="BT244" s="56">
        <v>0</v>
      </c>
      <c r="BU244" s="15">
        <v>0</v>
      </c>
      <c r="BV244" s="55">
        <f t="shared" si="214"/>
        <v>0</v>
      </c>
      <c r="BW244" s="56">
        <v>0</v>
      </c>
      <c r="BX244" s="15">
        <v>0</v>
      </c>
      <c r="BY244" s="55">
        <f t="shared" si="215"/>
        <v>0</v>
      </c>
      <c r="BZ244" s="14">
        <f t="shared" si="165"/>
        <v>0</v>
      </c>
      <c r="CA244" s="6">
        <f t="shared" si="166"/>
        <v>0</v>
      </c>
    </row>
    <row r="245" spans="1:79" x14ac:dyDescent="0.25">
      <c r="A245" s="67">
        <v>2022</v>
      </c>
      <c r="B245" s="68" t="s">
        <v>10</v>
      </c>
      <c r="C245" s="56">
        <v>0</v>
      </c>
      <c r="D245" s="15">
        <v>0</v>
      </c>
      <c r="E245" s="55">
        <f t="shared" si="217"/>
        <v>0</v>
      </c>
      <c r="F245" s="56">
        <v>0</v>
      </c>
      <c r="G245" s="15">
        <v>0</v>
      </c>
      <c r="H245" s="55">
        <f t="shared" si="192"/>
        <v>0</v>
      </c>
      <c r="I245" s="56">
        <v>0</v>
      </c>
      <c r="J245" s="15">
        <v>0</v>
      </c>
      <c r="K245" s="55">
        <f t="shared" si="193"/>
        <v>0</v>
      </c>
      <c r="L245" s="56">
        <v>0</v>
      </c>
      <c r="M245" s="15">
        <v>0</v>
      </c>
      <c r="N245" s="55">
        <f t="shared" si="194"/>
        <v>0</v>
      </c>
      <c r="O245" s="56">
        <v>0</v>
      </c>
      <c r="P245" s="15">
        <v>0</v>
      </c>
      <c r="Q245" s="55">
        <f t="shared" si="195"/>
        <v>0</v>
      </c>
      <c r="R245" s="56">
        <v>0</v>
      </c>
      <c r="S245" s="15">
        <v>0</v>
      </c>
      <c r="T245" s="55">
        <f t="shared" si="196"/>
        <v>0</v>
      </c>
      <c r="U245" s="56">
        <v>0</v>
      </c>
      <c r="V245" s="15">
        <v>0</v>
      </c>
      <c r="W245" s="55">
        <f t="shared" si="197"/>
        <v>0</v>
      </c>
      <c r="X245" s="56">
        <v>0</v>
      </c>
      <c r="Y245" s="15">
        <v>0</v>
      </c>
      <c r="Z245" s="55">
        <f t="shared" si="198"/>
        <v>0</v>
      </c>
      <c r="AA245" s="56">
        <v>0</v>
      </c>
      <c r="AB245" s="15">
        <v>0</v>
      </c>
      <c r="AC245" s="55">
        <f t="shared" si="199"/>
        <v>0</v>
      </c>
      <c r="AD245" s="56">
        <v>0</v>
      </c>
      <c r="AE245" s="15">
        <v>0</v>
      </c>
      <c r="AF245" s="55">
        <f t="shared" si="200"/>
        <v>0</v>
      </c>
      <c r="AG245" s="56">
        <v>0</v>
      </c>
      <c r="AH245" s="15">
        <v>0</v>
      </c>
      <c r="AI245" s="55">
        <f t="shared" si="201"/>
        <v>0</v>
      </c>
      <c r="AJ245" s="56">
        <v>0</v>
      </c>
      <c r="AK245" s="15">
        <v>0</v>
      </c>
      <c r="AL245" s="55">
        <f t="shared" si="202"/>
        <v>0</v>
      </c>
      <c r="AM245" s="56">
        <v>0</v>
      </c>
      <c r="AN245" s="15">
        <v>0</v>
      </c>
      <c r="AO245" s="55">
        <f t="shared" si="203"/>
        <v>0</v>
      </c>
      <c r="AP245" s="56">
        <v>0</v>
      </c>
      <c r="AQ245" s="15">
        <v>0</v>
      </c>
      <c r="AR245" s="55">
        <f t="shared" si="204"/>
        <v>0</v>
      </c>
      <c r="AS245" s="56">
        <v>0</v>
      </c>
      <c r="AT245" s="15">
        <v>0</v>
      </c>
      <c r="AU245" s="55">
        <f t="shared" si="205"/>
        <v>0</v>
      </c>
      <c r="AV245" s="56">
        <v>0</v>
      </c>
      <c r="AW245" s="15">
        <v>0</v>
      </c>
      <c r="AX245" s="55">
        <f t="shared" si="206"/>
        <v>0</v>
      </c>
      <c r="AY245" s="56">
        <v>0</v>
      </c>
      <c r="AZ245" s="15">
        <v>0</v>
      </c>
      <c r="BA245" s="55">
        <f t="shared" si="207"/>
        <v>0</v>
      </c>
      <c r="BB245" s="56">
        <v>0</v>
      </c>
      <c r="BC245" s="15">
        <v>0</v>
      </c>
      <c r="BD245" s="55">
        <f t="shared" si="208"/>
        <v>0</v>
      </c>
      <c r="BE245" s="56">
        <v>0</v>
      </c>
      <c r="BF245" s="15">
        <v>0</v>
      </c>
      <c r="BG245" s="55">
        <f t="shared" si="209"/>
        <v>0</v>
      </c>
      <c r="BH245" s="56">
        <v>0</v>
      </c>
      <c r="BI245" s="15">
        <v>0</v>
      </c>
      <c r="BJ245" s="55">
        <f t="shared" si="210"/>
        <v>0</v>
      </c>
      <c r="BK245" s="56">
        <v>0</v>
      </c>
      <c r="BL245" s="15">
        <v>0</v>
      </c>
      <c r="BM245" s="55">
        <f t="shared" si="211"/>
        <v>0</v>
      </c>
      <c r="BN245" s="56">
        <v>0</v>
      </c>
      <c r="BO245" s="15">
        <v>0</v>
      </c>
      <c r="BP245" s="55">
        <f t="shared" si="212"/>
        <v>0</v>
      </c>
      <c r="BQ245" s="56">
        <v>0</v>
      </c>
      <c r="BR245" s="15">
        <v>0</v>
      </c>
      <c r="BS245" s="55">
        <f t="shared" si="213"/>
        <v>0</v>
      </c>
      <c r="BT245" s="56">
        <v>0</v>
      </c>
      <c r="BU245" s="15">
        <v>0</v>
      </c>
      <c r="BV245" s="55">
        <f t="shared" si="214"/>
        <v>0</v>
      </c>
      <c r="BW245" s="56">
        <v>0</v>
      </c>
      <c r="BX245" s="15">
        <v>0</v>
      </c>
      <c r="BY245" s="55">
        <f t="shared" si="215"/>
        <v>0</v>
      </c>
      <c r="BZ245" s="14">
        <f t="shared" si="165"/>
        <v>0</v>
      </c>
      <c r="CA245" s="6">
        <f t="shared" si="166"/>
        <v>0</v>
      </c>
    </row>
    <row r="246" spans="1:79" x14ac:dyDescent="0.25">
      <c r="A246" s="67">
        <v>2022</v>
      </c>
      <c r="B246" s="68" t="s">
        <v>11</v>
      </c>
      <c r="C246" s="56">
        <v>0</v>
      </c>
      <c r="D246" s="15">
        <v>0</v>
      </c>
      <c r="E246" s="55">
        <f t="shared" si="217"/>
        <v>0</v>
      </c>
      <c r="F246" s="56">
        <v>0</v>
      </c>
      <c r="G246" s="15">
        <v>0</v>
      </c>
      <c r="H246" s="55">
        <f t="shared" si="192"/>
        <v>0</v>
      </c>
      <c r="I246" s="56">
        <v>0</v>
      </c>
      <c r="J246" s="15">
        <v>0</v>
      </c>
      <c r="K246" s="55">
        <f t="shared" si="193"/>
        <v>0</v>
      </c>
      <c r="L246" s="56">
        <v>0</v>
      </c>
      <c r="M246" s="15">
        <v>0</v>
      </c>
      <c r="N246" s="55">
        <f t="shared" si="194"/>
        <v>0</v>
      </c>
      <c r="O246" s="56">
        <v>0</v>
      </c>
      <c r="P246" s="15">
        <v>0</v>
      </c>
      <c r="Q246" s="55">
        <f t="shared" si="195"/>
        <v>0</v>
      </c>
      <c r="R246" s="96">
        <v>19</v>
      </c>
      <c r="S246" s="5">
        <v>169</v>
      </c>
      <c r="T246" s="55">
        <f t="shared" si="196"/>
        <v>8894.7368421052633</v>
      </c>
      <c r="U246" s="56">
        <v>0</v>
      </c>
      <c r="V246" s="15">
        <v>0</v>
      </c>
      <c r="W246" s="55">
        <f t="shared" si="197"/>
        <v>0</v>
      </c>
      <c r="X246" s="56">
        <v>0</v>
      </c>
      <c r="Y246" s="15">
        <v>0</v>
      </c>
      <c r="Z246" s="55">
        <f t="shared" si="198"/>
        <v>0</v>
      </c>
      <c r="AA246" s="56">
        <v>0</v>
      </c>
      <c r="AB246" s="15">
        <v>0</v>
      </c>
      <c r="AC246" s="55">
        <f t="shared" si="199"/>
        <v>0</v>
      </c>
      <c r="AD246" s="56">
        <v>0</v>
      </c>
      <c r="AE246" s="15">
        <v>0</v>
      </c>
      <c r="AF246" s="55">
        <f t="shared" si="200"/>
        <v>0</v>
      </c>
      <c r="AG246" s="96">
        <v>0.1</v>
      </c>
      <c r="AH246" s="5">
        <v>0.5</v>
      </c>
      <c r="AI246" s="55">
        <f t="shared" si="201"/>
        <v>5000</v>
      </c>
      <c r="AJ246" s="56">
        <v>0</v>
      </c>
      <c r="AK246" s="15">
        <v>0</v>
      </c>
      <c r="AL246" s="55">
        <f t="shared" si="202"/>
        <v>0</v>
      </c>
      <c r="AM246" s="56">
        <v>0</v>
      </c>
      <c r="AN246" s="15">
        <v>0</v>
      </c>
      <c r="AO246" s="55">
        <f t="shared" si="203"/>
        <v>0</v>
      </c>
      <c r="AP246" s="56">
        <v>0</v>
      </c>
      <c r="AQ246" s="15">
        <v>0</v>
      </c>
      <c r="AR246" s="55">
        <f t="shared" si="204"/>
        <v>0</v>
      </c>
      <c r="AS246" s="56">
        <v>0</v>
      </c>
      <c r="AT246" s="15">
        <v>0</v>
      </c>
      <c r="AU246" s="55">
        <f t="shared" si="205"/>
        <v>0</v>
      </c>
      <c r="AV246" s="56">
        <v>0</v>
      </c>
      <c r="AW246" s="15">
        <v>0</v>
      </c>
      <c r="AX246" s="55">
        <f t="shared" si="206"/>
        <v>0</v>
      </c>
      <c r="AY246" s="56">
        <v>0</v>
      </c>
      <c r="AZ246" s="15">
        <v>0</v>
      </c>
      <c r="BA246" s="55">
        <f t="shared" si="207"/>
        <v>0</v>
      </c>
      <c r="BB246" s="56">
        <v>0</v>
      </c>
      <c r="BC246" s="15">
        <v>0</v>
      </c>
      <c r="BD246" s="55">
        <f t="shared" si="208"/>
        <v>0</v>
      </c>
      <c r="BE246" s="56">
        <v>0</v>
      </c>
      <c r="BF246" s="15">
        <v>0</v>
      </c>
      <c r="BG246" s="55">
        <f t="shared" si="209"/>
        <v>0</v>
      </c>
      <c r="BH246" s="56">
        <v>0</v>
      </c>
      <c r="BI246" s="15">
        <v>0</v>
      </c>
      <c r="BJ246" s="55">
        <f t="shared" si="210"/>
        <v>0</v>
      </c>
      <c r="BK246" s="56">
        <v>0</v>
      </c>
      <c r="BL246" s="15">
        <v>0</v>
      </c>
      <c r="BM246" s="55">
        <f t="shared" si="211"/>
        <v>0</v>
      </c>
      <c r="BN246" s="56">
        <v>0</v>
      </c>
      <c r="BO246" s="15">
        <v>0</v>
      </c>
      <c r="BP246" s="55">
        <f t="shared" si="212"/>
        <v>0</v>
      </c>
      <c r="BQ246" s="56">
        <v>0</v>
      </c>
      <c r="BR246" s="15">
        <v>0</v>
      </c>
      <c r="BS246" s="55">
        <f t="shared" si="213"/>
        <v>0</v>
      </c>
      <c r="BT246" s="56">
        <v>0</v>
      </c>
      <c r="BU246" s="15">
        <v>0</v>
      </c>
      <c r="BV246" s="55">
        <f t="shared" si="214"/>
        <v>0</v>
      </c>
      <c r="BW246" s="96">
        <v>2</v>
      </c>
      <c r="BX246" s="5">
        <v>31.4</v>
      </c>
      <c r="BY246" s="55">
        <f t="shared" si="215"/>
        <v>15700</v>
      </c>
      <c r="BZ246" s="14">
        <f t="shared" si="165"/>
        <v>21.1</v>
      </c>
      <c r="CA246" s="6">
        <f t="shared" si="166"/>
        <v>200.9</v>
      </c>
    </row>
    <row r="247" spans="1:79" x14ac:dyDescent="0.25">
      <c r="A247" s="67">
        <v>2022</v>
      </c>
      <c r="B247" s="68" t="s">
        <v>12</v>
      </c>
      <c r="C247" s="56">
        <v>0</v>
      </c>
      <c r="D247" s="15">
        <v>0</v>
      </c>
      <c r="E247" s="55">
        <f t="shared" si="217"/>
        <v>0</v>
      </c>
      <c r="F247" s="56">
        <v>0</v>
      </c>
      <c r="G247" s="15">
        <v>0</v>
      </c>
      <c r="H247" s="55">
        <f t="shared" si="192"/>
        <v>0</v>
      </c>
      <c r="I247" s="56">
        <v>0</v>
      </c>
      <c r="J247" s="15">
        <v>0</v>
      </c>
      <c r="K247" s="55">
        <f t="shared" si="193"/>
        <v>0</v>
      </c>
      <c r="L247" s="56">
        <v>0</v>
      </c>
      <c r="M247" s="15">
        <v>0</v>
      </c>
      <c r="N247" s="55">
        <f t="shared" si="194"/>
        <v>0</v>
      </c>
      <c r="O247" s="56">
        <v>0</v>
      </c>
      <c r="P247" s="15">
        <v>0</v>
      </c>
      <c r="Q247" s="55">
        <f t="shared" si="195"/>
        <v>0</v>
      </c>
      <c r="R247" s="56">
        <v>0</v>
      </c>
      <c r="S247" s="15">
        <v>0</v>
      </c>
      <c r="T247" s="55">
        <f t="shared" si="196"/>
        <v>0</v>
      </c>
      <c r="U247" s="56">
        <v>0</v>
      </c>
      <c r="V247" s="15">
        <v>0</v>
      </c>
      <c r="W247" s="55">
        <f t="shared" si="197"/>
        <v>0</v>
      </c>
      <c r="X247" s="56">
        <v>0</v>
      </c>
      <c r="Y247" s="15">
        <v>0</v>
      </c>
      <c r="Z247" s="55">
        <f t="shared" si="198"/>
        <v>0</v>
      </c>
      <c r="AA247" s="56">
        <v>0</v>
      </c>
      <c r="AB247" s="15">
        <v>0</v>
      </c>
      <c r="AC247" s="55">
        <f t="shared" si="199"/>
        <v>0</v>
      </c>
      <c r="AD247" s="56">
        <v>0</v>
      </c>
      <c r="AE247" s="15">
        <v>0</v>
      </c>
      <c r="AF247" s="55">
        <f t="shared" si="200"/>
        <v>0</v>
      </c>
      <c r="AG247" s="56">
        <v>0</v>
      </c>
      <c r="AH247" s="15">
        <v>0</v>
      </c>
      <c r="AI247" s="55">
        <f t="shared" si="201"/>
        <v>0</v>
      </c>
      <c r="AJ247" s="56">
        <v>0</v>
      </c>
      <c r="AK247" s="15">
        <v>0</v>
      </c>
      <c r="AL247" s="55">
        <f t="shared" si="202"/>
        <v>0</v>
      </c>
      <c r="AM247" s="56">
        <v>0</v>
      </c>
      <c r="AN247" s="15">
        <v>0</v>
      </c>
      <c r="AO247" s="55">
        <f t="shared" si="203"/>
        <v>0</v>
      </c>
      <c r="AP247" s="56">
        <v>0</v>
      </c>
      <c r="AQ247" s="15">
        <v>0</v>
      </c>
      <c r="AR247" s="55">
        <f t="shared" si="204"/>
        <v>0</v>
      </c>
      <c r="AS247" s="56">
        <v>0</v>
      </c>
      <c r="AT247" s="15">
        <v>0</v>
      </c>
      <c r="AU247" s="55">
        <f t="shared" si="205"/>
        <v>0</v>
      </c>
      <c r="AV247" s="56">
        <v>0</v>
      </c>
      <c r="AW247" s="15">
        <v>0</v>
      </c>
      <c r="AX247" s="55">
        <f t="shared" si="206"/>
        <v>0</v>
      </c>
      <c r="AY247" s="56">
        <v>0</v>
      </c>
      <c r="AZ247" s="15">
        <v>0</v>
      </c>
      <c r="BA247" s="55">
        <f t="shared" si="207"/>
        <v>0</v>
      </c>
      <c r="BB247" s="56">
        <v>0</v>
      </c>
      <c r="BC247" s="15">
        <v>0</v>
      </c>
      <c r="BD247" s="55">
        <f t="shared" si="208"/>
        <v>0</v>
      </c>
      <c r="BE247" s="56">
        <v>0</v>
      </c>
      <c r="BF247" s="15">
        <v>0</v>
      </c>
      <c r="BG247" s="55">
        <f t="shared" si="209"/>
        <v>0</v>
      </c>
      <c r="BH247" s="56">
        <v>0</v>
      </c>
      <c r="BI247" s="15">
        <v>0</v>
      </c>
      <c r="BJ247" s="55">
        <f t="shared" si="210"/>
        <v>0</v>
      </c>
      <c r="BK247" s="56">
        <v>0</v>
      </c>
      <c r="BL247" s="15">
        <v>0</v>
      </c>
      <c r="BM247" s="55">
        <f t="shared" si="211"/>
        <v>0</v>
      </c>
      <c r="BN247" s="56">
        <v>0</v>
      </c>
      <c r="BO247" s="15">
        <v>0</v>
      </c>
      <c r="BP247" s="55">
        <f t="shared" si="212"/>
        <v>0</v>
      </c>
      <c r="BQ247" s="56">
        <v>0</v>
      </c>
      <c r="BR247" s="15">
        <v>0</v>
      </c>
      <c r="BS247" s="55">
        <f t="shared" si="213"/>
        <v>0</v>
      </c>
      <c r="BT247" s="56">
        <v>0</v>
      </c>
      <c r="BU247" s="15">
        <v>0</v>
      </c>
      <c r="BV247" s="55">
        <f t="shared" si="214"/>
        <v>0</v>
      </c>
      <c r="BW247" s="56">
        <v>0</v>
      </c>
      <c r="BX247" s="15">
        <v>0</v>
      </c>
      <c r="BY247" s="55">
        <f t="shared" si="215"/>
        <v>0</v>
      </c>
      <c r="BZ247" s="14">
        <f t="shared" si="165"/>
        <v>0</v>
      </c>
      <c r="CA247" s="6">
        <f t="shared" si="166"/>
        <v>0</v>
      </c>
    </row>
    <row r="248" spans="1:79" x14ac:dyDescent="0.25">
      <c r="A248" s="67">
        <v>2022</v>
      </c>
      <c r="B248" s="68" t="s">
        <v>13</v>
      </c>
      <c r="C248" s="56">
        <v>0</v>
      </c>
      <c r="D248" s="15">
        <v>0</v>
      </c>
      <c r="E248" s="55">
        <f t="shared" si="217"/>
        <v>0</v>
      </c>
      <c r="F248" s="56">
        <v>0</v>
      </c>
      <c r="G248" s="15">
        <v>0</v>
      </c>
      <c r="H248" s="55">
        <f t="shared" si="192"/>
        <v>0</v>
      </c>
      <c r="I248" s="56">
        <v>0</v>
      </c>
      <c r="J248" s="15">
        <v>0</v>
      </c>
      <c r="K248" s="55">
        <f t="shared" si="193"/>
        <v>0</v>
      </c>
      <c r="L248" s="56">
        <v>0</v>
      </c>
      <c r="M248" s="15">
        <v>0</v>
      </c>
      <c r="N248" s="55">
        <f t="shared" si="194"/>
        <v>0</v>
      </c>
      <c r="O248" s="56">
        <v>0</v>
      </c>
      <c r="P248" s="15">
        <v>0</v>
      </c>
      <c r="Q248" s="55">
        <f t="shared" si="195"/>
        <v>0</v>
      </c>
      <c r="R248" s="56">
        <v>0</v>
      </c>
      <c r="S248" s="15">
        <v>0</v>
      </c>
      <c r="T248" s="55">
        <f t="shared" si="196"/>
        <v>0</v>
      </c>
      <c r="U248" s="56">
        <v>0</v>
      </c>
      <c r="V248" s="15">
        <v>0</v>
      </c>
      <c r="W248" s="55">
        <f t="shared" si="197"/>
        <v>0</v>
      </c>
      <c r="X248" s="56">
        <v>0</v>
      </c>
      <c r="Y248" s="15">
        <v>0</v>
      </c>
      <c r="Z248" s="55">
        <f t="shared" si="198"/>
        <v>0</v>
      </c>
      <c r="AA248" s="56">
        <v>0</v>
      </c>
      <c r="AB248" s="15">
        <v>0</v>
      </c>
      <c r="AC248" s="55">
        <f t="shared" si="199"/>
        <v>0</v>
      </c>
      <c r="AD248" s="56">
        <v>0</v>
      </c>
      <c r="AE248" s="15">
        <v>0</v>
      </c>
      <c r="AF248" s="55">
        <f t="shared" si="200"/>
        <v>0</v>
      </c>
      <c r="AG248" s="56">
        <v>0</v>
      </c>
      <c r="AH248" s="15">
        <v>0</v>
      </c>
      <c r="AI248" s="55">
        <f t="shared" si="201"/>
        <v>0</v>
      </c>
      <c r="AJ248" s="56">
        <v>0</v>
      </c>
      <c r="AK248" s="15">
        <v>0</v>
      </c>
      <c r="AL248" s="55">
        <f t="shared" si="202"/>
        <v>0</v>
      </c>
      <c r="AM248" s="56">
        <v>0</v>
      </c>
      <c r="AN248" s="15">
        <v>0</v>
      </c>
      <c r="AO248" s="55">
        <f t="shared" si="203"/>
        <v>0</v>
      </c>
      <c r="AP248" s="56">
        <v>0</v>
      </c>
      <c r="AQ248" s="15">
        <v>0</v>
      </c>
      <c r="AR248" s="55">
        <f t="shared" si="204"/>
        <v>0</v>
      </c>
      <c r="AS248" s="56">
        <v>0</v>
      </c>
      <c r="AT248" s="15">
        <v>0</v>
      </c>
      <c r="AU248" s="55">
        <f t="shared" si="205"/>
        <v>0</v>
      </c>
      <c r="AV248" s="56">
        <v>0</v>
      </c>
      <c r="AW248" s="15">
        <v>0</v>
      </c>
      <c r="AX248" s="55">
        <f t="shared" si="206"/>
        <v>0</v>
      </c>
      <c r="AY248" s="56">
        <v>0</v>
      </c>
      <c r="AZ248" s="15">
        <v>0</v>
      </c>
      <c r="BA248" s="55">
        <f t="shared" si="207"/>
        <v>0</v>
      </c>
      <c r="BB248" s="56">
        <v>0</v>
      </c>
      <c r="BC248" s="15">
        <v>0</v>
      </c>
      <c r="BD248" s="55">
        <f t="shared" si="208"/>
        <v>0</v>
      </c>
      <c r="BE248" s="56">
        <v>0</v>
      </c>
      <c r="BF248" s="15">
        <v>0</v>
      </c>
      <c r="BG248" s="55">
        <f t="shared" si="209"/>
        <v>0</v>
      </c>
      <c r="BH248" s="56">
        <v>0</v>
      </c>
      <c r="BI248" s="15">
        <v>0</v>
      </c>
      <c r="BJ248" s="55">
        <f t="shared" si="210"/>
        <v>0</v>
      </c>
      <c r="BK248" s="56">
        <v>0</v>
      </c>
      <c r="BL248" s="15">
        <v>0</v>
      </c>
      <c r="BM248" s="55">
        <f t="shared" si="211"/>
        <v>0</v>
      </c>
      <c r="BN248" s="56">
        <v>0</v>
      </c>
      <c r="BO248" s="15">
        <v>0</v>
      </c>
      <c r="BP248" s="55">
        <f t="shared" si="212"/>
        <v>0</v>
      </c>
      <c r="BQ248" s="56">
        <v>0</v>
      </c>
      <c r="BR248" s="15">
        <v>0</v>
      </c>
      <c r="BS248" s="55">
        <f t="shared" si="213"/>
        <v>0</v>
      </c>
      <c r="BT248" s="56">
        <v>0</v>
      </c>
      <c r="BU248" s="15">
        <v>0</v>
      </c>
      <c r="BV248" s="55">
        <f t="shared" si="214"/>
        <v>0</v>
      </c>
      <c r="BW248" s="56">
        <v>0</v>
      </c>
      <c r="BX248" s="15">
        <v>0</v>
      </c>
      <c r="BY248" s="55">
        <f t="shared" si="215"/>
        <v>0</v>
      </c>
      <c r="BZ248" s="14">
        <f t="shared" si="165"/>
        <v>0</v>
      </c>
      <c r="CA248" s="6">
        <f t="shared" si="166"/>
        <v>0</v>
      </c>
    </row>
    <row r="249" spans="1:79" x14ac:dyDescent="0.25">
      <c r="A249" s="67">
        <v>2022</v>
      </c>
      <c r="B249" s="68" t="s">
        <v>14</v>
      </c>
      <c r="C249" s="56">
        <v>0</v>
      </c>
      <c r="D249" s="15">
        <v>0</v>
      </c>
      <c r="E249" s="55">
        <f t="shared" si="217"/>
        <v>0</v>
      </c>
      <c r="F249" s="56">
        <v>0</v>
      </c>
      <c r="G249" s="15">
        <v>0</v>
      </c>
      <c r="H249" s="55">
        <f t="shared" si="192"/>
        <v>0</v>
      </c>
      <c r="I249" s="56">
        <v>0</v>
      </c>
      <c r="J249" s="15">
        <v>0</v>
      </c>
      <c r="K249" s="55">
        <f t="shared" si="193"/>
        <v>0</v>
      </c>
      <c r="L249" s="56">
        <v>0</v>
      </c>
      <c r="M249" s="15">
        <v>0</v>
      </c>
      <c r="N249" s="55">
        <f t="shared" si="194"/>
        <v>0</v>
      </c>
      <c r="O249" s="56">
        <v>0</v>
      </c>
      <c r="P249" s="15">
        <v>0</v>
      </c>
      <c r="Q249" s="55">
        <f t="shared" si="195"/>
        <v>0</v>
      </c>
      <c r="R249" s="56">
        <v>0</v>
      </c>
      <c r="S249" s="15">
        <v>0</v>
      </c>
      <c r="T249" s="55">
        <f t="shared" si="196"/>
        <v>0</v>
      </c>
      <c r="U249" s="56">
        <v>0</v>
      </c>
      <c r="V249" s="15">
        <v>0</v>
      </c>
      <c r="W249" s="55">
        <f t="shared" si="197"/>
        <v>0</v>
      </c>
      <c r="X249" s="56">
        <v>0</v>
      </c>
      <c r="Y249" s="15">
        <v>0</v>
      </c>
      <c r="Z249" s="55">
        <f t="shared" si="198"/>
        <v>0</v>
      </c>
      <c r="AA249" s="56">
        <v>0</v>
      </c>
      <c r="AB249" s="15">
        <v>0</v>
      </c>
      <c r="AC249" s="55">
        <f t="shared" si="199"/>
        <v>0</v>
      </c>
      <c r="AD249" s="56">
        <v>0</v>
      </c>
      <c r="AE249" s="15">
        <v>0</v>
      </c>
      <c r="AF249" s="55">
        <f t="shared" si="200"/>
        <v>0</v>
      </c>
      <c r="AG249" s="56">
        <v>0</v>
      </c>
      <c r="AH249" s="15">
        <v>0</v>
      </c>
      <c r="AI249" s="55">
        <f t="shared" si="201"/>
        <v>0</v>
      </c>
      <c r="AJ249" s="56">
        <v>0</v>
      </c>
      <c r="AK249" s="15">
        <v>0</v>
      </c>
      <c r="AL249" s="55">
        <f t="shared" si="202"/>
        <v>0</v>
      </c>
      <c r="AM249" s="56">
        <v>0</v>
      </c>
      <c r="AN249" s="15">
        <v>0</v>
      </c>
      <c r="AO249" s="55">
        <f t="shared" si="203"/>
        <v>0</v>
      </c>
      <c r="AP249" s="56">
        <v>0</v>
      </c>
      <c r="AQ249" s="15">
        <v>0</v>
      </c>
      <c r="AR249" s="55">
        <f t="shared" si="204"/>
        <v>0</v>
      </c>
      <c r="AS249" s="56">
        <v>0</v>
      </c>
      <c r="AT249" s="15">
        <v>0</v>
      </c>
      <c r="AU249" s="55">
        <f t="shared" si="205"/>
        <v>0</v>
      </c>
      <c r="AV249" s="56">
        <v>0</v>
      </c>
      <c r="AW249" s="15">
        <v>0</v>
      </c>
      <c r="AX249" s="55">
        <f t="shared" si="206"/>
        <v>0</v>
      </c>
      <c r="AY249" s="56">
        <v>0</v>
      </c>
      <c r="AZ249" s="15">
        <v>0</v>
      </c>
      <c r="BA249" s="55">
        <f t="shared" si="207"/>
        <v>0</v>
      </c>
      <c r="BB249" s="56">
        <v>0</v>
      </c>
      <c r="BC249" s="15">
        <v>0</v>
      </c>
      <c r="BD249" s="55">
        <f t="shared" si="208"/>
        <v>0</v>
      </c>
      <c r="BE249" s="56">
        <v>0</v>
      </c>
      <c r="BF249" s="15">
        <v>0</v>
      </c>
      <c r="BG249" s="55">
        <f t="shared" si="209"/>
        <v>0</v>
      </c>
      <c r="BH249" s="56">
        <v>0</v>
      </c>
      <c r="BI249" s="15">
        <v>0</v>
      </c>
      <c r="BJ249" s="55">
        <f t="shared" si="210"/>
        <v>0</v>
      </c>
      <c r="BK249" s="56">
        <v>0</v>
      </c>
      <c r="BL249" s="15">
        <v>0</v>
      </c>
      <c r="BM249" s="55">
        <f t="shared" si="211"/>
        <v>0</v>
      </c>
      <c r="BN249" s="56">
        <v>0</v>
      </c>
      <c r="BO249" s="15">
        <v>0</v>
      </c>
      <c r="BP249" s="55">
        <f t="shared" si="212"/>
        <v>0</v>
      </c>
      <c r="BQ249" s="56">
        <v>0</v>
      </c>
      <c r="BR249" s="15">
        <v>0</v>
      </c>
      <c r="BS249" s="55">
        <f t="shared" si="213"/>
        <v>0</v>
      </c>
      <c r="BT249" s="56">
        <v>0</v>
      </c>
      <c r="BU249" s="15">
        <v>0</v>
      </c>
      <c r="BV249" s="55">
        <f t="shared" si="214"/>
        <v>0</v>
      </c>
      <c r="BW249" s="56">
        <v>0</v>
      </c>
      <c r="BX249" s="15">
        <v>0</v>
      </c>
      <c r="BY249" s="55">
        <f t="shared" si="215"/>
        <v>0</v>
      </c>
      <c r="BZ249" s="14">
        <f>C249+F249+L249+O249+AD249+AJ249+AM249+AP249+AV249+AY249+BQ249+BT249+BW249+BN249+BE249+I249+AG249+R249+AS249+BB249+BH249+BK249+AA249+X249+U249</f>
        <v>0</v>
      </c>
      <c r="CA249" s="6">
        <f>D249+G249+M249+P249+AE249+AK249+AN249+AQ249+AW249+AZ249+BR249+BU249+BX249+BO249+BF249+J249+AH249+S249+AT249+BC249+BI249+BL249+AB249+Y249+V249</f>
        <v>0</v>
      </c>
    </row>
    <row r="250" spans="1:79" x14ac:dyDescent="0.25">
      <c r="A250" s="67">
        <v>2022</v>
      </c>
      <c r="B250" s="55" t="s">
        <v>15</v>
      </c>
      <c r="C250" s="56">
        <v>0</v>
      </c>
      <c r="D250" s="15">
        <v>0</v>
      </c>
      <c r="E250" s="55">
        <f t="shared" si="217"/>
        <v>0</v>
      </c>
      <c r="F250" s="56">
        <v>0</v>
      </c>
      <c r="G250" s="15">
        <v>0</v>
      </c>
      <c r="H250" s="55">
        <f t="shared" si="192"/>
        <v>0</v>
      </c>
      <c r="I250" s="56">
        <v>0</v>
      </c>
      <c r="J250" s="15">
        <v>0</v>
      </c>
      <c r="K250" s="55">
        <f t="shared" si="193"/>
        <v>0</v>
      </c>
      <c r="L250" s="56">
        <v>0</v>
      </c>
      <c r="M250" s="15">
        <v>0</v>
      </c>
      <c r="N250" s="55">
        <f t="shared" si="194"/>
        <v>0</v>
      </c>
      <c r="O250" s="56">
        <v>0</v>
      </c>
      <c r="P250" s="15">
        <v>0</v>
      </c>
      <c r="Q250" s="55">
        <f t="shared" si="195"/>
        <v>0</v>
      </c>
      <c r="R250" s="56">
        <v>0</v>
      </c>
      <c r="S250" s="15">
        <v>0</v>
      </c>
      <c r="T250" s="55">
        <f t="shared" si="196"/>
        <v>0</v>
      </c>
      <c r="U250" s="56">
        <v>0</v>
      </c>
      <c r="V250" s="15">
        <v>0</v>
      </c>
      <c r="W250" s="55">
        <f t="shared" si="197"/>
        <v>0</v>
      </c>
      <c r="X250" s="56">
        <v>0</v>
      </c>
      <c r="Y250" s="15">
        <v>0</v>
      </c>
      <c r="Z250" s="55">
        <f t="shared" si="198"/>
        <v>0</v>
      </c>
      <c r="AA250" s="56">
        <v>0</v>
      </c>
      <c r="AB250" s="15">
        <v>0</v>
      </c>
      <c r="AC250" s="55">
        <f t="shared" si="199"/>
        <v>0</v>
      </c>
      <c r="AD250" s="56">
        <v>0</v>
      </c>
      <c r="AE250" s="15">
        <v>0</v>
      </c>
      <c r="AF250" s="55">
        <f t="shared" si="200"/>
        <v>0</v>
      </c>
      <c r="AG250" s="56">
        <v>0</v>
      </c>
      <c r="AH250" s="15">
        <v>0</v>
      </c>
      <c r="AI250" s="55">
        <f t="shared" si="201"/>
        <v>0</v>
      </c>
      <c r="AJ250" s="56">
        <v>0</v>
      </c>
      <c r="AK250" s="15">
        <v>0</v>
      </c>
      <c r="AL250" s="55">
        <f t="shared" si="202"/>
        <v>0</v>
      </c>
      <c r="AM250" s="56">
        <v>0</v>
      </c>
      <c r="AN250" s="15">
        <v>0</v>
      </c>
      <c r="AO250" s="55">
        <f t="shared" si="203"/>
        <v>0</v>
      </c>
      <c r="AP250" s="56">
        <v>0</v>
      </c>
      <c r="AQ250" s="15">
        <v>0</v>
      </c>
      <c r="AR250" s="55">
        <f t="shared" si="204"/>
        <v>0</v>
      </c>
      <c r="AS250" s="56">
        <v>0</v>
      </c>
      <c r="AT250" s="15">
        <v>0</v>
      </c>
      <c r="AU250" s="55">
        <f t="shared" si="205"/>
        <v>0</v>
      </c>
      <c r="AV250" s="56">
        <v>0</v>
      </c>
      <c r="AW250" s="15">
        <v>0</v>
      </c>
      <c r="AX250" s="55">
        <f t="shared" si="206"/>
        <v>0</v>
      </c>
      <c r="AY250" s="56">
        <v>0</v>
      </c>
      <c r="AZ250" s="15">
        <v>0</v>
      </c>
      <c r="BA250" s="55">
        <f t="shared" si="207"/>
        <v>0</v>
      </c>
      <c r="BB250" s="56">
        <v>0</v>
      </c>
      <c r="BC250" s="15">
        <v>0</v>
      </c>
      <c r="BD250" s="55">
        <f t="shared" si="208"/>
        <v>0</v>
      </c>
      <c r="BE250" s="56">
        <v>0</v>
      </c>
      <c r="BF250" s="15">
        <v>0</v>
      </c>
      <c r="BG250" s="55">
        <f t="shared" si="209"/>
        <v>0</v>
      </c>
      <c r="BH250" s="56">
        <v>0</v>
      </c>
      <c r="BI250" s="15">
        <v>0</v>
      </c>
      <c r="BJ250" s="55">
        <f t="shared" si="210"/>
        <v>0</v>
      </c>
      <c r="BK250" s="56">
        <v>0</v>
      </c>
      <c r="BL250" s="15">
        <v>0</v>
      </c>
      <c r="BM250" s="55">
        <f t="shared" si="211"/>
        <v>0</v>
      </c>
      <c r="BN250" s="56">
        <v>0</v>
      </c>
      <c r="BO250" s="15">
        <v>0</v>
      </c>
      <c r="BP250" s="55">
        <f t="shared" si="212"/>
        <v>0</v>
      </c>
      <c r="BQ250" s="56">
        <v>0</v>
      </c>
      <c r="BR250" s="15">
        <v>0</v>
      </c>
      <c r="BS250" s="55">
        <f t="shared" si="213"/>
        <v>0</v>
      </c>
      <c r="BT250" s="56">
        <v>0</v>
      </c>
      <c r="BU250" s="15">
        <v>0</v>
      </c>
      <c r="BV250" s="55">
        <f t="shared" si="214"/>
        <v>0</v>
      </c>
      <c r="BW250" s="56">
        <v>0</v>
      </c>
      <c r="BX250" s="15">
        <v>0</v>
      </c>
      <c r="BY250" s="55">
        <f t="shared" si="215"/>
        <v>0</v>
      </c>
      <c r="BZ250" s="14">
        <f t="shared" ref="BZ250:BZ252" si="218">C250+F250+L250+O250+AD250+AJ250+AM250+AP250+AV250+AY250+BQ250+BT250+BW250+BN250+BE250+I250+AG250+R250+AS250+BB250+BH250+BK250+AA250+X250+U250</f>
        <v>0</v>
      </c>
      <c r="CA250" s="6">
        <f t="shared" ref="CA250:CA252" si="219">D250+G250+M250+P250+AE250+AK250+AN250+AQ250+AW250+AZ250+BR250+BU250+BX250+BO250+BF250+J250+AH250+S250+AT250+BC250+BI250+BL250+AB250+Y250+V250</f>
        <v>0</v>
      </c>
    </row>
    <row r="251" spans="1:79" x14ac:dyDescent="0.25">
      <c r="A251" s="67">
        <v>2022</v>
      </c>
      <c r="B251" s="68" t="s">
        <v>16</v>
      </c>
      <c r="C251" s="56">
        <v>0</v>
      </c>
      <c r="D251" s="15">
        <v>0</v>
      </c>
      <c r="E251" s="55">
        <f t="shared" si="217"/>
        <v>0</v>
      </c>
      <c r="F251" s="56">
        <v>0</v>
      </c>
      <c r="G251" s="15">
        <v>0</v>
      </c>
      <c r="H251" s="55">
        <f t="shared" si="192"/>
        <v>0</v>
      </c>
      <c r="I251" s="56">
        <v>0</v>
      </c>
      <c r="J251" s="15">
        <v>0</v>
      </c>
      <c r="K251" s="55">
        <f t="shared" si="193"/>
        <v>0</v>
      </c>
      <c r="L251" s="56">
        <v>0</v>
      </c>
      <c r="M251" s="15">
        <v>0</v>
      </c>
      <c r="N251" s="55">
        <f t="shared" si="194"/>
        <v>0</v>
      </c>
      <c r="O251" s="56">
        <v>0</v>
      </c>
      <c r="P251" s="15">
        <v>0</v>
      </c>
      <c r="Q251" s="55">
        <f t="shared" si="195"/>
        <v>0</v>
      </c>
      <c r="R251" s="56">
        <v>0</v>
      </c>
      <c r="S251" s="15">
        <v>0</v>
      </c>
      <c r="T251" s="55">
        <f t="shared" si="196"/>
        <v>0</v>
      </c>
      <c r="U251" s="56">
        <v>0</v>
      </c>
      <c r="V251" s="15">
        <v>0</v>
      </c>
      <c r="W251" s="55">
        <f t="shared" si="197"/>
        <v>0</v>
      </c>
      <c r="X251" s="56">
        <v>0</v>
      </c>
      <c r="Y251" s="15">
        <v>0</v>
      </c>
      <c r="Z251" s="55">
        <f t="shared" si="198"/>
        <v>0</v>
      </c>
      <c r="AA251" s="56">
        <v>0</v>
      </c>
      <c r="AB251" s="15">
        <v>0</v>
      </c>
      <c r="AC251" s="55">
        <f t="shared" si="199"/>
        <v>0</v>
      </c>
      <c r="AD251" s="56">
        <v>0</v>
      </c>
      <c r="AE251" s="15">
        <v>0</v>
      </c>
      <c r="AF251" s="55">
        <f t="shared" si="200"/>
        <v>0</v>
      </c>
      <c r="AG251" s="56">
        <v>0</v>
      </c>
      <c r="AH251" s="15">
        <v>0</v>
      </c>
      <c r="AI251" s="55">
        <f t="shared" si="201"/>
        <v>0</v>
      </c>
      <c r="AJ251" s="56">
        <v>0</v>
      </c>
      <c r="AK251" s="15">
        <v>0</v>
      </c>
      <c r="AL251" s="55">
        <f t="shared" si="202"/>
        <v>0</v>
      </c>
      <c r="AM251" s="56">
        <v>0</v>
      </c>
      <c r="AN251" s="15">
        <v>0</v>
      </c>
      <c r="AO251" s="55">
        <f t="shared" si="203"/>
        <v>0</v>
      </c>
      <c r="AP251" s="56">
        <v>0</v>
      </c>
      <c r="AQ251" s="15">
        <v>0</v>
      </c>
      <c r="AR251" s="55">
        <f t="shared" si="204"/>
        <v>0</v>
      </c>
      <c r="AS251" s="56">
        <v>0</v>
      </c>
      <c r="AT251" s="15">
        <v>0</v>
      </c>
      <c r="AU251" s="55">
        <f t="shared" si="205"/>
        <v>0</v>
      </c>
      <c r="AV251" s="56">
        <v>0</v>
      </c>
      <c r="AW251" s="15">
        <v>0</v>
      </c>
      <c r="AX251" s="55">
        <f t="shared" si="206"/>
        <v>0</v>
      </c>
      <c r="AY251" s="56">
        <v>0</v>
      </c>
      <c r="AZ251" s="15">
        <v>0</v>
      </c>
      <c r="BA251" s="55">
        <f t="shared" si="207"/>
        <v>0</v>
      </c>
      <c r="BB251" s="56">
        <v>0</v>
      </c>
      <c r="BC251" s="15">
        <v>0</v>
      </c>
      <c r="BD251" s="55">
        <f t="shared" si="208"/>
        <v>0</v>
      </c>
      <c r="BE251" s="56">
        <v>0</v>
      </c>
      <c r="BF251" s="15">
        <v>0</v>
      </c>
      <c r="BG251" s="55">
        <f t="shared" si="209"/>
        <v>0</v>
      </c>
      <c r="BH251" s="56">
        <v>0</v>
      </c>
      <c r="BI251" s="15">
        <v>0</v>
      </c>
      <c r="BJ251" s="55">
        <f t="shared" si="210"/>
        <v>0</v>
      </c>
      <c r="BK251" s="56">
        <v>0</v>
      </c>
      <c r="BL251" s="15">
        <v>0</v>
      </c>
      <c r="BM251" s="55">
        <f t="shared" si="211"/>
        <v>0</v>
      </c>
      <c r="BN251" s="56">
        <v>0</v>
      </c>
      <c r="BO251" s="15">
        <v>0</v>
      </c>
      <c r="BP251" s="55">
        <f t="shared" si="212"/>
        <v>0</v>
      </c>
      <c r="BQ251" s="56">
        <v>0</v>
      </c>
      <c r="BR251" s="15">
        <v>0</v>
      </c>
      <c r="BS251" s="55">
        <f t="shared" si="213"/>
        <v>0</v>
      </c>
      <c r="BT251" s="56">
        <v>0</v>
      </c>
      <c r="BU251" s="15">
        <v>0</v>
      </c>
      <c r="BV251" s="55">
        <f t="shared" si="214"/>
        <v>0</v>
      </c>
      <c r="BW251" s="56">
        <v>0</v>
      </c>
      <c r="BX251" s="15">
        <v>0</v>
      </c>
      <c r="BY251" s="55">
        <f t="shared" si="215"/>
        <v>0</v>
      </c>
      <c r="BZ251" s="14">
        <f t="shared" si="218"/>
        <v>0</v>
      </c>
      <c r="CA251" s="6">
        <f t="shared" si="219"/>
        <v>0</v>
      </c>
    </row>
    <row r="252" spans="1:79" ht="15.75" thickBot="1" x14ac:dyDescent="0.3">
      <c r="A252" s="48"/>
      <c r="B252" s="71" t="s">
        <v>17</v>
      </c>
      <c r="C252" s="72">
        <f t="shared" ref="C252:D252" si="220">SUM(C240:C251)</f>
        <v>0</v>
      </c>
      <c r="D252" s="73">
        <f t="shared" si="220"/>
        <v>0</v>
      </c>
      <c r="E252" s="37"/>
      <c r="F252" s="72">
        <f t="shared" ref="F252:G252" si="221">SUM(F240:F251)</f>
        <v>0</v>
      </c>
      <c r="G252" s="73">
        <f t="shared" si="221"/>
        <v>0</v>
      </c>
      <c r="H252" s="37"/>
      <c r="I252" s="72">
        <f t="shared" ref="I252:J252" si="222">SUM(I240:I251)</f>
        <v>6.95</v>
      </c>
      <c r="J252" s="73">
        <f t="shared" si="222"/>
        <v>146.24</v>
      </c>
      <c r="K252" s="37"/>
      <c r="L252" s="72">
        <f t="shared" ref="L252:M252" si="223">SUM(L240:L251)</f>
        <v>0.02</v>
      </c>
      <c r="M252" s="73">
        <f t="shared" si="223"/>
        <v>0.45100000000000001</v>
      </c>
      <c r="N252" s="37"/>
      <c r="O252" s="72">
        <f t="shared" ref="O252:P252" si="224">SUM(O240:O251)</f>
        <v>0</v>
      </c>
      <c r="P252" s="73">
        <f t="shared" si="224"/>
        <v>0</v>
      </c>
      <c r="Q252" s="37"/>
      <c r="R252" s="72">
        <f t="shared" ref="R252:S252" si="225">SUM(R240:R251)</f>
        <v>24.561720000000001</v>
      </c>
      <c r="S252" s="73">
        <f t="shared" si="225"/>
        <v>202.21</v>
      </c>
      <c r="T252" s="37"/>
      <c r="U252" s="72">
        <f t="shared" ref="U252:V252" si="226">SUM(U240:U251)</f>
        <v>0</v>
      </c>
      <c r="V252" s="73">
        <f t="shared" si="226"/>
        <v>0</v>
      </c>
      <c r="W252" s="37"/>
      <c r="X252" s="72">
        <f t="shared" ref="X252:Y252" si="227">SUM(X240:X251)</f>
        <v>0</v>
      </c>
      <c r="Y252" s="73">
        <f t="shared" si="227"/>
        <v>0</v>
      </c>
      <c r="Z252" s="37"/>
      <c r="AA252" s="72">
        <f t="shared" ref="AA252:AB252" si="228">SUM(AA240:AA251)</f>
        <v>0</v>
      </c>
      <c r="AB252" s="73">
        <f t="shared" si="228"/>
        <v>0</v>
      </c>
      <c r="AC252" s="37"/>
      <c r="AD252" s="72">
        <f t="shared" ref="AD252:AE252" si="229">SUM(AD240:AD251)</f>
        <v>0</v>
      </c>
      <c r="AE252" s="73">
        <f t="shared" si="229"/>
        <v>0</v>
      </c>
      <c r="AF252" s="37"/>
      <c r="AG252" s="72">
        <f t="shared" ref="AG252:AH252" si="230">SUM(AG240:AG251)</f>
        <v>0.125</v>
      </c>
      <c r="AH252" s="73">
        <f t="shared" si="230"/>
        <v>0.65</v>
      </c>
      <c r="AI252" s="37"/>
      <c r="AJ252" s="72">
        <f t="shared" ref="AJ252:AK252" si="231">SUM(AJ240:AJ251)</f>
        <v>0</v>
      </c>
      <c r="AK252" s="73">
        <f t="shared" si="231"/>
        <v>0</v>
      </c>
      <c r="AL252" s="37"/>
      <c r="AM252" s="72">
        <f t="shared" ref="AM252:AN252" si="232">SUM(AM240:AM251)</f>
        <v>0</v>
      </c>
      <c r="AN252" s="73">
        <f t="shared" si="232"/>
        <v>0</v>
      </c>
      <c r="AO252" s="37"/>
      <c r="AP252" s="72">
        <f t="shared" ref="AP252:AQ252" si="233">SUM(AP240:AP251)</f>
        <v>0</v>
      </c>
      <c r="AQ252" s="73">
        <f t="shared" si="233"/>
        <v>0</v>
      </c>
      <c r="AR252" s="37"/>
      <c r="AS252" s="72">
        <f t="shared" ref="AS252:AT252" si="234">SUM(AS240:AS251)</f>
        <v>0</v>
      </c>
      <c r="AT252" s="73">
        <f t="shared" si="234"/>
        <v>0</v>
      </c>
      <c r="AU252" s="37"/>
      <c r="AV252" s="72">
        <f t="shared" ref="AV252:AW252" si="235">SUM(AV240:AV251)</f>
        <v>0</v>
      </c>
      <c r="AW252" s="73">
        <f t="shared" si="235"/>
        <v>0</v>
      </c>
      <c r="AX252" s="37"/>
      <c r="AY252" s="72">
        <f t="shared" ref="AY252:AZ252" si="236">SUM(AY240:AY251)</f>
        <v>0</v>
      </c>
      <c r="AZ252" s="73">
        <f t="shared" si="236"/>
        <v>0</v>
      </c>
      <c r="BA252" s="37"/>
      <c r="BB252" s="72">
        <f t="shared" ref="BB252:BC252" si="237">SUM(BB240:BB251)</f>
        <v>0</v>
      </c>
      <c r="BC252" s="73">
        <f t="shared" si="237"/>
        <v>0</v>
      </c>
      <c r="BD252" s="37"/>
      <c r="BE252" s="72">
        <f t="shared" ref="BE252:BF252" si="238">SUM(BE240:BE251)</f>
        <v>0</v>
      </c>
      <c r="BF252" s="73">
        <f t="shared" si="238"/>
        <v>0</v>
      </c>
      <c r="BG252" s="37"/>
      <c r="BH252" s="72">
        <f t="shared" ref="BH252:BI252" si="239">SUM(BH240:BH251)</f>
        <v>0</v>
      </c>
      <c r="BI252" s="73">
        <f t="shared" si="239"/>
        <v>0</v>
      </c>
      <c r="BJ252" s="37"/>
      <c r="BK252" s="72">
        <f t="shared" ref="BK252:BL252" si="240">SUM(BK240:BK251)</f>
        <v>0</v>
      </c>
      <c r="BL252" s="73">
        <f t="shared" si="240"/>
        <v>0</v>
      </c>
      <c r="BM252" s="37"/>
      <c r="BN252" s="72">
        <f t="shared" ref="BN252:BO252" si="241">SUM(BN240:BN251)</f>
        <v>0</v>
      </c>
      <c r="BO252" s="73">
        <f t="shared" si="241"/>
        <v>0</v>
      </c>
      <c r="BP252" s="37"/>
      <c r="BQ252" s="72">
        <f t="shared" ref="BQ252:BR252" si="242">SUM(BQ240:BQ251)</f>
        <v>0</v>
      </c>
      <c r="BR252" s="73">
        <f t="shared" si="242"/>
        <v>0</v>
      </c>
      <c r="BS252" s="37"/>
      <c r="BT252" s="72">
        <f t="shared" ref="BT252:BU252" si="243">SUM(BT240:BT251)</f>
        <v>0</v>
      </c>
      <c r="BU252" s="73">
        <f t="shared" si="243"/>
        <v>0</v>
      </c>
      <c r="BV252" s="37"/>
      <c r="BW252" s="72">
        <f t="shared" ref="BW252:BX252" si="244">SUM(BW240:BW251)</f>
        <v>2.2400000000000002</v>
      </c>
      <c r="BX252" s="73">
        <f t="shared" si="244"/>
        <v>36.778999999999996</v>
      </c>
      <c r="BY252" s="37"/>
      <c r="BZ252" s="41">
        <f t="shared" si="218"/>
        <v>33.896720000000002</v>
      </c>
      <c r="CA252" s="40">
        <f t="shared" si="219"/>
        <v>386.33000000000004</v>
      </c>
    </row>
  </sheetData>
  <mergeCells count="34">
    <mergeCell ref="DK4:DM4"/>
    <mergeCell ref="DC4:DE4"/>
    <mergeCell ref="BK4:BM4"/>
    <mergeCell ref="AM4:AO4"/>
    <mergeCell ref="CM4:CO4"/>
    <mergeCell ref="CQ4:CS4"/>
    <mergeCell ref="CU4:CW4"/>
    <mergeCell ref="CY4:DA4"/>
    <mergeCell ref="BQ4:BS4"/>
    <mergeCell ref="BT4:BV4"/>
    <mergeCell ref="BW4:BY4"/>
    <mergeCell ref="BH4:BJ4"/>
    <mergeCell ref="X4:Z4"/>
    <mergeCell ref="C2:J2"/>
    <mergeCell ref="DG4:DI4"/>
    <mergeCell ref="AJ4:AL4"/>
    <mergeCell ref="AP4:AR4"/>
    <mergeCell ref="U4:W4"/>
    <mergeCell ref="A4:B4"/>
    <mergeCell ref="BN4:BP4"/>
    <mergeCell ref="O4:Q4"/>
    <mergeCell ref="F4:H4"/>
    <mergeCell ref="L4:N4"/>
    <mergeCell ref="AV4:AX4"/>
    <mergeCell ref="AY4:BA4"/>
    <mergeCell ref="BE4:BG4"/>
    <mergeCell ref="I4:K4"/>
    <mergeCell ref="AG4:AI4"/>
    <mergeCell ref="R4:T4"/>
    <mergeCell ref="AS4:AU4"/>
    <mergeCell ref="BB4:BD4"/>
    <mergeCell ref="C4:E4"/>
    <mergeCell ref="AD4:AF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1108.11.90</vt:lpstr>
      <vt:lpstr>Exports 1108.11.90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2022-09-01T16:38:58Z</dcterms:modified>
</cp:coreProperties>
</file>