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B3D8352-0389-43EF-B0A9-B20EFA9F0490}" xr6:coauthVersionLast="47" xr6:coauthVersionMax="47" xr10:uidLastSave="{00000000-0000-0000-0000-000000000000}"/>
  <bookViews>
    <workbookView xWindow="888" yWindow="240" windowWidth="13392" windowHeight="12240" xr2:uid="{00000000-000D-0000-FFFF-FFFF00000000}"/>
  </bookViews>
  <sheets>
    <sheet name="Imports 1107.10.10" sheetId="2" r:id="rId1"/>
    <sheet name="Exports 1107.10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252" i="2" l="1"/>
  <c r="BE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F187" i="2"/>
  <c r="BE187" i="2"/>
  <c r="BF174" i="2"/>
  <c r="BE174" i="2"/>
  <c r="BF161" i="2"/>
  <c r="BE161" i="2"/>
  <c r="BG154" i="2"/>
  <c r="BG152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X264" i="1"/>
  <c r="BW264" i="1"/>
  <c r="BX263" i="1"/>
  <c r="BW263" i="1"/>
  <c r="BX262" i="1"/>
  <c r="BW262" i="1"/>
  <c r="BX261" i="1"/>
  <c r="BW261" i="1"/>
  <c r="BX260" i="1"/>
  <c r="BW260" i="1"/>
  <c r="BX259" i="1"/>
  <c r="BW259" i="1"/>
  <c r="BX258" i="1"/>
  <c r="BW258" i="1"/>
  <c r="BX257" i="1"/>
  <c r="BW257" i="1"/>
  <c r="BX256" i="1"/>
  <c r="BW256" i="1"/>
  <c r="BX255" i="1"/>
  <c r="BW255" i="1"/>
  <c r="BX254" i="1"/>
  <c r="BW254" i="1"/>
  <c r="BX253" i="1"/>
  <c r="BW253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L251" i="2"/>
  <c r="BK251" i="2"/>
  <c r="BL250" i="2"/>
  <c r="BK250" i="2"/>
  <c r="BL249" i="2"/>
  <c r="BK249" i="2"/>
  <c r="BL248" i="2"/>
  <c r="BK248" i="2"/>
  <c r="BL247" i="2"/>
  <c r="BK247" i="2"/>
  <c r="BL246" i="2"/>
  <c r="BK246" i="2"/>
  <c r="BL245" i="2"/>
  <c r="BK245" i="2"/>
  <c r="BL244" i="2"/>
  <c r="BK244" i="2"/>
  <c r="BL243" i="2"/>
  <c r="BK243" i="2"/>
  <c r="BL242" i="2"/>
  <c r="BK242" i="2"/>
  <c r="BL241" i="2"/>
  <c r="BK241" i="2"/>
  <c r="BL240" i="2"/>
  <c r="BK240" i="2"/>
  <c r="BI252" i="2"/>
  <c r="BH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J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J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J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J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J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J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J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J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J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J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J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J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BX251" i="1"/>
  <c r="BW251" i="1"/>
  <c r="BX250" i="1"/>
  <c r="BW250" i="1"/>
  <c r="BX249" i="1"/>
  <c r="BW249" i="1"/>
  <c r="BX248" i="1"/>
  <c r="BW248" i="1"/>
  <c r="BX247" i="1"/>
  <c r="BW247" i="1"/>
  <c r="BX246" i="1"/>
  <c r="BW246" i="1"/>
  <c r="BX245" i="1"/>
  <c r="BW245" i="1"/>
  <c r="BX244" i="1"/>
  <c r="BW244" i="1"/>
  <c r="BX243" i="1"/>
  <c r="BW243" i="1"/>
  <c r="BX242" i="1"/>
  <c r="BW242" i="1"/>
  <c r="BX241" i="1"/>
  <c r="BW241" i="1"/>
  <c r="BX240" i="1"/>
  <c r="BW240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M252" i="1"/>
  <c r="L252" i="1"/>
  <c r="G252" i="1"/>
  <c r="F252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N251" i="1"/>
  <c r="H251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N250" i="1"/>
  <c r="H250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N249" i="1"/>
  <c r="H249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N248" i="1"/>
  <c r="H248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N247" i="1"/>
  <c r="H247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N246" i="1"/>
  <c r="H246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N245" i="1"/>
  <c r="H245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N244" i="1"/>
  <c r="H244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N243" i="1"/>
  <c r="H243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N242" i="1"/>
  <c r="H242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N241" i="1"/>
  <c r="H241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L238" i="2"/>
  <c r="BK238" i="2"/>
  <c r="BL237" i="2"/>
  <c r="BK237" i="2"/>
  <c r="BL236" i="2"/>
  <c r="BK236" i="2"/>
  <c r="BL235" i="2"/>
  <c r="BK235" i="2"/>
  <c r="BL234" i="2"/>
  <c r="BK234" i="2"/>
  <c r="BL233" i="2"/>
  <c r="BK233" i="2"/>
  <c r="BL232" i="2"/>
  <c r="BK232" i="2"/>
  <c r="BL231" i="2"/>
  <c r="BK231" i="2"/>
  <c r="BL230" i="2"/>
  <c r="BK230" i="2"/>
  <c r="BL229" i="2"/>
  <c r="BK229" i="2"/>
  <c r="BL228" i="2"/>
  <c r="BK228" i="2"/>
  <c r="BL227" i="2"/>
  <c r="BK227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X238" i="1"/>
  <c r="BW238" i="1"/>
  <c r="BX237" i="1"/>
  <c r="BW237" i="1"/>
  <c r="BX236" i="1"/>
  <c r="BW236" i="1"/>
  <c r="BX235" i="1"/>
  <c r="BW235" i="1"/>
  <c r="BX234" i="1"/>
  <c r="BW234" i="1"/>
  <c r="BX233" i="1"/>
  <c r="BW233" i="1"/>
  <c r="BX232" i="1"/>
  <c r="BW232" i="1"/>
  <c r="BX231" i="1"/>
  <c r="BW231" i="1"/>
  <c r="BX230" i="1"/>
  <c r="BW230" i="1"/>
  <c r="BX229" i="1"/>
  <c r="BW229" i="1"/>
  <c r="BX228" i="1"/>
  <c r="BW228" i="1"/>
  <c r="BX227" i="1"/>
  <c r="BW227" i="1"/>
  <c r="BL225" i="2"/>
  <c r="BK225" i="2"/>
  <c r="BL224" i="2"/>
  <c r="BK224" i="2"/>
  <c r="BL223" i="2"/>
  <c r="BK223" i="2"/>
  <c r="BL222" i="2"/>
  <c r="BK222" i="2"/>
  <c r="BL221" i="2"/>
  <c r="BK221" i="2"/>
  <c r="BL220" i="2"/>
  <c r="BK220" i="2"/>
  <c r="BL219" i="2"/>
  <c r="BK219" i="2"/>
  <c r="BL218" i="2"/>
  <c r="BK218" i="2"/>
  <c r="BL217" i="2"/>
  <c r="BK217" i="2"/>
  <c r="BL216" i="2"/>
  <c r="BK216" i="2"/>
  <c r="BL215" i="2"/>
  <c r="BK215" i="2"/>
  <c r="BL214" i="2"/>
  <c r="BK214" i="2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BX265" i="1" l="1"/>
  <c r="BW265" i="1"/>
  <c r="BL252" i="2"/>
  <c r="BK252" i="2"/>
  <c r="BK239" i="2"/>
  <c r="BL239" i="2"/>
  <c r="BW252" i="1"/>
  <c r="BX252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M239" i="1"/>
  <c r="L239" i="1"/>
  <c r="G239" i="1"/>
  <c r="F239" i="1"/>
  <c r="BV238" i="1"/>
  <c r="BS238" i="1"/>
  <c r="BP238" i="1"/>
  <c r="BM238" i="1"/>
  <c r="BJ238" i="1"/>
  <c r="BG238" i="1"/>
  <c r="BD238" i="1"/>
  <c r="BA238" i="1"/>
  <c r="AX238" i="1"/>
  <c r="AR238" i="1"/>
  <c r="AO238" i="1"/>
  <c r="AL238" i="1"/>
  <c r="AI238" i="1"/>
  <c r="AF238" i="1"/>
  <c r="AC238" i="1"/>
  <c r="Z238" i="1"/>
  <c r="W238" i="1"/>
  <c r="T238" i="1"/>
  <c r="N238" i="1"/>
  <c r="H238" i="1"/>
  <c r="BV237" i="1"/>
  <c r="BS237" i="1"/>
  <c r="BP237" i="1"/>
  <c r="BM237" i="1"/>
  <c r="BJ237" i="1"/>
  <c r="BG237" i="1"/>
  <c r="BD237" i="1"/>
  <c r="BA237" i="1"/>
  <c r="AX237" i="1"/>
  <c r="AR237" i="1"/>
  <c r="AO237" i="1"/>
  <c r="AL237" i="1"/>
  <c r="AI237" i="1"/>
  <c r="AF237" i="1"/>
  <c r="AC237" i="1"/>
  <c r="Z237" i="1"/>
  <c r="W237" i="1"/>
  <c r="T237" i="1"/>
  <c r="N237" i="1"/>
  <c r="H237" i="1"/>
  <c r="BV236" i="1"/>
  <c r="BS236" i="1"/>
  <c r="BP236" i="1"/>
  <c r="BM236" i="1"/>
  <c r="BJ236" i="1"/>
  <c r="BG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N236" i="1"/>
  <c r="H236" i="1"/>
  <c r="BV235" i="1"/>
  <c r="BS235" i="1"/>
  <c r="BP235" i="1"/>
  <c r="BM235" i="1"/>
  <c r="BJ235" i="1"/>
  <c r="BG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N235" i="1"/>
  <c r="H235" i="1"/>
  <c r="BV234" i="1"/>
  <c r="BS234" i="1"/>
  <c r="BP234" i="1"/>
  <c r="BM234" i="1"/>
  <c r="BJ234" i="1"/>
  <c r="BG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N234" i="1"/>
  <c r="H234" i="1"/>
  <c r="BV233" i="1"/>
  <c r="BS233" i="1"/>
  <c r="BP233" i="1"/>
  <c r="BM233" i="1"/>
  <c r="BJ233" i="1"/>
  <c r="BG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N233" i="1"/>
  <c r="H233" i="1"/>
  <c r="BV232" i="1"/>
  <c r="BS232" i="1"/>
  <c r="BP232" i="1"/>
  <c r="BM232" i="1"/>
  <c r="BJ232" i="1"/>
  <c r="BG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N232" i="1"/>
  <c r="H232" i="1"/>
  <c r="BV231" i="1"/>
  <c r="BS231" i="1"/>
  <c r="BP231" i="1"/>
  <c r="BM231" i="1"/>
  <c r="BJ231" i="1"/>
  <c r="BG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N231" i="1"/>
  <c r="H231" i="1"/>
  <c r="BV230" i="1"/>
  <c r="BS230" i="1"/>
  <c r="BP230" i="1"/>
  <c r="BM230" i="1"/>
  <c r="BJ230" i="1"/>
  <c r="BG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N230" i="1"/>
  <c r="H230" i="1"/>
  <c r="BV229" i="1"/>
  <c r="BS229" i="1"/>
  <c r="BP229" i="1"/>
  <c r="BM229" i="1"/>
  <c r="BJ229" i="1"/>
  <c r="BG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N229" i="1"/>
  <c r="H229" i="1"/>
  <c r="BV228" i="1"/>
  <c r="BS228" i="1"/>
  <c r="BP228" i="1"/>
  <c r="BM228" i="1"/>
  <c r="BJ228" i="1"/>
  <c r="BG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N228" i="1"/>
  <c r="H228" i="1"/>
  <c r="BV227" i="1"/>
  <c r="BS227" i="1"/>
  <c r="BP227" i="1"/>
  <c r="BM227" i="1"/>
  <c r="BJ227" i="1"/>
  <c r="BG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BL226" i="2" s="1"/>
  <c r="R226" i="2"/>
  <c r="BK226" i="2" s="1"/>
  <c r="M226" i="2"/>
  <c r="L226" i="2"/>
  <c r="J226" i="2"/>
  <c r="I226" i="2"/>
  <c r="G226" i="2"/>
  <c r="F226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N225" i="2"/>
  <c r="K225" i="2"/>
  <c r="H225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N224" i="2"/>
  <c r="K224" i="2"/>
  <c r="H224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N223" i="2"/>
  <c r="K223" i="2"/>
  <c r="H223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N222" i="2"/>
  <c r="K222" i="2"/>
  <c r="H222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N221" i="2"/>
  <c r="K221" i="2"/>
  <c r="H221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N220" i="2"/>
  <c r="K220" i="2"/>
  <c r="H220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N219" i="2"/>
  <c r="K219" i="2"/>
  <c r="H219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N218" i="2"/>
  <c r="K218" i="2"/>
  <c r="H218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N217" i="2"/>
  <c r="K217" i="2"/>
  <c r="H217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N216" i="2"/>
  <c r="K216" i="2"/>
  <c r="H216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N215" i="2"/>
  <c r="K215" i="2"/>
  <c r="H215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W239" i="1" l="1"/>
  <c r="BX239" i="1"/>
  <c r="BX225" i="1"/>
  <c r="BW225" i="1"/>
  <c r="BX224" i="1"/>
  <c r="BW224" i="1"/>
  <c r="BX223" i="1"/>
  <c r="BW223" i="1"/>
  <c r="BX222" i="1"/>
  <c r="BW222" i="1"/>
  <c r="BX221" i="1"/>
  <c r="BW221" i="1"/>
  <c r="BX220" i="1"/>
  <c r="BW220" i="1"/>
  <c r="BX219" i="1"/>
  <c r="BW219" i="1"/>
  <c r="BX218" i="1"/>
  <c r="BW218" i="1"/>
  <c r="BX217" i="1"/>
  <c r="BW217" i="1"/>
  <c r="BX216" i="1"/>
  <c r="BW216" i="1"/>
  <c r="BX215" i="1"/>
  <c r="BW215" i="1"/>
  <c r="BX214" i="1"/>
  <c r="BW214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G226" i="1"/>
  <c r="F226" i="1"/>
  <c r="BV225" i="1"/>
  <c r="BS225" i="1"/>
  <c r="BP225" i="1"/>
  <c r="BM225" i="1"/>
  <c r="BJ225" i="1"/>
  <c r="BG225" i="1"/>
  <c r="BD225" i="1"/>
  <c r="BA225" i="1"/>
  <c r="AX225" i="1"/>
  <c r="AR225" i="1"/>
  <c r="AO225" i="1"/>
  <c r="AL225" i="1"/>
  <c r="AI225" i="1"/>
  <c r="AF225" i="1"/>
  <c r="AC225" i="1"/>
  <c r="Z225" i="1"/>
  <c r="W225" i="1"/>
  <c r="T225" i="1"/>
  <c r="N225" i="1"/>
  <c r="H225" i="1"/>
  <c r="BV224" i="1"/>
  <c r="BS224" i="1"/>
  <c r="BP224" i="1"/>
  <c r="BM224" i="1"/>
  <c r="BJ224" i="1"/>
  <c r="BG224" i="1"/>
  <c r="BD224" i="1"/>
  <c r="BA224" i="1"/>
  <c r="AX224" i="1"/>
  <c r="AR224" i="1"/>
  <c r="AO224" i="1"/>
  <c r="AL224" i="1"/>
  <c r="AI224" i="1"/>
  <c r="AF224" i="1"/>
  <c r="AC224" i="1"/>
  <c r="Z224" i="1"/>
  <c r="W224" i="1"/>
  <c r="T224" i="1"/>
  <c r="N224" i="1"/>
  <c r="H224" i="1"/>
  <c r="BV223" i="1"/>
  <c r="BS223" i="1"/>
  <c r="BP223" i="1"/>
  <c r="BM223" i="1"/>
  <c r="BJ223" i="1"/>
  <c r="BG223" i="1"/>
  <c r="BD223" i="1"/>
  <c r="BA223" i="1"/>
  <c r="AX223" i="1"/>
  <c r="AR223" i="1"/>
  <c r="AO223" i="1"/>
  <c r="AL223" i="1"/>
  <c r="AI223" i="1"/>
  <c r="AF223" i="1"/>
  <c r="AC223" i="1"/>
  <c r="Z223" i="1"/>
  <c r="W223" i="1"/>
  <c r="T223" i="1"/>
  <c r="N223" i="1"/>
  <c r="H223" i="1"/>
  <c r="BV222" i="1"/>
  <c r="BS222" i="1"/>
  <c r="BP222" i="1"/>
  <c r="BM222" i="1"/>
  <c r="BJ222" i="1"/>
  <c r="BG222" i="1"/>
  <c r="BD222" i="1"/>
  <c r="BA222" i="1"/>
  <c r="AX222" i="1"/>
  <c r="AR222" i="1"/>
  <c r="AO222" i="1"/>
  <c r="AL222" i="1"/>
  <c r="AI222" i="1"/>
  <c r="AF222" i="1"/>
  <c r="AC222" i="1"/>
  <c r="Z222" i="1"/>
  <c r="W222" i="1"/>
  <c r="T222" i="1"/>
  <c r="N222" i="1"/>
  <c r="H222" i="1"/>
  <c r="BV221" i="1"/>
  <c r="BS221" i="1"/>
  <c r="BP221" i="1"/>
  <c r="BM221" i="1"/>
  <c r="BJ221" i="1"/>
  <c r="BG221" i="1"/>
  <c r="BD221" i="1"/>
  <c r="BA221" i="1"/>
  <c r="AX221" i="1"/>
  <c r="AR221" i="1"/>
  <c r="AO221" i="1"/>
  <c r="AL221" i="1"/>
  <c r="AI221" i="1"/>
  <c r="AF221" i="1"/>
  <c r="AC221" i="1"/>
  <c r="Z221" i="1"/>
  <c r="W221" i="1"/>
  <c r="T221" i="1"/>
  <c r="N221" i="1"/>
  <c r="H221" i="1"/>
  <c r="BV220" i="1"/>
  <c r="BS220" i="1"/>
  <c r="BP220" i="1"/>
  <c r="BM220" i="1"/>
  <c r="BJ220" i="1"/>
  <c r="BG220" i="1"/>
  <c r="BD220" i="1"/>
  <c r="BA220" i="1"/>
  <c r="AX220" i="1"/>
  <c r="AR220" i="1"/>
  <c r="AO220" i="1"/>
  <c r="AL220" i="1"/>
  <c r="AI220" i="1"/>
  <c r="AF220" i="1"/>
  <c r="AC220" i="1"/>
  <c r="Z220" i="1"/>
  <c r="W220" i="1"/>
  <c r="T220" i="1"/>
  <c r="N220" i="1"/>
  <c r="H220" i="1"/>
  <c r="BV219" i="1"/>
  <c r="BS219" i="1"/>
  <c r="BP219" i="1"/>
  <c r="BM219" i="1"/>
  <c r="BJ219" i="1"/>
  <c r="BG219" i="1"/>
  <c r="BD219" i="1"/>
  <c r="BA219" i="1"/>
  <c r="AX219" i="1"/>
  <c r="AR219" i="1"/>
  <c r="AO219" i="1"/>
  <c r="AL219" i="1"/>
  <c r="AI219" i="1"/>
  <c r="AF219" i="1"/>
  <c r="AC219" i="1"/>
  <c r="Z219" i="1"/>
  <c r="W219" i="1"/>
  <c r="T219" i="1"/>
  <c r="N219" i="1"/>
  <c r="H219" i="1"/>
  <c r="BV218" i="1"/>
  <c r="BS218" i="1"/>
  <c r="BP218" i="1"/>
  <c r="BM218" i="1"/>
  <c r="BJ218" i="1"/>
  <c r="BG218" i="1"/>
  <c r="BD218" i="1"/>
  <c r="BA218" i="1"/>
  <c r="AX218" i="1"/>
  <c r="AR218" i="1"/>
  <c r="AO218" i="1"/>
  <c r="AL218" i="1"/>
  <c r="AI218" i="1"/>
  <c r="AF218" i="1"/>
  <c r="AC218" i="1"/>
  <c r="Z218" i="1"/>
  <c r="W218" i="1"/>
  <c r="T218" i="1"/>
  <c r="N218" i="1"/>
  <c r="H218" i="1"/>
  <c r="BV217" i="1"/>
  <c r="BS217" i="1"/>
  <c r="BP217" i="1"/>
  <c r="BM217" i="1"/>
  <c r="BJ217" i="1"/>
  <c r="BG217" i="1"/>
  <c r="BD217" i="1"/>
  <c r="BA217" i="1"/>
  <c r="AX217" i="1"/>
  <c r="AR217" i="1"/>
  <c r="AO217" i="1"/>
  <c r="AL217" i="1"/>
  <c r="AI217" i="1"/>
  <c r="AF217" i="1"/>
  <c r="AC217" i="1"/>
  <c r="Z217" i="1"/>
  <c r="W217" i="1"/>
  <c r="T217" i="1"/>
  <c r="N217" i="1"/>
  <c r="H217" i="1"/>
  <c r="BV216" i="1"/>
  <c r="BS216" i="1"/>
  <c r="BP216" i="1"/>
  <c r="BM216" i="1"/>
  <c r="BJ216" i="1"/>
  <c r="BG216" i="1"/>
  <c r="BD216" i="1"/>
  <c r="BA216" i="1"/>
  <c r="AX216" i="1"/>
  <c r="AR216" i="1"/>
  <c r="AO216" i="1"/>
  <c r="AL216" i="1"/>
  <c r="AI216" i="1"/>
  <c r="AF216" i="1"/>
  <c r="AC216" i="1"/>
  <c r="Z216" i="1"/>
  <c r="W216" i="1"/>
  <c r="T216" i="1"/>
  <c r="N216" i="1"/>
  <c r="H216" i="1"/>
  <c r="BV215" i="1"/>
  <c r="BS215" i="1"/>
  <c r="BP215" i="1"/>
  <c r="BM215" i="1"/>
  <c r="BJ215" i="1"/>
  <c r="BG215" i="1"/>
  <c r="BD215" i="1"/>
  <c r="BA215" i="1"/>
  <c r="AX215" i="1"/>
  <c r="AR215" i="1"/>
  <c r="AO215" i="1"/>
  <c r="AL215" i="1"/>
  <c r="AI215" i="1"/>
  <c r="AF215" i="1"/>
  <c r="AC215" i="1"/>
  <c r="Z215" i="1"/>
  <c r="W215" i="1"/>
  <c r="T215" i="1"/>
  <c r="N215" i="1"/>
  <c r="H215" i="1"/>
  <c r="BV214" i="1"/>
  <c r="BS214" i="1"/>
  <c r="BP214" i="1"/>
  <c r="BM214" i="1"/>
  <c r="BJ214" i="1"/>
  <c r="BG214" i="1"/>
  <c r="BD214" i="1"/>
  <c r="BA214" i="1"/>
  <c r="AX214" i="1"/>
  <c r="AR214" i="1"/>
  <c r="AO214" i="1"/>
  <c r="AL214" i="1"/>
  <c r="AI214" i="1"/>
  <c r="AF214" i="1"/>
  <c r="AC214" i="1"/>
  <c r="Z214" i="1"/>
  <c r="W214" i="1"/>
  <c r="T214" i="1"/>
  <c r="N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L212" i="2"/>
  <c r="BK212" i="2"/>
  <c r="BL211" i="2"/>
  <c r="BK211" i="2"/>
  <c r="BL210" i="2"/>
  <c r="BK210" i="2"/>
  <c r="BL209" i="2"/>
  <c r="BK209" i="2"/>
  <c r="BL208" i="2"/>
  <c r="BK208" i="2"/>
  <c r="BL207" i="2"/>
  <c r="BK207" i="2"/>
  <c r="BL206" i="2"/>
  <c r="BK206" i="2"/>
  <c r="BL205" i="2"/>
  <c r="BK205" i="2"/>
  <c r="BL204" i="2"/>
  <c r="BK204" i="2"/>
  <c r="BL203" i="2"/>
  <c r="BK203" i="2"/>
  <c r="BL202" i="2"/>
  <c r="BK202" i="2"/>
  <c r="BL201" i="2"/>
  <c r="BK201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M213" i="2"/>
  <c r="L213" i="2"/>
  <c r="J213" i="2"/>
  <c r="I213" i="2"/>
  <c r="G213" i="2"/>
  <c r="F213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N212" i="2"/>
  <c r="K212" i="2"/>
  <c r="H212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N211" i="2"/>
  <c r="K211" i="2"/>
  <c r="H211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N210" i="2"/>
  <c r="K210" i="2"/>
  <c r="H210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N209" i="2"/>
  <c r="K209" i="2"/>
  <c r="H209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N208" i="2"/>
  <c r="K208" i="2"/>
  <c r="H208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N207" i="2"/>
  <c r="K207" i="2"/>
  <c r="H207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N206" i="2"/>
  <c r="K206" i="2"/>
  <c r="H206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N205" i="2"/>
  <c r="K205" i="2"/>
  <c r="H205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N204" i="2"/>
  <c r="K204" i="2"/>
  <c r="H204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N203" i="2"/>
  <c r="K203" i="2"/>
  <c r="H203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N202" i="2"/>
  <c r="K202" i="2"/>
  <c r="H202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L213" i="2" l="1"/>
  <c r="BK213" i="2"/>
  <c r="BW226" i="1"/>
  <c r="BX226" i="1"/>
  <c r="BL199" i="2"/>
  <c r="BK199" i="2"/>
  <c r="BL197" i="2"/>
  <c r="BK197" i="2"/>
  <c r="BL196" i="2"/>
  <c r="BK196" i="2"/>
  <c r="BL195" i="2"/>
  <c r="BK195" i="2"/>
  <c r="BL194" i="2"/>
  <c r="BK194" i="2"/>
  <c r="BL193" i="2"/>
  <c r="BK193" i="2"/>
  <c r="BL192" i="2"/>
  <c r="BK192" i="2"/>
  <c r="BL191" i="2"/>
  <c r="BK191" i="2"/>
  <c r="BL190" i="2"/>
  <c r="BK190" i="2"/>
  <c r="BL189" i="2"/>
  <c r="BK189" i="2"/>
  <c r="BL188" i="2"/>
  <c r="BK188" i="2"/>
  <c r="BL198" i="2"/>
  <c r="BK198" i="2"/>
  <c r="K30" i="2"/>
  <c r="K29" i="2"/>
  <c r="K28" i="2"/>
  <c r="K27" i="2"/>
  <c r="K26" i="2"/>
  <c r="K25" i="2"/>
  <c r="K24" i="2"/>
  <c r="K23" i="2"/>
  <c r="K22" i="2"/>
  <c r="K196" i="2"/>
  <c r="J200" i="2"/>
  <c r="I200" i="2"/>
  <c r="K199" i="2"/>
  <c r="K198" i="2"/>
  <c r="K197" i="2"/>
  <c r="K195" i="2"/>
  <c r="K194" i="2"/>
  <c r="K193" i="2"/>
  <c r="K192" i="2"/>
  <c r="K191" i="2"/>
  <c r="J187" i="2"/>
  <c r="I187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K27" i="2" l="1"/>
  <c r="BL27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8" i="2"/>
  <c r="BL28" i="2"/>
  <c r="BK29" i="2"/>
  <c r="BL29" i="2"/>
  <c r="BK30" i="2"/>
  <c r="BL30" i="2"/>
  <c r="N30" i="2"/>
  <c r="N29" i="2"/>
  <c r="N28" i="2"/>
  <c r="N27" i="2"/>
  <c r="M200" i="2" l="1"/>
  <c r="L200" i="2"/>
  <c r="N199" i="2"/>
  <c r="N198" i="2"/>
  <c r="N197" i="2"/>
  <c r="N196" i="2"/>
  <c r="N195" i="2"/>
  <c r="N194" i="2"/>
  <c r="N193" i="2"/>
  <c r="N192" i="2"/>
  <c r="N191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BV212" i="1" l="1"/>
  <c r="BS212" i="1"/>
  <c r="BP212" i="1"/>
  <c r="BM212" i="1"/>
  <c r="BJ212" i="1"/>
  <c r="BG212" i="1"/>
  <c r="BD212" i="1"/>
  <c r="BA212" i="1"/>
  <c r="AX212" i="1"/>
  <c r="AR212" i="1"/>
  <c r="AO212" i="1"/>
  <c r="AL212" i="1"/>
  <c r="AI212" i="1"/>
  <c r="AF212" i="1"/>
  <c r="AC212" i="1"/>
  <c r="Z212" i="1"/>
  <c r="W212" i="1"/>
  <c r="T212" i="1"/>
  <c r="N212" i="1"/>
  <c r="H212" i="1"/>
  <c r="E212" i="1"/>
  <c r="BV211" i="1"/>
  <c r="BS211" i="1"/>
  <c r="BP211" i="1"/>
  <c r="BM211" i="1"/>
  <c r="BJ211" i="1"/>
  <c r="BG211" i="1"/>
  <c r="BD211" i="1"/>
  <c r="BA211" i="1"/>
  <c r="AX211" i="1"/>
  <c r="AR211" i="1"/>
  <c r="AO211" i="1"/>
  <c r="AL211" i="1"/>
  <c r="AI211" i="1"/>
  <c r="AF211" i="1"/>
  <c r="AC211" i="1"/>
  <c r="Z211" i="1"/>
  <c r="W211" i="1"/>
  <c r="T211" i="1"/>
  <c r="N211" i="1"/>
  <c r="H211" i="1"/>
  <c r="E211" i="1"/>
  <c r="BV210" i="1"/>
  <c r="BS210" i="1"/>
  <c r="BP210" i="1"/>
  <c r="BM210" i="1"/>
  <c r="BJ210" i="1"/>
  <c r="BG210" i="1"/>
  <c r="BD210" i="1"/>
  <c r="BA210" i="1"/>
  <c r="AX210" i="1"/>
  <c r="AR210" i="1"/>
  <c r="AO210" i="1"/>
  <c r="AL210" i="1"/>
  <c r="AI210" i="1"/>
  <c r="AF210" i="1"/>
  <c r="AC210" i="1"/>
  <c r="Z210" i="1"/>
  <c r="W210" i="1"/>
  <c r="T210" i="1"/>
  <c r="N210" i="1"/>
  <c r="H210" i="1"/>
  <c r="E210" i="1"/>
  <c r="BV209" i="1"/>
  <c r="BS209" i="1"/>
  <c r="BP209" i="1"/>
  <c r="BM209" i="1"/>
  <c r="BJ209" i="1"/>
  <c r="BG209" i="1"/>
  <c r="BD209" i="1"/>
  <c r="BA209" i="1"/>
  <c r="AX209" i="1"/>
  <c r="AR209" i="1"/>
  <c r="AO209" i="1"/>
  <c r="AL209" i="1"/>
  <c r="AI209" i="1"/>
  <c r="AF209" i="1"/>
  <c r="AC209" i="1"/>
  <c r="Z209" i="1"/>
  <c r="W209" i="1"/>
  <c r="T209" i="1"/>
  <c r="N209" i="1"/>
  <c r="H209" i="1"/>
  <c r="E209" i="1"/>
  <c r="BV208" i="1"/>
  <c r="BS208" i="1"/>
  <c r="BP208" i="1"/>
  <c r="BM208" i="1"/>
  <c r="BJ208" i="1"/>
  <c r="BG208" i="1"/>
  <c r="BD208" i="1"/>
  <c r="BA208" i="1"/>
  <c r="AX208" i="1"/>
  <c r="AR208" i="1"/>
  <c r="AO208" i="1"/>
  <c r="AL208" i="1"/>
  <c r="AI208" i="1"/>
  <c r="AF208" i="1"/>
  <c r="AC208" i="1"/>
  <c r="Z208" i="1"/>
  <c r="W208" i="1"/>
  <c r="T208" i="1"/>
  <c r="N208" i="1"/>
  <c r="H208" i="1"/>
  <c r="E208" i="1"/>
  <c r="BV207" i="1"/>
  <c r="BS207" i="1"/>
  <c r="BP207" i="1"/>
  <c r="BM207" i="1"/>
  <c r="BJ207" i="1"/>
  <c r="BG207" i="1"/>
  <c r="BD207" i="1"/>
  <c r="BA207" i="1"/>
  <c r="AX207" i="1"/>
  <c r="AR207" i="1"/>
  <c r="AO207" i="1"/>
  <c r="AL207" i="1"/>
  <c r="AI207" i="1"/>
  <c r="AF207" i="1"/>
  <c r="AC207" i="1"/>
  <c r="Z207" i="1"/>
  <c r="W207" i="1"/>
  <c r="T207" i="1"/>
  <c r="N207" i="1"/>
  <c r="H207" i="1"/>
  <c r="E207" i="1"/>
  <c r="BV206" i="1"/>
  <c r="BS206" i="1"/>
  <c r="BP206" i="1"/>
  <c r="BM206" i="1"/>
  <c r="BJ206" i="1"/>
  <c r="BG206" i="1"/>
  <c r="BD206" i="1"/>
  <c r="BA206" i="1"/>
  <c r="AX206" i="1"/>
  <c r="AR206" i="1"/>
  <c r="AO206" i="1"/>
  <c r="AL206" i="1"/>
  <c r="AI206" i="1"/>
  <c r="AF206" i="1"/>
  <c r="AC206" i="1"/>
  <c r="Z206" i="1"/>
  <c r="W206" i="1"/>
  <c r="T206" i="1"/>
  <c r="N206" i="1"/>
  <c r="H206" i="1"/>
  <c r="E206" i="1"/>
  <c r="BV205" i="1"/>
  <c r="BS205" i="1"/>
  <c r="BP205" i="1"/>
  <c r="BM205" i="1"/>
  <c r="BJ205" i="1"/>
  <c r="BG205" i="1"/>
  <c r="BD205" i="1"/>
  <c r="BA205" i="1"/>
  <c r="AX205" i="1"/>
  <c r="AR205" i="1"/>
  <c r="AO205" i="1"/>
  <c r="AL205" i="1"/>
  <c r="AI205" i="1"/>
  <c r="AF205" i="1"/>
  <c r="AC205" i="1"/>
  <c r="Z205" i="1"/>
  <c r="W205" i="1"/>
  <c r="T205" i="1"/>
  <c r="N205" i="1"/>
  <c r="H205" i="1"/>
  <c r="E205" i="1"/>
  <c r="BV204" i="1"/>
  <c r="BS204" i="1"/>
  <c r="BP204" i="1"/>
  <c r="BM204" i="1"/>
  <c r="BJ204" i="1"/>
  <c r="BG204" i="1"/>
  <c r="BD204" i="1"/>
  <c r="BA204" i="1"/>
  <c r="AX204" i="1"/>
  <c r="AR204" i="1"/>
  <c r="AO204" i="1"/>
  <c r="AL204" i="1"/>
  <c r="AI204" i="1"/>
  <c r="AF204" i="1"/>
  <c r="AC204" i="1"/>
  <c r="Z204" i="1"/>
  <c r="W204" i="1"/>
  <c r="T204" i="1"/>
  <c r="N204" i="1"/>
  <c r="H204" i="1"/>
  <c r="E204" i="1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H199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H198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H197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H196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H195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H194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H193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H192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H191" i="2"/>
  <c r="E199" i="2"/>
  <c r="E198" i="2"/>
  <c r="E197" i="2"/>
  <c r="E196" i="2"/>
  <c r="E195" i="2"/>
  <c r="E194" i="2"/>
  <c r="E193" i="2"/>
  <c r="E192" i="2"/>
  <c r="E191" i="2"/>
  <c r="BX212" i="1" l="1"/>
  <c r="BW212" i="1"/>
  <c r="BX211" i="1"/>
  <c r="BW211" i="1"/>
  <c r="BX210" i="1"/>
  <c r="BW210" i="1"/>
  <c r="BX209" i="1"/>
  <c r="BW209" i="1"/>
  <c r="BX208" i="1"/>
  <c r="BW208" i="1"/>
  <c r="BX207" i="1"/>
  <c r="BW207" i="1"/>
  <c r="BX206" i="1"/>
  <c r="BW206" i="1"/>
  <c r="BX205" i="1"/>
  <c r="BW205" i="1"/>
  <c r="BX204" i="1"/>
  <c r="BW204" i="1"/>
  <c r="BX202" i="1"/>
  <c r="BW202" i="1"/>
  <c r="BX201" i="1"/>
  <c r="BW201" i="1"/>
  <c r="BX203" i="1"/>
  <c r="BW203" i="1"/>
  <c r="BC200" i="2" l="1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G200" i="2"/>
  <c r="F200" i="2"/>
  <c r="BA190" i="2"/>
  <c r="T190" i="2"/>
  <c r="D200" i="2"/>
  <c r="C200" i="2"/>
  <c r="BK200" i="2" l="1"/>
  <c r="BL200" i="2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H213" i="1"/>
  <c r="AG213" i="1"/>
  <c r="AO203" i="1"/>
  <c r="AI203" i="1"/>
  <c r="AO201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G213" i="1"/>
  <c r="F213" i="1"/>
  <c r="D213" i="1"/>
  <c r="C213" i="1"/>
  <c r="AC203" i="1"/>
  <c r="AC201" i="1"/>
  <c r="BX213" i="1" l="1"/>
  <c r="BW213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L186" i="2" l="1"/>
  <c r="BK186" i="2"/>
  <c r="BL185" i="2"/>
  <c r="BK185" i="2"/>
  <c r="BL184" i="2"/>
  <c r="BK184" i="2"/>
  <c r="BL183" i="2"/>
  <c r="BK183" i="2"/>
  <c r="BL182" i="2"/>
  <c r="BK182" i="2"/>
  <c r="BL181" i="2"/>
  <c r="BK181" i="2"/>
  <c r="BL180" i="2"/>
  <c r="BK180" i="2"/>
  <c r="BL179" i="2"/>
  <c r="BK179" i="2"/>
  <c r="BL177" i="2"/>
  <c r="BK177" i="2"/>
  <c r="BL176" i="2"/>
  <c r="BK176" i="2"/>
  <c r="BL175" i="2"/>
  <c r="BK175" i="2"/>
  <c r="BL178" i="2"/>
  <c r="BK178" i="2"/>
  <c r="AI167" i="2"/>
  <c r="AE187" i="2"/>
  <c r="AD187" i="2"/>
  <c r="AF178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Z200" i="1" l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C187" i="2" l="1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G187" i="2"/>
  <c r="F187" i="2"/>
  <c r="D187" i="2"/>
  <c r="C187" i="2"/>
  <c r="BA185" i="2"/>
  <c r="T185" i="2"/>
  <c r="BA182" i="2"/>
  <c r="AR181" i="2"/>
  <c r="BA179" i="2"/>
  <c r="BA177" i="2"/>
  <c r="AU175" i="2"/>
  <c r="BK187" i="2" l="1"/>
  <c r="BL187" i="2"/>
  <c r="BL173" i="2"/>
  <c r="BK173" i="2"/>
  <c r="BL171" i="2"/>
  <c r="BK171" i="2"/>
  <c r="BL170" i="2"/>
  <c r="BK170" i="2"/>
  <c r="BL169" i="2"/>
  <c r="BK169" i="2"/>
  <c r="BL168" i="2"/>
  <c r="BK168" i="2"/>
  <c r="BL167" i="2"/>
  <c r="BK167" i="2"/>
  <c r="BL166" i="2"/>
  <c r="BK166" i="2"/>
  <c r="BL165" i="2"/>
  <c r="BK165" i="2"/>
  <c r="BL164" i="2"/>
  <c r="BK164" i="2"/>
  <c r="BL163" i="2"/>
  <c r="BK163" i="2"/>
  <c r="BL162" i="2"/>
  <c r="BK162" i="2"/>
  <c r="BL172" i="2"/>
  <c r="BK172" i="2"/>
  <c r="AT174" i="2"/>
  <c r="AS174" i="2"/>
  <c r="AU172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BX199" i="1" l="1"/>
  <c r="BW199" i="1"/>
  <c r="BX198" i="1"/>
  <c r="BW198" i="1"/>
  <c r="BX196" i="1"/>
  <c r="BW196" i="1"/>
  <c r="BX195" i="1"/>
  <c r="BW195" i="1"/>
  <c r="BX194" i="1"/>
  <c r="BW194" i="1"/>
  <c r="BX193" i="1"/>
  <c r="BW193" i="1"/>
  <c r="BX192" i="1"/>
  <c r="BW192" i="1"/>
  <c r="BX191" i="1"/>
  <c r="BW191" i="1"/>
  <c r="BX190" i="1"/>
  <c r="BW190" i="1"/>
  <c r="BX189" i="1"/>
  <c r="BW189" i="1"/>
  <c r="BX188" i="1"/>
  <c r="BW188" i="1"/>
  <c r="BX197" i="1"/>
  <c r="BW197" i="1"/>
  <c r="AQ200" i="1"/>
  <c r="AP200" i="1"/>
  <c r="AR198" i="1"/>
  <c r="AR197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E170" i="2" l="1"/>
  <c r="BL160" i="2" l="1"/>
  <c r="BK160" i="2"/>
  <c r="BL159" i="2"/>
  <c r="BK159" i="2"/>
  <c r="BL158" i="2"/>
  <c r="BK158" i="2"/>
  <c r="BL157" i="2"/>
  <c r="BK157" i="2"/>
  <c r="BL156" i="2"/>
  <c r="BK156" i="2"/>
  <c r="BL155" i="2"/>
  <c r="BK155" i="2"/>
  <c r="BL154" i="2"/>
  <c r="BK154" i="2"/>
  <c r="BL153" i="2"/>
  <c r="BK153" i="2"/>
  <c r="BL152" i="2"/>
  <c r="BK152" i="2"/>
  <c r="BL151" i="2"/>
  <c r="BK151" i="2"/>
  <c r="BL150" i="2"/>
  <c r="BK150" i="2"/>
  <c r="BL149" i="2"/>
  <c r="BK149" i="2"/>
  <c r="AH148" i="2" l="1"/>
  <c r="AG148" i="2"/>
  <c r="AH174" i="2"/>
  <c r="AG174" i="2"/>
  <c r="AH161" i="2"/>
  <c r="AG161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S200" i="1" l="1"/>
  <c r="R200" i="1"/>
  <c r="S187" i="1"/>
  <c r="R187" i="1"/>
  <c r="S174" i="1"/>
  <c r="R174" i="1"/>
  <c r="S161" i="1"/>
  <c r="R161" i="1"/>
  <c r="T152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W174" i="2" l="1"/>
  <c r="AV174" i="2"/>
  <c r="AX166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162" i="2" l="1"/>
  <c r="BV198" i="1" l="1"/>
  <c r="BS197" i="1"/>
  <c r="BS192" i="1"/>
  <c r="BD198" i="1"/>
  <c r="AO199" i="1"/>
  <c r="AO198" i="1"/>
  <c r="AO197" i="1"/>
  <c r="AO196" i="1"/>
  <c r="AO193" i="1"/>
  <c r="AO192" i="1"/>
  <c r="AO191" i="1"/>
  <c r="AO188" i="1"/>
  <c r="AC199" i="1"/>
  <c r="AC194" i="1"/>
  <c r="AC190" i="1"/>
  <c r="AC189" i="1"/>
  <c r="AC188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W200" i="1"/>
  <c r="AV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M200" i="1"/>
  <c r="L200" i="1"/>
  <c r="G200" i="1"/>
  <c r="F200" i="1"/>
  <c r="D200" i="1"/>
  <c r="C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BD167" i="2"/>
  <c r="BD166" i="2"/>
  <c r="BA172" i="2"/>
  <c r="AR167" i="2"/>
  <c r="AO170" i="2"/>
  <c r="T173" i="2"/>
  <c r="T172" i="2"/>
  <c r="T170" i="2"/>
  <c r="T169" i="2"/>
  <c r="T167" i="2"/>
  <c r="T166" i="2"/>
  <c r="E163" i="2"/>
  <c r="E165" i="2"/>
  <c r="E166" i="2"/>
  <c r="E168" i="2"/>
  <c r="BC174" i="2"/>
  <c r="BB174" i="2"/>
  <c r="AZ174" i="2"/>
  <c r="AY174" i="2"/>
  <c r="AQ174" i="2"/>
  <c r="AP174" i="2"/>
  <c r="AN174" i="2"/>
  <c r="AM174" i="2"/>
  <c r="AK174" i="2"/>
  <c r="AJ174" i="2"/>
  <c r="AB174" i="2"/>
  <c r="AA174" i="2"/>
  <c r="Y174" i="2"/>
  <c r="X174" i="2"/>
  <c r="V174" i="2"/>
  <c r="U174" i="2"/>
  <c r="S174" i="2"/>
  <c r="R174" i="2"/>
  <c r="G174" i="2"/>
  <c r="F174" i="2"/>
  <c r="D174" i="2"/>
  <c r="C174" i="2"/>
  <c r="BK174" i="2" l="1"/>
  <c r="BL174" i="2"/>
  <c r="BX200" i="1"/>
  <c r="BW200" i="1"/>
  <c r="AO160" i="2"/>
  <c r="T158" i="2" l="1"/>
  <c r="E157" i="2" l="1"/>
  <c r="BA156" i="2" l="1"/>
  <c r="BW176" i="1" l="1"/>
  <c r="BX176" i="1"/>
  <c r="BW177" i="1"/>
  <c r="BX177" i="1"/>
  <c r="BW178" i="1"/>
  <c r="BX178" i="1"/>
  <c r="BW179" i="1"/>
  <c r="BX179" i="1"/>
  <c r="BW180" i="1"/>
  <c r="BX180" i="1"/>
  <c r="BW181" i="1"/>
  <c r="BX181" i="1"/>
  <c r="BW182" i="1"/>
  <c r="BX182" i="1"/>
  <c r="BW183" i="1"/>
  <c r="BX183" i="1"/>
  <c r="BW184" i="1"/>
  <c r="BX184" i="1"/>
  <c r="BW185" i="1"/>
  <c r="BX185" i="1"/>
  <c r="BW186" i="1"/>
  <c r="BX186" i="1"/>
  <c r="BX175" i="1"/>
  <c r="BW175" i="1"/>
  <c r="AW187" i="1"/>
  <c r="AV187" i="1"/>
  <c r="AX181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D181" i="1"/>
  <c r="BI187" i="1" l="1"/>
  <c r="BH187" i="1"/>
  <c r="BJ180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N161" i="2" l="1"/>
  <c r="AM161" i="2"/>
  <c r="AO155" i="2"/>
  <c r="AO152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E149" i="2" l="1"/>
  <c r="BD179" i="1" l="1"/>
  <c r="AL177" i="1"/>
  <c r="AC182" i="1"/>
  <c r="AC181" i="1"/>
  <c r="AC180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M187" i="1"/>
  <c r="L187" i="1"/>
  <c r="G187" i="1"/>
  <c r="F187" i="1"/>
  <c r="D187" i="1"/>
  <c r="C187" i="1"/>
  <c r="BA152" i="2"/>
  <c r="AR158" i="2"/>
  <c r="AR154" i="2"/>
  <c r="AR151" i="2"/>
  <c r="AR150" i="2"/>
  <c r="T160" i="2"/>
  <c r="T156" i="2"/>
  <c r="T151" i="2"/>
  <c r="E152" i="2"/>
  <c r="E156" i="2"/>
  <c r="E158" i="2"/>
  <c r="E159" i="2"/>
  <c r="BC161" i="2"/>
  <c r="BB161" i="2"/>
  <c r="AZ161" i="2"/>
  <c r="AY161" i="2"/>
  <c r="AQ161" i="2"/>
  <c r="AP161" i="2"/>
  <c r="AK161" i="2"/>
  <c r="AJ161" i="2"/>
  <c r="AB161" i="2"/>
  <c r="AA161" i="2"/>
  <c r="Y161" i="2"/>
  <c r="X161" i="2"/>
  <c r="V161" i="2"/>
  <c r="U161" i="2"/>
  <c r="S161" i="2"/>
  <c r="R161" i="2"/>
  <c r="G161" i="2"/>
  <c r="F161" i="2"/>
  <c r="D161" i="2"/>
  <c r="C161" i="2"/>
  <c r="BK161" i="2" l="1"/>
  <c r="BL161" i="2"/>
  <c r="BX187" i="1"/>
  <c r="BW187" i="1"/>
  <c r="BK137" i="2"/>
  <c r="BL137" i="2"/>
  <c r="BK138" i="2"/>
  <c r="BL138" i="2"/>
  <c r="BK139" i="2"/>
  <c r="BL139" i="2"/>
  <c r="BK140" i="2"/>
  <c r="BL140" i="2"/>
  <c r="BK141" i="2"/>
  <c r="BL141" i="2"/>
  <c r="BK142" i="2"/>
  <c r="BL142" i="2"/>
  <c r="BK143" i="2"/>
  <c r="BL143" i="2"/>
  <c r="BK144" i="2"/>
  <c r="BL144" i="2"/>
  <c r="BK145" i="2"/>
  <c r="BL145" i="2"/>
  <c r="BK146" i="2"/>
  <c r="BL146" i="2"/>
  <c r="BK147" i="2"/>
  <c r="BL147" i="2"/>
  <c r="BL136" i="2"/>
  <c r="BK136" i="2"/>
  <c r="AK148" i="2"/>
  <c r="AJ148" i="2"/>
  <c r="AL146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R142" i="2" l="1"/>
  <c r="E142" i="2"/>
  <c r="BA141" i="2" l="1"/>
  <c r="BX163" i="1" l="1"/>
  <c r="BW163" i="1"/>
  <c r="BX162" i="1"/>
  <c r="BW162" i="1"/>
  <c r="BX173" i="1"/>
  <c r="BW173" i="1"/>
  <c r="BX172" i="1"/>
  <c r="BW172" i="1"/>
  <c r="BX171" i="1"/>
  <c r="BW171" i="1"/>
  <c r="BX170" i="1"/>
  <c r="BW170" i="1"/>
  <c r="BX169" i="1"/>
  <c r="BW169" i="1"/>
  <c r="BX168" i="1"/>
  <c r="BW168" i="1"/>
  <c r="BX167" i="1"/>
  <c r="BW167" i="1"/>
  <c r="BX166" i="1"/>
  <c r="BW166" i="1"/>
  <c r="BX165" i="1"/>
  <c r="BW165" i="1"/>
  <c r="BX164" i="1"/>
  <c r="BW164" i="1"/>
  <c r="BA146" i="2" l="1"/>
  <c r="BA140" i="2"/>
  <c r="AR145" i="2"/>
  <c r="AR144" i="2"/>
  <c r="AR143" i="2"/>
  <c r="AR141" i="2"/>
  <c r="AR140" i="2"/>
  <c r="AR139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E138" i="2"/>
  <c r="E141" i="2"/>
  <c r="E144" i="2"/>
  <c r="E145" i="2"/>
  <c r="E146" i="2"/>
  <c r="BC148" i="2"/>
  <c r="BB148" i="2"/>
  <c r="AZ148" i="2"/>
  <c r="AY148" i="2"/>
  <c r="AQ148" i="2"/>
  <c r="AP148" i="2"/>
  <c r="AB148" i="2"/>
  <c r="AA148" i="2"/>
  <c r="Y148" i="2"/>
  <c r="X148" i="2"/>
  <c r="V148" i="2"/>
  <c r="U148" i="2"/>
  <c r="S148" i="2"/>
  <c r="R148" i="2"/>
  <c r="G148" i="2"/>
  <c r="F148" i="2"/>
  <c r="D148" i="2"/>
  <c r="C148" i="2"/>
  <c r="AL173" i="1"/>
  <c r="AL169" i="1"/>
  <c r="AF166" i="1"/>
  <c r="AC172" i="1"/>
  <c r="AC171" i="1"/>
  <c r="AC169" i="1"/>
  <c r="AC166" i="1"/>
  <c r="AC164" i="1"/>
  <c r="AC163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C174" i="1"/>
  <c r="BU174" i="1"/>
  <c r="BT174" i="1"/>
  <c r="BR174" i="1"/>
  <c r="BQ174" i="1"/>
  <c r="BO174" i="1"/>
  <c r="BN174" i="1"/>
  <c r="BL174" i="1"/>
  <c r="BK174" i="1"/>
  <c r="BF174" i="1"/>
  <c r="BE174" i="1"/>
  <c r="BC174" i="1"/>
  <c r="BB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M174" i="1"/>
  <c r="L174" i="1"/>
  <c r="G174" i="1"/>
  <c r="F174" i="1"/>
  <c r="D174" i="1"/>
  <c r="BK148" i="2" l="1"/>
  <c r="BL148" i="2"/>
  <c r="BX174" i="1"/>
  <c r="BW174" i="1"/>
  <c r="BX160" i="1"/>
  <c r="BW160" i="1"/>
  <c r="BX159" i="1" l="1"/>
  <c r="BW159" i="1"/>
  <c r="BK124" i="2" l="1"/>
  <c r="BL124" i="2"/>
  <c r="BK125" i="2"/>
  <c r="BL125" i="2"/>
  <c r="BK126" i="2"/>
  <c r="BL126" i="2"/>
  <c r="BK127" i="2"/>
  <c r="BL127" i="2"/>
  <c r="BK128" i="2"/>
  <c r="BL128" i="2"/>
  <c r="BK129" i="2"/>
  <c r="BL129" i="2"/>
  <c r="BK130" i="2"/>
  <c r="BL130" i="2"/>
  <c r="BK131" i="2"/>
  <c r="BL131" i="2"/>
  <c r="BK132" i="2"/>
  <c r="BL132" i="2"/>
  <c r="BK133" i="2"/>
  <c r="BL133" i="2"/>
  <c r="BK134" i="2"/>
  <c r="BL134" i="2"/>
  <c r="BK123" i="2"/>
  <c r="BL123" i="2"/>
  <c r="Z133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BX154" i="1" l="1"/>
  <c r="BX155" i="1"/>
  <c r="BX156" i="1"/>
  <c r="BX157" i="1"/>
  <c r="BX158" i="1"/>
  <c r="BW154" i="1"/>
  <c r="BW155" i="1"/>
  <c r="BW156" i="1"/>
  <c r="BW157" i="1"/>
  <c r="BW158" i="1"/>
  <c r="BX153" i="1" l="1"/>
  <c r="BW153" i="1"/>
  <c r="BX150" i="1" l="1"/>
  <c r="BX151" i="1"/>
  <c r="BX152" i="1"/>
  <c r="BX149" i="1"/>
  <c r="BW150" i="1"/>
  <c r="BW151" i="1"/>
  <c r="BW152" i="1"/>
  <c r="BW149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61" i="1"/>
  <c r="U161" i="1"/>
  <c r="BA133" i="2" l="1"/>
  <c r="AR131" i="2"/>
  <c r="AR126" i="2"/>
  <c r="AR123" i="2"/>
  <c r="T134" i="2"/>
  <c r="T133" i="2"/>
  <c r="T132" i="2"/>
  <c r="T130" i="2"/>
  <c r="T128" i="2"/>
  <c r="T127" i="2"/>
  <c r="T126" i="2"/>
  <c r="T125" i="2"/>
  <c r="T124" i="2"/>
  <c r="T123" i="2"/>
  <c r="AL157" i="1"/>
  <c r="BD149" i="1"/>
  <c r="AC160" i="1"/>
  <c r="AC158" i="1"/>
  <c r="AC157" i="1"/>
  <c r="AC156" i="1"/>
  <c r="AC154" i="1"/>
  <c r="AC153" i="1"/>
  <c r="AC151" i="1"/>
  <c r="AC150" i="1"/>
  <c r="AC149" i="1"/>
  <c r="BU161" i="1"/>
  <c r="BT161" i="1"/>
  <c r="BR161" i="1"/>
  <c r="BQ161" i="1"/>
  <c r="BO161" i="1"/>
  <c r="BN161" i="1"/>
  <c r="BL161" i="1"/>
  <c r="BK161" i="1"/>
  <c r="BF161" i="1"/>
  <c r="BE161" i="1"/>
  <c r="BC161" i="1"/>
  <c r="BB161" i="1"/>
  <c r="AN161" i="1"/>
  <c r="AM161" i="1"/>
  <c r="AK161" i="1"/>
  <c r="AJ161" i="1"/>
  <c r="AE161" i="1"/>
  <c r="AD161" i="1"/>
  <c r="AB161" i="1"/>
  <c r="AA161" i="1"/>
  <c r="Y161" i="1"/>
  <c r="X161" i="1"/>
  <c r="M161" i="1"/>
  <c r="L161" i="1"/>
  <c r="G161" i="1"/>
  <c r="F161" i="1"/>
  <c r="D161" i="1"/>
  <c r="C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E124" i="2"/>
  <c r="E125" i="2"/>
  <c r="E127" i="2"/>
  <c r="E128" i="2"/>
  <c r="E129" i="2"/>
  <c r="E131" i="2"/>
  <c r="E132" i="2"/>
  <c r="E134" i="2"/>
  <c r="BC135" i="2"/>
  <c r="BB135" i="2"/>
  <c r="AZ135" i="2"/>
  <c r="AY135" i="2"/>
  <c r="AQ135" i="2"/>
  <c r="AP135" i="2"/>
  <c r="AB135" i="2"/>
  <c r="AA135" i="2"/>
  <c r="V135" i="2"/>
  <c r="U135" i="2"/>
  <c r="S135" i="2"/>
  <c r="R135" i="2"/>
  <c r="G135" i="2"/>
  <c r="F135" i="2"/>
  <c r="D135" i="2"/>
  <c r="C135" i="2"/>
  <c r="BW161" i="1" l="1"/>
  <c r="BX161" i="1"/>
  <c r="BK135" i="2"/>
  <c r="BL135" i="2"/>
  <c r="BK111" i="2"/>
  <c r="BL111" i="2"/>
  <c r="BK112" i="2"/>
  <c r="BL112" i="2"/>
  <c r="BK113" i="2"/>
  <c r="BL113" i="2"/>
  <c r="BK114" i="2"/>
  <c r="BL114" i="2"/>
  <c r="BK115" i="2"/>
  <c r="BL115" i="2"/>
  <c r="BK116" i="2"/>
  <c r="BL116" i="2"/>
  <c r="BK117" i="2"/>
  <c r="BL117" i="2"/>
  <c r="BK118" i="2"/>
  <c r="BL118" i="2"/>
  <c r="BK119" i="2"/>
  <c r="BL119" i="2"/>
  <c r="BK120" i="2"/>
  <c r="BL120" i="2"/>
  <c r="BK121" i="2"/>
  <c r="BL121" i="2"/>
  <c r="BL110" i="2"/>
  <c r="BK110" i="2"/>
  <c r="V122" i="2"/>
  <c r="U122" i="2"/>
  <c r="W115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O138" i="1" l="1"/>
  <c r="BX138" i="1"/>
  <c r="BW138" i="1"/>
  <c r="AC138" i="1"/>
  <c r="H138" i="1"/>
  <c r="BX137" i="1" l="1"/>
  <c r="BW137" i="1"/>
  <c r="AC137" i="1"/>
  <c r="H137" i="1"/>
  <c r="AR111" i="2" l="1"/>
  <c r="AQ122" i="2"/>
  <c r="AP122" i="2"/>
  <c r="AR115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BX136" i="1" l="1"/>
  <c r="BW136" i="1"/>
  <c r="AO136" i="1"/>
  <c r="AC136" i="1"/>
  <c r="H136" i="1"/>
  <c r="BU148" i="1" l="1"/>
  <c r="BT148" i="1"/>
  <c r="BR148" i="1"/>
  <c r="BQ148" i="1"/>
  <c r="BO148" i="1"/>
  <c r="BN148" i="1"/>
  <c r="BL148" i="1"/>
  <c r="BK148" i="1"/>
  <c r="BF148" i="1"/>
  <c r="BE148" i="1"/>
  <c r="BC148" i="1"/>
  <c r="BB148" i="1"/>
  <c r="BD140" i="1"/>
  <c r="AN148" i="1"/>
  <c r="AM148" i="1"/>
  <c r="AO147" i="1"/>
  <c r="AK148" i="1"/>
  <c r="AJ148" i="1"/>
  <c r="AL140" i="1"/>
  <c r="AE148" i="1"/>
  <c r="AD148" i="1"/>
  <c r="AB148" i="1"/>
  <c r="AA148" i="1"/>
  <c r="AC144" i="1"/>
  <c r="AC142" i="1"/>
  <c r="Y148" i="1"/>
  <c r="X148" i="1"/>
  <c r="M148" i="1"/>
  <c r="L148" i="1"/>
  <c r="G148" i="1"/>
  <c r="F148" i="1"/>
  <c r="H147" i="1"/>
  <c r="H146" i="1"/>
  <c r="H145" i="1"/>
  <c r="H144" i="1"/>
  <c r="H143" i="1"/>
  <c r="H142" i="1"/>
  <c r="H141" i="1"/>
  <c r="H140" i="1"/>
  <c r="H139" i="1"/>
  <c r="D148" i="1"/>
  <c r="C148" i="1"/>
  <c r="BX147" i="1"/>
  <c r="BW147" i="1"/>
  <c r="BX146" i="1"/>
  <c r="BW146" i="1"/>
  <c r="BX145" i="1"/>
  <c r="BW145" i="1"/>
  <c r="BX144" i="1"/>
  <c r="BW144" i="1"/>
  <c r="BX143" i="1"/>
  <c r="BW143" i="1"/>
  <c r="BX142" i="1"/>
  <c r="BW142" i="1"/>
  <c r="BX141" i="1"/>
  <c r="BW141" i="1"/>
  <c r="BX140" i="1"/>
  <c r="BW140" i="1"/>
  <c r="BX139" i="1"/>
  <c r="BW139" i="1"/>
  <c r="BC122" i="2"/>
  <c r="BB122" i="2"/>
  <c r="BD114" i="2"/>
  <c r="AZ122" i="2"/>
  <c r="AY122" i="2"/>
  <c r="BA114" i="2"/>
  <c r="AB122" i="2"/>
  <c r="AA122" i="2"/>
  <c r="S122" i="2"/>
  <c r="R122" i="2"/>
  <c r="T121" i="2"/>
  <c r="T120" i="2"/>
  <c r="T119" i="2"/>
  <c r="T118" i="2"/>
  <c r="T117" i="2"/>
  <c r="T116" i="2"/>
  <c r="T114" i="2"/>
  <c r="T113" i="2"/>
  <c r="T112" i="2"/>
  <c r="G122" i="2"/>
  <c r="F122" i="2"/>
  <c r="H113" i="2"/>
  <c r="H112" i="2"/>
  <c r="E111" i="2"/>
  <c r="E112" i="2"/>
  <c r="E114" i="2"/>
  <c r="E117" i="2"/>
  <c r="E121" i="2"/>
  <c r="E110" i="2"/>
  <c r="D122" i="2"/>
  <c r="C122" i="2"/>
  <c r="BK122" i="2" l="1"/>
  <c r="BL122" i="2"/>
  <c r="BX148" i="1"/>
  <c r="BW148" i="1"/>
  <c r="BW129" i="1"/>
  <c r="BX129" i="1"/>
  <c r="BW130" i="1"/>
  <c r="BX130" i="1"/>
  <c r="BW131" i="1"/>
  <c r="BX131" i="1"/>
  <c r="BW132" i="1"/>
  <c r="BX132" i="1"/>
  <c r="BW133" i="1"/>
  <c r="BX133" i="1"/>
  <c r="BW134" i="1"/>
  <c r="BX134" i="1"/>
  <c r="BX128" i="1"/>
  <c r="BW128" i="1"/>
  <c r="AC134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H134" i="1"/>
  <c r="BX127" i="1" l="1"/>
  <c r="BW127" i="1"/>
  <c r="BX126" i="1"/>
  <c r="BW126" i="1"/>
  <c r="BX125" i="1"/>
  <c r="BW125" i="1"/>
  <c r="BX124" i="1"/>
  <c r="BW124" i="1"/>
  <c r="BX123" i="1"/>
  <c r="BW123" i="1"/>
  <c r="BD133" i="1"/>
  <c r="BC122" i="1"/>
  <c r="BB122" i="1"/>
  <c r="BC135" i="1"/>
  <c r="BB135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O133" i="1"/>
  <c r="AN122" i="1"/>
  <c r="AM122" i="1"/>
  <c r="AN135" i="1"/>
  <c r="AM135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L133" i="1"/>
  <c r="H133" i="1"/>
  <c r="H132" i="1" l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108" i="2" l="1"/>
  <c r="T106" i="2"/>
  <c r="BX121" i="1" l="1"/>
  <c r="BW121" i="1"/>
  <c r="BX120" i="1"/>
  <c r="BW120" i="1"/>
  <c r="BX119" i="1"/>
  <c r="BW119" i="1"/>
  <c r="BX118" i="1"/>
  <c r="BW118" i="1"/>
  <c r="BX117" i="1"/>
  <c r="BW117" i="1"/>
  <c r="BX116" i="1"/>
  <c r="BW116" i="1"/>
  <c r="BX115" i="1"/>
  <c r="BW115" i="1"/>
  <c r="BX114" i="1"/>
  <c r="BW114" i="1"/>
  <c r="BX113" i="1"/>
  <c r="BW113" i="1"/>
  <c r="BX112" i="1"/>
  <c r="BW112" i="1"/>
  <c r="BX111" i="1"/>
  <c r="BW111" i="1"/>
  <c r="BX110" i="1"/>
  <c r="BW110" i="1"/>
  <c r="BL17" i="2" l="1"/>
  <c r="BK17" i="2"/>
  <c r="BL16" i="2"/>
  <c r="BK16" i="2"/>
  <c r="BL15" i="2"/>
  <c r="BK15" i="2"/>
  <c r="BL14" i="2"/>
  <c r="BK14" i="2"/>
  <c r="BL13" i="2"/>
  <c r="BK13" i="2"/>
  <c r="BL12" i="2"/>
  <c r="BK12" i="2"/>
  <c r="BL11" i="2"/>
  <c r="BK11" i="2"/>
  <c r="BL10" i="2"/>
  <c r="BK10" i="2"/>
  <c r="BL9" i="2"/>
  <c r="BK9" i="2"/>
  <c r="BL8" i="2"/>
  <c r="BK8" i="2"/>
  <c r="BL7" i="2"/>
  <c r="BK7" i="2"/>
  <c r="BL6" i="2"/>
  <c r="BK6" i="2"/>
  <c r="BL43" i="2"/>
  <c r="BK43" i="2"/>
  <c r="BL42" i="2"/>
  <c r="BK42" i="2"/>
  <c r="BL41" i="2"/>
  <c r="BK41" i="2"/>
  <c r="BL40" i="2"/>
  <c r="BK40" i="2"/>
  <c r="BL39" i="2"/>
  <c r="BK39" i="2"/>
  <c r="BL38" i="2"/>
  <c r="BK38" i="2"/>
  <c r="BL37" i="2"/>
  <c r="BK37" i="2"/>
  <c r="BL36" i="2"/>
  <c r="BK36" i="2"/>
  <c r="BL35" i="2"/>
  <c r="BK35" i="2"/>
  <c r="BL34" i="2"/>
  <c r="BK34" i="2"/>
  <c r="BL33" i="2"/>
  <c r="BK33" i="2"/>
  <c r="BL32" i="2"/>
  <c r="BK32" i="2"/>
  <c r="BL56" i="2"/>
  <c r="BK56" i="2"/>
  <c r="BL55" i="2"/>
  <c r="BK55" i="2"/>
  <c r="BL54" i="2"/>
  <c r="BK54" i="2"/>
  <c r="BL53" i="2"/>
  <c r="BK53" i="2"/>
  <c r="BL52" i="2"/>
  <c r="BK52" i="2"/>
  <c r="BL51" i="2"/>
  <c r="BK51" i="2"/>
  <c r="BL50" i="2"/>
  <c r="BK50" i="2"/>
  <c r="BL49" i="2"/>
  <c r="BK49" i="2"/>
  <c r="BL48" i="2"/>
  <c r="BK48" i="2"/>
  <c r="BL47" i="2"/>
  <c r="BK47" i="2"/>
  <c r="BL46" i="2"/>
  <c r="BK46" i="2"/>
  <c r="BL45" i="2"/>
  <c r="BK45" i="2"/>
  <c r="BL108" i="2"/>
  <c r="BK108" i="2"/>
  <c r="BL107" i="2"/>
  <c r="BK107" i="2"/>
  <c r="BL106" i="2"/>
  <c r="BK106" i="2"/>
  <c r="BL105" i="2"/>
  <c r="BK105" i="2"/>
  <c r="BL104" i="2"/>
  <c r="BK104" i="2"/>
  <c r="BL103" i="2"/>
  <c r="BK103" i="2"/>
  <c r="BL102" i="2"/>
  <c r="BK102" i="2"/>
  <c r="BL101" i="2"/>
  <c r="BK101" i="2"/>
  <c r="BL100" i="2"/>
  <c r="BK100" i="2"/>
  <c r="BL99" i="2"/>
  <c r="BK99" i="2"/>
  <c r="BL98" i="2"/>
  <c r="BK98" i="2"/>
  <c r="BL97" i="2"/>
  <c r="BK97" i="2"/>
  <c r="BL95" i="2"/>
  <c r="BK95" i="2"/>
  <c r="BL94" i="2"/>
  <c r="BK94" i="2"/>
  <c r="BL93" i="2"/>
  <c r="BK93" i="2"/>
  <c r="BL92" i="2"/>
  <c r="BK92" i="2"/>
  <c r="BL91" i="2"/>
  <c r="BK91" i="2"/>
  <c r="BL90" i="2"/>
  <c r="BK90" i="2"/>
  <c r="BL89" i="2"/>
  <c r="BK89" i="2"/>
  <c r="BL88" i="2"/>
  <c r="BK88" i="2"/>
  <c r="BL87" i="2"/>
  <c r="BK87" i="2"/>
  <c r="BL86" i="2"/>
  <c r="BK86" i="2"/>
  <c r="BL85" i="2"/>
  <c r="BK85" i="2"/>
  <c r="BL84" i="2"/>
  <c r="BK84" i="2"/>
  <c r="BL82" i="2"/>
  <c r="BK82" i="2"/>
  <c r="BL81" i="2"/>
  <c r="BK81" i="2"/>
  <c r="BL80" i="2"/>
  <c r="BK80" i="2"/>
  <c r="BL79" i="2"/>
  <c r="BK79" i="2"/>
  <c r="BL78" i="2"/>
  <c r="BK78" i="2"/>
  <c r="BL77" i="2"/>
  <c r="BK77" i="2"/>
  <c r="BL76" i="2"/>
  <c r="BK76" i="2"/>
  <c r="BL75" i="2"/>
  <c r="BK75" i="2"/>
  <c r="BL74" i="2"/>
  <c r="BK74" i="2"/>
  <c r="BL73" i="2"/>
  <c r="BK73" i="2"/>
  <c r="BL72" i="2"/>
  <c r="BK72" i="2"/>
  <c r="BL71" i="2"/>
  <c r="BK71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58" i="2"/>
  <c r="BL58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BA85" i="2"/>
  <c r="BX17" i="1"/>
  <c r="BW17" i="1"/>
  <c r="BX16" i="1"/>
  <c r="BW16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X9" i="1"/>
  <c r="BW9" i="1"/>
  <c r="BX8" i="1"/>
  <c r="BW8" i="1"/>
  <c r="BX7" i="1"/>
  <c r="BW7" i="1"/>
  <c r="BX6" i="1"/>
  <c r="BW6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1" i="1"/>
  <c r="BW61" i="1"/>
  <c r="BX60" i="1"/>
  <c r="BW60" i="1"/>
  <c r="BX59" i="1"/>
  <c r="BW59" i="1"/>
  <c r="BX58" i="1"/>
  <c r="BW58" i="1"/>
  <c r="BX108" i="1"/>
  <c r="BW108" i="1"/>
  <c r="BX107" i="1"/>
  <c r="BW107" i="1"/>
  <c r="BX106" i="1"/>
  <c r="BW106" i="1"/>
  <c r="BX105" i="1"/>
  <c r="BW105" i="1"/>
  <c r="BX104" i="1"/>
  <c r="BW104" i="1"/>
  <c r="BX103" i="1"/>
  <c r="BW103" i="1"/>
  <c r="BX102" i="1"/>
  <c r="BW102" i="1"/>
  <c r="BX101" i="1"/>
  <c r="BW101" i="1"/>
  <c r="BX100" i="1"/>
  <c r="BW100" i="1"/>
  <c r="BX99" i="1"/>
  <c r="BW99" i="1"/>
  <c r="BX98" i="1"/>
  <c r="BW98" i="1"/>
  <c r="BX97" i="1"/>
  <c r="BW97" i="1"/>
  <c r="BX95" i="1"/>
  <c r="BW95" i="1"/>
  <c r="BX94" i="1"/>
  <c r="BW94" i="1"/>
  <c r="BX93" i="1"/>
  <c r="BW93" i="1"/>
  <c r="BX92" i="1"/>
  <c r="BW92" i="1"/>
  <c r="BX91" i="1"/>
  <c r="BW91" i="1"/>
  <c r="BX90" i="1"/>
  <c r="BW90" i="1"/>
  <c r="BX89" i="1"/>
  <c r="BW89" i="1"/>
  <c r="BX88" i="1"/>
  <c r="BW88" i="1"/>
  <c r="BX87" i="1"/>
  <c r="BW87" i="1"/>
  <c r="BX86" i="1"/>
  <c r="BW86" i="1"/>
  <c r="BX85" i="1"/>
  <c r="BW85" i="1"/>
  <c r="BX84" i="1"/>
  <c r="BW84" i="1"/>
  <c r="BW72" i="1"/>
  <c r="BX72" i="1"/>
  <c r="BW73" i="1"/>
  <c r="BX73" i="1"/>
  <c r="BW74" i="1"/>
  <c r="BX74" i="1"/>
  <c r="BW75" i="1"/>
  <c r="BX75" i="1"/>
  <c r="BW76" i="1"/>
  <c r="BX76" i="1"/>
  <c r="BW77" i="1"/>
  <c r="BX77" i="1"/>
  <c r="BW78" i="1"/>
  <c r="BX78" i="1"/>
  <c r="BW79" i="1"/>
  <c r="BX79" i="1"/>
  <c r="BW80" i="1"/>
  <c r="BX80" i="1"/>
  <c r="BW81" i="1"/>
  <c r="BX81" i="1"/>
  <c r="BW82" i="1"/>
  <c r="BX82" i="1"/>
  <c r="BX71" i="1"/>
  <c r="BW71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G113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E135" i="1"/>
  <c r="AD135" i="1"/>
  <c r="AF130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Z109" i="2"/>
  <c r="AY109" i="2"/>
  <c r="BA106" i="2"/>
  <c r="BA105" i="2"/>
  <c r="AZ96" i="2"/>
  <c r="AY96" i="2"/>
  <c r="AZ83" i="2"/>
  <c r="AY83" i="2"/>
  <c r="AZ70" i="2"/>
  <c r="AY70" i="2"/>
  <c r="AZ57" i="2"/>
  <c r="AY57" i="2"/>
  <c r="BA50" i="2"/>
  <c r="AZ44" i="2"/>
  <c r="AY44" i="2"/>
  <c r="BA35" i="2"/>
  <c r="BA33" i="2"/>
  <c r="AZ31" i="2"/>
  <c r="AY31" i="2"/>
  <c r="AZ18" i="2"/>
  <c r="AY18" i="2"/>
  <c r="T105" i="2"/>
  <c r="T99" i="2"/>
  <c r="H101" i="2"/>
  <c r="G109" i="2"/>
  <c r="F109" i="2"/>
  <c r="H105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E99" i="2"/>
  <c r="E101" i="2"/>
  <c r="BC109" i="2"/>
  <c r="BB109" i="2"/>
  <c r="S109" i="2"/>
  <c r="R109" i="2"/>
  <c r="D109" i="2"/>
  <c r="C109" i="2"/>
  <c r="E107" i="2"/>
  <c r="E106" i="2"/>
  <c r="BU135" i="1"/>
  <c r="BT135" i="1"/>
  <c r="BR135" i="1"/>
  <c r="BQ135" i="1"/>
  <c r="AK135" i="1"/>
  <c r="AJ135" i="1"/>
  <c r="Y135" i="1"/>
  <c r="X135" i="1"/>
  <c r="D135" i="1"/>
  <c r="C135" i="1"/>
  <c r="BX135" i="1" l="1"/>
  <c r="BW135" i="1"/>
  <c r="BK109" i="2"/>
  <c r="BL109" i="2"/>
  <c r="BC96" i="2"/>
  <c r="BB96" i="2"/>
  <c r="S96" i="2"/>
  <c r="R96" i="2"/>
  <c r="D96" i="2"/>
  <c r="C96" i="2"/>
  <c r="E95" i="2"/>
  <c r="E94" i="2"/>
  <c r="E93" i="2"/>
  <c r="E92" i="2"/>
  <c r="T91" i="2"/>
  <c r="E91" i="2"/>
  <c r="E90" i="2"/>
  <c r="E89" i="2"/>
  <c r="E88" i="2"/>
  <c r="E87" i="2"/>
  <c r="T85" i="2"/>
  <c r="E85" i="2"/>
  <c r="BC83" i="2"/>
  <c r="BB83" i="2"/>
  <c r="S83" i="2"/>
  <c r="R83" i="2"/>
  <c r="D83" i="2"/>
  <c r="C83" i="2"/>
  <c r="T82" i="2"/>
  <c r="E81" i="2"/>
  <c r="E79" i="2"/>
  <c r="T78" i="2"/>
  <c r="E77" i="2"/>
  <c r="T76" i="2"/>
  <c r="T72" i="2"/>
  <c r="BC70" i="2"/>
  <c r="BB70" i="2"/>
  <c r="S70" i="2"/>
  <c r="R70" i="2"/>
  <c r="D70" i="2"/>
  <c r="C70" i="2"/>
  <c r="BC57" i="2"/>
  <c r="BB57" i="2"/>
  <c r="S57" i="2"/>
  <c r="R57" i="2"/>
  <c r="D57" i="2"/>
  <c r="C57" i="2"/>
  <c r="T56" i="2"/>
  <c r="T51" i="2"/>
  <c r="T49" i="2"/>
  <c r="BC44" i="2"/>
  <c r="BB44" i="2"/>
  <c r="S44" i="2"/>
  <c r="R44" i="2"/>
  <c r="D44" i="2"/>
  <c r="C44" i="2"/>
  <c r="T43" i="2"/>
  <c r="BC31" i="2"/>
  <c r="BB31" i="2"/>
  <c r="S31" i="2"/>
  <c r="R31" i="2"/>
  <c r="D31" i="2"/>
  <c r="C31" i="2"/>
  <c r="T26" i="2"/>
  <c r="T23" i="2"/>
  <c r="BC18" i="2"/>
  <c r="BB18" i="2"/>
  <c r="S18" i="2"/>
  <c r="R18" i="2"/>
  <c r="D18" i="2"/>
  <c r="C18" i="2"/>
  <c r="T17" i="2"/>
  <c r="BU122" i="1"/>
  <c r="BT122" i="1"/>
  <c r="BR122" i="1"/>
  <c r="BQ122" i="1"/>
  <c r="AK122" i="1"/>
  <c r="AJ122" i="1"/>
  <c r="Y122" i="1"/>
  <c r="X122" i="1"/>
  <c r="D122" i="1"/>
  <c r="C122" i="1"/>
  <c r="BU109" i="1"/>
  <c r="BT109" i="1"/>
  <c r="BR109" i="1"/>
  <c r="BQ109" i="1"/>
  <c r="AK109" i="1"/>
  <c r="AJ109" i="1"/>
  <c r="Y109" i="1"/>
  <c r="X109" i="1"/>
  <c r="D109" i="1"/>
  <c r="C109" i="1"/>
  <c r="BV103" i="1"/>
  <c r="BS103" i="1"/>
  <c r="BU96" i="1"/>
  <c r="BT96" i="1"/>
  <c r="BR96" i="1"/>
  <c r="BQ96" i="1"/>
  <c r="AK96" i="1"/>
  <c r="AJ96" i="1"/>
  <c r="Y96" i="1"/>
  <c r="X96" i="1"/>
  <c r="D96" i="1"/>
  <c r="C96" i="1"/>
  <c r="BV92" i="1"/>
  <c r="BU83" i="1"/>
  <c r="BT83" i="1"/>
  <c r="BR83" i="1"/>
  <c r="BQ83" i="1"/>
  <c r="AK83" i="1"/>
  <c r="AJ83" i="1"/>
  <c r="Y83" i="1"/>
  <c r="X83" i="1"/>
  <c r="D83" i="1"/>
  <c r="C83" i="1"/>
  <c r="BV79" i="1"/>
  <c r="BV77" i="1"/>
  <c r="BV76" i="1"/>
  <c r="BV75" i="1"/>
  <c r="BV74" i="1"/>
  <c r="BS74" i="1"/>
  <c r="AL74" i="1"/>
  <c r="BV73" i="1"/>
  <c r="Z72" i="1"/>
  <c r="BV71" i="1"/>
  <c r="BS71" i="1"/>
  <c r="BU70" i="1"/>
  <c r="BT70" i="1"/>
  <c r="BR70" i="1"/>
  <c r="BQ70" i="1"/>
  <c r="AK70" i="1"/>
  <c r="AJ70" i="1"/>
  <c r="Y70" i="1"/>
  <c r="X70" i="1"/>
  <c r="D70" i="1"/>
  <c r="C70" i="1"/>
  <c r="BS69" i="1"/>
  <c r="BV68" i="1"/>
  <c r="BS68" i="1"/>
  <c r="Z68" i="1"/>
  <c r="BV67" i="1"/>
  <c r="BS67" i="1"/>
  <c r="BS66" i="1"/>
  <c r="BV65" i="1"/>
  <c r="BS65" i="1"/>
  <c r="BS64" i="1"/>
  <c r="Z64" i="1"/>
  <c r="BS63" i="1"/>
  <c r="BS62" i="1"/>
  <c r="BS60" i="1"/>
  <c r="BS59" i="1"/>
  <c r="BU57" i="1"/>
  <c r="BT57" i="1"/>
  <c r="BR57" i="1"/>
  <c r="BQ57" i="1"/>
  <c r="AK57" i="1"/>
  <c r="AJ57" i="1"/>
  <c r="Y57" i="1"/>
  <c r="X57" i="1"/>
  <c r="D57" i="1"/>
  <c r="C57" i="1"/>
  <c r="BS56" i="1"/>
  <c r="BS53" i="1"/>
  <c r="BS52" i="1"/>
  <c r="Z52" i="1"/>
  <c r="BS51" i="1"/>
  <c r="BS50" i="1"/>
  <c r="BS49" i="1"/>
  <c r="BS47" i="1"/>
  <c r="BS46" i="1"/>
  <c r="BS45" i="1"/>
  <c r="BU44" i="1"/>
  <c r="BT44" i="1"/>
  <c r="BR44" i="1"/>
  <c r="BQ44" i="1"/>
  <c r="AK44" i="1"/>
  <c r="AJ44" i="1"/>
  <c r="Y44" i="1"/>
  <c r="X44" i="1"/>
  <c r="D44" i="1"/>
  <c r="C44" i="1"/>
  <c r="BV43" i="1"/>
  <c r="BS43" i="1"/>
  <c r="BS42" i="1"/>
  <c r="Z42" i="1"/>
  <c r="BS41" i="1"/>
  <c r="BS40" i="1"/>
  <c r="BS39" i="1"/>
  <c r="BS38" i="1"/>
  <c r="BS37" i="1"/>
  <c r="BS35" i="1"/>
  <c r="BS34" i="1"/>
  <c r="BS33" i="1"/>
  <c r="BU31" i="1"/>
  <c r="BT31" i="1"/>
  <c r="BR31" i="1"/>
  <c r="BQ31" i="1"/>
  <c r="AK31" i="1"/>
  <c r="AJ31" i="1"/>
  <c r="Y31" i="1"/>
  <c r="X31" i="1"/>
  <c r="D31" i="1"/>
  <c r="C31" i="1"/>
  <c r="BS30" i="1"/>
  <c r="BS29" i="1"/>
  <c r="BS28" i="1"/>
  <c r="BS27" i="1"/>
  <c r="BS23" i="1"/>
  <c r="BS21" i="1"/>
  <c r="BS20" i="1"/>
  <c r="BU18" i="1"/>
  <c r="BT18" i="1"/>
  <c r="BR18" i="1"/>
  <c r="BQ18" i="1"/>
  <c r="AK18" i="1"/>
  <c r="AJ18" i="1"/>
  <c r="Y18" i="1"/>
  <c r="X18" i="1"/>
  <c r="D18" i="1"/>
  <c r="C18" i="1"/>
  <c r="BS17" i="1"/>
  <c r="BS16" i="1"/>
  <c r="AL16" i="1"/>
  <c r="BS14" i="1"/>
  <c r="AL13" i="1"/>
  <c r="BS12" i="1"/>
  <c r="BS11" i="1"/>
  <c r="BS10" i="1"/>
  <c r="BS9" i="1"/>
  <c r="BS8" i="1"/>
  <c r="BS6" i="1"/>
  <c r="E6" i="1"/>
  <c r="BX18" i="1" l="1"/>
  <c r="BW31" i="1"/>
  <c r="BX70" i="1"/>
  <c r="BW83" i="1"/>
  <c r="BX96" i="1"/>
  <c r="BX109" i="1"/>
  <c r="BK44" i="2"/>
  <c r="BL70" i="2"/>
  <c r="BX83" i="1"/>
  <c r="BW122" i="1"/>
  <c r="BX122" i="1"/>
  <c r="BK18" i="2"/>
  <c r="BK31" i="2"/>
  <c r="BL44" i="2"/>
  <c r="BK57" i="2"/>
  <c r="BL83" i="2"/>
  <c r="BL18" i="2"/>
  <c r="BL31" i="2"/>
  <c r="BK96" i="2"/>
  <c r="BW18" i="1"/>
  <c r="BX44" i="1"/>
  <c r="BX57" i="1"/>
  <c r="BW70" i="1"/>
  <c r="BW96" i="1"/>
  <c r="BW109" i="1"/>
  <c r="BK83" i="2"/>
  <c r="BX31" i="1"/>
  <c r="BL57" i="2"/>
  <c r="BW44" i="1"/>
  <c r="BW57" i="1"/>
  <c r="BK70" i="2"/>
  <c r="BL96" i="2"/>
</calcChain>
</file>

<file path=xl/sharedStrings.xml><?xml version="1.0" encoding="utf-8"?>
<sst xmlns="http://schemas.openxmlformats.org/spreadsheetml/2006/main" count="701" uniqueCount="60">
  <si>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</si>
  <si>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</si>
  <si>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</si>
  <si>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</si>
  <si>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</si>
  <si>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</si>
  <si>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</si>
  <si>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</si>
  <si>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</si>
  <si>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</si>
  <si>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</si>
  <si>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</si>
  <si>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</si>
  <si>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</si>
  <si>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</si>
  <si>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</si>
  <si>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</si>
  <si>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</si>
  <si>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</si>
  <si>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</si>
  <si>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</si>
  <si>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Germany</t>
  </si>
  <si>
    <t>United Kingdom</t>
  </si>
  <si>
    <t>All countries</t>
  </si>
  <si>
    <t>Total quantity in tons</t>
  </si>
  <si>
    <t>Total FOB value (R'000)</t>
  </si>
  <si>
    <t>Angola</t>
  </si>
  <si>
    <t>Greece</t>
  </si>
  <si>
    <t>Mozambique</t>
  </si>
  <si>
    <t>Tanzania</t>
  </si>
  <si>
    <t>Zambia</t>
  </si>
  <si>
    <t>Zimbabwe</t>
  </si>
  <si>
    <t>Canada</t>
  </si>
  <si>
    <t>United States</t>
  </si>
  <si>
    <t>Congo, Dem Rep Of</t>
  </si>
  <si>
    <t>Malawi</t>
  </si>
  <si>
    <t>Unknown</t>
  </si>
  <si>
    <t>Korea, Rep of</t>
  </si>
  <si>
    <t>Tariff Line 1107.10.10 Malt, not roasted - Wheat</t>
  </si>
  <si>
    <t>Botswana</t>
  </si>
  <si>
    <t>Namibia</t>
  </si>
  <si>
    <t>Swaziland</t>
  </si>
  <si>
    <t>Lesotho</t>
  </si>
  <si>
    <t>Nigeria</t>
  </si>
  <si>
    <t>India</t>
  </si>
  <si>
    <t>Ethopia</t>
  </si>
  <si>
    <t>Italy</t>
  </si>
  <si>
    <t>Netherlands</t>
  </si>
  <si>
    <t>United Arab Emirates</t>
  </si>
  <si>
    <t>Senegal</t>
  </si>
  <si>
    <t>Sweden</t>
  </si>
  <si>
    <t>Mauritius</t>
  </si>
  <si>
    <t>Monthly</t>
  </si>
  <si>
    <t>Poland</t>
  </si>
  <si>
    <t>Seychelles</t>
  </si>
  <si>
    <t>Ethiopia</t>
  </si>
  <si>
    <t>Czech Republic</t>
  </si>
  <si>
    <t>France</t>
  </si>
  <si>
    <t>Eswatini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</si>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</sst>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164" fontId="0" fillId="0" borderId="5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4" fontId="5" fillId="3" borderId="4" xfId="0" applyNumberFormat="1" applyFont="1" applyFill="1" applyBorder="1"/>
    <xf numFmtId="164" fontId="5" fillId="3" borderId="10" xfId="0" applyNumberFormat="1" applyFont="1" applyFill="1" applyBorder="1"/>
    <xf numFmtId="164" fontId="2" fillId="0" borderId="10" xfId="0" applyNumberFormat="1" applyFont="1" applyBorder="1" applyAlignment="1">
      <alignment wrapText="1"/>
    </xf>
    <xf numFmtId="4" fontId="6" fillId="3" borderId="9" xfId="0" applyNumberFormat="1" applyFont="1" applyFill="1" applyBorder="1"/>
    <xf numFmtId="4" fontId="6" fillId="3" borderId="4" xfId="0" applyNumberFormat="1" applyFont="1" applyFill="1" applyBorder="1"/>
    <xf numFmtId="164" fontId="6" fillId="3" borderId="10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5" fillId="3" borderId="15" xfId="0" applyFont="1" applyFill="1" applyBorder="1"/>
    <xf numFmtId="0" fontId="5" fillId="3" borderId="4" xfId="0" applyFont="1" applyFill="1" applyBorder="1"/>
    <xf numFmtId="0" fontId="0" fillId="0" borderId="7" xfId="0" applyBorder="1"/>
    <xf numFmtId="0" fontId="0" fillId="0" borderId="6" xfId="0" applyBorder="1"/>
    <xf numFmtId="164" fontId="2" fillId="0" borderId="1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6" fillId="3" borderId="15" xfId="0" applyFont="1" applyFill="1" applyBorder="1"/>
    <xf numFmtId="0" fontId="6" fillId="3" borderId="4" xfId="0" applyFont="1" applyFill="1" applyBorder="1"/>
    <xf numFmtId="2" fontId="2" fillId="0" borderId="4" xfId="0" applyNumberFormat="1" applyFont="1" applyBorder="1" applyAlignment="1">
      <alignment wrapText="1"/>
    </xf>
    <xf numFmtId="0" fontId="7" fillId="3" borderId="15" xfId="0" applyFont="1" applyFill="1" applyBorder="1"/>
    <xf numFmtId="0" fontId="7" fillId="3" borderId="4" xfId="0" applyFont="1" applyFill="1" applyBorder="1"/>
    <xf numFmtId="164" fontId="7" fillId="3" borderId="10" xfId="0" applyNumberFormat="1" applyFont="1" applyFill="1" applyBorder="1"/>
    <xf numFmtId="4" fontId="7" fillId="3" borderId="9" xfId="0" applyNumberFormat="1" applyFont="1" applyFill="1" applyBorder="1"/>
    <xf numFmtId="4" fontId="7" fillId="3" borderId="4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4" fontId="9" fillId="0" borderId="2" xfId="0" applyNumberFormat="1" applyFont="1" applyBorder="1"/>
    <xf numFmtId="164" fontId="7" fillId="3" borderId="16" xfId="0" applyNumberFormat="1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.6640625" customWidth="1"/>
    <col min="3" max="3" width="9.6640625" style="9" customWidth="1"/>
    <col min="4" max="4" width="10.33203125" style="10" customWidth="1"/>
    <col min="5" max="5" width="10.88671875" style="3" bestFit="1" customWidth="1"/>
    <col min="6" max="6" width="9.88671875" style="9" customWidth="1"/>
    <col min="7" max="7" width="10.33203125" style="10" customWidth="1"/>
    <col min="8" max="8" width="10.109375" style="3" customWidth="1"/>
    <col min="9" max="9" width="9.88671875" style="9" customWidth="1"/>
    <col min="10" max="10" width="10.33203125" style="10" customWidth="1"/>
    <col min="11" max="11" width="10.109375" style="3" customWidth="1"/>
    <col min="12" max="12" width="9.88671875" style="9" customWidth="1"/>
    <col min="13" max="13" width="10.33203125" style="10" customWidth="1"/>
    <col min="14" max="14" width="10.109375" style="3" customWidth="1"/>
    <col min="15" max="15" width="8.88671875" style="9"/>
    <col min="16" max="16" width="10.33203125" style="10" bestFit="1" customWidth="1"/>
    <col min="17" max="17" width="9.88671875" style="3" bestFit="1" customWidth="1"/>
    <col min="18" max="18" width="9.109375" style="9"/>
    <col min="19" max="19" width="10.33203125" style="10" bestFit="1" customWidth="1"/>
    <col min="20" max="20" width="9.88671875" style="3" bestFit="1" customWidth="1"/>
    <col min="21" max="21" width="9.109375" style="9"/>
    <col min="22" max="22" width="10.33203125" style="10" bestFit="1" customWidth="1"/>
    <col min="23" max="23" width="9.88671875" style="3" bestFit="1" customWidth="1"/>
    <col min="24" max="24" width="9.109375" style="9"/>
    <col min="25" max="25" width="10.33203125" style="10" bestFit="1" customWidth="1"/>
    <col min="26" max="26" width="10.88671875" style="3" bestFit="1" customWidth="1"/>
    <col min="27" max="27" width="9.109375" style="9"/>
    <col min="28" max="28" width="10.33203125" style="10" bestFit="1" customWidth="1"/>
    <col min="29" max="29" width="9.109375" style="3"/>
    <col min="30" max="30" width="9.109375" style="9"/>
    <col min="31" max="31" width="10.33203125" style="10" bestFit="1" customWidth="1"/>
    <col min="32" max="32" width="10.6640625" style="3" customWidth="1"/>
    <col min="33" max="33" width="9.109375" style="9"/>
    <col min="34" max="34" width="10.33203125" style="10" bestFit="1" customWidth="1"/>
    <col min="35" max="35" width="10.6640625" style="3" customWidth="1"/>
    <col min="36" max="36" width="9.109375" style="9"/>
    <col min="37" max="37" width="10.33203125" style="10" bestFit="1" customWidth="1"/>
    <col min="38" max="38" width="10.6640625" style="3" customWidth="1"/>
    <col min="39" max="39" width="9.109375" style="9"/>
    <col min="40" max="40" width="10.33203125" style="10" bestFit="1" customWidth="1"/>
    <col min="41" max="41" width="9.88671875" style="3" bestFit="1" customWidth="1"/>
    <col min="42" max="42" width="9.109375" style="9"/>
    <col min="43" max="43" width="10.33203125" style="10" bestFit="1" customWidth="1"/>
    <col min="44" max="44" width="9.88671875" style="3" bestFit="1" customWidth="1"/>
    <col min="45" max="45" width="9.109375" style="9"/>
    <col min="46" max="46" width="10.33203125" style="10" bestFit="1" customWidth="1"/>
    <col min="47" max="47" width="9.88671875" style="3" bestFit="1" customWidth="1"/>
    <col min="48" max="48" width="9.109375" style="9"/>
    <col min="49" max="49" width="10.33203125" style="10" bestFit="1" customWidth="1"/>
    <col min="50" max="50" width="9.88671875" style="3" bestFit="1" customWidth="1"/>
    <col min="51" max="51" width="9.109375" style="9"/>
    <col min="52" max="52" width="10.33203125" style="10" bestFit="1" customWidth="1"/>
    <col min="53" max="53" width="9.88671875" style="3" bestFit="1" customWidth="1"/>
    <col min="54" max="54" width="9.5546875" style="9" customWidth="1"/>
    <col min="55" max="55" width="10.33203125" style="10" bestFit="1" customWidth="1"/>
    <col min="56" max="56" width="12" style="3" customWidth="1"/>
    <col min="57" max="57" width="8.88671875" style="9"/>
    <col min="58" max="58" width="10.33203125" style="10" bestFit="1" customWidth="1"/>
    <col min="59" max="59" width="9.88671875" style="3" bestFit="1" customWidth="1"/>
    <col min="60" max="60" width="9.109375" style="9"/>
    <col min="61" max="61" width="10.33203125" style="10" bestFit="1" customWidth="1"/>
    <col min="62" max="62" width="9.88671875" style="3" bestFit="1" customWidth="1"/>
    <col min="63" max="63" width="11.109375" style="9" customWidth="1"/>
    <col min="64" max="64" width="11.109375" style="10" customWidth="1"/>
    <col min="66" max="66" width="6.5546875" customWidth="1"/>
    <col min="70" max="70" width="8.33203125" customWidth="1"/>
    <col min="74" max="74" width="1.6640625" customWidth="1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8" max="98" width="1.6640625" customWidth="1"/>
    <col min="102" max="102" width="1.6640625" customWidth="1"/>
    <col min="106" max="106" width="1.6640625" customWidth="1"/>
    <col min="107" max="107" width="12.109375" customWidth="1"/>
    <col min="110" max="110" width="1.6640625" customWidth="1"/>
    <col min="114" max="114" width="1.6640625" customWidth="1"/>
    <col min="118" max="118" width="1.6640625" customWidth="1"/>
    <col min="122" max="122" width="1.6640625" customWidth="1"/>
  </cols>
  <sheetData>
    <row r="1" spans="1:204" s="15" customFormat="1" ht="10.5" customHeigh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</row>
    <row r="2" spans="1:204" s="25" customFormat="1" ht="21" customHeight="1" x14ac:dyDescent="0.4">
      <c r="B2" s="19" t="s">
        <v>19</v>
      </c>
      <c r="C2" s="80" t="s">
        <v>38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20"/>
      <c r="V2" s="21"/>
      <c r="W2" s="19"/>
      <c r="X2" s="20"/>
      <c r="Y2" s="21"/>
      <c r="Z2" s="19"/>
      <c r="AA2" s="20"/>
      <c r="AB2" s="21"/>
      <c r="AC2" s="19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</row>
    <row r="3" spans="1:204" s="25" customFormat="1" ht="9.75" customHeight="1" thickBot="1" x14ac:dyDescent="0.35">
      <c r="C3" s="26"/>
      <c r="D3" s="27"/>
      <c r="E3" s="28"/>
      <c r="F3" s="22"/>
      <c r="G3" s="23"/>
      <c r="H3" s="24"/>
      <c r="I3" s="22"/>
      <c r="J3" s="23"/>
      <c r="K3" s="24"/>
      <c r="L3" s="22"/>
      <c r="M3" s="23"/>
      <c r="N3" s="24"/>
      <c r="O3" s="22"/>
      <c r="P3" s="23"/>
      <c r="Q3" s="24"/>
      <c r="R3" s="22"/>
      <c r="S3" s="23"/>
      <c r="T3" s="24"/>
      <c r="U3" s="22"/>
      <c r="V3" s="23"/>
      <c r="W3" s="24"/>
      <c r="X3" s="22"/>
      <c r="Y3" s="23"/>
      <c r="Z3" s="24"/>
      <c r="AA3" s="22"/>
      <c r="AB3" s="23"/>
      <c r="AC3" s="24"/>
      <c r="AD3" s="22"/>
      <c r="AE3" s="23"/>
      <c r="AF3" s="24"/>
      <c r="AG3" s="22"/>
      <c r="AH3" s="23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</row>
    <row r="4" spans="1:204" s="5" customFormat="1" ht="45" customHeight="1" x14ac:dyDescent="0.3">
      <c r="A4" s="84" t="s">
        <v>0</v>
      </c>
      <c r="B4" s="85"/>
      <c r="C4" s="81" t="s">
        <v>20</v>
      </c>
      <c r="D4" s="82"/>
      <c r="E4" s="83"/>
      <c r="F4" s="81" t="s">
        <v>32</v>
      </c>
      <c r="G4" s="82"/>
      <c r="H4" s="83"/>
      <c r="I4" s="81" t="s">
        <v>56</v>
      </c>
      <c r="J4" s="82"/>
      <c r="K4" s="83"/>
      <c r="L4" s="81" t="s">
        <v>55</v>
      </c>
      <c r="M4" s="82"/>
      <c r="N4" s="83"/>
      <c r="O4" s="81" t="s">
        <v>57</v>
      </c>
      <c r="P4" s="82"/>
      <c r="Q4" s="83"/>
      <c r="R4" s="81" t="s">
        <v>21</v>
      </c>
      <c r="S4" s="82"/>
      <c r="T4" s="83"/>
      <c r="U4" s="81" t="s">
        <v>44</v>
      </c>
      <c r="V4" s="82"/>
      <c r="W4" s="83"/>
      <c r="X4" s="81" t="s">
        <v>46</v>
      </c>
      <c r="Y4" s="82"/>
      <c r="Z4" s="83"/>
      <c r="AA4" s="81" t="s">
        <v>37</v>
      </c>
      <c r="AB4" s="82"/>
      <c r="AC4" s="83"/>
      <c r="AD4" s="81" t="s">
        <v>42</v>
      </c>
      <c r="AE4" s="82"/>
      <c r="AF4" s="83"/>
      <c r="AG4" s="81" t="s">
        <v>51</v>
      </c>
      <c r="AH4" s="82"/>
      <c r="AI4" s="83"/>
      <c r="AJ4" s="81" t="s">
        <v>40</v>
      </c>
      <c r="AK4" s="82"/>
      <c r="AL4" s="83"/>
      <c r="AM4" s="81" t="s">
        <v>47</v>
      </c>
      <c r="AN4" s="82"/>
      <c r="AO4" s="83"/>
      <c r="AP4" s="81" t="s">
        <v>43</v>
      </c>
      <c r="AQ4" s="82"/>
      <c r="AR4" s="83"/>
      <c r="AS4" s="81" t="s">
        <v>53</v>
      </c>
      <c r="AT4" s="82"/>
      <c r="AU4" s="83"/>
      <c r="AV4" s="81" t="s">
        <v>50</v>
      </c>
      <c r="AW4" s="82"/>
      <c r="AX4" s="83"/>
      <c r="AY4" s="81" t="s">
        <v>22</v>
      </c>
      <c r="AZ4" s="82"/>
      <c r="BA4" s="83"/>
      <c r="BB4" s="81" t="s">
        <v>33</v>
      </c>
      <c r="BC4" s="82"/>
      <c r="BD4" s="83"/>
      <c r="BE4" s="81" t="s">
        <v>36</v>
      </c>
      <c r="BF4" s="82"/>
      <c r="BG4" s="83"/>
      <c r="BH4" s="81" t="s">
        <v>31</v>
      </c>
      <c r="BI4" s="82"/>
      <c r="BJ4" s="83"/>
      <c r="BK4" s="52" t="s">
        <v>23</v>
      </c>
      <c r="BL4" s="53" t="s">
        <v>23</v>
      </c>
      <c r="BM4" s="4"/>
      <c r="BO4" s="4"/>
      <c r="BP4" s="4"/>
      <c r="BQ4" s="4"/>
      <c r="BS4" s="79"/>
      <c r="BT4" s="79"/>
      <c r="BU4" s="79"/>
      <c r="BW4" s="79"/>
      <c r="BX4" s="79"/>
      <c r="BY4" s="79"/>
      <c r="CA4" s="79"/>
      <c r="CB4" s="79"/>
      <c r="CC4" s="79"/>
      <c r="CE4" s="79"/>
      <c r="CF4" s="79"/>
      <c r="CG4" s="79"/>
      <c r="CI4" s="79"/>
      <c r="CJ4" s="79"/>
      <c r="CK4" s="79"/>
      <c r="CM4" s="79"/>
      <c r="CN4" s="79"/>
      <c r="CO4" s="79"/>
      <c r="CQ4" s="79"/>
      <c r="CR4" s="79"/>
      <c r="CS4" s="79"/>
      <c r="CU4" s="79"/>
      <c r="CV4" s="79"/>
      <c r="CW4" s="79"/>
      <c r="CY4" s="79"/>
      <c r="CZ4" s="79"/>
      <c r="DA4" s="79"/>
      <c r="DC4" s="79"/>
      <c r="DD4" s="79"/>
      <c r="DE4" s="79"/>
      <c r="DG4" s="79"/>
      <c r="DH4" s="79"/>
      <c r="DI4" s="79"/>
      <c r="DK4" s="79"/>
      <c r="DL4" s="79"/>
      <c r="DM4" s="79"/>
      <c r="DO4" s="79"/>
      <c r="DP4" s="79"/>
      <c r="DQ4" s="79"/>
      <c r="DS4" s="79"/>
      <c r="DT4" s="79"/>
      <c r="DU4" s="79"/>
    </row>
    <row r="5" spans="1:204" ht="45" customHeight="1" thickBot="1" x14ac:dyDescent="0.35">
      <c r="A5" s="41" t="s">
        <v>1</v>
      </c>
      <c r="B5" s="42" t="s">
        <v>52</v>
      </c>
      <c r="C5" s="49" t="s">
        <v>2</v>
      </c>
      <c r="D5" s="32" t="s">
        <v>3</v>
      </c>
      <c r="E5" s="50" t="s">
        <v>4</v>
      </c>
      <c r="F5" s="49" t="s">
        <v>2</v>
      </c>
      <c r="G5" s="32" t="s">
        <v>3</v>
      </c>
      <c r="H5" s="50" t="s">
        <v>4</v>
      </c>
      <c r="I5" s="49" t="s">
        <v>2</v>
      </c>
      <c r="J5" s="32" t="s">
        <v>3</v>
      </c>
      <c r="K5" s="50" t="s">
        <v>4</v>
      </c>
      <c r="L5" s="49" t="s">
        <v>2</v>
      </c>
      <c r="M5" s="32" t="s">
        <v>3</v>
      </c>
      <c r="N5" s="50" t="s">
        <v>4</v>
      </c>
      <c r="O5" s="49" t="s">
        <v>2</v>
      </c>
      <c r="P5" s="32" t="s">
        <v>3</v>
      </c>
      <c r="Q5" s="50" t="s">
        <v>4</v>
      </c>
      <c r="R5" s="49" t="s">
        <v>2</v>
      </c>
      <c r="S5" s="32" t="s">
        <v>3</v>
      </c>
      <c r="T5" s="50" t="s">
        <v>4</v>
      </c>
      <c r="U5" s="49" t="s">
        <v>2</v>
      </c>
      <c r="V5" s="32" t="s">
        <v>3</v>
      </c>
      <c r="W5" s="50" t="s">
        <v>4</v>
      </c>
      <c r="X5" s="49" t="s">
        <v>2</v>
      </c>
      <c r="Y5" s="32" t="s">
        <v>3</v>
      </c>
      <c r="Z5" s="50" t="s">
        <v>4</v>
      </c>
      <c r="AA5" s="49" t="s">
        <v>2</v>
      </c>
      <c r="AB5" s="32" t="s">
        <v>3</v>
      </c>
      <c r="AC5" s="50" t="s">
        <v>4</v>
      </c>
      <c r="AD5" s="49" t="s">
        <v>2</v>
      </c>
      <c r="AE5" s="32" t="s">
        <v>3</v>
      </c>
      <c r="AF5" s="50" t="s">
        <v>4</v>
      </c>
      <c r="AG5" s="49" t="s">
        <v>2</v>
      </c>
      <c r="AH5" s="32" t="s">
        <v>3</v>
      </c>
      <c r="AI5" s="50" t="s">
        <v>4</v>
      </c>
      <c r="AJ5" s="49" t="s">
        <v>2</v>
      </c>
      <c r="AK5" s="32" t="s">
        <v>3</v>
      </c>
      <c r="AL5" s="50" t="s">
        <v>4</v>
      </c>
      <c r="AM5" s="49" t="s">
        <v>2</v>
      </c>
      <c r="AN5" s="32" t="s">
        <v>3</v>
      </c>
      <c r="AO5" s="50" t="s">
        <v>4</v>
      </c>
      <c r="AP5" s="49" t="s">
        <v>2</v>
      </c>
      <c r="AQ5" s="32" t="s">
        <v>3</v>
      </c>
      <c r="AR5" s="50" t="s">
        <v>4</v>
      </c>
      <c r="AS5" s="49" t="s">
        <v>2</v>
      </c>
      <c r="AT5" s="32" t="s">
        <v>3</v>
      </c>
      <c r="AU5" s="50" t="s">
        <v>4</v>
      </c>
      <c r="AV5" s="49" t="s">
        <v>2</v>
      </c>
      <c r="AW5" s="32" t="s">
        <v>3</v>
      </c>
      <c r="AX5" s="50" t="s">
        <v>4</v>
      </c>
      <c r="AY5" s="49" t="s">
        <v>2</v>
      </c>
      <c r="AZ5" s="32" t="s">
        <v>3</v>
      </c>
      <c r="BA5" s="50" t="s">
        <v>4</v>
      </c>
      <c r="BB5" s="49" t="s">
        <v>2</v>
      </c>
      <c r="BC5" s="32" t="s">
        <v>3</v>
      </c>
      <c r="BD5" s="50" t="s">
        <v>4</v>
      </c>
      <c r="BE5" s="49" t="s">
        <v>2</v>
      </c>
      <c r="BF5" s="32" t="s">
        <v>3</v>
      </c>
      <c r="BG5" s="50" t="s">
        <v>4</v>
      </c>
      <c r="BH5" s="49" t="s">
        <v>2</v>
      </c>
      <c r="BI5" s="32" t="s">
        <v>3</v>
      </c>
      <c r="BJ5" s="50" t="s">
        <v>4</v>
      </c>
      <c r="BK5" s="49" t="s">
        <v>24</v>
      </c>
      <c r="BL5" s="33" t="s">
        <v>25</v>
      </c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</row>
    <row r="6" spans="1:204" x14ac:dyDescent="0.3">
      <c r="A6" s="43">
        <v>2006</v>
      </c>
      <c r="B6" s="44" t="s">
        <v>5</v>
      </c>
      <c r="C6" s="8">
        <v>0</v>
      </c>
      <c r="D6" s="6">
        <v>0</v>
      </c>
      <c r="E6" s="7">
        <v>0</v>
      </c>
      <c r="F6" s="8">
        <v>0</v>
      </c>
      <c r="G6" s="6">
        <v>0</v>
      </c>
      <c r="H6" s="7">
        <v>0</v>
      </c>
      <c r="I6" s="8">
        <v>0</v>
      </c>
      <c r="J6" s="6">
        <v>0</v>
      </c>
      <c r="K6" s="7">
        <v>0</v>
      </c>
      <c r="L6" s="8">
        <v>0</v>
      </c>
      <c r="M6" s="6">
        <v>0</v>
      </c>
      <c r="N6" s="7">
        <v>0</v>
      </c>
      <c r="O6" s="8">
        <v>0</v>
      </c>
      <c r="P6" s="6">
        <v>0</v>
      </c>
      <c r="Q6" s="7">
        <f t="shared" ref="Q6:Q17" si="0">IF(O6=0,0,P6/O6*1000)</f>
        <v>0</v>
      </c>
      <c r="R6" s="8">
        <v>0</v>
      </c>
      <c r="S6" s="6">
        <v>0</v>
      </c>
      <c r="T6" s="7">
        <v>0</v>
      </c>
      <c r="U6" s="8">
        <v>0</v>
      </c>
      <c r="V6" s="6">
        <v>0</v>
      </c>
      <c r="W6" s="7">
        <v>0</v>
      </c>
      <c r="X6" s="8">
        <v>0</v>
      </c>
      <c r="Y6" s="6">
        <v>0</v>
      </c>
      <c r="Z6" s="7">
        <v>0</v>
      </c>
      <c r="AA6" s="8">
        <v>0</v>
      </c>
      <c r="AB6" s="6">
        <v>0</v>
      </c>
      <c r="AC6" s="7">
        <v>0</v>
      </c>
      <c r="AD6" s="8">
        <v>0</v>
      </c>
      <c r="AE6" s="6">
        <v>0</v>
      </c>
      <c r="AF6" s="7">
        <v>0</v>
      </c>
      <c r="AG6" s="8">
        <v>0</v>
      </c>
      <c r="AH6" s="6">
        <v>0</v>
      </c>
      <c r="AI6" s="7">
        <v>0</v>
      </c>
      <c r="AJ6" s="8">
        <v>0</v>
      </c>
      <c r="AK6" s="6">
        <v>0</v>
      </c>
      <c r="AL6" s="7">
        <v>0</v>
      </c>
      <c r="AM6" s="8">
        <v>0</v>
      </c>
      <c r="AN6" s="6">
        <v>0</v>
      </c>
      <c r="AO6" s="7">
        <v>0</v>
      </c>
      <c r="AP6" s="8">
        <v>0</v>
      </c>
      <c r="AQ6" s="6">
        <v>0</v>
      </c>
      <c r="AR6" s="7">
        <v>0</v>
      </c>
      <c r="AS6" s="8">
        <v>0</v>
      </c>
      <c r="AT6" s="6">
        <v>0</v>
      </c>
      <c r="AU6" s="7">
        <v>0</v>
      </c>
      <c r="AV6" s="8">
        <v>0</v>
      </c>
      <c r="AW6" s="6">
        <v>0</v>
      </c>
      <c r="AX6" s="7">
        <v>0</v>
      </c>
      <c r="AY6" s="8">
        <v>0</v>
      </c>
      <c r="AZ6" s="6">
        <v>0</v>
      </c>
      <c r="BA6" s="7">
        <v>0</v>
      </c>
      <c r="BB6" s="8">
        <v>0</v>
      </c>
      <c r="BC6" s="6">
        <v>0</v>
      </c>
      <c r="BD6" s="7">
        <v>0</v>
      </c>
      <c r="BE6" s="8">
        <v>0</v>
      </c>
      <c r="BF6" s="6">
        <v>0</v>
      </c>
      <c r="BG6" s="7">
        <v>0</v>
      </c>
      <c r="BH6" s="8"/>
      <c r="BI6" s="6"/>
      <c r="BJ6" s="7"/>
      <c r="BK6" s="8">
        <f t="shared" ref="BK6:BK37" si="1">C6+F6+R6+AY6+BB6+AA6</f>
        <v>0</v>
      </c>
      <c r="BL6" s="7">
        <f t="shared" ref="BL6:BL37" si="2">D6+G6+S6+AZ6+BC6+AB6</f>
        <v>0</v>
      </c>
    </row>
    <row r="7" spans="1:204" x14ac:dyDescent="0.3">
      <c r="A7" s="43">
        <v>2006</v>
      </c>
      <c r="B7" s="44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v>0</v>
      </c>
      <c r="O7" s="8">
        <v>0</v>
      </c>
      <c r="P7" s="6">
        <v>0</v>
      </c>
      <c r="Q7" s="7">
        <f t="shared" si="0"/>
        <v>0</v>
      </c>
      <c r="R7" s="8">
        <v>0</v>
      </c>
      <c r="S7" s="6">
        <v>0</v>
      </c>
      <c r="T7" s="7"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/>
      <c r="BI7" s="6"/>
      <c r="BJ7" s="7"/>
      <c r="BK7" s="8">
        <f t="shared" si="1"/>
        <v>0</v>
      </c>
      <c r="BL7" s="7">
        <f t="shared" si="2"/>
        <v>0</v>
      </c>
    </row>
    <row r="8" spans="1:204" x14ac:dyDescent="0.3">
      <c r="A8" s="43">
        <v>2006</v>
      </c>
      <c r="B8" s="44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v>0</v>
      </c>
      <c r="O8" s="8">
        <v>0</v>
      </c>
      <c r="P8" s="6">
        <v>0</v>
      </c>
      <c r="Q8" s="7">
        <f t="shared" si="0"/>
        <v>0</v>
      </c>
      <c r="R8" s="8">
        <v>0</v>
      </c>
      <c r="S8" s="6">
        <v>0</v>
      </c>
      <c r="T8" s="7"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/>
      <c r="BI8" s="6"/>
      <c r="BJ8" s="7"/>
      <c r="BK8" s="8">
        <f t="shared" si="1"/>
        <v>0</v>
      </c>
      <c r="BL8" s="7">
        <f t="shared" si="2"/>
        <v>0</v>
      </c>
    </row>
    <row r="9" spans="1:204" x14ac:dyDescent="0.3">
      <c r="A9" s="43">
        <v>2006</v>
      </c>
      <c r="B9" s="44" t="s">
        <v>8</v>
      </c>
      <c r="C9" s="8">
        <v>0</v>
      </c>
      <c r="D9" s="6">
        <v>0</v>
      </c>
      <c r="E9" s="7">
        <v>0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7">
        <f t="shared" si="0"/>
        <v>0</v>
      </c>
      <c r="R9" s="8">
        <v>0</v>
      </c>
      <c r="S9" s="6">
        <v>0</v>
      </c>
      <c r="T9" s="7"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/>
      <c r="BI9" s="6"/>
      <c r="BJ9" s="7"/>
      <c r="BK9" s="8">
        <f t="shared" si="1"/>
        <v>0</v>
      </c>
      <c r="BL9" s="7">
        <f t="shared" si="2"/>
        <v>0</v>
      </c>
    </row>
    <row r="10" spans="1:204" x14ac:dyDescent="0.3">
      <c r="A10" s="43">
        <v>2006</v>
      </c>
      <c r="B10" s="44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0</v>
      </c>
      <c r="K10" s="7">
        <v>0</v>
      </c>
      <c r="L10" s="8">
        <v>0</v>
      </c>
      <c r="M10" s="6">
        <v>0</v>
      </c>
      <c r="N10" s="7">
        <v>0</v>
      </c>
      <c r="O10" s="8">
        <v>0</v>
      </c>
      <c r="P10" s="6">
        <v>0</v>
      </c>
      <c r="Q10" s="7">
        <f t="shared" si="0"/>
        <v>0</v>
      </c>
      <c r="R10" s="8">
        <v>0</v>
      </c>
      <c r="S10" s="6">
        <v>0</v>
      </c>
      <c r="T10" s="7"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/>
      <c r="BI10" s="6"/>
      <c r="BJ10" s="7"/>
      <c r="BK10" s="8">
        <f t="shared" si="1"/>
        <v>0</v>
      </c>
      <c r="BL10" s="7">
        <f t="shared" si="2"/>
        <v>0</v>
      </c>
    </row>
    <row r="11" spans="1:204" x14ac:dyDescent="0.3">
      <c r="A11" s="43">
        <v>2006</v>
      </c>
      <c r="B11" s="44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v>0</v>
      </c>
      <c r="O11" s="8">
        <v>0</v>
      </c>
      <c r="P11" s="6">
        <v>0</v>
      </c>
      <c r="Q11" s="7">
        <f t="shared" si="0"/>
        <v>0</v>
      </c>
      <c r="R11" s="8">
        <v>0</v>
      </c>
      <c r="S11" s="6">
        <v>0</v>
      </c>
      <c r="T11" s="7"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/>
      <c r="BI11" s="6"/>
      <c r="BJ11" s="7"/>
      <c r="BK11" s="8">
        <f t="shared" si="1"/>
        <v>0</v>
      </c>
      <c r="BL11" s="7">
        <f t="shared" si="2"/>
        <v>0</v>
      </c>
    </row>
    <row r="12" spans="1:204" x14ac:dyDescent="0.3">
      <c r="A12" s="43">
        <v>2006</v>
      </c>
      <c r="B12" s="44" t="s">
        <v>11</v>
      </c>
      <c r="C12" s="8">
        <v>0</v>
      </c>
      <c r="D12" s="6">
        <v>0</v>
      </c>
      <c r="E12" s="7">
        <v>0</v>
      </c>
      <c r="F12" s="8">
        <v>0</v>
      </c>
      <c r="G12" s="6">
        <v>0</v>
      </c>
      <c r="H12" s="7">
        <v>0</v>
      </c>
      <c r="I12" s="8">
        <v>0</v>
      </c>
      <c r="J12" s="6">
        <v>0</v>
      </c>
      <c r="K12" s="7">
        <v>0</v>
      </c>
      <c r="L12" s="8">
        <v>0</v>
      </c>
      <c r="M12" s="6">
        <v>0</v>
      </c>
      <c r="N12" s="7">
        <v>0</v>
      </c>
      <c r="O12" s="8">
        <v>0</v>
      </c>
      <c r="P12" s="6">
        <v>0</v>
      </c>
      <c r="Q12" s="7">
        <f t="shared" si="0"/>
        <v>0</v>
      </c>
      <c r="R12" s="8">
        <v>0</v>
      </c>
      <c r="S12" s="6">
        <v>0</v>
      </c>
      <c r="T12" s="7"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/>
      <c r="BI12" s="6"/>
      <c r="BJ12" s="7"/>
      <c r="BK12" s="8">
        <f t="shared" si="1"/>
        <v>0</v>
      </c>
      <c r="BL12" s="7">
        <f t="shared" si="2"/>
        <v>0</v>
      </c>
    </row>
    <row r="13" spans="1:204" x14ac:dyDescent="0.3">
      <c r="A13" s="43">
        <v>2006</v>
      </c>
      <c r="B13" s="44" t="s">
        <v>12</v>
      </c>
      <c r="C13" s="8">
        <v>0</v>
      </c>
      <c r="D13" s="6">
        <v>0</v>
      </c>
      <c r="E13" s="7">
        <v>0</v>
      </c>
      <c r="F13" s="8">
        <v>0</v>
      </c>
      <c r="G13" s="6">
        <v>0</v>
      </c>
      <c r="H13" s="7">
        <v>0</v>
      </c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7">
        <f t="shared" si="0"/>
        <v>0</v>
      </c>
      <c r="R13" s="8">
        <v>0</v>
      </c>
      <c r="S13" s="6">
        <v>0</v>
      </c>
      <c r="T13" s="7"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0</v>
      </c>
      <c r="AN13" s="6">
        <v>0</v>
      </c>
      <c r="AO13" s="7">
        <v>0</v>
      </c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/>
      <c r="BI13" s="6"/>
      <c r="BJ13" s="7"/>
      <c r="BK13" s="8">
        <f t="shared" si="1"/>
        <v>0</v>
      </c>
      <c r="BL13" s="7">
        <f t="shared" si="2"/>
        <v>0</v>
      </c>
    </row>
    <row r="14" spans="1:204" x14ac:dyDescent="0.3">
      <c r="A14" s="43">
        <v>2006</v>
      </c>
      <c r="B14" s="44" t="s">
        <v>13</v>
      </c>
      <c r="C14" s="8">
        <v>0</v>
      </c>
      <c r="D14" s="6">
        <v>0</v>
      </c>
      <c r="E14" s="7">
        <v>0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7">
        <f t="shared" si="0"/>
        <v>0</v>
      </c>
      <c r="R14" s="8">
        <v>0</v>
      </c>
      <c r="S14" s="6">
        <v>0</v>
      </c>
      <c r="T14" s="7"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/>
      <c r="BI14" s="6"/>
      <c r="BJ14" s="7"/>
      <c r="BK14" s="8">
        <f t="shared" si="1"/>
        <v>0</v>
      </c>
      <c r="BL14" s="7">
        <f t="shared" si="2"/>
        <v>0</v>
      </c>
    </row>
    <row r="15" spans="1:204" x14ac:dyDescent="0.3">
      <c r="A15" s="43">
        <v>2006</v>
      </c>
      <c r="B15" s="44" t="s">
        <v>14</v>
      </c>
      <c r="C15" s="8">
        <v>0</v>
      </c>
      <c r="D15" s="6">
        <v>0</v>
      </c>
      <c r="E15" s="7">
        <v>0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7">
        <f t="shared" si="0"/>
        <v>0</v>
      </c>
      <c r="R15" s="8">
        <v>0</v>
      </c>
      <c r="S15" s="6">
        <v>0</v>
      </c>
      <c r="T15" s="7"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8">
        <v>0</v>
      </c>
      <c r="AN15" s="6">
        <v>0</v>
      </c>
      <c r="AO15" s="7">
        <v>0</v>
      </c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/>
      <c r="BI15" s="6"/>
      <c r="BJ15" s="7"/>
      <c r="BK15" s="8">
        <f t="shared" si="1"/>
        <v>0</v>
      </c>
      <c r="BL15" s="7">
        <f t="shared" si="2"/>
        <v>0</v>
      </c>
    </row>
    <row r="16" spans="1:204" x14ac:dyDescent="0.3">
      <c r="A16" s="43">
        <v>2006</v>
      </c>
      <c r="B16" s="44" t="s">
        <v>15</v>
      </c>
      <c r="C16" s="8">
        <v>0</v>
      </c>
      <c r="D16" s="6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v>0</v>
      </c>
      <c r="O16" s="8">
        <v>0</v>
      </c>
      <c r="P16" s="6">
        <v>0</v>
      </c>
      <c r="Q16" s="7">
        <f t="shared" si="0"/>
        <v>0</v>
      </c>
      <c r="R16" s="8">
        <v>0</v>
      </c>
      <c r="S16" s="6">
        <v>0</v>
      </c>
      <c r="T16" s="7"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0</v>
      </c>
      <c r="AN16" s="6">
        <v>0</v>
      </c>
      <c r="AO16" s="7">
        <v>0</v>
      </c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/>
      <c r="BI16" s="6"/>
      <c r="BJ16" s="7"/>
      <c r="BK16" s="8">
        <f t="shared" si="1"/>
        <v>0</v>
      </c>
      <c r="BL16" s="7">
        <f t="shared" si="2"/>
        <v>0</v>
      </c>
    </row>
    <row r="17" spans="1:200" x14ac:dyDescent="0.3">
      <c r="A17" s="43">
        <v>2006</v>
      </c>
      <c r="B17" s="44" t="s">
        <v>16</v>
      </c>
      <c r="C17" s="8">
        <v>0</v>
      </c>
      <c r="D17" s="6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7">
        <f t="shared" si="0"/>
        <v>0</v>
      </c>
      <c r="R17" s="8">
        <v>7</v>
      </c>
      <c r="S17" s="6">
        <v>25</v>
      </c>
      <c r="T17" s="7">
        <f>S17/R17*1000</f>
        <v>3571.4285714285716</v>
      </c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/>
      <c r="BI17" s="6"/>
      <c r="BJ17" s="7"/>
      <c r="BK17" s="8">
        <f t="shared" si="1"/>
        <v>7</v>
      </c>
      <c r="BL17" s="7">
        <f t="shared" si="2"/>
        <v>25</v>
      </c>
    </row>
    <row r="18" spans="1:200" ht="15" thickBot="1" x14ac:dyDescent="0.35">
      <c r="A18" s="45"/>
      <c r="B18" s="46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0</v>
      </c>
      <c r="N18" s="35"/>
      <c r="O18" s="36">
        <f t="shared" ref="O18:P18" si="3">SUM(O6:O17)</f>
        <v>0</v>
      </c>
      <c r="P18" s="34">
        <f t="shared" si="3"/>
        <v>0</v>
      </c>
      <c r="Q18" s="35"/>
      <c r="R18" s="36">
        <f>SUM(R6:R17)</f>
        <v>7</v>
      </c>
      <c r="S18" s="34">
        <f>SUM(S6:S17)</f>
        <v>25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0</v>
      </c>
      <c r="AW18" s="34">
        <f>SUM(AW6:AW17)</f>
        <v>0</v>
      </c>
      <c r="AX18" s="35"/>
      <c r="AY18" s="36">
        <f>SUM(AY6:AY17)</f>
        <v>0</v>
      </c>
      <c r="AZ18" s="34">
        <f>SUM(AZ6:AZ17)</f>
        <v>0</v>
      </c>
      <c r="BA18" s="35"/>
      <c r="BB18" s="36">
        <f>SUM(BB6:BB17)</f>
        <v>0</v>
      </c>
      <c r="BC18" s="34">
        <f>SUM(BC6:BC17)</f>
        <v>0</v>
      </c>
      <c r="BD18" s="35"/>
      <c r="BE18" s="36">
        <f>SUM(BE6:BE17)</f>
        <v>0</v>
      </c>
      <c r="BF18" s="34">
        <f>SUM(BF6:BF17)</f>
        <v>0</v>
      </c>
      <c r="BG18" s="35"/>
      <c r="BH18" s="36"/>
      <c r="BI18" s="34"/>
      <c r="BJ18" s="35"/>
      <c r="BK18" s="36">
        <f t="shared" si="1"/>
        <v>7</v>
      </c>
      <c r="BL18" s="35">
        <f t="shared" si="2"/>
        <v>25</v>
      </c>
      <c r="DZ18" s="2"/>
      <c r="EE18" s="2"/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  <c r="GM18" s="2"/>
      <c r="GR18" s="2"/>
    </row>
    <row r="19" spans="1:200" x14ac:dyDescent="0.3">
      <c r="A19" s="47">
        <v>2007</v>
      </c>
      <c r="B19" s="48" t="s">
        <v>5</v>
      </c>
      <c r="C19" s="14">
        <v>0</v>
      </c>
      <c r="D19" s="29">
        <v>0</v>
      </c>
      <c r="E19" s="13">
        <v>0</v>
      </c>
      <c r="F19" s="14">
        <v>0</v>
      </c>
      <c r="G19" s="29">
        <v>0</v>
      </c>
      <c r="H19" s="13">
        <v>0</v>
      </c>
      <c r="I19" s="8">
        <v>0</v>
      </c>
      <c r="J19" s="6">
        <v>0</v>
      </c>
      <c r="K19" s="7">
        <v>0</v>
      </c>
      <c r="L19" s="14">
        <v>0</v>
      </c>
      <c r="M19" s="29">
        <v>0</v>
      </c>
      <c r="N19" s="13">
        <v>0</v>
      </c>
      <c r="O19" s="14">
        <v>0</v>
      </c>
      <c r="P19" s="29">
        <v>0</v>
      </c>
      <c r="Q19" s="13">
        <f t="shared" ref="Q19:Q30" si="4">IF(O19=0,0,P19/O19*1000)</f>
        <v>0</v>
      </c>
      <c r="R19" s="14">
        <v>0</v>
      </c>
      <c r="S19" s="29">
        <v>0</v>
      </c>
      <c r="T19" s="13">
        <v>0</v>
      </c>
      <c r="U19" s="14">
        <v>0</v>
      </c>
      <c r="V19" s="29">
        <v>0</v>
      </c>
      <c r="W19" s="13">
        <v>0</v>
      </c>
      <c r="X19" s="14">
        <v>0</v>
      </c>
      <c r="Y19" s="29">
        <v>0</v>
      </c>
      <c r="Z19" s="13">
        <v>0</v>
      </c>
      <c r="AA19" s="14">
        <v>0</v>
      </c>
      <c r="AB19" s="29">
        <v>0</v>
      </c>
      <c r="AC19" s="13">
        <v>0</v>
      </c>
      <c r="AD19" s="14">
        <v>0</v>
      </c>
      <c r="AE19" s="29">
        <v>0</v>
      </c>
      <c r="AF19" s="13">
        <v>0</v>
      </c>
      <c r="AG19" s="14">
        <v>0</v>
      </c>
      <c r="AH19" s="29">
        <v>0</v>
      </c>
      <c r="AI19" s="13">
        <v>0</v>
      </c>
      <c r="AJ19" s="14">
        <v>0</v>
      </c>
      <c r="AK19" s="29">
        <v>0</v>
      </c>
      <c r="AL19" s="13">
        <v>0</v>
      </c>
      <c r="AM19" s="14">
        <v>0</v>
      </c>
      <c r="AN19" s="29">
        <v>0</v>
      </c>
      <c r="AO19" s="13">
        <v>0</v>
      </c>
      <c r="AP19" s="14">
        <v>0</v>
      </c>
      <c r="AQ19" s="29">
        <v>0</v>
      </c>
      <c r="AR19" s="13">
        <v>0</v>
      </c>
      <c r="AS19" s="14">
        <v>0</v>
      </c>
      <c r="AT19" s="29">
        <v>0</v>
      </c>
      <c r="AU19" s="13">
        <v>0</v>
      </c>
      <c r="AV19" s="14">
        <v>0</v>
      </c>
      <c r="AW19" s="29">
        <v>0</v>
      </c>
      <c r="AX19" s="13">
        <v>0</v>
      </c>
      <c r="AY19" s="14">
        <v>0</v>
      </c>
      <c r="AZ19" s="29">
        <v>0</v>
      </c>
      <c r="BA19" s="13">
        <v>0</v>
      </c>
      <c r="BB19" s="14">
        <v>0</v>
      </c>
      <c r="BC19" s="29">
        <v>0</v>
      </c>
      <c r="BD19" s="13">
        <v>0</v>
      </c>
      <c r="BE19" s="14">
        <v>0</v>
      </c>
      <c r="BF19" s="29">
        <v>0</v>
      </c>
      <c r="BG19" s="13">
        <v>0</v>
      </c>
      <c r="BH19" s="14"/>
      <c r="BI19" s="29"/>
      <c r="BJ19" s="13"/>
      <c r="BK19" s="14">
        <f t="shared" si="1"/>
        <v>0</v>
      </c>
      <c r="BL19" s="13">
        <f t="shared" si="2"/>
        <v>0</v>
      </c>
    </row>
    <row r="20" spans="1:200" x14ac:dyDescent="0.3">
      <c r="A20" s="43">
        <v>2007</v>
      </c>
      <c r="B20" s="44" t="s">
        <v>6</v>
      </c>
      <c r="C20" s="8">
        <v>0</v>
      </c>
      <c r="D20" s="6">
        <v>0</v>
      </c>
      <c r="E20" s="7">
        <v>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7">
        <f t="shared" si="4"/>
        <v>0</v>
      </c>
      <c r="R20" s="8">
        <v>0</v>
      </c>
      <c r="S20" s="6">
        <v>0</v>
      </c>
      <c r="T20" s="7"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/>
      <c r="BI20" s="6"/>
      <c r="BJ20" s="7"/>
      <c r="BK20" s="8">
        <f t="shared" si="1"/>
        <v>0</v>
      </c>
      <c r="BL20" s="7">
        <f t="shared" si="2"/>
        <v>0</v>
      </c>
    </row>
    <row r="21" spans="1:200" x14ac:dyDescent="0.3">
      <c r="A21" s="43">
        <v>2007</v>
      </c>
      <c r="B21" s="44" t="s">
        <v>7</v>
      </c>
      <c r="C21" s="8">
        <v>0</v>
      </c>
      <c r="D21" s="6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v>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7">
        <f t="shared" si="4"/>
        <v>0</v>
      </c>
      <c r="R21" s="8">
        <v>0</v>
      </c>
      <c r="S21" s="6">
        <v>0</v>
      </c>
      <c r="T21" s="7"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/>
      <c r="BI21" s="6"/>
      <c r="BJ21" s="7"/>
      <c r="BK21" s="8">
        <f t="shared" si="1"/>
        <v>0</v>
      </c>
      <c r="BL21" s="7">
        <f t="shared" si="2"/>
        <v>0</v>
      </c>
    </row>
    <row r="22" spans="1:200" x14ac:dyDescent="0.3">
      <c r="A22" s="43">
        <v>2007</v>
      </c>
      <c r="B22" s="44" t="s">
        <v>8</v>
      </c>
      <c r="C22" s="8">
        <v>0</v>
      </c>
      <c r="D22" s="6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f t="shared" ref="K22:K30" si="5">IF(I22=0,0,J22/I22*1000)</f>
        <v>0</v>
      </c>
      <c r="L22" s="8">
        <v>0</v>
      </c>
      <c r="M22" s="6">
        <v>0</v>
      </c>
      <c r="N22" s="7">
        <v>0</v>
      </c>
      <c r="O22" s="8">
        <v>0</v>
      </c>
      <c r="P22" s="6">
        <v>0</v>
      </c>
      <c r="Q22" s="7">
        <f t="shared" si="4"/>
        <v>0</v>
      </c>
      <c r="R22" s="8">
        <v>0</v>
      </c>
      <c r="S22" s="6">
        <v>0</v>
      </c>
      <c r="T22" s="7"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/>
      <c r="BI22" s="6"/>
      <c r="BJ22" s="7"/>
      <c r="BK22" s="8">
        <f t="shared" si="1"/>
        <v>0</v>
      </c>
      <c r="BL22" s="7">
        <f t="shared" si="2"/>
        <v>0</v>
      </c>
    </row>
    <row r="23" spans="1:200" x14ac:dyDescent="0.3">
      <c r="A23" s="43">
        <v>2007</v>
      </c>
      <c r="B23" s="44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0</v>
      </c>
      <c r="K23" s="7">
        <f t="shared" si="5"/>
        <v>0</v>
      </c>
      <c r="L23" s="8">
        <v>0</v>
      </c>
      <c r="M23" s="6">
        <v>0</v>
      </c>
      <c r="N23" s="7">
        <v>0</v>
      </c>
      <c r="O23" s="8">
        <v>0</v>
      </c>
      <c r="P23" s="6">
        <v>0</v>
      </c>
      <c r="Q23" s="7">
        <f t="shared" si="4"/>
        <v>0</v>
      </c>
      <c r="R23" s="8">
        <v>1</v>
      </c>
      <c r="S23" s="6">
        <v>3</v>
      </c>
      <c r="T23" s="7">
        <f>S23/R23*1000</f>
        <v>3000</v>
      </c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/>
      <c r="BI23" s="6"/>
      <c r="BJ23" s="7"/>
      <c r="BK23" s="8">
        <f t="shared" si="1"/>
        <v>1</v>
      </c>
      <c r="BL23" s="7">
        <f t="shared" si="2"/>
        <v>3</v>
      </c>
    </row>
    <row r="24" spans="1:200" x14ac:dyDescent="0.3">
      <c r="A24" s="43">
        <v>2007</v>
      </c>
      <c r="B24" s="44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f t="shared" si="5"/>
        <v>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7">
        <f t="shared" si="4"/>
        <v>0</v>
      </c>
      <c r="R24" s="8">
        <v>0</v>
      </c>
      <c r="S24" s="6">
        <v>0</v>
      </c>
      <c r="T24" s="7"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/>
      <c r="BI24" s="6"/>
      <c r="BJ24" s="7"/>
      <c r="BK24" s="8">
        <f t="shared" si="1"/>
        <v>0</v>
      </c>
      <c r="BL24" s="7">
        <f t="shared" si="2"/>
        <v>0</v>
      </c>
    </row>
    <row r="25" spans="1:200" x14ac:dyDescent="0.3">
      <c r="A25" s="43">
        <v>2007</v>
      </c>
      <c r="B25" s="44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f t="shared" si="5"/>
        <v>0</v>
      </c>
      <c r="L25" s="8">
        <v>0</v>
      </c>
      <c r="M25" s="6">
        <v>0</v>
      </c>
      <c r="N25" s="7">
        <v>0</v>
      </c>
      <c r="O25" s="8">
        <v>0</v>
      </c>
      <c r="P25" s="6">
        <v>0</v>
      </c>
      <c r="Q25" s="7">
        <f t="shared" si="4"/>
        <v>0</v>
      </c>
      <c r="R25" s="8">
        <v>0</v>
      </c>
      <c r="S25" s="6">
        <v>0</v>
      </c>
      <c r="T25" s="7"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/>
      <c r="BI25" s="6"/>
      <c r="BJ25" s="7"/>
      <c r="BK25" s="8">
        <f t="shared" si="1"/>
        <v>0</v>
      </c>
      <c r="BL25" s="7">
        <f t="shared" si="2"/>
        <v>0</v>
      </c>
    </row>
    <row r="26" spans="1:200" x14ac:dyDescent="0.3">
      <c r="A26" s="43">
        <v>2007</v>
      </c>
      <c r="B26" s="44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f t="shared" si="5"/>
        <v>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7">
        <f t="shared" si="4"/>
        <v>0</v>
      </c>
      <c r="R26" s="8">
        <v>6</v>
      </c>
      <c r="S26" s="6">
        <v>29</v>
      </c>
      <c r="T26" s="7">
        <f>S26/R26*1000</f>
        <v>4833.333333333333</v>
      </c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/>
      <c r="BI26" s="6"/>
      <c r="BJ26" s="7"/>
      <c r="BK26" s="8">
        <f t="shared" si="1"/>
        <v>6</v>
      </c>
      <c r="BL26" s="7">
        <f t="shared" si="2"/>
        <v>29</v>
      </c>
    </row>
    <row r="27" spans="1:200" x14ac:dyDescent="0.3">
      <c r="A27" s="43">
        <v>2007</v>
      </c>
      <c r="B27" s="44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f t="shared" si="5"/>
        <v>0</v>
      </c>
      <c r="L27" s="66">
        <v>0.24</v>
      </c>
      <c r="M27" s="67">
        <v>42.195999999999998</v>
      </c>
      <c r="N27" s="7">
        <f t="shared" ref="N27:N30" si="6">IF(L27=0,0,M27/L27*1000)</f>
        <v>175816.66666666666</v>
      </c>
      <c r="O27" s="8">
        <v>0</v>
      </c>
      <c r="P27" s="6">
        <v>0</v>
      </c>
      <c r="Q27" s="7">
        <f t="shared" si="4"/>
        <v>0</v>
      </c>
      <c r="R27" s="8">
        <v>0</v>
      </c>
      <c r="S27" s="6">
        <v>0</v>
      </c>
      <c r="T27" s="7"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/>
      <c r="BI27" s="6"/>
      <c r="BJ27" s="7"/>
      <c r="BK27" s="8">
        <f t="shared" si="1"/>
        <v>0</v>
      </c>
      <c r="BL27" s="7">
        <f t="shared" si="2"/>
        <v>0</v>
      </c>
    </row>
    <row r="28" spans="1:200" x14ac:dyDescent="0.3">
      <c r="A28" s="43">
        <v>2007</v>
      </c>
      <c r="B28" s="44" t="s">
        <v>14</v>
      </c>
      <c r="C28" s="8">
        <v>0</v>
      </c>
      <c r="D28" s="6">
        <v>0</v>
      </c>
      <c r="E28" s="7">
        <v>0</v>
      </c>
      <c r="F28" s="8">
        <v>0</v>
      </c>
      <c r="G28" s="6">
        <v>0</v>
      </c>
      <c r="H28" s="7">
        <v>0</v>
      </c>
      <c r="I28" s="8">
        <v>0</v>
      </c>
      <c r="J28" s="6">
        <v>0</v>
      </c>
      <c r="K28" s="7">
        <f t="shared" si="5"/>
        <v>0</v>
      </c>
      <c r="L28" s="8">
        <v>0</v>
      </c>
      <c r="M28" s="6">
        <v>0</v>
      </c>
      <c r="N28" s="7">
        <f t="shared" si="6"/>
        <v>0</v>
      </c>
      <c r="O28" s="8">
        <v>0</v>
      </c>
      <c r="P28" s="6">
        <v>0</v>
      </c>
      <c r="Q28" s="7">
        <f t="shared" si="4"/>
        <v>0</v>
      </c>
      <c r="R28" s="8">
        <v>0</v>
      </c>
      <c r="S28" s="6">
        <v>0</v>
      </c>
      <c r="T28" s="7"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/>
      <c r="BI28" s="6"/>
      <c r="BJ28" s="7"/>
      <c r="BK28" s="8">
        <f t="shared" si="1"/>
        <v>0</v>
      </c>
      <c r="BL28" s="7">
        <f t="shared" si="2"/>
        <v>0</v>
      </c>
    </row>
    <row r="29" spans="1:200" x14ac:dyDescent="0.3">
      <c r="A29" s="43">
        <v>2007</v>
      </c>
      <c r="B29" s="44" t="s">
        <v>15</v>
      </c>
      <c r="C29" s="8">
        <v>0</v>
      </c>
      <c r="D29" s="6">
        <v>0</v>
      </c>
      <c r="E29" s="7">
        <v>0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f t="shared" si="5"/>
        <v>0</v>
      </c>
      <c r="L29" s="8">
        <v>0</v>
      </c>
      <c r="M29" s="6">
        <v>0</v>
      </c>
      <c r="N29" s="7">
        <f t="shared" si="6"/>
        <v>0</v>
      </c>
      <c r="O29" s="8">
        <v>0</v>
      </c>
      <c r="P29" s="6">
        <v>0</v>
      </c>
      <c r="Q29" s="7">
        <f t="shared" si="4"/>
        <v>0</v>
      </c>
      <c r="R29" s="8">
        <v>0</v>
      </c>
      <c r="S29" s="6">
        <v>0</v>
      </c>
      <c r="T29" s="7"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/>
      <c r="BI29" s="6"/>
      <c r="BJ29" s="7"/>
      <c r="BK29" s="8">
        <f t="shared" si="1"/>
        <v>0</v>
      </c>
      <c r="BL29" s="7">
        <f t="shared" si="2"/>
        <v>0</v>
      </c>
    </row>
    <row r="30" spans="1:200" x14ac:dyDescent="0.3">
      <c r="A30" s="43">
        <v>2007</v>
      </c>
      <c r="B30" s="44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f t="shared" si="5"/>
        <v>0</v>
      </c>
      <c r="L30" s="8">
        <v>0</v>
      </c>
      <c r="M30" s="6">
        <v>0</v>
      </c>
      <c r="N30" s="7">
        <f t="shared" si="6"/>
        <v>0</v>
      </c>
      <c r="O30" s="8">
        <v>0</v>
      </c>
      <c r="P30" s="6">
        <v>0</v>
      </c>
      <c r="Q30" s="7">
        <f t="shared" si="4"/>
        <v>0</v>
      </c>
      <c r="R30" s="8">
        <v>0</v>
      </c>
      <c r="S30" s="6">
        <v>0</v>
      </c>
      <c r="T30" s="7"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/>
      <c r="BI30" s="6"/>
      <c r="BJ30" s="7"/>
      <c r="BK30" s="8">
        <f t="shared" si="1"/>
        <v>0</v>
      </c>
      <c r="BL30" s="7">
        <f t="shared" si="2"/>
        <v>0</v>
      </c>
    </row>
    <row r="31" spans="1:200" ht="15" thickBot="1" x14ac:dyDescent="0.35">
      <c r="A31" s="45"/>
      <c r="B31" s="46" t="s">
        <v>17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0.24</v>
      </c>
      <c r="M31" s="34">
        <f>SUM(M19:M30)</f>
        <v>42.195999999999998</v>
      </c>
      <c r="N31" s="35"/>
      <c r="O31" s="36">
        <f t="shared" ref="O31:P31" si="7">SUM(O19:O30)</f>
        <v>0</v>
      </c>
      <c r="P31" s="34">
        <f t="shared" si="7"/>
        <v>0</v>
      </c>
      <c r="Q31" s="35"/>
      <c r="R31" s="36">
        <f>SUM(R19:R30)</f>
        <v>7</v>
      </c>
      <c r="S31" s="34">
        <f>SUM(S19:S30)</f>
        <v>32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0</v>
      </c>
      <c r="AW31" s="34">
        <f>SUM(AW19:AW30)</f>
        <v>0</v>
      </c>
      <c r="AX31" s="35"/>
      <c r="AY31" s="36">
        <f>SUM(AY19:AY30)</f>
        <v>0</v>
      </c>
      <c r="AZ31" s="34">
        <f>SUM(AZ19:AZ30)</f>
        <v>0</v>
      </c>
      <c r="BA31" s="35"/>
      <c r="BB31" s="36">
        <f>SUM(BB19:BB30)</f>
        <v>0</v>
      </c>
      <c r="BC31" s="34">
        <f>SUM(BC19:BC30)</f>
        <v>0</v>
      </c>
      <c r="BD31" s="35"/>
      <c r="BE31" s="36">
        <f>SUM(BE19:BE30)</f>
        <v>0</v>
      </c>
      <c r="BF31" s="34">
        <f>SUM(BF19:BF30)</f>
        <v>0</v>
      </c>
      <c r="BG31" s="35"/>
      <c r="BH31" s="36"/>
      <c r="BI31" s="34"/>
      <c r="BJ31" s="35"/>
      <c r="BK31" s="36">
        <f t="shared" si="1"/>
        <v>7</v>
      </c>
      <c r="BL31" s="35">
        <f t="shared" si="2"/>
        <v>32</v>
      </c>
      <c r="DZ31" s="2"/>
      <c r="EE31" s="2"/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  <c r="GM31" s="2"/>
      <c r="GR31" s="2"/>
    </row>
    <row r="32" spans="1:200" x14ac:dyDescent="0.3">
      <c r="A32" s="43">
        <v>2008</v>
      </c>
      <c r="B32" s="44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v>0</v>
      </c>
      <c r="O32" s="8">
        <v>0</v>
      </c>
      <c r="P32" s="6">
        <v>0</v>
      </c>
      <c r="Q32" s="7">
        <f t="shared" ref="Q32:Q43" si="8">IF(O32=0,0,P32/O32*1000)</f>
        <v>0</v>
      </c>
      <c r="R32" s="8">
        <v>0</v>
      </c>
      <c r="S32" s="6">
        <v>0</v>
      </c>
      <c r="T32" s="7"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/>
      <c r="BI32" s="6"/>
      <c r="BJ32" s="7"/>
      <c r="BK32" s="8">
        <f t="shared" si="1"/>
        <v>0</v>
      </c>
      <c r="BL32" s="7">
        <f t="shared" si="2"/>
        <v>0</v>
      </c>
    </row>
    <row r="33" spans="1:200" x14ac:dyDescent="0.3">
      <c r="A33" s="43">
        <v>2008</v>
      </c>
      <c r="B33" s="44" t="s">
        <v>6</v>
      </c>
      <c r="C33" s="8">
        <v>0</v>
      </c>
      <c r="D33" s="6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7">
        <f t="shared" si="8"/>
        <v>0</v>
      </c>
      <c r="R33" s="8">
        <v>0</v>
      </c>
      <c r="S33" s="6">
        <v>0</v>
      </c>
      <c r="T33" s="7"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1</v>
      </c>
      <c r="AZ33" s="6">
        <v>9</v>
      </c>
      <c r="BA33" s="7">
        <f>AZ33/AY33*1000</f>
        <v>9000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/>
      <c r="BI33" s="6"/>
      <c r="BJ33" s="7"/>
      <c r="BK33" s="8">
        <f t="shared" si="1"/>
        <v>1</v>
      </c>
      <c r="BL33" s="7">
        <f t="shared" si="2"/>
        <v>9</v>
      </c>
    </row>
    <row r="34" spans="1:200" x14ac:dyDescent="0.3">
      <c r="A34" s="43">
        <v>2008</v>
      </c>
      <c r="B34" s="44" t="s">
        <v>7</v>
      </c>
      <c r="C34" s="8">
        <v>0</v>
      </c>
      <c r="D34" s="6">
        <v>0</v>
      </c>
      <c r="E34" s="7">
        <v>0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v>0</v>
      </c>
      <c r="O34" s="8">
        <v>0</v>
      </c>
      <c r="P34" s="6">
        <v>0</v>
      </c>
      <c r="Q34" s="7">
        <f t="shared" si="8"/>
        <v>0</v>
      </c>
      <c r="R34" s="8">
        <v>0</v>
      </c>
      <c r="S34" s="6">
        <v>0</v>
      </c>
      <c r="T34" s="7"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0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/>
      <c r="BI34" s="6"/>
      <c r="BJ34" s="7"/>
      <c r="BK34" s="8">
        <f t="shared" si="1"/>
        <v>0</v>
      </c>
      <c r="BL34" s="7">
        <f t="shared" si="2"/>
        <v>0</v>
      </c>
    </row>
    <row r="35" spans="1:200" x14ac:dyDescent="0.3">
      <c r="A35" s="43">
        <v>2008</v>
      </c>
      <c r="B35" s="44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7">
        <f t="shared" si="8"/>
        <v>0</v>
      </c>
      <c r="R35" s="8">
        <v>0</v>
      </c>
      <c r="S35" s="6">
        <v>0</v>
      </c>
      <c r="T35" s="7"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8</v>
      </c>
      <c r="AZ35" s="6">
        <v>93</v>
      </c>
      <c r="BA35" s="7">
        <f>AZ35/AY35*1000</f>
        <v>11625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8"/>
      <c r="BI35" s="6"/>
      <c r="BJ35" s="7"/>
      <c r="BK35" s="8">
        <f t="shared" si="1"/>
        <v>8</v>
      </c>
      <c r="BL35" s="7">
        <f t="shared" si="2"/>
        <v>93</v>
      </c>
    </row>
    <row r="36" spans="1:200" x14ac:dyDescent="0.3">
      <c r="A36" s="43">
        <v>2008</v>
      </c>
      <c r="B36" s="44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v>0</v>
      </c>
      <c r="L36" s="8">
        <v>0</v>
      </c>
      <c r="M36" s="6">
        <v>0</v>
      </c>
      <c r="N36" s="7">
        <v>0</v>
      </c>
      <c r="O36" s="8">
        <v>0</v>
      </c>
      <c r="P36" s="6">
        <v>0</v>
      </c>
      <c r="Q36" s="7">
        <f t="shared" si="8"/>
        <v>0</v>
      </c>
      <c r="R36" s="8">
        <v>0</v>
      </c>
      <c r="S36" s="6">
        <v>0</v>
      </c>
      <c r="T36" s="7"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/>
      <c r="BI36" s="6"/>
      <c r="BJ36" s="7"/>
      <c r="BK36" s="8">
        <f t="shared" si="1"/>
        <v>0</v>
      </c>
      <c r="BL36" s="7">
        <f t="shared" si="2"/>
        <v>0</v>
      </c>
    </row>
    <row r="37" spans="1:200" x14ac:dyDescent="0.3">
      <c r="A37" s="43">
        <v>2008</v>
      </c>
      <c r="B37" s="44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v>0</v>
      </c>
      <c r="O37" s="8">
        <v>0</v>
      </c>
      <c r="P37" s="6">
        <v>0</v>
      </c>
      <c r="Q37" s="7">
        <f t="shared" si="8"/>
        <v>0</v>
      </c>
      <c r="R37" s="8">
        <v>0</v>
      </c>
      <c r="S37" s="6">
        <v>0</v>
      </c>
      <c r="T37" s="7"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/>
      <c r="BI37" s="6"/>
      <c r="BJ37" s="7"/>
      <c r="BK37" s="8">
        <f t="shared" si="1"/>
        <v>0</v>
      </c>
      <c r="BL37" s="7">
        <f t="shared" si="2"/>
        <v>0</v>
      </c>
    </row>
    <row r="38" spans="1:200" x14ac:dyDescent="0.3">
      <c r="A38" s="43">
        <v>2008</v>
      </c>
      <c r="B38" s="44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v>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7">
        <f t="shared" si="8"/>
        <v>0</v>
      </c>
      <c r="R38" s="8">
        <v>0</v>
      </c>
      <c r="S38" s="6">
        <v>0</v>
      </c>
      <c r="T38" s="7"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/>
      <c r="BI38" s="6"/>
      <c r="BJ38" s="7"/>
      <c r="BK38" s="8">
        <f t="shared" ref="BK38:BK69" si="9">C38+F38+R38+AY38+BB38+AA38</f>
        <v>0</v>
      </c>
      <c r="BL38" s="7">
        <f t="shared" ref="BL38:BL69" si="10">D38+G38+S38+AZ38+BC38+AB38</f>
        <v>0</v>
      </c>
    </row>
    <row r="39" spans="1:200" x14ac:dyDescent="0.3">
      <c r="A39" s="43">
        <v>2008</v>
      </c>
      <c r="B39" s="44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v>0</v>
      </c>
      <c r="O39" s="8">
        <v>0</v>
      </c>
      <c r="P39" s="6">
        <v>0</v>
      </c>
      <c r="Q39" s="7">
        <f t="shared" si="8"/>
        <v>0</v>
      </c>
      <c r="R39" s="8">
        <v>0</v>
      </c>
      <c r="S39" s="6">
        <v>0</v>
      </c>
      <c r="T39" s="7"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/>
      <c r="BI39" s="6"/>
      <c r="BJ39" s="7"/>
      <c r="BK39" s="8">
        <f t="shared" si="9"/>
        <v>0</v>
      </c>
      <c r="BL39" s="7">
        <f t="shared" si="10"/>
        <v>0</v>
      </c>
    </row>
    <row r="40" spans="1:200" x14ac:dyDescent="0.3">
      <c r="A40" s="43">
        <v>2008</v>
      </c>
      <c r="B40" s="44" t="s">
        <v>13</v>
      </c>
      <c r="C40" s="8">
        <v>0</v>
      </c>
      <c r="D40" s="6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v>0</v>
      </c>
      <c r="L40" s="8">
        <v>0</v>
      </c>
      <c r="M40" s="6">
        <v>0</v>
      </c>
      <c r="N40" s="7">
        <v>0</v>
      </c>
      <c r="O40" s="8">
        <v>0</v>
      </c>
      <c r="P40" s="6">
        <v>0</v>
      </c>
      <c r="Q40" s="7">
        <f t="shared" si="8"/>
        <v>0</v>
      </c>
      <c r="R40" s="8">
        <v>0</v>
      </c>
      <c r="S40" s="6">
        <v>0</v>
      </c>
      <c r="T40" s="7"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/>
      <c r="BI40" s="6"/>
      <c r="BJ40" s="7"/>
      <c r="BK40" s="8">
        <f t="shared" si="9"/>
        <v>0</v>
      </c>
      <c r="BL40" s="7">
        <f t="shared" si="10"/>
        <v>0</v>
      </c>
    </row>
    <row r="41" spans="1:200" x14ac:dyDescent="0.3">
      <c r="A41" s="43">
        <v>2008</v>
      </c>
      <c r="B41" s="44" t="s">
        <v>14</v>
      </c>
      <c r="C41" s="8">
        <v>0</v>
      </c>
      <c r="D41" s="6">
        <v>0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v>0</v>
      </c>
      <c r="O41" s="8">
        <v>0</v>
      </c>
      <c r="P41" s="6">
        <v>0</v>
      </c>
      <c r="Q41" s="7">
        <f t="shared" si="8"/>
        <v>0</v>
      </c>
      <c r="R41" s="8">
        <v>0</v>
      </c>
      <c r="S41" s="6">
        <v>0</v>
      </c>
      <c r="T41" s="7"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/>
      <c r="BI41" s="6"/>
      <c r="BJ41" s="7"/>
      <c r="BK41" s="8">
        <f t="shared" si="9"/>
        <v>0</v>
      </c>
      <c r="BL41" s="7">
        <f t="shared" si="10"/>
        <v>0</v>
      </c>
    </row>
    <row r="42" spans="1:200" x14ac:dyDescent="0.3">
      <c r="A42" s="43">
        <v>2008</v>
      </c>
      <c r="B42" s="44" t="s">
        <v>15</v>
      </c>
      <c r="C42" s="8">
        <v>0</v>
      </c>
      <c r="D42" s="6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v>0</v>
      </c>
      <c r="L42" s="8">
        <v>0</v>
      </c>
      <c r="M42" s="6">
        <v>0</v>
      </c>
      <c r="N42" s="7">
        <v>0</v>
      </c>
      <c r="O42" s="8">
        <v>0</v>
      </c>
      <c r="P42" s="6">
        <v>0</v>
      </c>
      <c r="Q42" s="7">
        <f t="shared" si="8"/>
        <v>0</v>
      </c>
      <c r="R42" s="8">
        <v>0</v>
      </c>
      <c r="S42" s="6">
        <v>0</v>
      </c>
      <c r="T42" s="7"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/>
      <c r="BI42" s="6"/>
      <c r="BJ42" s="7"/>
      <c r="BK42" s="8">
        <f t="shared" si="9"/>
        <v>0</v>
      </c>
      <c r="BL42" s="7">
        <f t="shared" si="10"/>
        <v>0</v>
      </c>
    </row>
    <row r="43" spans="1:200" x14ac:dyDescent="0.3">
      <c r="A43" s="43">
        <v>2008</v>
      </c>
      <c r="B43" s="44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v>0</v>
      </c>
      <c r="L43" s="8">
        <v>0</v>
      </c>
      <c r="M43" s="6">
        <v>0</v>
      </c>
      <c r="N43" s="7">
        <v>0</v>
      </c>
      <c r="O43" s="8">
        <v>0</v>
      </c>
      <c r="P43" s="6">
        <v>0</v>
      </c>
      <c r="Q43" s="7">
        <f t="shared" si="8"/>
        <v>0</v>
      </c>
      <c r="R43" s="8">
        <v>2</v>
      </c>
      <c r="S43" s="6">
        <v>13</v>
      </c>
      <c r="T43" s="7">
        <f>S43/R43*1000</f>
        <v>6500</v>
      </c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/>
      <c r="BI43" s="6"/>
      <c r="BJ43" s="7"/>
      <c r="BK43" s="8">
        <f t="shared" si="9"/>
        <v>2</v>
      </c>
      <c r="BL43" s="7">
        <f t="shared" si="10"/>
        <v>13</v>
      </c>
    </row>
    <row r="44" spans="1:200" ht="15" thickBot="1" x14ac:dyDescent="0.35">
      <c r="A44" s="45"/>
      <c r="B44" s="46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>
        <f>SUM(L32:L43)</f>
        <v>0</v>
      </c>
      <c r="M44" s="34">
        <f>SUM(M32:M43)</f>
        <v>0</v>
      </c>
      <c r="N44" s="35"/>
      <c r="O44" s="36">
        <f t="shared" ref="O44:P44" si="11">SUM(O32:O43)</f>
        <v>0</v>
      </c>
      <c r="P44" s="34">
        <f t="shared" si="11"/>
        <v>0</v>
      </c>
      <c r="Q44" s="35"/>
      <c r="R44" s="36">
        <f>SUM(R32:R43)</f>
        <v>2</v>
      </c>
      <c r="S44" s="34">
        <f>SUM(S32:S43)</f>
        <v>13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0</v>
      </c>
      <c r="AW44" s="34">
        <f>SUM(AW32:AW43)</f>
        <v>0</v>
      </c>
      <c r="AX44" s="35"/>
      <c r="AY44" s="36">
        <f>SUM(AY32:AY43)</f>
        <v>9</v>
      </c>
      <c r="AZ44" s="34">
        <f>SUM(AZ32:AZ43)</f>
        <v>102</v>
      </c>
      <c r="BA44" s="35"/>
      <c r="BB44" s="36">
        <f>SUM(BB32:BB43)</f>
        <v>0</v>
      </c>
      <c r="BC44" s="34">
        <f>SUM(BC32:BC43)</f>
        <v>0</v>
      </c>
      <c r="BD44" s="35"/>
      <c r="BE44" s="36">
        <f>SUM(BE32:BE43)</f>
        <v>0</v>
      </c>
      <c r="BF44" s="34">
        <f>SUM(BF32:BF43)</f>
        <v>0</v>
      </c>
      <c r="BG44" s="35"/>
      <c r="BH44" s="36"/>
      <c r="BI44" s="34"/>
      <c r="BJ44" s="35"/>
      <c r="BK44" s="36">
        <f t="shared" si="9"/>
        <v>11</v>
      </c>
      <c r="BL44" s="35">
        <f t="shared" si="10"/>
        <v>115</v>
      </c>
      <c r="DZ44" s="2"/>
      <c r="EE44" s="2"/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  <c r="GM44" s="2"/>
      <c r="GR44" s="2"/>
    </row>
    <row r="45" spans="1:200" x14ac:dyDescent="0.3">
      <c r="A45" s="43">
        <v>2009</v>
      </c>
      <c r="B45" s="44" t="s">
        <v>5</v>
      </c>
      <c r="C45" s="8">
        <v>0</v>
      </c>
      <c r="D45" s="6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v>0</v>
      </c>
      <c r="O45" s="8">
        <v>0</v>
      </c>
      <c r="P45" s="6">
        <v>0</v>
      </c>
      <c r="Q45" s="7">
        <f t="shared" ref="Q45:Q56" si="12">IF(O45=0,0,P45/O45*1000)</f>
        <v>0</v>
      </c>
      <c r="R45" s="8">
        <v>0</v>
      </c>
      <c r="S45" s="6">
        <v>0</v>
      </c>
      <c r="T45" s="7"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/>
      <c r="BI45" s="6"/>
      <c r="BJ45" s="7"/>
      <c r="BK45" s="8">
        <f t="shared" si="9"/>
        <v>0</v>
      </c>
      <c r="BL45" s="7">
        <f t="shared" si="10"/>
        <v>0</v>
      </c>
    </row>
    <row r="46" spans="1:200" x14ac:dyDescent="0.3">
      <c r="A46" s="43">
        <v>2009</v>
      </c>
      <c r="B46" s="44" t="s">
        <v>6</v>
      </c>
      <c r="C46" s="8">
        <v>0</v>
      </c>
      <c r="D46" s="6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v>0</v>
      </c>
      <c r="L46" s="8">
        <v>0</v>
      </c>
      <c r="M46" s="6">
        <v>0</v>
      </c>
      <c r="N46" s="7">
        <v>0</v>
      </c>
      <c r="O46" s="8">
        <v>0</v>
      </c>
      <c r="P46" s="6">
        <v>0</v>
      </c>
      <c r="Q46" s="7">
        <f t="shared" si="12"/>
        <v>0</v>
      </c>
      <c r="R46" s="8">
        <v>0</v>
      </c>
      <c r="S46" s="6">
        <v>0</v>
      </c>
      <c r="T46" s="7"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/>
      <c r="BI46" s="6"/>
      <c r="BJ46" s="7"/>
      <c r="BK46" s="8">
        <f t="shared" si="9"/>
        <v>0</v>
      </c>
      <c r="BL46" s="7">
        <f t="shared" si="10"/>
        <v>0</v>
      </c>
    </row>
    <row r="47" spans="1:200" x14ac:dyDescent="0.3">
      <c r="A47" s="43">
        <v>2009</v>
      </c>
      <c r="B47" s="44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v>0</v>
      </c>
      <c r="O47" s="8">
        <v>0</v>
      </c>
      <c r="P47" s="6">
        <v>0</v>
      </c>
      <c r="Q47" s="7">
        <f t="shared" si="12"/>
        <v>0</v>
      </c>
      <c r="R47" s="8">
        <v>0</v>
      </c>
      <c r="S47" s="6">
        <v>0</v>
      </c>
      <c r="T47" s="7"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/>
      <c r="BI47" s="6"/>
      <c r="BJ47" s="7"/>
      <c r="BK47" s="8">
        <f t="shared" si="9"/>
        <v>0</v>
      </c>
      <c r="BL47" s="7">
        <f t="shared" si="10"/>
        <v>0</v>
      </c>
    </row>
    <row r="48" spans="1:200" x14ac:dyDescent="0.3">
      <c r="A48" s="43">
        <v>2009</v>
      </c>
      <c r="B48" s="44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v>0</v>
      </c>
      <c r="O48" s="8">
        <v>0</v>
      </c>
      <c r="P48" s="6">
        <v>0</v>
      </c>
      <c r="Q48" s="7">
        <f t="shared" si="12"/>
        <v>0</v>
      </c>
      <c r="R48" s="8">
        <v>0</v>
      </c>
      <c r="S48" s="6">
        <v>0</v>
      </c>
      <c r="T48" s="7"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/>
      <c r="BI48" s="6"/>
      <c r="BJ48" s="7"/>
      <c r="BK48" s="8">
        <f t="shared" si="9"/>
        <v>0</v>
      </c>
      <c r="BL48" s="7">
        <f t="shared" si="10"/>
        <v>0</v>
      </c>
    </row>
    <row r="49" spans="1:200" x14ac:dyDescent="0.3">
      <c r="A49" s="43">
        <v>2009</v>
      </c>
      <c r="B49" s="44" t="s">
        <v>9</v>
      </c>
      <c r="C49" s="8">
        <v>0</v>
      </c>
      <c r="D49" s="6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>
        <v>0</v>
      </c>
      <c r="M49" s="6">
        <v>0</v>
      </c>
      <c r="N49" s="7">
        <v>0</v>
      </c>
      <c r="O49" s="8">
        <v>0</v>
      </c>
      <c r="P49" s="6">
        <v>0</v>
      </c>
      <c r="Q49" s="7">
        <f t="shared" si="12"/>
        <v>0</v>
      </c>
      <c r="R49" s="8">
        <v>1</v>
      </c>
      <c r="S49" s="6">
        <v>5</v>
      </c>
      <c r="T49" s="7">
        <f>S49/R49*1000</f>
        <v>5000</v>
      </c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/>
      <c r="BI49" s="6"/>
      <c r="BJ49" s="7"/>
      <c r="BK49" s="8">
        <f t="shared" si="9"/>
        <v>1</v>
      </c>
      <c r="BL49" s="7">
        <f t="shared" si="10"/>
        <v>5</v>
      </c>
    </row>
    <row r="50" spans="1:200" x14ac:dyDescent="0.3">
      <c r="A50" s="43">
        <v>2009</v>
      </c>
      <c r="B50" s="44" t="s">
        <v>10</v>
      </c>
      <c r="C50" s="8">
        <v>0</v>
      </c>
      <c r="D50" s="6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v>0</v>
      </c>
      <c r="L50" s="8">
        <v>0</v>
      </c>
      <c r="M50" s="6">
        <v>0</v>
      </c>
      <c r="N50" s="7">
        <v>0</v>
      </c>
      <c r="O50" s="8">
        <v>0</v>
      </c>
      <c r="P50" s="6">
        <v>0</v>
      </c>
      <c r="Q50" s="7">
        <f t="shared" si="12"/>
        <v>0</v>
      </c>
      <c r="R50" s="8">
        <v>0</v>
      </c>
      <c r="S50" s="6">
        <v>0</v>
      </c>
      <c r="T50" s="7"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1</v>
      </c>
      <c r="AZ50" s="6">
        <v>7</v>
      </c>
      <c r="BA50" s="7">
        <f>AZ50/AY50*1000</f>
        <v>7000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/>
      <c r="BI50" s="6"/>
      <c r="BJ50" s="7"/>
      <c r="BK50" s="8">
        <f t="shared" si="9"/>
        <v>1</v>
      </c>
      <c r="BL50" s="7">
        <f t="shared" si="10"/>
        <v>7</v>
      </c>
    </row>
    <row r="51" spans="1:200" x14ac:dyDescent="0.3">
      <c r="A51" s="43">
        <v>2009</v>
      </c>
      <c r="B51" s="44" t="s">
        <v>11</v>
      </c>
      <c r="C51" s="8">
        <v>0</v>
      </c>
      <c r="D51" s="6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v>0</v>
      </c>
      <c r="O51" s="8">
        <v>0</v>
      </c>
      <c r="P51" s="6">
        <v>0</v>
      </c>
      <c r="Q51" s="7">
        <f t="shared" si="12"/>
        <v>0</v>
      </c>
      <c r="R51" s="8">
        <v>6</v>
      </c>
      <c r="S51" s="6">
        <v>32</v>
      </c>
      <c r="T51" s="7">
        <f>S51/R51*1000</f>
        <v>5333.333333333333</v>
      </c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/>
      <c r="BI51" s="6"/>
      <c r="BJ51" s="7"/>
      <c r="BK51" s="8">
        <f t="shared" si="9"/>
        <v>6</v>
      </c>
      <c r="BL51" s="7">
        <f t="shared" si="10"/>
        <v>32</v>
      </c>
    </row>
    <row r="52" spans="1:200" x14ac:dyDescent="0.3">
      <c r="A52" s="43">
        <v>2009</v>
      </c>
      <c r="B52" s="44" t="s">
        <v>12</v>
      </c>
      <c r="C52" s="8">
        <v>0</v>
      </c>
      <c r="D52" s="6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v>0</v>
      </c>
      <c r="L52" s="8">
        <v>0</v>
      </c>
      <c r="M52" s="6">
        <v>0</v>
      </c>
      <c r="N52" s="7">
        <v>0</v>
      </c>
      <c r="O52" s="8">
        <v>0</v>
      </c>
      <c r="P52" s="6">
        <v>0</v>
      </c>
      <c r="Q52" s="7">
        <f t="shared" si="12"/>
        <v>0</v>
      </c>
      <c r="R52" s="8">
        <v>0</v>
      </c>
      <c r="S52" s="6">
        <v>0</v>
      </c>
      <c r="T52" s="7"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/>
      <c r="BI52" s="6"/>
      <c r="BJ52" s="7"/>
      <c r="BK52" s="8">
        <f t="shared" si="9"/>
        <v>0</v>
      </c>
      <c r="BL52" s="7">
        <f t="shared" si="10"/>
        <v>0</v>
      </c>
    </row>
    <row r="53" spans="1:200" x14ac:dyDescent="0.3">
      <c r="A53" s="43">
        <v>2009</v>
      </c>
      <c r="B53" s="44" t="s">
        <v>13</v>
      </c>
      <c r="C53" s="8">
        <v>0</v>
      </c>
      <c r="D53" s="6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v>0</v>
      </c>
      <c r="O53" s="8">
        <v>0</v>
      </c>
      <c r="P53" s="6">
        <v>0</v>
      </c>
      <c r="Q53" s="7">
        <f t="shared" si="12"/>
        <v>0</v>
      </c>
      <c r="R53" s="8">
        <v>0</v>
      </c>
      <c r="S53" s="6">
        <v>0</v>
      </c>
      <c r="T53" s="7"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/>
      <c r="BI53" s="6"/>
      <c r="BJ53" s="7"/>
      <c r="BK53" s="8">
        <f t="shared" si="9"/>
        <v>0</v>
      </c>
      <c r="BL53" s="7">
        <f t="shared" si="10"/>
        <v>0</v>
      </c>
    </row>
    <row r="54" spans="1:200" x14ac:dyDescent="0.3">
      <c r="A54" s="43">
        <v>2009</v>
      </c>
      <c r="B54" s="44" t="s">
        <v>14</v>
      </c>
      <c r="C54" s="8">
        <v>0</v>
      </c>
      <c r="D54" s="6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v>0</v>
      </c>
      <c r="L54" s="8">
        <v>0</v>
      </c>
      <c r="M54" s="6">
        <v>0</v>
      </c>
      <c r="N54" s="7">
        <v>0</v>
      </c>
      <c r="O54" s="8">
        <v>0</v>
      </c>
      <c r="P54" s="6">
        <v>0</v>
      </c>
      <c r="Q54" s="7">
        <f t="shared" si="12"/>
        <v>0</v>
      </c>
      <c r="R54" s="8">
        <v>0</v>
      </c>
      <c r="S54" s="6">
        <v>0</v>
      </c>
      <c r="T54" s="7"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/>
      <c r="BI54" s="6"/>
      <c r="BJ54" s="7"/>
      <c r="BK54" s="8">
        <f t="shared" si="9"/>
        <v>0</v>
      </c>
      <c r="BL54" s="7">
        <f t="shared" si="10"/>
        <v>0</v>
      </c>
    </row>
    <row r="55" spans="1:200" x14ac:dyDescent="0.3">
      <c r="A55" s="43">
        <v>2009</v>
      </c>
      <c r="B55" s="44" t="s">
        <v>15</v>
      </c>
      <c r="C55" s="8">
        <v>0</v>
      </c>
      <c r="D55" s="6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v>0</v>
      </c>
      <c r="O55" s="8">
        <v>0</v>
      </c>
      <c r="P55" s="6">
        <v>0</v>
      </c>
      <c r="Q55" s="7">
        <f t="shared" si="12"/>
        <v>0</v>
      </c>
      <c r="R55" s="8">
        <v>0</v>
      </c>
      <c r="S55" s="6">
        <v>0</v>
      </c>
      <c r="T55" s="7"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/>
      <c r="BI55" s="6"/>
      <c r="BJ55" s="7"/>
      <c r="BK55" s="8">
        <f t="shared" si="9"/>
        <v>0</v>
      </c>
      <c r="BL55" s="7">
        <f t="shared" si="10"/>
        <v>0</v>
      </c>
    </row>
    <row r="56" spans="1:200" x14ac:dyDescent="0.3">
      <c r="A56" s="43">
        <v>2009</v>
      </c>
      <c r="B56" s="44" t="s">
        <v>16</v>
      </c>
      <c r="C56" s="8">
        <v>0</v>
      </c>
      <c r="D56" s="6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v>0</v>
      </c>
      <c r="O56" s="8">
        <v>0</v>
      </c>
      <c r="P56" s="6">
        <v>0</v>
      </c>
      <c r="Q56" s="7">
        <f t="shared" si="12"/>
        <v>0</v>
      </c>
      <c r="R56" s="8">
        <v>2</v>
      </c>
      <c r="S56" s="6">
        <v>14</v>
      </c>
      <c r="T56" s="7">
        <f>S56/R56*1000</f>
        <v>7000</v>
      </c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/>
      <c r="BI56" s="6"/>
      <c r="BJ56" s="7"/>
      <c r="BK56" s="8">
        <f t="shared" si="9"/>
        <v>2</v>
      </c>
      <c r="BL56" s="7">
        <f t="shared" si="10"/>
        <v>14</v>
      </c>
    </row>
    <row r="57" spans="1:200" ht="15" thickBot="1" x14ac:dyDescent="0.35">
      <c r="A57" s="45"/>
      <c r="B57" s="46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 t="shared" ref="O57:P57" si="13">SUM(O45:O56)</f>
        <v>0</v>
      </c>
      <c r="P57" s="34">
        <f t="shared" si="13"/>
        <v>0</v>
      </c>
      <c r="Q57" s="35"/>
      <c r="R57" s="36">
        <f>SUM(R45:R56)</f>
        <v>9</v>
      </c>
      <c r="S57" s="34">
        <f>SUM(S45:S56)</f>
        <v>51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0</v>
      </c>
      <c r="AW57" s="34">
        <f>SUM(AW45:AW56)</f>
        <v>0</v>
      </c>
      <c r="AX57" s="35"/>
      <c r="AY57" s="36">
        <f>SUM(AY45:AY56)</f>
        <v>1</v>
      </c>
      <c r="AZ57" s="34">
        <f>SUM(AZ45:AZ56)</f>
        <v>7</v>
      </c>
      <c r="BA57" s="35"/>
      <c r="BB57" s="36">
        <f>SUM(BB45:BB56)</f>
        <v>0</v>
      </c>
      <c r="BC57" s="34">
        <f>SUM(BC45:BC56)</f>
        <v>0</v>
      </c>
      <c r="BD57" s="35"/>
      <c r="BE57" s="36">
        <f>SUM(BE45:BE56)</f>
        <v>0</v>
      </c>
      <c r="BF57" s="34">
        <f>SUM(BF45:BF56)</f>
        <v>0</v>
      </c>
      <c r="BG57" s="35"/>
      <c r="BH57" s="36"/>
      <c r="BI57" s="34"/>
      <c r="BJ57" s="35"/>
      <c r="BK57" s="36">
        <f t="shared" si="9"/>
        <v>10</v>
      </c>
      <c r="BL57" s="35">
        <f t="shared" si="10"/>
        <v>58</v>
      </c>
      <c r="DZ57" s="2"/>
      <c r="EE57" s="2"/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  <c r="GM57" s="2"/>
      <c r="GR57" s="2"/>
    </row>
    <row r="58" spans="1:200" x14ac:dyDescent="0.3">
      <c r="A58" s="43">
        <v>2010</v>
      </c>
      <c r="B58" s="44" t="s">
        <v>5</v>
      </c>
      <c r="C58" s="8">
        <v>0</v>
      </c>
      <c r="D58" s="6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8">
        <v>0</v>
      </c>
      <c r="M58" s="6">
        <v>0</v>
      </c>
      <c r="N58" s="7">
        <v>0</v>
      </c>
      <c r="O58" s="8">
        <v>0</v>
      </c>
      <c r="P58" s="6">
        <v>0</v>
      </c>
      <c r="Q58" s="7">
        <f t="shared" ref="Q58:Q69" si="14">IF(O58=0,0,P58/O58*1000)</f>
        <v>0</v>
      </c>
      <c r="R58" s="8">
        <v>0</v>
      </c>
      <c r="S58" s="6">
        <v>0</v>
      </c>
      <c r="T58" s="7">
        <v>0</v>
      </c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/>
      <c r="BI58" s="6"/>
      <c r="BJ58" s="7"/>
      <c r="BK58" s="8">
        <f t="shared" si="9"/>
        <v>0</v>
      </c>
      <c r="BL58" s="7">
        <f t="shared" si="10"/>
        <v>0</v>
      </c>
    </row>
    <row r="59" spans="1:200" x14ac:dyDescent="0.3">
      <c r="A59" s="43">
        <v>2010</v>
      </c>
      <c r="B59" s="44" t="s">
        <v>6</v>
      </c>
      <c r="C59" s="8">
        <v>0</v>
      </c>
      <c r="D59" s="6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v>0</v>
      </c>
      <c r="O59" s="8">
        <v>0</v>
      </c>
      <c r="P59" s="6">
        <v>0</v>
      </c>
      <c r="Q59" s="7">
        <f t="shared" si="14"/>
        <v>0</v>
      </c>
      <c r="R59" s="8">
        <v>0</v>
      </c>
      <c r="S59" s="6">
        <v>0</v>
      </c>
      <c r="T59" s="7"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/>
      <c r="BI59" s="6"/>
      <c r="BJ59" s="7"/>
      <c r="BK59" s="8">
        <f t="shared" si="9"/>
        <v>0</v>
      </c>
      <c r="BL59" s="7">
        <f t="shared" si="10"/>
        <v>0</v>
      </c>
    </row>
    <row r="60" spans="1:200" x14ac:dyDescent="0.3">
      <c r="A60" s="43">
        <v>2010</v>
      </c>
      <c r="B60" s="44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0</v>
      </c>
      <c r="K60" s="7">
        <v>0</v>
      </c>
      <c r="L60" s="8">
        <v>0</v>
      </c>
      <c r="M60" s="6">
        <v>0</v>
      </c>
      <c r="N60" s="7">
        <v>0</v>
      </c>
      <c r="O60" s="8">
        <v>0</v>
      </c>
      <c r="P60" s="6">
        <v>0</v>
      </c>
      <c r="Q60" s="7">
        <f t="shared" si="14"/>
        <v>0</v>
      </c>
      <c r="R60" s="8">
        <v>0</v>
      </c>
      <c r="S60" s="6">
        <v>0</v>
      </c>
      <c r="T60" s="7"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/>
      <c r="BI60" s="6"/>
      <c r="BJ60" s="7"/>
      <c r="BK60" s="8">
        <f t="shared" si="9"/>
        <v>0</v>
      </c>
      <c r="BL60" s="7">
        <f t="shared" si="10"/>
        <v>0</v>
      </c>
    </row>
    <row r="61" spans="1:200" x14ac:dyDescent="0.3">
      <c r="A61" s="43">
        <v>2010</v>
      </c>
      <c r="B61" s="44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v>0</v>
      </c>
      <c r="O61" s="8">
        <v>0</v>
      </c>
      <c r="P61" s="6">
        <v>0</v>
      </c>
      <c r="Q61" s="7">
        <f t="shared" si="14"/>
        <v>0</v>
      </c>
      <c r="R61" s="8">
        <v>0</v>
      </c>
      <c r="S61" s="6">
        <v>0</v>
      </c>
      <c r="T61" s="7"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/>
      <c r="BI61" s="6"/>
      <c r="BJ61" s="7"/>
      <c r="BK61" s="8">
        <f t="shared" si="9"/>
        <v>0</v>
      </c>
      <c r="BL61" s="7">
        <f t="shared" si="10"/>
        <v>0</v>
      </c>
    </row>
    <row r="62" spans="1:200" x14ac:dyDescent="0.3">
      <c r="A62" s="43">
        <v>2010</v>
      </c>
      <c r="B62" s="44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v>0</v>
      </c>
      <c r="O62" s="8">
        <v>0</v>
      </c>
      <c r="P62" s="6">
        <v>0</v>
      </c>
      <c r="Q62" s="7">
        <f t="shared" si="14"/>
        <v>0</v>
      </c>
      <c r="R62" s="8">
        <v>0</v>
      </c>
      <c r="S62" s="6">
        <v>0</v>
      </c>
      <c r="T62" s="7"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/>
      <c r="BI62" s="6"/>
      <c r="BJ62" s="7"/>
      <c r="BK62" s="8">
        <f t="shared" si="9"/>
        <v>0</v>
      </c>
      <c r="BL62" s="7">
        <f t="shared" si="10"/>
        <v>0</v>
      </c>
    </row>
    <row r="63" spans="1:200" x14ac:dyDescent="0.3">
      <c r="A63" s="43">
        <v>2010</v>
      </c>
      <c r="B63" s="44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v>0</v>
      </c>
      <c r="L63" s="8">
        <v>0</v>
      </c>
      <c r="M63" s="6">
        <v>0</v>
      </c>
      <c r="N63" s="7">
        <v>0</v>
      </c>
      <c r="O63" s="8">
        <v>0</v>
      </c>
      <c r="P63" s="6">
        <v>0</v>
      </c>
      <c r="Q63" s="7">
        <f t="shared" si="14"/>
        <v>0</v>
      </c>
      <c r="R63" s="8">
        <v>0</v>
      </c>
      <c r="S63" s="6">
        <v>0</v>
      </c>
      <c r="T63" s="7">
        <v>0</v>
      </c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/>
      <c r="BI63" s="6"/>
      <c r="BJ63" s="7"/>
      <c r="BK63" s="8">
        <f t="shared" si="9"/>
        <v>0</v>
      </c>
      <c r="BL63" s="7">
        <f t="shared" si="10"/>
        <v>0</v>
      </c>
    </row>
    <row r="64" spans="1:200" x14ac:dyDescent="0.3">
      <c r="A64" s="43">
        <v>2010</v>
      </c>
      <c r="B64" s="44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v>0</v>
      </c>
      <c r="O64" s="51">
        <v>0</v>
      </c>
      <c r="P64" s="11">
        <v>0</v>
      </c>
      <c r="Q64" s="7">
        <f t="shared" si="14"/>
        <v>0</v>
      </c>
      <c r="R64" s="51">
        <v>0</v>
      </c>
      <c r="S64" s="11">
        <v>1</v>
      </c>
      <c r="T64" s="7">
        <v>0</v>
      </c>
      <c r="U64" s="8">
        <v>0</v>
      </c>
      <c r="V64" s="6">
        <v>0</v>
      </c>
      <c r="W64" s="7">
        <v>0</v>
      </c>
      <c r="X64" s="8">
        <v>0</v>
      </c>
      <c r="Y64" s="6">
        <v>0</v>
      </c>
      <c r="Z64" s="7">
        <v>0</v>
      </c>
      <c r="AA64" s="8">
        <v>0</v>
      </c>
      <c r="AB64" s="6">
        <v>0</v>
      </c>
      <c r="AC64" s="7">
        <v>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/>
      <c r="BI64" s="6"/>
      <c r="BJ64" s="7"/>
      <c r="BK64" s="8">
        <f t="shared" si="9"/>
        <v>0</v>
      </c>
      <c r="BL64" s="7">
        <f t="shared" si="10"/>
        <v>1</v>
      </c>
    </row>
    <row r="65" spans="1:200" x14ac:dyDescent="0.3">
      <c r="A65" s="43">
        <v>2010</v>
      </c>
      <c r="B65" s="44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0</v>
      </c>
      <c r="K65" s="7">
        <v>0</v>
      </c>
      <c r="L65" s="8">
        <v>0</v>
      </c>
      <c r="M65" s="6">
        <v>0</v>
      </c>
      <c r="N65" s="7">
        <v>0</v>
      </c>
      <c r="O65" s="8">
        <v>0</v>
      </c>
      <c r="P65" s="6">
        <v>0</v>
      </c>
      <c r="Q65" s="7">
        <f t="shared" si="14"/>
        <v>0</v>
      </c>
      <c r="R65" s="8">
        <v>0</v>
      </c>
      <c r="S65" s="6">
        <v>0</v>
      </c>
      <c r="T65" s="7">
        <v>0</v>
      </c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/>
      <c r="BI65" s="6"/>
      <c r="BJ65" s="7"/>
      <c r="BK65" s="8">
        <f t="shared" si="9"/>
        <v>0</v>
      </c>
      <c r="BL65" s="7">
        <f t="shared" si="10"/>
        <v>0</v>
      </c>
    </row>
    <row r="66" spans="1:200" x14ac:dyDescent="0.3">
      <c r="A66" s="43">
        <v>2010</v>
      </c>
      <c r="B66" s="44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v>0</v>
      </c>
      <c r="O66" s="8">
        <v>0</v>
      </c>
      <c r="P66" s="6">
        <v>0</v>
      </c>
      <c r="Q66" s="7">
        <f t="shared" si="14"/>
        <v>0</v>
      </c>
      <c r="R66" s="8">
        <v>0</v>
      </c>
      <c r="S66" s="6">
        <v>0</v>
      </c>
      <c r="T66" s="7"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/>
      <c r="BI66" s="6"/>
      <c r="BJ66" s="7"/>
      <c r="BK66" s="8">
        <f t="shared" si="9"/>
        <v>0</v>
      </c>
      <c r="BL66" s="7">
        <f t="shared" si="10"/>
        <v>0</v>
      </c>
    </row>
    <row r="67" spans="1:200" x14ac:dyDescent="0.3">
      <c r="A67" s="43">
        <v>2010</v>
      </c>
      <c r="B67" s="44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v>0</v>
      </c>
      <c r="O67" s="8">
        <v>0</v>
      </c>
      <c r="P67" s="6">
        <v>0</v>
      </c>
      <c r="Q67" s="7">
        <f t="shared" si="14"/>
        <v>0</v>
      </c>
      <c r="R67" s="8">
        <v>0</v>
      </c>
      <c r="S67" s="6">
        <v>0</v>
      </c>
      <c r="T67" s="7">
        <v>0</v>
      </c>
      <c r="U67" s="8">
        <v>0</v>
      </c>
      <c r="V67" s="6">
        <v>0</v>
      </c>
      <c r="W67" s="7">
        <v>0</v>
      </c>
      <c r="X67" s="8">
        <v>0</v>
      </c>
      <c r="Y67" s="6">
        <v>0</v>
      </c>
      <c r="Z67" s="7">
        <v>0</v>
      </c>
      <c r="AA67" s="8">
        <v>0</v>
      </c>
      <c r="AB67" s="6">
        <v>1</v>
      </c>
      <c r="AC67" s="7">
        <v>0</v>
      </c>
      <c r="AD67" s="8">
        <v>0</v>
      </c>
      <c r="AE67" s="6">
        <v>0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/>
      <c r="BI67" s="6"/>
      <c r="BJ67" s="7"/>
      <c r="BK67" s="8">
        <f t="shared" si="9"/>
        <v>0</v>
      </c>
      <c r="BL67" s="7">
        <f t="shared" si="10"/>
        <v>1</v>
      </c>
    </row>
    <row r="68" spans="1:200" x14ac:dyDescent="0.3">
      <c r="A68" s="43">
        <v>2010</v>
      </c>
      <c r="B68" s="44" t="s">
        <v>15</v>
      </c>
      <c r="C68" s="8">
        <v>0</v>
      </c>
      <c r="D68" s="6">
        <v>0</v>
      </c>
      <c r="E68" s="7">
        <v>0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v>0</v>
      </c>
      <c r="L68" s="8">
        <v>0</v>
      </c>
      <c r="M68" s="6">
        <v>0</v>
      </c>
      <c r="N68" s="7">
        <v>0</v>
      </c>
      <c r="O68" s="8">
        <v>0</v>
      </c>
      <c r="P68" s="6">
        <v>0</v>
      </c>
      <c r="Q68" s="7">
        <f t="shared" si="14"/>
        <v>0</v>
      </c>
      <c r="R68" s="8">
        <v>0</v>
      </c>
      <c r="S68" s="6">
        <v>0</v>
      </c>
      <c r="T68" s="7"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8">
        <v>0</v>
      </c>
      <c r="AB68" s="6">
        <v>0</v>
      </c>
      <c r="AC68" s="7">
        <v>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/>
      <c r="BI68" s="6"/>
      <c r="BJ68" s="7"/>
      <c r="BK68" s="8">
        <f t="shared" si="9"/>
        <v>0</v>
      </c>
      <c r="BL68" s="7">
        <f t="shared" si="10"/>
        <v>0</v>
      </c>
    </row>
    <row r="69" spans="1:200" x14ac:dyDescent="0.3">
      <c r="A69" s="43">
        <v>2010</v>
      </c>
      <c r="B69" s="44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v>0</v>
      </c>
      <c r="O69" s="8">
        <v>0</v>
      </c>
      <c r="P69" s="6">
        <v>0</v>
      </c>
      <c r="Q69" s="7">
        <f t="shared" si="14"/>
        <v>0</v>
      </c>
      <c r="R69" s="8">
        <v>0</v>
      </c>
      <c r="S69" s="6">
        <v>0</v>
      </c>
      <c r="T69" s="7">
        <v>0</v>
      </c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/>
      <c r="BI69" s="6"/>
      <c r="BJ69" s="7"/>
      <c r="BK69" s="8">
        <f t="shared" si="9"/>
        <v>0</v>
      </c>
      <c r="BL69" s="7">
        <f t="shared" si="10"/>
        <v>0</v>
      </c>
    </row>
    <row r="70" spans="1:200" ht="15" thickBot="1" x14ac:dyDescent="0.35">
      <c r="A70" s="45"/>
      <c r="B70" s="46" t="s">
        <v>17</v>
      </c>
      <c r="C70" s="36">
        <f>SUM(C58:C69)</f>
        <v>0</v>
      </c>
      <c r="D70" s="34">
        <f>SUM(D58:D69)</f>
        <v>0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 t="shared" ref="O70:P70" si="15">SUM(O58:O69)</f>
        <v>0</v>
      </c>
      <c r="P70" s="34">
        <f t="shared" si="15"/>
        <v>0</v>
      </c>
      <c r="Q70" s="35"/>
      <c r="R70" s="36">
        <f>SUM(R58:R69)</f>
        <v>0</v>
      </c>
      <c r="S70" s="34">
        <f>SUM(S58:S69)</f>
        <v>1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1</v>
      </c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0</v>
      </c>
      <c r="AW70" s="34">
        <f>SUM(AW58:AW69)</f>
        <v>0</v>
      </c>
      <c r="AX70" s="35"/>
      <c r="AY70" s="36">
        <f>SUM(AY58:AY69)</f>
        <v>0</v>
      </c>
      <c r="AZ70" s="34">
        <f>SUM(AZ58:AZ69)</f>
        <v>0</v>
      </c>
      <c r="BA70" s="35"/>
      <c r="BB70" s="36">
        <f>SUM(BB58:BB69)</f>
        <v>0</v>
      </c>
      <c r="BC70" s="34">
        <f>SUM(BC58:BC69)</f>
        <v>0</v>
      </c>
      <c r="BD70" s="35"/>
      <c r="BE70" s="36">
        <f>SUM(BE58:BE69)</f>
        <v>0</v>
      </c>
      <c r="BF70" s="34">
        <f>SUM(BF58:BF69)</f>
        <v>0</v>
      </c>
      <c r="BG70" s="35"/>
      <c r="BH70" s="36"/>
      <c r="BI70" s="34"/>
      <c r="BJ70" s="35"/>
      <c r="BK70" s="36">
        <f t="shared" ref="BK70:BK101" si="16">C70+F70+R70+AY70+BB70+AA70</f>
        <v>0</v>
      </c>
      <c r="BL70" s="35">
        <f t="shared" ref="BL70:BL101" si="17">D70+G70+S70+AZ70+BC70+AB70</f>
        <v>2</v>
      </c>
      <c r="DZ70" s="2"/>
      <c r="EE70" s="2"/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  <c r="GM70" s="2"/>
      <c r="GR70" s="2"/>
    </row>
    <row r="71" spans="1:200" x14ac:dyDescent="0.3">
      <c r="A71" s="43">
        <v>2011</v>
      </c>
      <c r="B71" s="44" t="s">
        <v>5</v>
      </c>
      <c r="C71" s="8">
        <v>0</v>
      </c>
      <c r="D71" s="6">
        <v>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8">
        <v>0</v>
      </c>
      <c r="M71" s="6">
        <v>0</v>
      </c>
      <c r="N71" s="7">
        <v>0</v>
      </c>
      <c r="O71" s="51">
        <v>0</v>
      </c>
      <c r="P71" s="11">
        <v>0</v>
      </c>
      <c r="Q71" s="7">
        <f t="shared" ref="Q71:Q82" si="18">IF(O71=0,0,P71/O71*1000)</f>
        <v>0</v>
      </c>
      <c r="R71" s="51">
        <v>0</v>
      </c>
      <c r="S71" s="11">
        <v>2</v>
      </c>
      <c r="T71" s="7">
        <v>0</v>
      </c>
      <c r="U71" s="8">
        <v>0</v>
      </c>
      <c r="V71" s="6">
        <v>0</v>
      </c>
      <c r="W71" s="7"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/>
      <c r="BI71" s="6"/>
      <c r="BJ71" s="7"/>
      <c r="BK71" s="8">
        <f t="shared" si="16"/>
        <v>0</v>
      </c>
      <c r="BL71" s="7">
        <f t="shared" si="17"/>
        <v>2</v>
      </c>
    </row>
    <row r="72" spans="1:200" x14ac:dyDescent="0.3">
      <c r="A72" s="43">
        <v>2011</v>
      </c>
      <c r="B72" s="44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8">
        <v>0</v>
      </c>
      <c r="M72" s="6">
        <v>0</v>
      </c>
      <c r="N72" s="7">
        <v>0</v>
      </c>
      <c r="O72" s="8">
        <v>0</v>
      </c>
      <c r="P72" s="6">
        <v>0</v>
      </c>
      <c r="Q72" s="7">
        <f t="shared" si="18"/>
        <v>0</v>
      </c>
      <c r="R72" s="8">
        <v>2</v>
      </c>
      <c r="S72" s="6">
        <v>7</v>
      </c>
      <c r="T72" s="7">
        <f>S72/R72*1000</f>
        <v>3500</v>
      </c>
      <c r="U72" s="8">
        <v>0</v>
      </c>
      <c r="V72" s="6">
        <v>0</v>
      </c>
      <c r="W72" s="7">
        <v>0</v>
      </c>
      <c r="X72" s="8">
        <v>0</v>
      </c>
      <c r="Y72" s="6">
        <v>0</v>
      </c>
      <c r="Z72" s="7"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/>
      <c r="BI72" s="6"/>
      <c r="BJ72" s="7"/>
      <c r="BK72" s="8">
        <f t="shared" si="16"/>
        <v>2</v>
      </c>
      <c r="BL72" s="7">
        <f t="shared" si="17"/>
        <v>7</v>
      </c>
    </row>
    <row r="73" spans="1:200" x14ac:dyDescent="0.3">
      <c r="A73" s="43">
        <v>2011</v>
      </c>
      <c r="B73" s="44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v>0</v>
      </c>
      <c r="O73" s="8">
        <v>0</v>
      </c>
      <c r="P73" s="6">
        <v>0</v>
      </c>
      <c r="Q73" s="7">
        <f t="shared" si="18"/>
        <v>0</v>
      </c>
      <c r="R73" s="8">
        <v>0</v>
      </c>
      <c r="S73" s="6">
        <v>0</v>
      </c>
      <c r="T73" s="7"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/>
      <c r="BI73" s="6"/>
      <c r="BJ73" s="7"/>
      <c r="BK73" s="8">
        <f t="shared" si="16"/>
        <v>0</v>
      </c>
      <c r="BL73" s="7">
        <f t="shared" si="17"/>
        <v>0</v>
      </c>
    </row>
    <row r="74" spans="1:200" x14ac:dyDescent="0.3">
      <c r="A74" s="43">
        <v>2011</v>
      </c>
      <c r="B74" s="44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v>0</v>
      </c>
      <c r="O74" s="8">
        <v>0</v>
      </c>
      <c r="P74" s="6">
        <v>0</v>
      </c>
      <c r="Q74" s="7">
        <f t="shared" si="18"/>
        <v>0</v>
      </c>
      <c r="R74" s="8">
        <v>0</v>
      </c>
      <c r="S74" s="6">
        <v>0</v>
      </c>
      <c r="T74" s="7"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0</v>
      </c>
      <c r="AN74" s="6">
        <v>0</v>
      </c>
      <c r="AO74" s="7">
        <v>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/>
      <c r="BI74" s="6"/>
      <c r="BJ74" s="7"/>
      <c r="BK74" s="8">
        <f t="shared" si="16"/>
        <v>0</v>
      </c>
      <c r="BL74" s="7">
        <f t="shared" si="17"/>
        <v>0</v>
      </c>
    </row>
    <row r="75" spans="1:200" x14ac:dyDescent="0.3">
      <c r="A75" s="43">
        <v>2011</v>
      </c>
      <c r="B75" s="44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v>0</v>
      </c>
      <c r="O75" s="8">
        <v>0</v>
      </c>
      <c r="P75" s="6">
        <v>0</v>
      </c>
      <c r="Q75" s="7">
        <f t="shared" si="18"/>
        <v>0</v>
      </c>
      <c r="R75" s="8">
        <v>0</v>
      </c>
      <c r="S75" s="6">
        <v>0</v>
      </c>
      <c r="T75" s="7"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/>
      <c r="BI75" s="6"/>
      <c r="BJ75" s="7"/>
      <c r="BK75" s="8">
        <f t="shared" si="16"/>
        <v>0</v>
      </c>
      <c r="BL75" s="7">
        <f t="shared" si="17"/>
        <v>0</v>
      </c>
    </row>
    <row r="76" spans="1:200" x14ac:dyDescent="0.3">
      <c r="A76" s="43">
        <v>2011</v>
      </c>
      <c r="B76" s="44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v>0</v>
      </c>
      <c r="O76" s="8">
        <v>0</v>
      </c>
      <c r="P76" s="6">
        <v>0</v>
      </c>
      <c r="Q76" s="7">
        <f t="shared" si="18"/>
        <v>0</v>
      </c>
      <c r="R76" s="8">
        <v>6</v>
      </c>
      <c r="S76" s="6">
        <v>25</v>
      </c>
      <c r="T76" s="7">
        <f>S76/R76*1000</f>
        <v>4166.666666666667</v>
      </c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/>
      <c r="BI76" s="6"/>
      <c r="BJ76" s="7"/>
      <c r="BK76" s="8">
        <f t="shared" si="16"/>
        <v>6</v>
      </c>
      <c r="BL76" s="7">
        <f t="shared" si="17"/>
        <v>25</v>
      </c>
    </row>
    <row r="77" spans="1:200" x14ac:dyDescent="0.3">
      <c r="A77" s="43">
        <v>2011</v>
      </c>
      <c r="B77" s="44" t="s">
        <v>11</v>
      </c>
      <c r="C77" s="8">
        <v>1</v>
      </c>
      <c r="D77" s="6">
        <v>5</v>
      </c>
      <c r="E77" s="7">
        <f>D77/C77*1000</f>
        <v>5000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v>0</v>
      </c>
      <c r="O77" s="8">
        <v>0</v>
      </c>
      <c r="P77" s="6">
        <v>0</v>
      </c>
      <c r="Q77" s="7">
        <f t="shared" si="18"/>
        <v>0</v>
      </c>
      <c r="R77" s="8">
        <v>0</v>
      </c>
      <c r="S77" s="6">
        <v>0</v>
      </c>
      <c r="T77" s="7"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/>
      <c r="BI77" s="6"/>
      <c r="BJ77" s="7"/>
      <c r="BK77" s="8">
        <f t="shared" si="16"/>
        <v>1</v>
      </c>
      <c r="BL77" s="7">
        <f t="shared" si="17"/>
        <v>5</v>
      </c>
    </row>
    <row r="78" spans="1:200" x14ac:dyDescent="0.3">
      <c r="A78" s="43">
        <v>2011</v>
      </c>
      <c r="B78" s="44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v>0</v>
      </c>
      <c r="O78" s="8">
        <v>0</v>
      </c>
      <c r="P78" s="6">
        <v>0</v>
      </c>
      <c r="Q78" s="7">
        <f t="shared" si="18"/>
        <v>0</v>
      </c>
      <c r="R78" s="8">
        <v>2</v>
      </c>
      <c r="S78" s="6">
        <v>10</v>
      </c>
      <c r="T78" s="7">
        <f>S78/R78*1000</f>
        <v>5000</v>
      </c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/>
      <c r="BI78" s="6"/>
      <c r="BJ78" s="7"/>
      <c r="BK78" s="8">
        <f t="shared" si="16"/>
        <v>2</v>
      </c>
      <c r="BL78" s="7">
        <f t="shared" si="17"/>
        <v>10</v>
      </c>
    </row>
    <row r="79" spans="1:200" x14ac:dyDescent="0.3">
      <c r="A79" s="43">
        <v>2011</v>
      </c>
      <c r="B79" s="44" t="s">
        <v>13</v>
      </c>
      <c r="C79" s="8">
        <v>1</v>
      </c>
      <c r="D79" s="6">
        <v>6</v>
      </c>
      <c r="E79" s="7">
        <f>D79/C79*1000</f>
        <v>6000</v>
      </c>
      <c r="F79" s="8">
        <v>0</v>
      </c>
      <c r="G79" s="6">
        <v>0</v>
      </c>
      <c r="H79" s="7">
        <v>0</v>
      </c>
      <c r="I79" s="8">
        <v>0</v>
      </c>
      <c r="J79" s="6">
        <v>0</v>
      </c>
      <c r="K79" s="7">
        <v>0</v>
      </c>
      <c r="L79" s="8">
        <v>0</v>
      </c>
      <c r="M79" s="6">
        <v>0</v>
      </c>
      <c r="N79" s="7">
        <v>0</v>
      </c>
      <c r="O79" s="8">
        <v>0</v>
      </c>
      <c r="P79" s="6">
        <v>0</v>
      </c>
      <c r="Q79" s="7">
        <f t="shared" si="18"/>
        <v>0</v>
      </c>
      <c r="R79" s="8">
        <v>0</v>
      </c>
      <c r="S79" s="6">
        <v>0</v>
      </c>
      <c r="T79" s="7"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/>
      <c r="BI79" s="6"/>
      <c r="BJ79" s="7"/>
      <c r="BK79" s="8">
        <f t="shared" si="16"/>
        <v>1</v>
      </c>
      <c r="BL79" s="7">
        <f t="shared" si="17"/>
        <v>6</v>
      </c>
    </row>
    <row r="80" spans="1:200" x14ac:dyDescent="0.3">
      <c r="A80" s="43">
        <v>2011</v>
      </c>
      <c r="B80" s="44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v>0</v>
      </c>
      <c r="O80" s="8">
        <v>0</v>
      </c>
      <c r="P80" s="6">
        <v>0</v>
      </c>
      <c r="Q80" s="7">
        <f t="shared" si="18"/>
        <v>0</v>
      </c>
      <c r="R80" s="8">
        <v>0</v>
      </c>
      <c r="S80" s="6">
        <v>0</v>
      </c>
      <c r="T80" s="7"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0</v>
      </c>
      <c r="BG80" s="7">
        <v>0</v>
      </c>
      <c r="BH80" s="8"/>
      <c r="BI80" s="6"/>
      <c r="BJ80" s="7"/>
      <c r="BK80" s="8">
        <f t="shared" si="16"/>
        <v>0</v>
      </c>
      <c r="BL80" s="7">
        <f t="shared" si="17"/>
        <v>0</v>
      </c>
    </row>
    <row r="81" spans="1:200" x14ac:dyDescent="0.3">
      <c r="A81" s="43">
        <v>2011</v>
      </c>
      <c r="B81" s="44" t="s">
        <v>15</v>
      </c>
      <c r="C81" s="8">
        <v>1</v>
      </c>
      <c r="D81" s="6">
        <v>4</v>
      </c>
      <c r="E81" s="7">
        <f>D81/C81*1000</f>
        <v>4000</v>
      </c>
      <c r="F81" s="8">
        <v>0</v>
      </c>
      <c r="G81" s="6">
        <v>0</v>
      </c>
      <c r="H81" s="7">
        <v>0</v>
      </c>
      <c r="I81" s="8">
        <v>0</v>
      </c>
      <c r="J81" s="6">
        <v>0</v>
      </c>
      <c r="K81" s="7">
        <v>0</v>
      </c>
      <c r="L81" s="8">
        <v>0</v>
      </c>
      <c r="M81" s="6">
        <v>0</v>
      </c>
      <c r="N81" s="7">
        <v>0</v>
      </c>
      <c r="O81" s="8">
        <v>0</v>
      </c>
      <c r="P81" s="6">
        <v>0</v>
      </c>
      <c r="Q81" s="7">
        <f t="shared" si="18"/>
        <v>0</v>
      </c>
      <c r="R81" s="8">
        <v>0</v>
      </c>
      <c r="S81" s="6">
        <v>0</v>
      </c>
      <c r="T81" s="7"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/>
      <c r="BI81" s="6"/>
      <c r="BJ81" s="7"/>
      <c r="BK81" s="8">
        <f t="shared" si="16"/>
        <v>1</v>
      </c>
      <c r="BL81" s="7">
        <f t="shared" si="17"/>
        <v>4</v>
      </c>
    </row>
    <row r="82" spans="1:200" x14ac:dyDescent="0.3">
      <c r="A82" s="43">
        <v>2011</v>
      </c>
      <c r="B82" s="44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8">
        <v>0</v>
      </c>
      <c r="J82" s="6">
        <v>0</v>
      </c>
      <c r="K82" s="7">
        <v>0</v>
      </c>
      <c r="L82" s="8">
        <v>0</v>
      </c>
      <c r="M82" s="6">
        <v>0</v>
      </c>
      <c r="N82" s="7">
        <v>0</v>
      </c>
      <c r="O82" s="8">
        <v>0</v>
      </c>
      <c r="P82" s="6">
        <v>0</v>
      </c>
      <c r="Q82" s="7">
        <f t="shared" si="18"/>
        <v>0</v>
      </c>
      <c r="R82" s="8">
        <v>1</v>
      </c>
      <c r="S82" s="6">
        <v>7</v>
      </c>
      <c r="T82" s="7">
        <f>S82/R82*1000</f>
        <v>7000</v>
      </c>
      <c r="U82" s="8">
        <v>0</v>
      </c>
      <c r="V82" s="6">
        <v>0</v>
      </c>
      <c r="W82" s="7"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>
        <v>0</v>
      </c>
      <c r="AH82" s="6">
        <v>0</v>
      </c>
      <c r="AI82" s="7">
        <v>0</v>
      </c>
      <c r="AJ82" s="8">
        <v>0</v>
      </c>
      <c r="AK82" s="6">
        <v>0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/>
      <c r="BI82" s="6"/>
      <c r="BJ82" s="7"/>
      <c r="BK82" s="8">
        <f t="shared" si="16"/>
        <v>1</v>
      </c>
      <c r="BL82" s="7">
        <f t="shared" si="17"/>
        <v>7</v>
      </c>
    </row>
    <row r="83" spans="1:200" ht="15" thickBot="1" x14ac:dyDescent="0.35">
      <c r="A83" s="45"/>
      <c r="B83" s="46" t="s">
        <v>17</v>
      </c>
      <c r="C83" s="36">
        <f>SUM(C71:C82)</f>
        <v>3</v>
      </c>
      <c r="D83" s="34">
        <f>SUM(D71:D82)</f>
        <v>15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 t="shared" ref="O83:P83" si="19">SUM(O71:O82)</f>
        <v>0</v>
      </c>
      <c r="P83" s="34">
        <f t="shared" si="19"/>
        <v>0</v>
      </c>
      <c r="Q83" s="35"/>
      <c r="R83" s="36">
        <f>SUM(R71:R82)</f>
        <v>11</v>
      </c>
      <c r="S83" s="34">
        <f>SUM(S71:S82)</f>
        <v>51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0</v>
      </c>
      <c r="AW83" s="34">
        <f>SUM(AW71:AW82)</f>
        <v>0</v>
      </c>
      <c r="AX83" s="35"/>
      <c r="AY83" s="36">
        <f>SUM(AY71:AY82)</f>
        <v>0</v>
      </c>
      <c r="AZ83" s="34">
        <f>SUM(AZ71:AZ82)</f>
        <v>0</v>
      </c>
      <c r="BA83" s="35"/>
      <c r="BB83" s="36">
        <f>SUM(BB71:BB82)</f>
        <v>0</v>
      </c>
      <c r="BC83" s="34">
        <f>SUM(BC71:BC82)</f>
        <v>0</v>
      </c>
      <c r="BD83" s="35"/>
      <c r="BE83" s="36">
        <f>SUM(BE71:BE82)</f>
        <v>0</v>
      </c>
      <c r="BF83" s="34">
        <f>SUM(BF71:BF82)</f>
        <v>0</v>
      </c>
      <c r="BG83" s="35"/>
      <c r="BH83" s="36"/>
      <c r="BI83" s="34"/>
      <c r="BJ83" s="35"/>
      <c r="BK83" s="36">
        <f t="shared" si="16"/>
        <v>14</v>
      </c>
      <c r="BL83" s="35">
        <f t="shared" si="17"/>
        <v>66</v>
      </c>
      <c r="DZ83" s="2"/>
      <c r="EE83" s="2"/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  <c r="GM83" s="2"/>
      <c r="GR83" s="2"/>
    </row>
    <row r="84" spans="1:200" x14ac:dyDescent="0.3">
      <c r="A84" s="43">
        <v>2012</v>
      </c>
      <c r="B84" s="44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8">
        <v>0</v>
      </c>
      <c r="J84" s="6">
        <v>0</v>
      </c>
      <c r="K84" s="7">
        <v>0</v>
      </c>
      <c r="L84" s="8">
        <v>0</v>
      </c>
      <c r="M84" s="6">
        <v>0</v>
      </c>
      <c r="N84" s="7">
        <v>0</v>
      </c>
      <c r="O84" s="8">
        <v>0</v>
      </c>
      <c r="P84" s="6">
        <v>0</v>
      </c>
      <c r="Q84" s="7">
        <f t="shared" ref="Q84:Q95" si="20">IF(O84=0,0,P84/O84*1000)</f>
        <v>0</v>
      </c>
      <c r="R84" s="8">
        <v>0</v>
      </c>
      <c r="S84" s="6">
        <v>0</v>
      </c>
      <c r="T84" s="7"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0</v>
      </c>
      <c r="BG84" s="7">
        <v>0</v>
      </c>
      <c r="BH84" s="8"/>
      <c r="BI84" s="6"/>
      <c r="BJ84" s="7"/>
      <c r="BK84" s="8">
        <f t="shared" si="16"/>
        <v>0</v>
      </c>
      <c r="BL84" s="7">
        <f t="shared" si="17"/>
        <v>0</v>
      </c>
    </row>
    <row r="85" spans="1:200" x14ac:dyDescent="0.3">
      <c r="A85" s="43">
        <v>2012</v>
      </c>
      <c r="B85" s="44" t="s">
        <v>6</v>
      </c>
      <c r="C85" s="51">
        <v>3</v>
      </c>
      <c r="D85" s="11">
        <v>15</v>
      </c>
      <c r="E85" s="7">
        <f t="shared" ref="E85:E95" si="21">D85/C85*1000</f>
        <v>5000</v>
      </c>
      <c r="F85" s="8">
        <v>0</v>
      </c>
      <c r="G85" s="6">
        <v>0</v>
      </c>
      <c r="H85" s="7">
        <v>0</v>
      </c>
      <c r="I85" s="8">
        <v>0</v>
      </c>
      <c r="J85" s="6">
        <v>0</v>
      </c>
      <c r="K85" s="7">
        <v>0</v>
      </c>
      <c r="L85" s="8">
        <v>0</v>
      </c>
      <c r="M85" s="6">
        <v>0</v>
      </c>
      <c r="N85" s="7">
        <v>0</v>
      </c>
      <c r="O85" s="8">
        <v>0</v>
      </c>
      <c r="P85" s="6">
        <v>0</v>
      </c>
      <c r="Q85" s="7">
        <f t="shared" si="20"/>
        <v>0</v>
      </c>
      <c r="R85" s="8">
        <v>2</v>
      </c>
      <c r="S85" s="6">
        <v>11</v>
      </c>
      <c r="T85" s="7">
        <f t="shared" ref="T85:T91" si="22">S85/R85*1000</f>
        <v>5500</v>
      </c>
      <c r="U85" s="8">
        <v>0</v>
      </c>
      <c r="V85" s="6">
        <v>0</v>
      </c>
      <c r="W85" s="7">
        <v>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52</v>
      </c>
      <c r="AZ85" s="6">
        <v>466</v>
      </c>
      <c r="BA85" s="7">
        <f t="shared" ref="BA85" si="23">AZ85/AY85*1000</f>
        <v>8961.538461538461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/>
      <c r="BI85" s="6"/>
      <c r="BJ85" s="7"/>
      <c r="BK85" s="8">
        <f t="shared" si="16"/>
        <v>57</v>
      </c>
      <c r="BL85" s="7">
        <f t="shared" si="17"/>
        <v>492</v>
      </c>
    </row>
    <row r="86" spans="1:200" x14ac:dyDescent="0.3">
      <c r="A86" s="43">
        <v>2012</v>
      </c>
      <c r="B86" s="44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8">
        <v>0</v>
      </c>
      <c r="J86" s="6">
        <v>0</v>
      </c>
      <c r="K86" s="7">
        <v>0</v>
      </c>
      <c r="L86" s="8">
        <v>0</v>
      </c>
      <c r="M86" s="6">
        <v>0</v>
      </c>
      <c r="N86" s="7">
        <v>0</v>
      </c>
      <c r="O86" s="8">
        <v>0</v>
      </c>
      <c r="P86" s="6">
        <v>0</v>
      </c>
      <c r="Q86" s="7">
        <f t="shared" si="20"/>
        <v>0</v>
      </c>
      <c r="R86" s="8">
        <v>0</v>
      </c>
      <c r="S86" s="6">
        <v>0</v>
      </c>
      <c r="T86" s="7"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/>
      <c r="BI86" s="6"/>
      <c r="BJ86" s="7"/>
      <c r="BK86" s="8">
        <f t="shared" si="16"/>
        <v>0</v>
      </c>
      <c r="BL86" s="7">
        <f t="shared" si="17"/>
        <v>0</v>
      </c>
    </row>
    <row r="87" spans="1:200" x14ac:dyDescent="0.3">
      <c r="A87" s="43">
        <v>2012</v>
      </c>
      <c r="B87" s="44" t="s">
        <v>8</v>
      </c>
      <c r="C87" s="51">
        <v>1</v>
      </c>
      <c r="D87" s="11">
        <v>10</v>
      </c>
      <c r="E87" s="7">
        <f t="shared" si="21"/>
        <v>10000</v>
      </c>
      <c r="F87" s="8">
        <v>0</v>
      </c>
      <c r="G87" s="6">
        <v>0</v>
      </c>
      <c r="H87" s="7">
        <v>0</v>
      </c>
      <c r="I87" s="8">
        <v>0</v>
      </c>
      <c r="J87" s="6">
        <v>0</v>
      </c>
      <c r="K87" s="7">
        <v>0</v>
      </c>
      <c r="L87" s="8">
        <v>0</v>
      </c>
      <c r="M87" s="6">
        <v>0</v>
      </c>
      <c r="N87" s="7">
        <v>0</v>
      </c>
      <c r="O87" s="8">
        <v>0</v>
      </c>
      <c r="P87" s="6">
        <v>0</v>
      </c>
      <c r="Q87" s="7">
        <f t="shared" si="20"/>
        <v>0</v>
      </c>
      <c r="R87" s="8">
        <v>0</v>
      </c>
      <c r="S87" s="6">
        <v>0</v>
      </c>
      <c r="T87" s="7"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/>
      <c r="BI87" s="6"/>
      <c r="BJ87" s="7"/>
      <c r="BK87" s="8">
        <f t="shared" si="16"/>
        <v>1</v>
      </c>
      <c r="BL87" s="7">
        <f t="shared" si="17"/>
        <v>10</v>
      </c>
    </row>
    <row r="88" spans="1:200" x14ac:dyDescent="0.3">
      <c r="A88" s="43">
        <v>2012</v>
      </c>
      <c r="B88" s="44" t="s">
        <v>9</v>
      </c>
      <c r="C88" s="51">
        <v>1</v>
      </c>
      <c r="D88" s="11">
        <v>3</v>
      </c>
      <c r="E88" s="7">
        <f t="shared" si="21"/>
        <v>3000</v>
      </c>
      <c r="F88" s="8">
        <v>0</v>
      </c>
      <c r="G88" s="6">
        <v>0</v>
      </c>
      <c r="H88" s="7">
        <v>0</v>
      </c>
      <c r="I88" s="8">
        <v>0</v>
      </c>
      <c r="J88" s="6">
        <v>0</v>
      </c>
      <c r="K88" s="7">
        <v>0</v>
      </c>
      <c r="L88" s="8">
        <v>0</v>
      </c>
      <c r="M88" s="6">
        <v>0</v>
      </c>
      <c r="N88" s="7">
        <v>0</v>
      </c>
      <c r="O88" s="8">
        <v>0</v>
      </c>
      <c r="P88" s="6">
        <v>0</v>
      </c>
      <c r="Q88" s="7">
        <f t="shared" si="20"/>
        <v>0</v>
      </c>
      <c r="R88" s="8">
        <v>0</v>
      </c>
      <c r="S88" s="6">
        <v>0</v>
      </c>
      <c r="T88" s="7"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6</v>
      </c>
      <c r="BA88" s="7">
        <v>0</v>
      </c>
      <c r="BB88" s="51">
        <v>0</v>
      </c>
      <c r="BC88" s="11">
        <v>12</v>
      </c>
      <c r="BD88" s="7">
        <v>0</v>
      </c>
      <c r="BE88" s="8">
        <v>0</v>
      </c>
      <c r="BF88" s="6">
        <v>0</v>
      </c>
      <c r="BG88" s="7">
        <v>0</v>
      </c>
      <c r="BH88" s="8"/>
      <c r="BI88" s="6"/>
      <c r="BJ88" s="7"/>
      <c r="BK88" s="8">
        <f t="shared" si="16"/>
        <v>1</v>
      </c>
      <c r="BL88" s="7">
        <f t="shared" si="17"/>
        <v>21</v>
      </c>
    </row>
    <row r="89" spans="1:200" x14ac:dyDescent="0.3">
      <c r="A89" s="43">
        <v>2012</v>
      </c>
      <c r="B89" s="44" t="s">
        <v>10</v>
      </c>
      <c r="C89" s="51">
        <v>2</v>
      </c>
      <c r="D89" s="11">
        <v>15</v>
      </c>
      <c r="E89" s="7">
        <f t="shared" si="21"/>
        <v>7500</v>
      </c>
      <c r="F89" s="8">
        <v>0</v>
      </c>
      <c r="G89" s="6">
        <v>0</v>
      </c>
      <c r="H89" s="7">
        <v>0</v>
      </c>
      <c r="I89" s="8">
        <v>0</v>
      </c>
      <c r="J89" s="6">
        <v>0</v>
      </c>
      <c r="K89" s="7">
        <v>0</v>
      </c>
      <c r="L89" s="8">
        <v>0</v>
      </c>
      <c r="M89" s="6">
        <v>0</v>
      </c>
      <c r="N89" s="7">
        <v>0</v>
      </c>
      <c r="O89" s="8">
        <v>0</v>
      </c>
      <c r="P89" s="6">
        <v>0</v>
      </c>
      <c r="Q89" s="7">
        <f t="shared" si="20"/>
        <v>0</v>
      </c>
      <c r="R89" s="8">
        <v>0</v>
      </c>
      <c r="S89" s="6">
        <v>0</v>
      </c>
      <c r="T89" s="7"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8">
        <v>0</v>
      </c>
      <c r="AB89" s="6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/>
      <c r="BI89" s="6"/>
      <c r="BJ89" s="7"/>
      <c r="BK89" s="8">
        <f t="shared" si="16"/>
        <v>2</v>
      </c>
      <c r="BL89" s="7">
        <f t="shared" si="17"/>
        <v>15</v>
      </c>
    </row>
    <row r="90" spans="1:200" x14ac:dyDescent="0.3">
      <c r="A90" s="43">
        <v>2012</v>
      </c>
      <c r="B90" s="44" t="s">
        <v>11</v>
      </c>
      <c r="C90" s="51">
        <v>2</v>
      </c>
      <c r="D90" s="11">
        <v>12</v>
      </c>
      <c r="E90" s="7">
        <f t="shared" si="21"/>
        <v>6000</v>
      </c>
      <c r="F90" s="8">
        <v>0</v>
      </c>
      <c r="G90" s="6">
        <v>0</v>
      </c>
      <c r="H90" s="7">
        <v>0</v>
      </c>
      <c r="I90" s="8">
        <v>0</v>
      </c>
      <c r="J90" s="6">
        <v>0</v>
      </c>
      <c r="K90" s="7">
        <v>0</v>
      </c>
      <c r="L90" s="8">
        <v>0</v>
      </c>
      <c r="M90" s="6">
        <v>0</v>
      </c>
      <c r="N90" s="7">
        <v>0</v>
      </c>
      <c r="O90" s="8">
        <v>0</v>
      </c>
      <c r="P90" s="6">
        <v>0</v>
      </c>
      <c r="Q90" s="7">
        <f t="shared" si="20"/>
        <v>0</v>
      </c>
      <c r="R90" s="8">
        <v>0</v>
      </c>
      <c r="S90" s="6">
        <v>0</v>
      </c>
      <c r="T90" s="7"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/>
      <c r="BI90" s="6"/>
      <c r="BJ90" s="7"/>
      <c r="BK90" s="8">
        <f t="shared" si="16"/>
        <v>2</v>
      </c>
      <c r="BL90" s="7">
        <f t="shared" si="17"/>
        <v>12</v>
      </c>
    </row>
    <row r="91" spans="1:200" x14ac:dyDescent="0.3">
      <c r="A91" s="43">
        <v>2012</v>
      </c>
      <c r="B91" s="44" t="s">
        <v>12</v>
      </c>
      <c r="C91" s="51">
        <v>2</v>
      </c>
      <c r="D91" s="11">
        <v>13</v>
      </c>
      <c r="E91" s="7">
        <f t="shared" si="21"/>
        <v>6500</v>
      </c>
      <c r="F91" s="8">
        <v>0</v>
      </c>
      <c r="G91" s="6">
        <v>0</v>
      </c>
      <c r="H91" s="7">
        <v>0</v>
      </c>
      <c r="I91" s="8">
        <v>0</v>
      </c>
      <c r="J91" s="6">
        <v>0</v>
      </c>
      <c r="K91" s="7">
        <v>0</v>
      </c>
      <c r="L91" s="8">
        <v>0</v>
      </c>
      <c r="M91" s="6">
        <v>0</v>
      </c>
      <c r="N91" s="7">
        <v>0</v>
      </c>
      <c r="O91" s="51">
        <v>0</v>
      </c>
      <c r="P91" s="11">
        <v>0</v>
      </c>
      <c r="Q91" s="7">
        <f t="shared" si="20"/>
        <v>0</v>
      </c>
      <c r="R91" s="51">
        <v>8</v>
      </c>
      <c r="S91" s="11">
        <v>44</v>
      </c>
      <c r="T91" s="7">
        <f t="shared" si="22"/>
        <v>5500</v>
      </c>
      <c r="U91" s="8">
        <v>0</v>
      </c>
      <c r="V91" s="6">
        <v>0</v>
      </c>
      <c r="W91" s="7">
        <v>0</v>
      </c>
      <c r="X91" s="8">
        <v>0</v>
      </c>
      <c r="Y91" s="6">
        <v>0</v>
      </c>
      <c r="Z91" s="7">
        <v>0</v>
      </c>
      <c r="AA91" s="8">
        <v>0</v>
      </c>
      <c r="AB91" s="6">
        <v>0</v>
      </c>
      <c r="AC91" s="7">
        <v>0</v>
      </c>
      <c r="AD91" s="8">
        <v>0</v>
      </c>
      <c r="AE91" s="6">
        <v>0</v>
      </c>
      <c r="AF91" s="7">
        <v>0</v>
      </c>
      <c r="AG91" s="8">
        <v>0</v>
      </c>
      <c r="AH91" s="6">
        <v>0</v>
      </c>
      <c r="AI91" s="7">
        <v>0</v>
      </c>
      <c r="AJ91" s="8">
        <v>0</v>
      </c>
      <c r="AK91" s="6">
        <v>0</v>
      </c>
      <c r="AL91" s="7">
        <v>0</v>
      </c>
      <c r="AM91" s="8">
        <v>0</v>
      </c>
      <c r="AN91" s="6">
        <v>0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/>
      <c r="BI91" s="6"/>
      <c r="BJ91" s="7"/>
      <c r="BK91" s="8">
        <f t="shared" si="16"/>
        <v>10</v>
      </c>
      <c r="BL91" s="7">
        <f t="shared" si="17"/>
        <v>57</v>
      </c>
    </row>
    <row r="92" spans="1:200" x14ac:dyDescent="0.3">
      <c r="A92" s="43">
        <v>2012</v>
      </c>
      <c r="B92" s="44" t="s">
        <v>13</v>
      </c>
      <c r="C92" s="51">
        <v>3</v>
      </c>
      <c r="D92" s="11">
        <v>20</v>
      </c>
      <c r="E92" s="7">
        <f t="shared" si="21"/>
        <v>6666.666666666667</v>
      </c>
      <c r="F92" s="8">
        <v>0</v>
      </c>
      <c r="G92" s="6">
        <v>0</v>
      </c>
      <c r="H92" s="7">
        <v>0</v>
      </c>
      <c r="I92" s="8">
        <v>0</v>
      </c>
      <c r="J92" s="6">
        <v>0</v>
      </c>
      <c r="K92" s="7">
        <v>0</v>
      </c>
      <c r="L92" s="8">
        <v>0</v>
      </c>
      <c r="M92" s="6">
        <v>0</v>
      </c>
      <c r="N92" s="7">
        <v>0</v>
      </c>
      <c r="O92" s="8">
        <v>0</v>
      </c>
      <c r="P92" s="6">
        <v>0</v>
      </c>
      <c r="Q92" s="7">
        <f t="shared" si="20"/>
        <v>0</v>
      </c>
      <c r="R92" s="8">
        <v>0</v>
      </c>
      <c r="S92" s="6">
        <v>0</v>
      </c>
      <c r="T92" s="7">
        <v>0</v>
      </c>
      <c r="U92" s="8">
        <v>0</v>
      </c>
      <c r="V92" s="6">
        <v>0</v>
      </c>
      <c r="W92" s="7">
        <v>0</v>
      </c>
      <c r="X92" s="8">
        <v>0</v>
      </c>
      <c r="Y92" s="6">
        <v>0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/>
      <c r="BI92" s="6"/>
      <c r="BJ92" s="7"/>
      <c r="BK92" s="8">
        <f t="shared" si="16"/>
        <v>3</v>
      </c>
      <c r="BL92" s="7">
        <f t="shared" si="17"/>
        <v>20</v>
      </c>
    </row>
    <row r="93" spans="1:200" x14ac:dyDescent="0.3">
      <c r="A93" s="43">
        <v>2012</v>
      </c>
      <c r="B93" s="44" t="s">
        <v>14</v>
      </c>
      <c r="C93" s="51">
        <v>1</v>
      </c>
      <c r="D93" s="11">
        <v>8</v>
      </c>
      <c r="E93" s="7">
        <f t="shared" si="21"/>
        <v>8000</v>
      </c>
      <c r="F93" s="8">
        <v>0</v>
      </c>
      <c r="G93" s="6">
        <v>0</v>
      </c>
      <c r="H93" s="7">
        <v>0</v>
      </c>
      <c r="I93" s="8">
        <v>0</v>
      </c>
      <c r="J93" s="6">
        <v>0</v>
      </c>
      <c r="K93" s="7">
        <v>0</v>
      </c>
      <c r="L93" s="8">
        <v>0</v>
      </c>
      <c r="M93" s="6">
        <v>0</v>
      </c>
      <c r="N93" s="7">
        <v>0</v>
      </c>
      <c r="O93" s="8">
        <v>0</v>
      </c>
      <c r="P93" s="6">
        <v>0</v>
      </c>
      <c r="Q93" s="7">
        <f t="shared" si="20"/>
        <v>0</v>
      </c>
      <c r="R93" s="8">
        <v>0</v>
      </c>
      <c r="S93" s="6">
        <v>0</v>
      </c>
      <c r="T93" s="7"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/>
      <c r="BI93" s="6"/>
      <c r="BJ93" s="7"/>
      <c r="BK93" s="8">
        <f t="shared" si="16"/>
        <v>1</v>
      </c>
      <c r="BL93" s="7">
        <f t="shared" si="17"/>
        <v>8</v>
      </c>
    </row>
    <row r="94" spans="1:200" x14ac:dyDescent="0.3">
      <c r="A94" s="43">
        <v>2012</v>
      </c>
      <c r="B94" s="44" t="s">
        <v>15</v>
      </c>
      <c r="C94" s="51">
        <v>1</v>
      </c>
      <c r="D94" s="11">
        <v>9</v>
      </c>
      <c r="E94" s="7">
        <f t="shared" si="21"/>
        <v>9000</v>
      </c>
      <c r="F94" s="8">
        <v>0</v>
      </c>
      <c r="G94" s="6">
        <v>0</v>
      </c>
      <c r="H94" s="7">
        <v>0</v>
      </c>
      <c r="I94" s="8">
        <v>0</v>
      </c>
      <c r="J94" s="6">
        <v>0</v>
      </c>
      <c r="K94" s="7">
        <v>0</v>
      </c>
      <c r="L94" s="8">
        <v>0</v>
      </c>
      <c r="M94" s="6">
        <v>0</v>
      </c>
      <c r="N94" s="7">
        <v>0</v>
      </c>
      <c r="O94" s="8">
        <v>0</v>
      </c>
      <c r="P94" s="6">
        <v>0</v>
      </c>
      <c r="Q94" s="7">
        <f t="shared" si="20"/>
        <v>0</v>
      </c>
      <c r="R94" s="8">
        <v>0</v>
      </c>
      <c r="S94" s="6">
        <v>0</v>
      </c>
      <c r="T94" s="7">
        <v>0</v>
      </c>
      <c r="U94" s="8">
        <v>0</v>
      </c>
      <c r="V94" s="6">
        <v>0</v>
      </c>
      <c r="W94" s="7">
        <v>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/>
      <c r="BI94" s="6"/>
      <c r="BJ94" s="7"/>
      <c r="BK94" s="8">
        <f t="shared" si="16"/>
        <v>1</v>
      </c>
      <c r="BL94" s="7">
        <f t="shared" si="17"/>
        <v>9</v>
      </c>
    </row>
    <row r="95" spans="1:200" x14ac:dyDescent="0.3">
      <c r="A95" s="43">
        <v>2012</v>
      </c>
      <c r="B95" s="44" t="s">
        <v>16</v>
      </c>
      <c r="C95" s="51">
        <v>2</v>
      </c>
      <c r="D95" s="11">
        <v>8</v>
      </c>
      <c r="E95" s="7">
        <f t="shared" si="21"/>
        <v>4000</v>
      </c>
      <c r="F95" s="8">
        <v>0</v>
      </c>
      <c r="G95" s="6">
        <v>0</v>
      </c>
      <c r="H95" s="7">
        <v>0</v>
      </c>
      <c r="I95" s="8">
        <v>0</v>
      </c>
      <c r="J95" s="6">
        <v>0</v>
      </c>
      <c r="K95" s="7">
        <v>0</v>
      </c>
      <c r="L95" s="8">
        <v>0</v>
      </c>
      <c r="M95" s="6">
        <v>0</v>
      </c>
      <c r="N95" s="7">
        <v>0</v>
      </c>
      <c r="O95" s="8">
        <v>0</v>
      </c>
      <c r="P95" s="6">
        <v>0</v>
      </c>
      <c r="Q95" s="7">
        <f t="shared" si="20"/>
        <v>0</v>
      </c>
      <c r="R95" s="8">
        <v>0</v>
      </c>
      <c r="S95" s="6">
        <v>0</v>
      </c>
      <c r="T95" s="7"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8">
        <v>0</v>
      </c>
      <c r="AB95" s="6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/>
      <c r="BI95" s="6"/>
      <c r="BJ95" s="7"/>
      <c r="BK95" s="8">
        <f t="shared" si="16"/>
        <v>2</v>
      </c>
      <c r="BL95" s="7">
        <f t="shared" si="17"/>
        <v>8</v>
      </c>
    </row>
    <row r="96" spans="1:200" ht="15" thickBot="1" x14ac:dyDescent="0.35">
      <c r="A96" s="45"/>
      <c r="B96" s="46" t="s">
        <v>17</v>
      </c>
      <c r="C96" s="36">
        <f>SUM(C84:C95)</f>
        <v>18</v>
      </c>
      <c r="D96" s="34">
        <f>SUM(D84:D95)</f>
        <v>113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0</v>
      </c>
      <c r="M96" s="34">
        <f>SUM(M84:M95)</f>
        <v>0</v>
      </c>
      <c r="N96" s="35"/>
      <c r="O96" s="36">
        <f t="shared" ref="O96:P96" si="24">SUM(O84:O95)</f>
        <v>0</v>
      </c>
      <c r="P96" s="34">
        <f t="shared" si="24"/>
        <v>0</v>
      </c>
      <c r="Q96" s="35"/>
      <c r="R96" s="36">
        <f>SUM(R84:R95)</f>
        <v>10</v>
      </c>
      <c r="S96" s="34">
        <f>SUM(S84:S95)</f>
        <v>55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0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>SUM(AY84:AY95)</f>
        <v>52</v>
      </c>
      <c r="AZ96" s="34">
        <f>SUM(AZ84:AZ95)</f>
        <v>472</v>
      </c>
      <c r="BA96" s="35"/>
      <c r="BB96" s="36">
        <f>SUM(BB84:BB95)</f>
        <v>0</v>
      </c>
      <c r="BC96" s="34">
        <f>SUM(BC84:BC95)</f>
        <v>12</v>
      </c>
      <c r="BD96" s="35"/>
      <c r="BE96" s="36">
        <f>SUM(BE84:BE95)</f>
        <v>0</v>
      </c>
      <c r="BF96" s="34">
        <f>SUM(BF84:BF95)</f>
        <v>0</v>
      </c>
      <c r="BG96" s="35"/>
      <c r="BH96" s="36"/>
      <c r="BI96" s="34"/>
      <c r="BJ96" s="35"/>
      <c r="BK96" s="36">
        <f t="shared" si="16"/>
        <v>80</v>
      </c>
      <c r="BL96" s="35">
        <f t="shared" si="17"/>
        <v>652</v>
      </c>
      <c r="DZ96" s="2"/>
      <c r="EE96" s="2"/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  <c r="GM96" s="2"/>
      <c r="GR96" s="2"/>
    </row>
    <row r="97" spans="1:200" x14ac:dyDescent="0.3">
      <c r="A97" s="43">
        <v>2013</v>
      </c>
      <c r="B97" s="44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0</v>
      </c>
      <c r="K97" s="7">
        <v>0</v>
      </c>
      <c r="L97" s="8">
        <v>0</v>
      </c>
      <c r="M97" s="6">
        <v>0</v>
      </c>
      <c r="N97" s="7">
        <v>0</v>
      </c>
      <c r="O97" s="8">
        <v>0</v>
      </c>
      <c r="P97" s="6">
        <v>0</v>
      </c>
      <c r="Q97" s="7">
        <f t="shared" ref="Q97:Q108" si="25">IF(O97=0,0,P97/O97*1000)</f>
        <v>0</v>
      </c>
      <c r="R97" s="8">
        <v>0</v>
      </c>
      <c r="S97" s="6">
        <v>0</v>
      </c>
      <c r="T97" s="7"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0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/>
      <c r="BI97" s="6"/>
      <c r="BJ97" s="7"/>
      <c r="BK97" s="8">
        <f t="shared" si="16"/>
        <v>0</v>
      </c>
      <c r="BL97" s="7">
        <f t="shared" si="17"/>
        <v>0</v>
      </c>
    </row>
    <row r="98" spans="1:200" x14ac:dyDescent="0.3">
      <c r="A98" s="43">
        <v>2013</v>
      </c>
      <c r="B98" s="44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v>0</v>
      </c>
      <c r="O98" s="8">
        <v>0</v>
      </c>
      <c r="P98" s="6">
        <v>0</v>
      </c>
      <c r="Q98" s="7">
        <f t="shared" si="25"/>
        <v>0</v>
      </c>
      <c r="R98" s="8">
        <v>0</v>
      </c>
      <c r="S98" s="6">
        <v>0</v>
      </c>
      <c r="T98" s="7">
        <v>0</v>
      </c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/>
      <c r="BI98" s="6"/>
      <c r="BJ98" s="7"/>
      <c r="BK98" s="8">
        <f t="shared" si="16"/>
        <v>0</v>
      </c>
      <c r="BL98" s="7">
        <f t="shared" si="17"/>
        <v>0</v>
      </c>
    </row>
    <row r="99" spans="1:200" x14ac:dyDescent="0.3">
      <c r="A99" s="43">
        <v>2013</v>
      </c>
      <c r="B99" s="44" t="s">
        <v>7</v>
      </c>
      <c r="C99" s="51">
        <v>1</v>
      </c>
      <c r="D99" s="11">
        <v>6</v>
      </c>
      <c r="E99" s="7">
        <f t="shared" ref="E99:E107" si="26">D99/C99*1000</f>
        <v>6000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v>0</v>
      </c>
      <c r="O99" s="51">
        <v>0</v>
      </c>
      <c r="P99" s="11">
        <v>0</v>
      </c>
      <c r="Q99" s="7">
        <f t="shared" si="25"/>
        <v>0</v>
      </c>
      <c r="R99" s="51">
        <v>2</v>
      </c>
      <c r="S99" s="11">
        <v>15</v>
      </c>
      <c r="T99" s="7">
        <f t="shared" ref="T99" si="27">S99/R99*1000</f>
        <v>7500</v>
      </c>
      <c r="U99" s="8">
        <v>0</v>
      </c>
      <c r="V99" s="6">
        <v>0</v>
      </c>
      <c r="W99" s="7">
        <v>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/>
      <c r="BI99" s="6"/>
      <c r="BJ99" s="7"/>
      <c r="BK99" s="8">
        <f t="shared" si="16"/>
        <v>3</v>
      </c>
      <c r="BL99" s="7">
        <f t="shared" si="17"/>
        <v>21</v>
      </c>
    </row>
    <row r="100" spans="1:200" x14ac:dyDescent="0.3">
      <c r="A100" s="43">
        <v>2013</v>
      </c>
      <c r="B100" s="44" t="s">
        <v>8</v>
      </c>
      <c r="C100" s="51">
        <v>0</v>
      </c>
      <c r="D100" s="11">
        <v>1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v>0</v>
      </c>
      <c r="O100" s="8">
        <v>0</v>
      </c>
      <c r="P100" s="6">
        <v>0</v>
      </c>
      <c r="Q100" s="7">
        <f t="shared" si="25"/>
        <v>0</v>
      </c>
      <c r="R100" s="8">
        <v>0</v>
      </c>
      <c r="S100" s="6">
        <v>0</v>
      </c>
      <c r="T100" s="7"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/>
      <c r="BI100" s="6"/>
      <c r="BJ100" s="7"/>
      <c r="BK100" s="8">
        <f t="shared" si="16"/>
        <v>0</v>
      </c>
      <c r="BL100" s="7">
        <f t="shared" si="17"/>
        <v>1</v>
      </c>
    </row>
    <row r="101" spans="1:200" x14ac:dyDescent="0.3">
      <c r="A101" s="43">
        <v>2013</v>
      </c>
      <c r="B101" s="44" t="s">
        <v>9</v>
      </c>
      <c r="C101" s="51">
        <v>1</v>
      </c>
      <c r="D101" s="11">
        <v>47</v>
      </c>
      <c r="E101" s="7">
        <f t="shared" si="26"/>
        <v>47000</v>
      </c>
      <c r="F101" s="51">
        <v>322</v>
      </c>
      <c r="G101" s="11">
        <v>2072</v>
      </c>
      <c r="H101" s="7">
        <f t="shared" ref="H101:H105" si="28">G101/F101*1000</f>
        <v>6434.782608695652</v>
      </c>
      <c r="I101" s="8">
        <v>0</v>
      </c>
      <c r="J101" s="6">
        <v>0</v>
      </c>
      <c r="K101" s="7">
        <v>0</v>
      </c>
      <c r="L101" s="8">
        <v>0</v>
      </c>
      <c r="M101" s="6">
        <v>0</v>
      </c>
      <c r="N101" s="7">
        <v>0</v>
      </c>
      <c r="O101" s="8">
        <v>0</v>
      </c>
      <c r="P101" s="6">
        <v>0</v>
      </c>
      <c r="Q101" s="7">
        <f t="shared" si="25"/>
        <v>0</v>
      </c>
      <c r="R101" s="8">
        <v>0</v>
      </c>
      <c r="S101" s="6">
        <v>0</v>
      </c>
      <c r="T101" s="7"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/>
      <c r="BI101" s="6"/>
      <c r="BJ101" s="7"/>
      <c r="BK101" s="8">
        <f t="shared" si="16"/>
        <v>323</v>
      </c>
      <c r="BL101" s="7">
        <f t="shared" si="17"/>
        <v>2119</v>
      </c>
    </row>
    <row r="102" spans="1:200" x14ac:dyDescent="0.3">
      <c r="A102" s="43">
        <v>2013</v>
      </c>
      <c r="B102" s="44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v>0</v>
      </c>
      <c r="O102" s="8">
        <v>0</v>
      </c>
      <c r="P102" s="6">
        <v>0</v>
      </c>
      <c r="Q102" s="7">
        <f t="shared" si="25"/>
        <v>0</v>
      </c>
      <c r="R102" s="8">
        <v>0</v>
      </c>
      <c r="S102" s="6">
        <v>0</v>
      </c>
      <c r="T102" s="7">
        <v>0</v>
      </c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/>
      <c r="BI102" s="6"/>
      <c r="BJ102" s="7"/>
      <c r="BK102" s="8">
        <f t="shared" ref="BK102:BK109" si="29">C102+F102+R102+AY102+BB102+AA102</f>
        <v>0</v>
      </c>
      <c r="BL102" s="7">
        <f t="shared" ref="BL102:BL109" si="30">D102+G102+S102+AZ102+BC102+AB102</f>
        <v>0</v>
      </c>
    </row>
    <row r="103" spans="1:200" x14ac:dyDescent="0.3">
      <c r="A103" s="43">
        <v>2013</v>
      </c>
      <c r="B103" s="44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v>0</v>
      </c>
      <c r="O103" s="8">
        <v>0</v>
      </c>
      <c r="P103" s="6">
        <v>0</v>
      </c>
      <c r="Q103" s="7">
        <f t="shared" si="25"/>
        <v>0</v>
      </c>
      <c r="R103" s="8">
        <v>0</v>
      </c>
      <c r="S103" s="6">
        <v>0</v>
      </c>
      <c r="T103" s="7"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/>
      <c r="BI103" s="6"/>
      <c r="BJ103" s="7"/>
      <c r="BK103" s="8">
        <f t="shared" si="29"/>
        <v>0</v>
      </c>
      <c r="BL103" s="7">
        <f t="shared" si="30"/>
        <v>0</v>
      </c>
    </row>
    <row r="104" spans="1:200" x14ac:dyDescent="0.3">
      <c r="A104" s="43">
        <v>2013</v>
      </c>
      <c r="B104" s="44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8">
        <v>0</v>
      </c>
      <c r="J104" s="6">
        <v>0</v>
      </c>
      <c r="K104" s="7">
        <v>0</v>
      </c>
      <c r="L104" s="8">
        <v>0</v>
      </c>
      <c r="M104" s="6">
        <v>0</v>
      </c>
      <c r="N104" s="7">
        <v>0</v>
      </c>
      <c r="O104" s="8">
        <v>0</v>
      </c>
      <c r="P104" s="6">
        <v>0</v>
      </c>
      <c r="Q104" s="7">
        <f t="shared" si="25"/>
        <v>0</v>
      </c>
      <c r="R104" s="8">
        <v>0</v>
      </c>
      <c r="S104" s="6">
        <v>0</v>
      </c>
      <c r="T104" s="7">
        <v>0</v>
      </c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/>
      <c r="BI104" s="6"/>
      <c r="BJ104" s="7"/>
      <c r="BK104" s="8">
        <f t="shared" si="29"/>
        <v>0</v>
      </c>
      <c r="BL104" s="7">
        <f t="shared" si="30"/>
        <v>0</v>
      </c>
    </row>
    <row r="105" spans="1:200" x14ac:dyDescent="0.3">
      <c r="A105" s="43">
        <v>2013</v>
      </c>
      <c r="B105" s="44" t="s">
        <v>13</v>
      </c>
      <c r="C105" s="8">
        <v>0</v>
      </c>
      <c r="D105" s="6">
        <v>0</v>
      </c>
      <c r="E105" s="7">
        <v>0</v>
      </c>
      <c r="F105" s="8">
        <v>656.89</v>
      </c>
      <c r="G105" s="6">
        <v>4929.799</v>
      </c>
      <c r="H105" s="7">
        <f t="shared" si="28"/>
        <v>7504.7557429706649</v>
      </c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v>0</v>
      </c>
      <c r="O105" s="8">
        <v>0</v>
      </c>
      <c r="P105" s="6">
        <v>0</v>
      </c>
      <c r="Q105" s="7">
        <f t="shared" si="25"/>
        <v>0</v>
      </c>
      <c r="R105" s="8">
        <v>2</v>
      </c>
      <c r="S105" s="6">
        <v>15.385</v>
      </c>
      <c r="T105" s="7">
        <f t="shared" ref="T105" si="31">S105/R105*1000</f>
        <v>7692.5</v>
      </c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0.05</v>
      </c>
      <c r="AZ105" s="6">
        <v>0.51900000000000002</v>
      </c>
      <c r="BA105" s="7">
        <f t="shared" ref="BA105:BA106" si="32">AZ105/AY105*1000</f>
        <v>10379.999999999998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/>
      <c r="BI105" s="6"/>
      <c r="BJ105" s="7"/>
      <c r="BK105" s="8">
        <f t="shared" si="29"/>
        <v>658.93999999999994</v>
      </c>
      <c r="BL105" s="7">
        <f t="shared" si="30"/>
        <v>4945.7030000000004</v>
      </c>
    </row>
    <row r="106" spans="1:200" x14ac:dyDescent="0.3">
      <c r="A106" s="43">
        <v>2013</v>
      </c>
      <c r="B106" s="44" t="s">
        <v>14</v>
      </c>
      <c r="C106" s="8">
        <v>5.625</v>
      </c>
      <c r="D106" s="6">
        <v>53.429000000000002</v>
      </c>
      <c r="E106" s="7">
        <f t="shared" si="26"/>
        <v>9498.4888888888891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v>0</v>
      </c>
      <c r="O106" s="8">
        <v>0</v>
      </c>
      <c r="P106" s="6">
        <v>0</v>
      </c>
      <c r="Q106" s="7">
        <f t="shared" si="25"/>
        <v>0</v>
      </c>
      <c r="R106" s="8">
        <v>4.5</v>
      </c>
      <c r="S106" s="6">
        <v>35.308</v>
      </c>
      <c r="T106" s="7">
        <f t="shared" ref="T106:T108" si="33">S106/R106*1000</f>
        <v>7846.2222222222217</v>
      </c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1</v>
      </c>
      <c r="AZ106" s="6">
        <v>11.597</v>
      </c>
      <c r="BA106" s="7">
        <f t="shared" si="32"/>
        <v>11597</v>
      </c>
      <c r="BB106" s="8">
        <v>0</v>
      </c>
      <c r="BC106" s="6">
        <v>0</v>
      </c>
      <c r="BD106" s="7">
        <v>0</v>
      </c>
      <c r="BE106" s="8">
        <v>0</v>
      </c>
      <c r="BF106" s="6">
        <v>0</v>
      </c>
      <c r="BG106" s="7">
        <v>0</v>
      </c>
      <c r="BH106" s="8"/>
      <c r="BI106" s="6"/>
      <c r="BJ106" s="7"/>
      <c r="BK106" s="8">
        <f t="shared" si="29"/>
        <v>11.125</v>
      </c>
      <c r="BL106" s="7">
        <f t="shared" si="30"/>
        <v>100.33399999999999</v>
      </c>
    </row>
    <row r="107" spans="1:200" x14ac:dyDescent="0.3">
      <c r="A107" s="43">
        <v>2013</v>
      </c>
      <c r="B107" s="44" t="s">
        <v>15</v>
      </c>
      <c r="C107" s="8">
        <v>2.5</v>
      </c>
      <c r="D107" s="6">
        <v>23.57</v>
      </c>
      <c r="E107" s="7">
        <f t="shared" si="26"/>
        <v>9428</v>
      </c>
      <c r="F107" s="8">
        <v>0</v>
      </c>
      <c r="G107" s="6">
        <v>0</v>
      </c>
      <c r="H107" s="7">
        <v>0</v>
      </c>
      <c r="I107" s="8">
        <v>0</v>
      </c>
      <c r="J107" s="6">
        <v>0</v>
      </c>
      <c r="K107" s="7">
        <v>0</v>
      </c>
      <c r="L107" s="8">
        <v>0</v>
      </c>
      <c r="M107" s="6">
        <v>0</v>
      </c>
      <c r="N107" s="7">
        <v>0</v>
      </c>
      <c r="O107" s="8">
        <v>0</v>
      </c>
      <c r="P107" s="6">
        <v>0</v>
      </c>
      <c r="Q107" s="7">
        <f t="shared" si="25"/>
        <v>0</v>
      </c>
      <c r="R107" s="8">
        <v>0</v>
      </c>
      <c r="S107" s="6">
        <v>0</v>
      </c>
      <c r="T107" s="7"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/>
      <c r="BI107" s="6"/>
      <c r="BJ107" s="7"/>
      <c r="BK107" s="8">
        <f t="shared" si="29"/>
        <v>2.5</v>
      </c>
      <c r="BL107" s="7">
        <f t="shared" si="30"/>
        <v>23.57</v>
      </c>
    </row>
    <row r="108" spans="1:200" x14ac:dyDescent="0.3">
      <c r="A108" s="43">
        <v>2013</v>
      </c>
      <c r="B108" s="44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v>0</v>
      </c>
      <c r="O108" s="8">
        <v>0</v>
      </c>
      <c r="P108" s="6">
        <v>0</v>
      </c>
      <c r="Q108" s="7">
        <f t="shared" si="25"/>
        <v>0</v>
      </c>
      <c r="R108" s="8">
        <v>2.9620000000000002</v>
      </c>
      <c r="S108" s="6">
        <v>26.8</v>
      </c>
      <c r="T108" s="7">
        <f t="shared" si="33"/>
        <v>9047.9405806887244</v>
      </c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0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/>
      <c r="BI108" s="6"/>
      <c r="BJ108" s="7"/>
      <c r="BK108" s="8">
        <f t="shared" si="29"/>
        <v>2.9620000000000002</v>
      </c>
      <c r="BL108" s="7">
        <f t="shared" si="30"/>
        <v>26.8</v>
      </c>
    </row>
    <row r="109" spans="1:200" ht="15" thickBot="1" x14ac:dyDescent="0.35">
      <c r="A109" s="45"/>
      <c r="B109" s="46" t="s">
        <v>17</v>
      </c>
      <c r="C109" s="36">
        <f>SUM(C97:C108)</f>
        <v>10.125</v>
      </c>
      <c r="D109" s="34">
        <f>SUM(D97:D108)</f>
        <v>130.999</v>
      </c>
      <c r="E109" s="35"/>
      <c r="F109" s="36">
        <f>SUM(F97:F108)</f>
        <v>978.89</v>
      </c>
      <c r="G109" s="34">
        <f>SUM(G97:G108)</f>
        <v>7001.799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0</v>
      </c>
      <c r="M109" s="34">
        <f>SUM(M97:M108)</f>
        <v>0</v>
      </c>
      <c r="N109" s="35"/>
      <c r="O109" s="36">
        <f t="shared" ref="O109:P109" si="34">SUM(O97:O108)</f>
        <v>0</v>
      </c>
      <c r="P109" s="34">
        <f t="shared" si="34"/>
        <v>0</v>
      </c>
      <c r="Q109" s="35"/>
      <c r="R109" s="36">
        <f>SUM(R97:R108)</f>
        <v>11.462</v>
      </c>
      <c r="S109" s="34">
        <f>SUM(S97:S108)</f>
        <v>92.492999999999995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0</v>
      </c>
      <c r="AO109" s="35"/>
      <c r="AP109" s="36">
        <f>SUM(AP97:AP108)</f>
        <v>0</v>
      </c>
      <c r="AQ109" s="34">
        <f>SUM(AQ97:AQ108)</f>
        <v>0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0</v>
      </c>
      <c r="AX109" s="35"/>
      <c r="AY109" s="36">
        <f>SUM(AY97:AY108)</f>
        <v>1.05</v>
      </c>
      <c r="AZ109" s="34">
        <f>SUM(AZ97:AZ108)</f>
        <v>12.116</v>
      </c>
      <c r="BA109" s="35"/>
      <c r="BB109" s="36">
        <f>SUM(BB97:BB108)</f>
        <v>0</v>
      </c>
      <c r="BC109" s="34">
        <f>SUM(BC97:BC108)</f>
        <v>0</v>
      </c>
      <c r="BD109" s="35"/>
      <c r="BE109" s="36">
        <f>SUM(BE97:BE108)</f>
        <v>0</v>
      </c>
      <c r="BF109" s="34">
        <f>SUM(BF97:BF108)</f>
        <v>0</v>
      </c>
      <c r="BG109" s="35"/>
      <c r="BH109" s="36"/>
      <c r="BI109" s="34"/>
      <c r="BJ109" s="35"/>
      <c r="BK109" s="36">
        <f t="shared" si="29"/>
        <v>1001.5269999999999</v>
      </c>
      <c r="BL109" s="35">
        <f t="shared" si="30"/>
        <v>7237.4070000000002</v>
      </c>
      <c r="DZ109" s="2"/>
      <c r="EE109" s="2"/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  <c r="GM109" s="2"/>
      <c r="GR109" s="2"/>
    </row>
    <row r="110" spans="1:200" x14ac:dyDescent="0.3">
      <c r="A110" s="43">
        <v>2014</v>
      </c>
      <c r="B110" s="44" t="s">
        <v>5</v>
      </c>
      <c r="C110" s="8">
        <v>3.7</v>
      </c>
      <c r="D110" s="6">
        <v>37.18</v>
      </c>
      <c r="E110" s="7">
        <f t="shared" ref="E110" si="35">D110/C110*1000</f>
        <v>10048.648648648648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v>0</v>
      </c>
      <c r="O110" s="8">
        <v>0</v>
      </c>
      <c r="P110" s="6">
        <v>0</v>
      </c>
      <c r="Q110" s="7">
        <f t="shared" ref="Q110:Q121" si="36">IF(O110=0,0,P110/O110*1000)</f>
        <v>0</v>
      </c>
      <c r="R110" s="8">
        <v>0</v>
      </c>
      <c r="S110" s="6">
        <v>0</v>
      </c>
      <c r="T110" s="7"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/>
      <c r="BI110" s="6"/>
      <c r="BJ110" s="7"/>
      <c r="BK110" s="8">
        <f t="shared" ref="BK110:BK122" si="37">C110+F110+R110+AY110+BB110+AA110+AP110+U110</f>
        <v>3.7</v>
      </c>
      <c r="BL110" s="7">
        <f t="shared" ref="BL110:BL122" si="38">D110+G110+S110+AZ110+BC110+AB110+AQ110+V110</f>
        <v>37.18</v>
      </c>
    </row>
    <row r="111" spans="1:200" x14ac:dyDescent="0.3">
      <c r="A111" s="43">
        <v>2014</v>
      </c>
      <c r="B111" s="44" t="s">
        <v>6</v>
      </c>
      <c r="C111" s="8">
        <v>990.01</v>
      </c>
      <c r="D111" s="6">
        <v>6506.83</v>
      </c>
      <c r="E111" s="7">
        <f t="shared" ref="E111:E121" si="39">D111/C111*1000</f>
        <v>6572.489166776093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v>0</v>
      </c>
      <c r="O111" s="8">
        <v>0</v>
      </c>
      <c r="P111" s="6">
        <v>0</v>
      </c>
      <c r="Q111" s="7">
        <f t="shared" si="36"/>
        <v>0</v>
      </c>
      <c r="R111" s="8">
        <v>0</v>
      </c>
      <c r="S111" s="6">
        <v>0</v>
      </c>
      <c r="T111" s="7"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5.6150000000000002</v>
      </c>
      <c r="AQ111" s="6">
        <v>7.95</v>
      </c>
      <c r="AR111" s="7">
        <f t="shared" ref="AR111:AR115" si="40">AQ111/AP111*1000</f>
        <v>1415.8504007123774</v>
      </c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/>
      <c r="BI111" s="6"/>
      <c r="BJ111" s="7"/>
      <c r="BK111" s="8">
        <f t="shared" si="37"/>
        <v>995.625</v>
      </c>
      <c r="BL111" s="7">
        <f t="shared" si="38"/>
        <v>6514.78</v>
      </c>
    </row>
    <row r="112" spans="1:200" x14ac:dyDescent="0.3">
      <c r="A112" s="43">
        <v>2014</v>
      </c>
      <c r="B112" s="44" t="s">
        <v>7</v>
      </c>
      <c r="C112" s="8">
        <v>4018.1770000000001</v>
      </c>
      <c r="D112" s="6">
        <v>26252.799999999999</v>
      </c>
      <c r="E112" s="7">
        <f t="shared" si="39"/>
        <v>6533.5100967428752</v>
      </c>
      <c r="F112" s="8">
        <v>1021.198</v>
      </c>
      <c r="G112" s="6">
        <v>6214.24</v>
      </c>
      <c r="H112" s="7">
        <f t="shared" ref="H112:H113" si="41">G112/F112*1000</f>
        <v>6085.2449769780196</v>
      </c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v>0</v>
      </c>
      <c r="O112" s="8">
        <v>0</v>
      </c>
      <c r="P112" s="6">
        <v>0</v>
      </c>
      <c r="Q112" s="7">
        <f t="shared" si="36"/>
        <v>0</v>
      </c>
      <c r="R112" s="8">
        <v>20.6</v>
      </c>
      <c r="S112" s="6">
        <v>162.66999999999999</v>
      </c>
      <c r="T112" s="7">
        <f t="shared" ref="T112:T121" si="42">S112/R112*1000</f>
        <v>7896.6019417475718</v>
      </c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/>
      <c r="BI112" s="6"/>
      <c r="BJ112" s="7"/>
      <c r="BK112" s="8">
        <f t="shared" si="37"/>
        <v>5059.9750000000004</v>
      </c>
      <c r="BL112" s="7">
        <f t="shared" si="38"/>
        <v>32629.71</v>
      </c>
    </row>
    <row r="113" spans="1:64" x14ac:dyDescent="0.3">
      <c r="A113" s="43">
        <v>2014</v>
      </c>
      <c r="B113" s="44" t="s">
        <v>8</v>
      </c>
      <c r="C113" s="8">
        <v>0</v>
      </c>
      <c r="D113" s="6">
        <v>0</v>
      </c>
      <c r="E113" s="7">
        <v>0</v>
      </c>
      <c r="F113" s="8">
        <v>239.78</v>
      </c>
      <c r="G113" s="6">
        <v>1622.19</v>
      </c>
      <c r="H113" s="7">
        <f t="shared" si="41"/>
        <v>6765.3265493368926</v>
      </c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v>0</v>
      </c>
      <c r="O113" s="8">
        <v>0</v>
      </c>
      <c r="P113" s="6">
        <v>0</v>
      </c>
      <c r="Q113" s="7">
        <f t="shared" si="36"/>
        <v>0</v>
      </c>
      <c r="R113" s="8">
        <v>3</v>
      </c>
      <c r="S113" s="6">
        <v>22.03</v>
      </c>
      <c r="T113" s="7">
        <f t="shared" si="42"/>
        <v>7343.3333333333339</v>
      </c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/>
      <c r="BI113" s="6"/>
      <c r="BJ113" s="7"/>
      <c r="BK113" s="8">
        <f t="shared" si="37"/>
        <v>242.78</v>
      </c>
      <c r="BL113" s="7">
        <f t="shared" si="38"/>
        <v>1644.22</v>
      </c>
    </row>
    <row r="114" spans="1:64" x14ac:dyDescent="0.3">
      <c r="A114" s="43">
        <v>2014</v>
      </c>
      <c r="B114" s="44" t="s">
        <v>9</v>
      </c>
      <c r="C114" s="8">
        <v>5.5439999999999996</v>
      </c>
      <c r="D114" s="6">
        <v>46.77</v>
      </c>
      <c r="E114" s="7">
        <f t="shared" si="39"/>
        <v>8436.1471861471873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v>0</v>
      </c>
      <c r="O114" s="8">
        <v>0</v>
      </c>
      <c r="P114" s="6">
        <v>0</v>
      </c>
      <c r="Q114" s="7">
        <f t="shared" si="36"/>
        <v>0</v>
      </c>
      <c r="R114" s="8">
        <v>10.5</v>
      </c>
      <c r="S114" s="6">
        <v>75.489999999999995</v>
      </c>
      <c r="T114" s="7">
        <f t="shared" si="42"/>
        <v>7189.5238095238092</v>
      </c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2.7E-2</v>
      </c>
      <c r="AZ114" s="6">
        <v>0.36</v>
      </c>
      <c r="BA114" s="7">
        <f t="shared" ref="BA114" si="43">AZ114/AY114*1000</f>
        <v>13333.333333333332</v>
      </c>
      <c r="BB114" s="8">
        <v>727.09900000000005</v>
      </c>
      <c r="BC114" s="6">
        <v>4332.54</v>
      </c>
      <c r="BD114" s="7">
        <f t="shared" ref="BD114" si="44">BC114/BB114*1000</f>
        <v>5958.6658763112027</v>
      </c>
      <c r="BE114" s="8">
        <v>0</v>
      </c>
      <c r="BF114" s="6">
        <v>0</v>
      </c>
      <c r="BG114" s="7">
        <v>0</v>
      </c>
      <c r="BH114" s="8"/>
      <c r="BI114" s="6"/>
      <c r="BJ114" s="7"/>
      <c r="BK114" s="8">
        <f t="shared" si="37"/>
        <v>743.17000000000007</v>
      </c>
      <c r="BL114" s="7">
        <f t="shared" si="38"/>
        <v>4455.16</v>
      </c>
    </row>
    <row r="115" spans="1:64" x14ac:dyDescent="0.3">
      <c r="A115" s="43">
        <v>2014</v>
      </c>
      <c r="B115" s="44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v>0</v>
      </c>
      <c r="O115" s="8">
        <v>0</v>
      </c>
      <c r="P115" s="6">
        <v>0</v>
      </c>
      <c r="Q115" s="7">
        <f t="shared" si="36"/>
        <v>0</v>
      </c>
      <c r="R115" s="8">
        <v>0</v>
      </c>
      <c r="S115" s="6">
        <v>0</v>
      </c>
      <c r="T115" s="7">
        <v>0</v>
      </c>
      <c r="U115" s="8">
        <v>1E-3</v>
      </c>
      <c r="V115" s="6">
        <v>0.05</v>
      </c>
      <c r="W115" s="7">
        <f t="shared" ref="W115" si="45">V115/U115*1000</f>
        <v>50000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0</v>
      </c>
      <c r="AO115" s="7">
        <v>0</v>
      </c>
      <c r="AP115" s="8">
        <v>5.4619999999999997</v>
      </c>
      <c r="AQ115" s="6">
        <v>13.35</v>
      </c>
      <c r="AR115" s="7">
        <f t="shared" si="40"/>
        <v>2444.1596484804104</v>
      </c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/>
      <c r="BI115" s="6"/>
      <c r="BJ115" s="7"/>
      <c r="BK115" s="8">
        <f t="shared" si="37"/>
        <v>5.4630000000000001</v>
      </c>
      <c r="BL115" s="7">
        <f t="shared" si="38"/>
        <v>13.4</v>
      </c>
    </row>
    <row r="116" spans="1:64" x14ac:dyDescent="0.3">
      <c r="A116" s="43">
        <v>2014</v>
      </c>
      <c r="B116" s="44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v>0</v>
      </c>
      <c r="O116" s="8">
        <v>0</v>
      </c>
      <c r="P116" s="6">
        <v>0</v>
      </c>
      <c r="Q116" s="7">
        <f t="shared" si="36"/>
        <v>0</v>
      </c>
      <c r="R116" s="8">
        <v>4.25</v>
      </c>
      <c r="S116" s="6">
        <v>36.5</v>
      </c>
      <c r="T116" s="7">
        <f t="shared" si="42"/>
        <v>8588.2352941176468</v>
      </c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/>
      <c r="BI116" s="6"/>
      <c r="BJ116" s="7"/>
      <c r="BK116" s="8">
        <f t="shared" si="37"/>
        <v>4.25</v>
      </c>
      <c r="BL116" s="7">
        <f t="shared" si="38"/>
        <v>36.5</v>
      </c>
    </row>
    <row r="117" spans="1:64" x14ac:dyDescent="0.3">
      <c r="A117" s="43">
        <v>2014</v>
      </c>
      <c r="B117" s="44" t="s">
        <v>12</v>
      </c>
      <c r="C117" s="8">
        <v>4.3090000000000002</v>
      </c>
      <c r="D117" s="6">
        <v>35.28</v>
      </c>
      <c r="E117" s="7">
        <f t="shared" si="39"/>
        <v>8187.5145045254121</v>
      </c>
      <c r="F117" s="8">
        <v>0</v>
      </c>
      <c r="G117" s="6">
        <v>0</v>
      </c>
      <c r="H117" s="7">
        <v>0</v>
      </c>
      <c r="I117" s="8">
        <v>0</v>
      </c>
      <c r="J117" s="6">
        <v>0</v>
      </c>
      <c r="K117" s="7">
        <v>0</v>
      </c>
      <c r="L117" s="8">
        <v>0</v>
      </c>
      <c r="M117" s="6">
        <v>0</v>
      </c>
      <c r="N117" s="7">
        <v>0</v>
      </c>
      <c r="O117" s="8">
        <v>0</v>
      </c>
      <c r="P117" s="6">
        <v>0</v>
      </c>
      <c r="Q117" s="7">
        <f t="shared" si="36"/>
        <v>0</v>
      </c>
      <c r="R117" s="8">
        <v>7</v>
      </c>
      <c r="S117" s="6">
        <v>52.28</v>
      </c>
      <c r="T117" s="7">
        <f t="shared" si="42"/>
        <v>7468.5714285714284</v>
      </c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/>
      <c r="BI117" s="6"/>
      <c r="BJ117" s="7"/>
      <c r="BK117" s="8">
        <f t="shared" si="37"/>
        <v>11.309000000000001</v>
      </c>
      <c r="BL117" s="7">
        <f t="shared" si="38"/>
        <v>87.56</v>
      </c>
    </row>
    <row r="118" spans="1:64" x14ac:dyDescent="0.3">
      <c r="A118" s="43">
        <v>2014</v>
      </c>
      <c r="B118" s="44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v>0</v>
      </c>
      <c r="O118" s="8">
        <v>0</v>
      </c>
      <c r="P118" s="6">
        <v>0</v>
      </c>
      <c r="Q118" s="7">
        <f t="shared" si="36"/>
        <v>0</v>
      </c>
      <c r="R118" s="8">
        <v>5</v>
      </c>
      <c r="S118" s="6">
        <v>37.28</v>
      </c>
      <c r="T118" s="7">
        <f t="shared" si="42"/>
        <v>7456</v>
      </c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/>
      <c r="BI118" s="6"/>
      <c r="BJ118" s="7"/>
      <c r="BK118" s="8">
        <f t="shared" si="37"/>
        <v>5</v>
      </c>
      <c r="BL118" s="7">
        <f t="shared" si="38"/>
        <v>37.28</v>
      </c>
    </row>
    <row r="119" spans="1:64" x14ac:dyDescent="0.3">
      <c r="A119" s="43">
        <v>2014</v>
      </c>
      <c r="B119" s="44" t="s">
        <v>14</v>
      </c>
      <c r="C119" s="8">
        <v>0</v>
      </c>
      <c r="D119" s="6">
        <v>0</v>
      </c>
      <c r="E119" s="7">
        <v>0</v>
      </c>
      <c r="F119" s="8">
        <v>0</v>
      </c>
      <c r="G119" s="6">
        <v>0</v>
      </c>
      <c r="H119" s="7">
        <v>0</v>
      </c>
      <c r="I119" s="8">
        <v>0</v>
      </c>
      <c r="J119" s="6">
        <v>0</v>
      </c>
      <c r="K119" s="7">
        <v>0</v>
      </c>
      <c r="L119" s="8">
        <v>0</v>
      </c>
      <c r="M119" s="6">
        <v>0</v>
      </c>
      <c r="N119" s="7">
        <v>0</v>
      </c>
      <c r="O119" s="8">
        <v>0</v>
      </c>
      <c r="P119" s="6">
        <v>0</v>
      </c>
      <c r="Q119" s="7">
        <f t="shared" si="36"/>
        <v>0</v>
      </c>
      <c r="R119" s="8">
        <v>6.5</v>
      </c>
      <c r="S119" s="6">
        <v>48.58</v>
      </c>
      <c r="T119" s="7">
        <f t="shared" si="42"/>
        <v>7473.8461538461534</v>
      </c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/>
      <c r="BI119" s="6"/>
      <c r="BJ119" s="7"/>
      <c r="BK119" s="8">
        <f t="shared" si="37"/>
        <v>6.5</v>
      </c>
      <c r="BL119" s="7">
        <f t="shared" si="38"/>
        <v>48.58</v>
      </c>
    </row>
    <row r="120" spans="1:64" x14ac:dyDescent="0.3">
      <c r="A120" s="43">
        <v>2014</v>
      </c>
      <c r="B120" s="44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v>0</v>
      </c>
      <c r="O120" s="8">
        <v>0</v>
      </c>
      <c r="P120" s="6">
        <v>0</v>
      </c>
      <c r="Q120" s="7">
        <f t="shared" si="36"/>
        <v>0</v>
      </c>
      <c r="R120" s="8">
        <v>11.25</v>
      </c>
      <c r="S120" s="6">
        <v>88.1</v>
      </c>
      <c r="T120" s="7">
        <f t="shared" si="42"/>
        <v>7831.1111111111104</v>
      </c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/>
      <c r="BI120" s="6"/>
      <c r="BJ120" s="7"/>
      <c r="BK120" s="8">
        <f t="shared" si="37"/>
        <v>11.25</v>
      </c>
      <c r="BL120" s="7">
        <f t="shared" si="38"/>
        <v>88.1</v>
      </c>
    </row>
    <row r="121" spans="1:64" x14ac:dyDescent="0.3">
      <c r="A121" s="43">
        <v>2014</v>
      </c>
      <c r="B121" s="44" t="s">
        <v>16</v>
      </c>
      <c r="C121" s="8">
        <v>3.5779999999999998</v>
      </c>
      <c r="D121" s="6">
        <v>31.24</v>
      </c>
      <c r="E121" s="7">
        <f t="shared" si="39"/>
        <v>8731.1347121296803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v>0</v>
      </c>
      <c r="O121" s="8">
        <v>0</v>
      </c>
      <c r="P121" s="6">
        <v>0</v>
      </c>
      <c r="Q121" s="7">
        <f t="shared" si="36"/>
        <v>0</v>
      </c>
      <c r="R121" s="8">
        <v>8.85</v>
      </c>
      <c r="S121" s="6">
        <v>75.900000000000006</v>
      </c>
      <c r="T121" s="7">
        <f t="shared" si="42"/>
        <v>8576.2711864406774</v>
      </c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/>
      <c r="BI121" s="6"/>
      <c r="BJ121" s="7"/>
      <c r="BK121" s="8">
        <f t="shared" si="37"/>
        <v>12.427999999999999</v>
      </c>
      <c r="BL121" s="7">
        <f t="shared" si="38"/>
        <v>107.14</v>
      </c>
    </row>
    <row r="122" spans="1:64" ht="15" thickBot="1" x14ac:dyDescent="0.35">
      <c r="A122" s="45"/>
      <c r="B122" s="46" t="s">
        <v>17</v>
      </c>
      <c r="C122" s="36">
        <f>SUM(C110:C121)</f>
        <v>5025.3180000000011</v>
      </c>
      <c r="D122" s="34">
        <f>SUM(D110:D121)</f>
        <v>32910.099999999991</v>
      </c>
      <c r="E122" s="35"/>
      <c r="F122" s="36">
        <f>SUM(F110:F121)</f>
        <v>1260.9780000000001</v>
      </c>
      <c r="G122" s="34">
        <f>SUM(G110:G121)</f>
        <v>7836.43</v>
      </c>
      <c r="H122" s="35"/>
      <c r="I122" s="36">
        <f>SUM(I110:I121)</f>
        <v>0</v>
      </c>
      <c r="J122" s="34">
        <f>SUM(J110:J121)</f>
        <v>0</v>
      </c>
      <c r="K122" s="35"/>
      <c r="L122" s="36">
        <f>SUM(L110:L121)</f>
        <v>0</v>
      </c>
      <c r="M122" s="34">
        <f>SUM(M110:M121)</f>
        <v>0</v>
      </c>
      <c r="N122" s="35"/>
      <c r="O122" s="36">
        <f t="shared" ref="O122:P122" si="46">SUM(O110:O121)</f>
        <v>0</v>
      </c>
      <c r="P122" s="34">
        <f t="shared" si="46"/>
        <v>0</v>
      </c>
      <c r="Q122" s="35"/>
      <c r="R122" s="36">
        <f>SUM(R110:R121)</f>
        <v>76.949999999999989</v>
      </c>
      <c r="S122" s="34">
        <f>SUM(S110:S121)</f>
        <v>598.82999999999993</v>
      </c>
      <c r="T122" s="35"/>
      <c r="U122" s="36">
        <f>SUM(U110:U121)</f>
        <v>1E-3</v>
      </c>
      <c r="V122" s="34">
        <f>SUM(V110:V121)</f>
        <v>0.05</v>
      </c>
      <c r="W122" s="35"/>
      <c r="X122" s="36">
        <f>SUM(X110:X121)</f>
        <v>0</v>
      </c>
      <c r="Y122" s="34">
        <f>SUM(Y110:Y121)</f>
        <v>0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0</v>
      </c>
      <c r="AN122" s="34">
        <f>SUM(AN110:AN121)</f>
        <v>0</v>
      </c>
      <c r="AO122" s="35"/>
      <c r="AP122" s="36">
        <f>SUM(AP110:AP121)</f>
        <v>11.077</v>
      </c>
      <c r="AQ122" s="34">
        <f>SUM(AQ110:AQ121)</f>
        <v>21.3</v>
      </c>
      <c r="AR122" s="35"/>
      <c r="AS122" s="36">
        <f>SUM(AS110:AS121)</f>
        <v>0</v>
      </c>
      <c r="AT122" s="34">
        <f>SUM(AT110:AT121)</f>
        <v>0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>SUM(AY110:AY121)</f>
        <v>2.7E-2</v>
      </c>
      <c r="AZ122" s="34">
        <f>SUM(AZ110:AZ121)</f>
        <v>0.36</v>
      </c>
      <c r="BA122" s="35"/>
      <c r="BB122" s="36">
        <f>SUM(BB110:BB121)</f>
        <v>727.09900000000005</v>
      </c>
      <c r="BC122" s="34">
        <f>SUM(BC110:BC121)</f>
        <v>4332.54</v>
      </c>
      <c r="BD122" s="35"/>
      <c r="BE122" s="36">
        <f>SUM(BE110:BE121)</f>
        <v>0</v>
      </c>
      <c r="BF122" s="34">
        <f>SUM(BF110:BF121)</f>
        <v>0</v>
      </c>
      <c r="BG122" s="35"/>
      <c r="BH122" s="36"/>
      <c r="BI122" s="34"/>
      <c r="BJ122" s="35"/>
      <c r="BK122" s="36">
        <f t="shared" si="37"/>
        <v>7101.4500000000016</v>
      </c>
      <c r="BL122" s="35">
        <f t="shared" si="38"/>
        <v>45699.61</v>
      </c>
    </row>
    <row r="123" spans="1:64" x14ac:dyDescent="0.3">
      <c r="A123" s="43">
        <v>2015</v>
      </c>
      <c r="B123" s="44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v>0</v>
      </c>
      <c r="O123" s="8">
        <v>0</v>
      </c>
      <c r="P123" s="6">
        <v>0</v>
      </c>
      <c r="Q123" s="7">
        <f t="shared" ref="Q123:Q134" si="47">IF(O123=0,0,P123/O123*1000)</f>
        <v>0</v>
      </c>
      <c r="R123" s="8">
        <v>2.5000000000000001E-2</v>
      </c>
      <c r="S123" s="6">
        <v>0.31</v>
      </c>
      <c r="T123" s="7">
        <f t="shared" ref="T123:T134" si="48">S123/R123*1000</f>
        <v>12399.999999999998</v>
      </c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1.7569999999999999</v>
      </c>
      <c r="AQ123" s="6">
        <v>3.44</v>
      </c>
      <c r="AR123" s="7">
        <f t="shared" ref="AR123:AR131" si="49">AQ123/AP123*1000</f>
        <v>1957.8827546955038</v>
      </c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/>
      <c r="BI123" s="6"/>
      <c r="BJ123" s="7"/>
      <c r="BK123" s="8">
        <f t="shared" ref="BK123:BK135" si="50">C123+BQ15617+R123+AY123+BB123+AA123+AP123+U123+X123</f>
        <v>1.7819999999999998</v>
      </c>
      <c r="BL123" s="7">
        <f t="shared" ref="BL123:BL135" si="51">D123+G123+S123+AZ123+BC123+AB123+AQ123+V123+Y123</f>
        <v>3.75</v>
      </c>
    </row>
    <row r="124" spans="1:64" x14ac:dyDescent="0.3">
      <c r="A124" s="43">
        <v>2015</v>
      </c>
      <c r="B124" s="44" t="s">
        <v>6</v>
      </c>
      <c r="C124" s="8">
        <v>3.83</v>
      </c>
      <c r="D124" s="6">
        <v>24.35</v>
      </c>
      <c r="E124" s="7">
        <f t="shared" ref="E124:E134" si="52">D124/C124*1000</f>
        <v>6357.7023498694525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v>0</v>
      </c>
      <c r="O124" s="8">
        <v>0</v>
      </c>
      <c r="P124" s="6">
        <v>0</v>
      </c>
      <c r="Q124" s="7">
        <f t="shared" si="47"/>
        <v>0</v>
      </c>
      <c r="R124" s="8">
        <v>14.5</v>
      </c>
      <c r="S124" s="6">
        <v>99.45</v>
      </c>
      <c r="T124" s="7">
        <f t="shared" si="48"/>
        <v>6858.6206896551721</v>
      </c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/>
      <c r="BI124" s="6"/>
      <c r="BJ124" s="7"/>
      <c r="BK124" s="8">
        <f t="shared" si="50"/>
        <v>18.329999999999998</v>
      </c>
      <c r="BL124" s="7">
        <f t="shared" si="51"/>
        <v>123.80000000000001</v>
      </c>
    </row>
    <row r="125" spans="1:64" x14ac:dyDescent="0.3">
      <c r="A125" s="43">
        <v>2015</v>
      </c>
      <c r="B125" s="44" t="s">
        <v>7</v>
      </c>
      <c r="C125" s="8">
        <v>6.59</v>
      </c>
      <c r="D125" s="6">
        <v>49.86</v>
      </c>
      <c r="E125" s="7">
        <f t="shared" si="52"/>
        <v>7566.0091047040969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v>0</v>
      </c>
      <c r="O125" s="8">
        <v>0</v>
      </c>
      <c r="P125" s="6">
        <v>0</v>
      </c>
      <c r="Q125" s="7">
        <f t="shared" si="47"/>
        <v>0</v>
      </c>
      <c r="R125" s="8">
        <v>8.0250000000000004</v>
      </c>
      <c r="S125" s="6">
        <v>55.26</v>
      </c>
      <c r="T125" s="7">
        <f t="shared" si="48"/>
        <v>6885.9813084112138</v>
      </c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/>
      <c r="BI125" s="6"/>
      <c r="BJ125" s="7"/>
      <c r="BK125" s="8">
        <f t="shared" si="50"/>
        <v>14.615</v>
      </c>
      <c r="BL125" s="7">
        <f t="shared" si="51"/>
        <v>105.12</v>
      </c>
    </row>
    <row r="126" spans="1:64" x14ac:dyDescent="0.3">
      <c r="A126" s="43">
        <v>2015</v>
      </c>
      <c r="B126" s="44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v>0</v>
      </c>
      <c r="O126" s="8">
        <v>0</v>
      </c>
      <c r="P126" s="6">
        <v>0</v>
      </c>
      <c r="Q126" s="7">
        <f t="shared" si="47"/>
        <v>0</v>
      </c>
      <c r="R126" s="8">
        <v>16.338999999999999</v>
      </c>
      <c r="S126" s="6">
        <v>110.61</v>
      </c>
      <c r="T126" s="7">
        <f t="shared" si="48"/>
        <v>6769.6921476222542</v>
      </c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2.2570000000000001</v>
      </c>
      <c r="AQ126" s="6">
        <v>3.17</v>
      </c>
      <c r="AR126" s="7">
        <f t="shared" si="49"/>
        <v>1404.5192733717322</v>
      </c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/>
      <c r="BI126" s="6"/>
      <c r="BJ126" s="7"/>
      <c r="BK126" s="8">
        <f t="shared" si="50"/>
        <v>18.596</v>
      </c>
      <c r="BL126" s="7">
        <f t="shared" si="51"/>
        <v>113.78</v>
      </c>
    </row>
    <row r="127" spans="1:64" x14ac:dyDescent="0.3">
      <c r="A127" s="43">
        <v>2015</v>
      </c>
      <c r="B127" s="44" t="s">
        <v>9</v>
      </c>
      <c r="C127" s="8">
        <v>5.24</v>
      </c>
      <c r="D127" s="6">
        <v>36.64</v>
      </c>
      <c r="E127" s="7">
        <f t="shared" si="52"/>
        <v>6992.3664122137397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v>0</v>
      </c>
      <c r="O127" s="8">
        <v>0</v>
      </c>
      <c r="P127" s="6">
        <v>0</v>
      </c>
      <c r="Q127" s="7">
        <f t="shared" si="47"/>
        <v>0</v>
      </c>
      <c r="R127" s="8">
        <v>0.4</v>
      </c>
      <c r="S127" s="6">
        <v>2.83</v>
      </c>
      <c r="T127" s="7">
        <f t="shared" si="48"/>
        <v>7075</v>
      </c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0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/>
      <c r="BI127" s="6"/>
      <c r="BJ127" s="7"/>
      <c r="BK127" s="8">
        <f t="shared" si="50"/>
        <v>5.6400000000000006</v>
      </c>
      <c r="BL127" s="7">
        <f t="shared" si="51"/>
        <v>39.47</v>
      </c>
    </row>
    <row r="128" spans="1:64" x14ac:dyDescent="0.3">
      <c r="A128" s="43">
        <v>2015</v>
      </c>
      <c r="B128" s="44" t="s">
        <v>10</v>
      </c>
      <c r="C128" s="8">
        <v>3.83</v>
      </c>
      <c r="D128" s="6">
        <v>29.72</v>
      </c>
      <c r="E128" s="7">
        <f t="shared" si="52"/>
        <v>7759.7911227154036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v>0</v>
      </c>
      <c r="O128" s="8">
        <v>0</v>
      </c>
      <c r="P128" s="6">
        <v>0</v>
      </c>
      <c r="Q128" s="7">
        <f t="shared" si="47"/>
        <v>0</v>
      </c>
      <c r="R128" s="8">
        <v>35.250999999999998</v>
      </c>
      <c r="S128" s="6">
        <v>266.05</v>
      </c>
      <c r="T128" s="7">
        <f t="shared" si="48"/>
        <v>7547.3036225922679</v>
      </c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/>
      <c r="BI128" s="6"/>
      <c r="BJ128" s="7"/>
      <c r="BK128" s="8">
        <f t="shared" si="50"/>
        <v>39.080999999999996</v>
      </c>
      <c r="BL128" s="7">
        <f t="shared" si="51"/>
        <v>295.77</v>
      </c>
    </row>
    <row r="129" spans="1:64" x14ac:dyDescent="0.3">
      <c r="A129" s="43">
        <v>2015</v>
      </c>
      <c r="B129" s="44" t="s">
        <v>11</v>
      </c>
      <c r="C129" s="8">
        <v>18.414999999999999</v>
      </c>
      <c r="D129" s="6">
        <v>140.52000000000001</v>
      </c>
      <c r="E129" s="7">
        <f t="shared" si="52"/>
        <v>7630.7358131957653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v>0</v>
      </c>
      <c r="O129" s="8">
        <v>0</v>
      </c>
      <c r="P129" s="6">
        <v>0</v>
      </c>
      <c r="Q129" s="7">
        <f t="shared" si="47"/>
        <v>0</v>
      </c>
      <c r="R129" s="8">
        <v>0</v>
      </c>
      <c r="S129" s="6">
        <v>0</v>
      </c>
      <c r="T129" s="7"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/>
      <c r="BI129" s="6"/>
      <c r="BJ129" s="7"/>
      <c r="BK129" s="8">
        <f t="shared" si="50"/>
        <v>18.414999999999999</v>
      </c>
      <c r="BL129" s="7">
        <f t="shared" si="51"/>
        <v>140.52000000000001</v>
      </c>
    </row>
    <row r="130" spans="1:64" x14ac:dyDescent="0.3">
      <c r="A130" s="43">
        <v>2015</v>
      </c>
      <c r="B130" s="44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v>0</v>
      </c>
      <c r="O130" s="8">
        <v>0</v>
      </c>
      <c r="P130" s="6">
        <v>0</v>
      </c>
      <c r="Q130" s="7">
        <f t="shared" si="47"/>
        <v>0</v>
      </c>
      <c r="R130" s="8">
        <v>8.7530000000000001</v>
      </c>
      <c r="S130" s="6">
        <v>53.01</v>
      </c>
      <c r="T130" s="7">
        <f t="shared" si="48"/>
        <v>6056.2092996686843</v>
      </c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0</v>
      </c>
      <c r="AE130" s="6">
        <v>0</v>
      </c>
      <c r="AF130" s="7">
        <v>0</v>
      </c>
      <c r="AG130" s="8">
        <v>0</v>
      </c>
      <c r="AH130" s="6">
        <v>0</v>
      </c>
      <c r="AI130" s="7">
        <v>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0</v>
      </c>
      <c r="BF130" s="6">
        <v>0</v>
      </c>
      <c r="BG130" s="7">
        <v>0</v>
      </c>
      <c r="BH130" s="8"/>
      <c r="BI130" s="6"/>
      <c r="BJ130" s="7"/>
      <c r="BK130" s="8">
        <f t="shared" si="50"/>
        <v>8.7530000000000001</v>
      </c>
      <c r="BL130" s="7">
        <f t="shared" si="51"/>
        <v>53.01</v>
      </c>
    </row>
    <row r="131" spans="1:64" x14ac:dyDescent="0.3">
      <c r="A131" s="43">
        <v>2015</v>
      </c>
      <c r="B131" s="44" t="s">
        <v>13</v>
      </c>
      <c r="C131" s="8">
        <v>20.8</v>
      </c>
      <c r="D131" s="6">
        <v>146.96</v>
      </c>
      <c r="E131" s="7">
        <f t="shared" si="52"/>
        <v>7065.3846153846152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v>0</v>
      </c>
      <c r="O131" s="8">
        <v>0</v>
      </c>
      <c r="P131" s="6">
        <v>0</v>
      </c>
      <c r="Q131" s="7">
        <f t="shared" si="47"/>
        <v>0</v>
      </c>
      <c r="R131" s="8">
        <v>0</v>
      </c>
      <c r="S131" s="6">
        <v>0</v>
      </c>
      <c r="T131" s="7"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0.68</v>
      </c>
      <c r="AQ131" s="6">
        <v>5.28</v>
      </c>
      <c r="AR131" s="7">
        <f t="shared" si="49"/>
        <v>7764.7058823529414</v>
      </c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/>
      <c r="BI131" s="6"/>
      <c r="BJ131" s="7"/>
      <c r="BK131" s="8">
        <f t="shared" si="50"/>
        <v>21.48</v>
      </c>
      <c r="BL131" s="7">
        <f t="shared" si="51"/>
        <v>152.24</v>
      </c>
    </row>
    <row r="132" spans="1:64" x14ac:dyDescent="0.3">
      <c r="A132" s="43">
        <v>2015</v>
      </c>
      <c r="B132" s="44" t="s">
        <v>14</v>
      </c>
      <c r="C132" s="8">
        <v>4</v>
      </c>
      <c r="D132" s="6">
        <v>30.12</v>
      </c>
      <c r="E132" s="7">
        <f t="shared" si="52"/>
        <v>7530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>
        <v>0</v>
      </c>
      <c r="M132" s="6">
        <v>0</v>
      </c>
      <c r="N132" s="7">
        <v>0</v>
      </c>
      <c r="O132" s="8">
        <v>0</v>
      </c>
      <c r="P132" s="6">
        <v>0</v>
      </c>
      <c r="Q132" s="7">
        <f t="shared" si="47"/>
        <v>0</v>
      </c>
      <c r="R132" s="8">
        <v>3</v>
      </c>
      <c r="S132" s="6">
        <v>23.33</v>
      </c>
      <c r="T132" s="7">
        <f t="shared" si="48"/>
        <v>7776.6666666666661</v>
      </c>
      <c r="U132" s="8">
        <v>0</v>
      </c>
      <c r="V132" s="6">
        <v>0</v>
      </c>
      <c r="W132" s="7"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/>
      <c r="BI132" s="6"/>
      <c r="BJ132" s="7"/>
      <c r="BK132" s="8">
        <f t="shared" si="50"/>
        <v>7</v>
      </c>
      <c r="BL132" s="7">
        <f t="shared" si="51"/>
        <v>53.45</v>
      </c>
    </row>
    <row r="133" spans="1:64" x14ac:dyDescent="0.3">
      <c r="A133" s="43">
        <v>2015</v>
      </c>
      <c r="B133" s="44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>
        <v>0</v>
      </c>
      <c r="M133" s="6">
        <v>0</v>
      </c>
      <c r="N133" s="7">
        <v>0</v>
      </c>
      <c r="O133" s="8">
        <v>0</v>
      </c>
      <c r="P133" s="6">
        <v>0</v>
      </c>
      <c r="Q133" s="7">
        <f t="shared" si="47"/>
        <v>0</v>
      </c>
      <c r="R133" s="8">
        <v>28.282</v>
      </c>
      <c r="S133" s="6">
        <v>231.82</v>
      </c>
      <c r="T133" s="7">
        <f t="shared" si="48"/>
        <v>8196.7329043207683</v>
      </c>
      <c r="U133" s="8">
        <v>0</v>
      </c>
      <c r="V133" s="6">
        <v>0</v>
      </c>
      <c r="W133" s="7">
        <v>0</v>
      </c>
      <c r="X133" s="8">
        <v>0.32300000000000001</v>
      </c>
      <c r="Y133" s="6">
        <v>37.1</v>
      </c>
      <c r="Z133" s="7">
        <f t="shared" ref="Z133" si="53">Y133/X133*1000</f>
        <v>114860.68111455109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</v>
      </c>
      <c r="AN133" s="6">
        <v>0</v>
      </c>
      <c r="AO133" s="7">
        <v>0</v>
      </c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4.9489999999999998</v>
      </c>
      <c r="AZ133" s="6">
        <v>86.49</v>
      </c>
      <c r="BA133" s="7">
        <f t="shared" ref="BA133" si="54">AZ133/AY133*1000</f>
        <v>17476.257829864619</v>
      </c>
      <c r="BB133" s="8">
        <v>0</v>
      </c>
      <c r="BC133" s="6">
        <v>0</v>
      </c>
      <c r="BD133" s="7">
        <v>0</v>
      </c>
      <c r="BE133" s="8">
        <v>0</v>
      </c>
      <c r="BF133" s="6">
        <v>0</v>
      </c>
      <c r="BG133" s="7">
        <v>0</v>
      </c>
      <c r="BH133" s="8"/>
      <c r="BI133" s="6"/>
      <c r="BJ133" s="7"/>
      <c r="BK133" s="8">
        <f t="shared" si="50"/>
        <v>33.554000000000002</v>
      </c>
      <c r="BL133" s="7">
        <f t="shared" si="51"/>
        <v>355.41</v>
      </c>
    </row>
    <row r="134" spans="1:64" x14ac:dyDescent="0.3">
      <c r="A134" s="43">
        <v>2015</v>
      </c>
      <c r="B134" s="44" t="s">
        <v>16</v>
      </c>
      <c r="C134" s="8">
        <v>4.2750000000000004</v>
      </c>
      <c r="D134" s="6">
        <v>35.21</v>
      </c>
      <c r="E134" s="7">
        <f t="shared" si="52"/>
        <v>8236.2573099415204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>
        <v>0</v>
      </c>
      <c r="M134" s="6">
        <v>0</v>
      </c>
      <c r="N134" s="7">
        <v>0</v>
      </c>
      <c r="O134" s="8">
        <v>0</v>
      </c>
      <c r="P134" s="6">
        <v>0</v>
      </c>
      <c r="Q134" s="7">
        <f t="shared" si="47"/>
        <v>0</v>
      </c>
      <c r="R134" s="8">
        <v>1</v>
      </c>
      <c r="S134" s="6">
        <v>48.95</v>
      </c>
      <c r="T134" s="7">
        <f t="shared" si="48"/>
        <v>48950</v>
      </c>
      <c r="U134" s="8">
        <v>0</v>
      </c>
      <c r="V134" s="6">
        <v>0</v>
      </c>
      <c r="W134" s="7">
        <v>0</v>
      </c>
      <c r="X134" s="8">
        <v>0</v>
      </c>
      <c r="Y134" s="6">
        <v>0</v>
      </c>
      <c r="Z134" s="7">
        <v>0</v>
      </c>
      <c r="AA134" s="8">
        <v>0</v>
      </c>
      <c r="AB134" s="6">
        <v>0</v>
      </c>
      <c r="AC134" s="7">
        <v>0</v>
      </c>
      <c r="AD134" s="8">
        <v>0</v>
      </c>
      <c r="AE134" s="6">
        <v>0</v>
      </c>
      <c r="AF134" s="7">
        <v>0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/>
      <c r="BI134" s="6"/>
      <c r="BJ134" s="7"/>
      <c r="BK134" s="8">
        <f t="shared" si="50"/>
        <v>5.2750000000000004</v>
      </c>
      <c r="BL134" s="7">
        <f t="shared" si="51"/>
        <v>84.16</v>
      </c>
    </row>
    <row r="135" spans="1:64" ht="15" thickBot="1" x14ac:dyDescent="0.35">
      <c r="A135" s="45"/>
      <c r="B135" s="46" t="s">
        <v>17</v>
      </c>
      <c r="C135" s="36">
        <f>SUM(C123:C134)</f>
        <v>66.98</v>
      </c>
      <c r="D135" s="34">
        <f>SUM(D123:D134)</f>
        <v>493.38000000000005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0</v>
      </c>
      <c r="J135" s="34">
        <f>SUM(J123:J134)</f>
        <v>0</v>
      </c>
      <c r="K135" s="35"/>
      <c r="L135" s="36">
        <f>SUM(L123:L134)</f>
        <v>0</v>
      </c>
      <c r="M135" s="34">
        <f>SUM(M123:M134)</f>
        <v>0</v>
      </c>
      <c r="N135" s="35"/>
      <c r="O135" s="36">
        <f t="shared" ref="O135:P135" si="55">SUM(O123:O134)</f>
        <v>0</v>
      </c>
      <c r="P135" s="34">
        <f t="shared" si="55"/>
        <v>0</v>
      </c>
      <c r="Q135" s="35"/>
      <c r="R135" s="36">
        <f>SUM(R123:R134)</f>
        <v>115.57499999999999</v>
      </c>
      <c r="S135" s="34">
        <f>SUM(S123:S134)</f>
        <v>891.62000000000012</v>
      </c>
      <c r="T135" s="35"/>
      <c r="U135" s="36">
        <f>SUM(U123:U134)</f>
        <v>0</v>
      </c>
      <c r="V135" s="34">
        <f>SUM(V123:V134)</f>
        <v>0</v>
      </c>
      <c r="W135" s="35"/>
      <c r="X135" s="36">
        <f>SUM(X123:X134)</f>
        <v>0.32300000000000001</v>
      </c>
      <c r="Y135" s="34">
        <f>SUM(Y123:Y134)</f>
        <v>37.1</v>
      </c>
      <c r="Z135" s="35"/>
      <c r="AA135" s="36">
        <f>SUM(AA123:AA134)</f>
        <v>0</v>
      </c>
      <c r="AB135" s="34">
        <f>SUM(AB123:AB134)</f>
        <v>0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>SUM(AJ123:AJ134)</f>
        <v>0</v>
      </c>
      <c r="AK135" s="34">
        <f>SUM(AK123:AK134)</f>
        <v>0</v>
      </c>
      <c r="AL135" s="35"/>
      <c r="AM135" s="36">
        <f>SUM(AM123:AM134)</f>
        <v>0</v>
      </c>
      <c r="AN135" s="34">
        <f>SUM(AN123:AN134)</f>
        <v>0</v>
      </c>
      <c r="AO135" s="35"/>
      <c r="AP135" s="36">
        <f>SUM(AP123:AP134)</f>
        <v>4.694</v>
      </c>
      <c r="AQ135" s="34">
        <f>SUM(AQ123:AQ134)</f>
        <v>11.89</v>
      </c>
      <c r="AR135" s="35"/>
      <c r="AS135" s="36">
        <f>SUM(AS123:AS134)</f>
        <v>0</v>
      </c>
      <c r="AT135" s="34">
        <f>SUM(AT123:AT134)</f>
        <v>0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>SUM(AY123:AY134)</f>
        <v>4.9489999999999998</v>
      </c>
      <c r="AZ135" s="34">
        <f>SUM(AZ123:AZ134)</f>
        <v>86.49</v>
      </c>
      <c r="BA135" s="35"/>
      <c r="BB135" s="36">
        <f>SUM(BB123:BB134)</f>
        <v>0</v>
      </c>
      <c r="BC135" s="34">
        <f>SUM(BC123:BC134)</f>
        <v>0</v>
      </c>
      <c r="BD135" s="35"/>
      <c r="BE135" s="36">
        <f>SUM(BE123:BE134)</f>
        <v>0</v>
      </c>
      <c r="BF135" s="34">
        <f>SUM(BF123:BF134)</f>
        <v>0</v>
      </c>
      <c r="BG135" s="35"/>
      <c r="BH135" s="36"/>
      <c r="BI135" s="34"/>
      <c r="BJ135" s="35"/>
      <c r="BK135" s="36">
        <f t="shared" si="50"/>
        <v>192.52100000000002</v>
      </c>
      <c r="BL135" s="35">
        <f t="shared" si="51"/>
        <v>1520.4800000000002</v>
      </c>
    </row>
    <row r="136" spans="1:64" x14ac:dyDescent="0.3">
      <c r="A136" s="43">
        <v>2016</v>
      </c>
      <c r="B136" s="44" t="s">
        <v>5</v>
      </c>
      <c r="C136" s="8">
        <v>0</v>
      </c>
      <c r="D136" s="6">
        <v>0</v>
      </c>
      <c r="E136" s="7">
        <v>0</v>
      </c>
      <c r="F136" s="8">
        <v>0</v>
      </c>
      <c r="G136" s="6">
        <v>0</v>
      </c>
      <c r="H136" s="7">
        <v>0</v>
      </c>
      <c r="I136" s="8">
        <v>0</v>
      </c>
      <c r="J136" s="6">
        <v>0</v>
      </c>
      <c r="K136" s="7">
        <v>0</v>
      </c>
      <c r="L136" s="8">
        <v>0</v>
      </c>
      <c r="M136" s="6">
        <v>0</v>
      </c>
      <c r="N136" s="7">
        <v>0</v>
      </c>
      <c r="O136" s="8">
        <v>0</v>
      </c>
      <c r="P136" s="6">
        <v>0</v>
      </c>
      <c r="Q136" s="7">
        <f t="shared" ref="Q136:Q147" si="56">IF(O136=0,0,P136/O136*1000)</f>
        <v>0</v>
      </c>
      <c r="R136" s="8">
        <v>11.275</v>
      </c>
      <c r="S136" s="6">
        <v>122.13</v>
      </c>
      <c r="T136" s="7">
        <f t="shared" ref="T136:T147" si="57">S136/R136*1000</f>
        <v>10831.929046563193</v>
      </c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v>0</v>
      </c>
      <c r="AA136" s="8">
        <v>0</v>
      </c>
      <c r="AB136" s="6">
        <v>0</v>
      </c>
      <c r="AC136" s="7">
        <v>0</v>
      </c>
      <c r="AD136" s="8">
        <v>0</v>
      </c>
      <c r="AE136" s="6">
        <v>0</v>
      </c>
      <c r="AF136" s="7">
        <v>0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/>
      <c r="BI136" s="6"/>
      <c r="BJ136" s="7"/>
      <c r="BK136" s="8">
        <f t="shared" ref="BK136:BK148" si="58">C136+BQ15632+R136+AY136+BB136+AA136+AP136+U136+X136+AJ136</f>
        <v>11.275</v>
      </c>
      <c r="BL136" s="7">
        <f t="shared" ref="BL136:BL148" si="59">D136+G136+S136+AZ136+BC136+AB136+AQ136+V136+Y136+AK136</f>
        <v>122.13</v>
      </c>
    </row>
    <row r="137" spans="1:64" x14ac:dyDescent="0.3">
      <c r="A137" s="43">
        <v>2016</v>
      </c>
      <c r="B137" s="44" t="s">
        <v>6</v>
      </c>
      <c r="C137" s="8">
        <v>0</v>
      </c>
      <c r="D137" s="6">
        <v>0</v>
      </c>
      <c r="E137" s="7">
        <v>0</v>
      </c>
      <c r="F137" s="8">
        <v>0</v>
      </c>
      <c r="G137" s="6">
        <v>0</v>
      </c>
      <c r="H137" s="7">
        <v>0</v>
      </c>
      <c r="I137" s="8">
        <v>0</v>
      </c>
      <c r="J137" s="6">
        <v>0</v>
      </c>
      <c r="K137" s="7">
        <v>0</v>
      </c>
      <c r="L137" s="8">
        <v>0</v>
      </c>
      <c r="M137" s="6">
        <v>0</v>
      </c>
      <c r="N137" s="7">
        <v>0</v>
      </c>
      <c r="O137" s="8">
        <v>0</v>
      </c>
      <c r="P137" s="6">
        <v>0</v>
      </c>
      <c r="Q137" s="7">
        <f t="shared" si="56"/>
        <v>0</v>
      </c>
      <c r="R137" s="8">
        <v>23.346</v>
      </c>
      <c r="S137" s="6">
        <v>213.47</v>
      </c>
      <c r="T137" s="7">
        <f t="shared" si="57"/>
        <v>9143.7505354236273</v>
      </c>
      <c r="U137" s="8">
        <v>0</v>
      </c>
      <c r="V137" s="6">
        <v>0</v>
      </c>
      <c r="W137" s="7">
        <v>0</v>
      </c>
      <c r="X137" s="8">
        <v>0</v>
      </c>
      <c r="Y137" s="6">
        <v>0</v>
      </c>
      <c r="Z137" s="7">
        <v>0</v>
      </c>
      <c r="AA137" s="8">
        <v>0</v>
      </c>
      <c r="AB137" s="6">
        <v>0</v>
      </c>
      <c r="AC137" s="7">
        <v>0</v>
      </c>
      <c r="AD137" s="8">
        <v>0</v>
      </c>
      <c r="AE137" s="6">
        <v>0</v>
      </c>
      <c r="AF137" s="7">
        <v>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0</v>
      </c>
      <c r="AT137" s="6">
        <v>0</v>
      </c>
      <c r="AU137" s="7">
        <v>0</v>
      </c>
      <c r="AV137" s="8">
        <v>0</v>
      </c>
      <c r="AW137" s="6">
        <v>0</v>
      </c>
      <c r="AX137" s="7"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/>
      <c r="BI137" s="6"/>
      <c r="BJ137" s="7"/>
      <c r="BK137" s="8">
        <f t="shared" si="58"/>
        <v>23.346</v>
      </c>
      <c r="BL137" s="7">
        <f t="shared" si="59"/>
        <v>213.47</v>
      </c>
    </row>
    <row r="138" spans="1:64" x14ac:dyDescent="0.3">
      <c r="A138" s="43">
        <v>2016</v>
      </c>
      <c r="B138" s="44" t="s">
        <v>7</v>
      </c>
      <c r="C138" s="8">
        <v>0.34799999999999998</v>
      </c>
      <c r="D138" s="6">
        <v>233.52</v>
      </c>
      <c r="E138" s="7">
        <f t="shared" ref="E138:E146" si="60">D138/C138*1000</f>
        <v>671034.48275862075</v>
      </c>
      <c r="F138" s="8">
        <v>0</v>
      </c>
      <c r="G138" s="6">
        <v>0</v>
      </c>
      <c r="H138" s="7">
        <v>0</v>
      </c>
      <c r="I138" s="8">
        <v>0</v>
      </c>
      <c r="J138" s="6">
        <v>0</v>
      </c>
      <c r="K138" s="7">
        <v>0</v>
      </c>
      <c r="L138" s="8">
        <v>0</v>
      </c>
      <c r="M138" s="6">
        <v>0</v>
      </c>
      <c r="N138" s="7">
        <v>0</v>
      </c>
      <c r="O138" s="8">
        <v>0</v>
      </c>
      <c r="P138" s="6">
        <v>0</v>
      </c>
      <c r="Q138" s="7">
        <f t="shared" si="56"/>
        <v>0</v>
      </c>
      <c r="R138" s="8">
        <v>24.581</v>
      </c>
      <c r="S138" s="6">
        <v>228.73</v>
      </c>
      <c r="T138" s="7">
        <f t="shared" si="57"/>
        <v>9305.154387535089</v>
      </c>
      <c r="U138" s="8">
        <v>0</v>
      </c>
      <c r="V138" s="6">
        <v>0</v>
      </c>
      <c r="W138" s="7">
        <v>0</v>
      </c>
      <c r="X138" s="8">
        <v>0</v>
      </c>
      <c r="Y138" s="6">
        <v>0</v>
      </c>
      <c r="Z138" s="7">
        <v>0</v>
      </c>
      <c r="AA138" s="8">
        <v>0</v>
      </c>
      <c r="AB138" s="6">
        <v>0</v>
      </c>
      <c r="AC138" s="7">
        <v>0</v>
      </c>
      <c r="AD138" s="8">
        <v>0</v>
      </c>
      <c r="AE138" s="6">
        <v>0</v>
      </c>
      <c r="AF138" s="7">
        <v>0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0</v>
      </c>
      <c r="AQ138" s="6">
        <v>0</v>
      </c>
      <c r="AR138" s="7">
        <v>0</v>
      </c>
      <c r="AS138" s="8">
        <v>0</v>
      </c>
      <c r="AT138" s="6">
        <v>0</v>
      </c>
      <c r="AU138" s="7">
        <v>0</v>
      </c>
      <c r="AV138" s="8">
        <v>0</v>
      </c>
      <c r="AW138" s="6">
        <v>0</v>
      </c>
      <c r="AX138" s="7"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/>
      <c r="BI138" s="6"/>
      <c r="BJ138" s="7"/>
      <c r="BK138" s="8">
        <f t="shared" si="58"/>
        <v>24.928999999999998</v>
      </c>
      <c r="BL138" s="7">
        <f t="shared" si="59"/>
        <v>462.25</v>
      </c>
    </row>
    <row r="139" spans="1:64" x14ac:dyDescent="0.3">
      <c r="A139" s="43">
        <v>2016</v>
      </c>
      <c r="B139" s="44" t="s">
        <v>8</v>
      </c>
      <c r="C139" s="8">
        <v>0</v>
      </c>
      <c r="D139" s="6">
        <v>0</v>
      </c>
      <c r="E139" s="7">
        <v>0</v>
      </c>
      <c r="F139" s="8">
        <v>0</v>
      </c>
      <c r="G139" s="6">
        <v>0</v>
      </c>
      <c r="H139" s="7">
        <v>0</v>
      </c>
      <c r="I139" s="8">
        <v>0</v>
      </c>
      <c r="J139" s="6">
        <v>0</v>
      </c>
      <c r="K139" s="7">
        <v>0</v>
      </c>
      <c r="L139" s="8">
        <v>0</v>
      </c>
      <c r="M139" s="6">
        <v>0</v>
      </c>
      <c r="N139" s="7">
        <v>0</v>
      </c>
      <c r="O139" s="8">
        <v>0</v>
      </c>
      <c r="P139" s="6">
        <v>0</v>
      </c>
      <c r="Q139" s="7">
        <f t="shared" si="56"/>
        <v>0</v>
      </c>
      <c r="R139" s="8">
        <v>68.808000000000007</v>
      </c>
      <c r="S139" s="6">
        <v>713.14</v>
      </c>
      <c r="T139" s="7">
        <f t="shared" si="57"/>
        <v>10364.201836995697</v>
      </c>
      <c r="U139" s="8">
        <v>0</v>
      </c>
      <c r="V139" s="6">
        <v>0</v>
      </c>
      <c r="W139" s="7">
        <v>0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5.0999999999999996</v>
      </c>
      <c r="AQ139" s="6">
        <v>1.1299999999999999</v>
      </c>
      <c r="AR139" s="7">
        <f t="shared" ref="AR139:AR145" si="61">AQ139/AP139*1000</f>
        <v>221.56862745098039</v>
      </c>
      <c r="AS139" s="8">
        <v>0</v>
      </c>
      <c r="AT139" s="6">
        <v>0</v>
      </c>
      <c r="AU139" s="7">
        <v>0</v>
      </c>
      <c r="AV139" s="8">
        <v>0</v>
      </c>
      <c r="AW139" s="6">
        <v>0</v>
      </c>
      <c r="AX139" s="7"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/>
      <c r="BI139" s="6"/>
      <c r="BJ139" s="7"/>
      <c r="BK139" s="8">
        <f t="shared" si="58"/>
        <v>73.908000000000001</v>
      </c>
      <c r="BL139" s="7">
        <f t="shared" si="59"/>
        <v>714.27</v>
      </c>
    </row>
    <row r="140" spans="1:64" x14ac:dyDescent="0.3">
      <c r="A140" s="43">
        <v>2016</v>
      </c>
      <c r="B140" s="44" t="s">
        <v>9</v>
      </c>
      <c r="C140" s="8">
        <v>0</v>
      </c>
      <c r="D140" s="6">
        <v>0</v>
      </c>
      <c r="E140" s="7">
        <v>0</v>
      </c>
      <c r="F140" s="8">
        <v>0</v>
      </c>
      <c r="G140" s="6">
        <v>0</v>
      </c>
      <c r="H140" s="7">
        <v>0</v>
      </c>
      <c r="I140" s="8">
        <v>0</v>
      </c>
      <c r="J140" s="6">
        <v>0</v>
      </c>
      <c r="K140" s="7">
        <v>0</v>
      </c>
      <c r="L140" s="8">
        <v>0</v>
      </c>
      <c r="M140" s="6">
        <v>0</v>
      </c>
      <c r="N140" s="7">
        <v>0</v>
      </c>
      <c r="O140" s="8">
        <v>0</v>
      </c>
      <c r="P140" s="6">
        <v>0</v>
      </c>
      <c r="Q140" s="7">
        <f t="shared" si="56"/>
        <v>0</v>
      </c>
      <c r="R140" s="8">
        <v>64.331000000000003</v>
      </c>
      <c r="S140" s="6">
        <v>539.78</v>
      </c>
      <c r="T140" s="7">
        <f t="shared" si="57"/>
        <v>8390.6670190110508</v>
      </c>
      <c r="U140" s="8">
        <v>0</v>
      </c>
      <c r="V140" s="6">
        <v>0</v>
      </c>
      <c r="W140" s="7">
        <v>0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0</v>
      </c>
      <c r="AN140" s="6">
        <v>0</v>
      </c>
      <c r="AO140" s="7">
        <v>0</v>
      </c>
      <c r="AP140" s="8">
        <v>2.1</v>
      </c>
      <c r="AQ140" s="6">
        <v>1.32</v>
      </c>
      <c r="AR140" s="7">
        <f t="shared" si="61"/>
        <v>628.57142857142856</v>
      </c>
      <c r="AS140" s="8">
        <v>0</v>
      </c>
      <c r="AT140" s="6">
        <v>0</v>
      </c>
      <c r="AU140" s="7">
        <v>0</v>
      </c>
      <c r="AV140" s="8">
        <v>0</v>
      </c>
      <c r="AW140" s="6">
        <v>0</v>
      </c>
      <c r="AX140" s="7">
        <v>0</v>
      </c>
      <c r="AY140" s="8">
        <v>1</v>
      </c>
      <c r="AZ140" s="6">
        <v>15.85</v>
      </c>
      <c r="BA140" s="7">
        <f t="shared" ref="BA140:BA146" si="62">AZ140/AY140*1000</f>
        <v>15850</v>
      </c>
      <c r="BB140" s="8">
        <v>0</v>
      </c>
      <c r="BC140" s="6">
        <v>0</v>
      </c>
      <c r="BD140" s="7">
        <v>0</v>
      </c>
      <c r="BE140" s="8">
        <v>0</v>
      </c>
      <c r="BF140" s="6">
        <v>0</v>
      </c>
      <c r="BG140" s="7">
        <v>0</v>
      </c>
      <c r="BH140" s="8"/>
      <c r="BI140" s="6"/>
      <c r="BJ140" s="7"/>
      <c r="BK140" s="8">
        <f t="shared" si="58"/>
        <v>67.430999999999997</v>
      </c>
      <c r="BL140" s="7">
        <f t="shared" si="59"/>
        <v>556.95000000000005</v>
      </c>
    </row>
    <row r="141" spans="1:64" x14ac:dyDescent="0.3">
      <c r="A141" s="43">
        <v>2016</v>
      </c>
      <c r="B141" s="44" t="s">
        <v>10</v>
      </c>
      <c r="C141" s="8">
        <v>0.25</v>
      </c>
      <c r="D141" s="6">
        <v>2.88</v>
      </c>
      <c r="E141" s="7">
        <f t="shared" si="60"/>
        <v>11520</v>
      </c>
      <c r="F141" s="8">
        <v>0</v>
      </c>
      <c r="G141" s="6">
        <v>0</v>
      </c>
      <c r="H141" s="7">
        <v>0</v>
      </c>
      <c r="I141" s="8">
        <v>0</v>
      </c>
      <c r="J141" s="6">
        <v>0</v>
      </c>
      <c r="K141" s="7">
        <v>0</v>
      </c>
      <c r="L141" s="8">
        <v>0</v>
      </c>
      <c r="M141" s="6">
        <v>0</v>
      </c>
      <c r="N141" s="7">
        <v>0</v>
      </c>
      <c r="O141" s="8">
        <v>0</v>
      </c>
      <c r="P141" s="6">
        <v>0</v>
      </c>
      <c r="Q141" s="7">
        <f t="shared" si="56"/>
        <v>0</v>
      </c>
      <c r="R141" s="8">
        <v>53.34</v>
      </c>
      <c r="S141" s="6">
        <v>532.62</v>
      </c>
      <c r="T141" s="7">
        <f t="shared" si="57"/>
        <v>9985.3768278965126</v>
      </c>
      <c r="U141" s="8">
        <v>0</v>
      </c>
      <c r="V141" s="6">
        <v>0</v>
      </c>
      <c r="W141" s="7">
        <v>0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8</v>
      </c>
      <c r="AQ141" s="6">
        <v>3.19</v>
      </c>
      <c r="AR141" s="7">
        <f t="shared" si="61"/>
        <v>398.75</v>
      </c>
      <c r="AS141" s="8">
        <v>0</v>
      </c>
      <c r="AT141" s="6">
        <v>0</v>
      </c>
      <c r="AU141" s="7">
        <v>0</v>
      </c>
      <c r="AV141" s="8">
        <v>0</v>
      </c>
      <c r="AW141" s="6">
        <v>0</v>
      </c>
      <c r="AX141" s="7">
        <v>0</v>
      </c>
      <c r="AY141" s="8">
        <v>0.23300000000000001</v>
      </c>
      <c r="AZ141" s="6">
        <v>5</v>
      </c>
      <c r="BA141" s="7">
        <f>AZ141/AY141*1000</f>
        <v>21459.227467811157</v>
      </c>
      <c r="BB141" s="8">
        <v>0</v>
      </c>
      <c r="BC141" s="6">
        <v>0</v>
      </c>
      <c r="BD141" s="7">
        <v>0</v>
      </c>
      <c r="BE141" s="8">
        <v>0</v>
      </c>
      <c r="BF141" s="6">
        <v>0</v>
      </c>
      <c r="BG141" s="7">
        <v>0</v>
      </c>
      <c r="BH141" s="8"/>
      <c r="BI141" s="6"/>
      <c r="BJ141" s="7"/>
      <c r="BK141" s="8">
        <f t="shared" si="58"/>
        <v>61.823</v>
      </c>
      <c r="BL141" s="7">
        <f t="shared" si="59"/>
        <v>543.69000000000005</v>
      </c>
    </row>
    <row r="142" spans="1:64" x14ac:dyDescent="0.3">
      <c r="A142" s="43">
        <v>2016</v>
      </c>
      <c r="B142" s="44" t="s">
        <v>11</v>
      </c>
      <c r="C142" s="8">
        <v>5.3879999999999999</v>
      </c>
      <c r="D142" s="6">
        <v>49.87</v>
      </c>
      <c r="E142" s="7">
        <f t="shared" si="60"/>
        <v>9255.7535263548616</v>
      </c>
      <c r="F142" s="8">
        <v>0</v>
      </c>
      <c r="G142" s="6">
        <v>0</v>
      </c>
      <c r="H142" s="7">
        <v>0</v>
      </c>
      <c r="I142" s="8">
        <v>0</v>
      </c>
      <c r="J142" s="6">
        <v>0</v>
      </c>
      <c r="K142" s="7">
        <v>0</v>
      </c>
      <c r="L142" s="8">
        <v>0</v>
      </c>
      <c r="M142" s="6">
        <v>0</v>
      </c>
      <c r="N142" s="7">
        <v>0</v>
      </c>
      <c r="O142" s="8">
        <v>0</v>
      </c>
      <c r="P142" s="6">
        <v>0</v>
      </c>
      <c r="Q142" s="7">
        <f t="shared" si="56"/>
        <v>0</v>
      </c>
      <c r="R142" s="8">
        <v>5.798</v>
      </c>
      <c r="S142" s="6">
        <v>44.64</v>
      </c>
      <c r="T142" s="7">
        <f t="shared" si="57"/>
        <v>7699.2066229734392</v>
      </c>
      <c r="U142" s="8">
        <v>0</v>
      </c>
      <c r="V142" s="6">
        <v>0</v>
      </c>
      <c r="W142" s="7">
        <v>0</v>
      </c>
      <c r="X142" s="8">
        <v>0</v>
      </c>
      <c r="Y142" s="6">
        <v>0</v>
      </c>
      <c r="Z142" s="7">
        <v>0</v>
      </c>
      <c r="AA142" s="8">
        <v>0</v>
      </c>
      <c r="AB142" s="6">
        <v>0</v>
      </c>
      <c r="AC142" s="7">
        <v>0</v>
      </c>
      <c r="AD142" s="8">
        <v>0</v>
      </c>
      <c r="AE142" s="6">
        <v>0</v>
      </c>
      <c r="AF142" s="7">
        <v>0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4.2699999999999996</v>
      </c>
      <c r="AQ142" s="6">
        <v>3.16</v>
      </c>
      <c r="AR142" s="7">
        <f t="shared" si="61"/>
        <v>740.04683840749431</v>
      </c>
      <c r="AS142" s="8">
        <v>0</v>
      </c>
      <c r="AT142" s="6">
        <v>0</v>
      </c>
      <c r="AU142" s="7">
        <v>0</v>
      </c>
      <c r="AV142" s="8">
        <v>0</v>
      </c>
      <c r="AW142" s="6">
        <v>0</v>
      </c>
      <c r="AX142" s="7"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/>
      <c r="BI142" s="6"/>
      <c r="BJ142" s="7"/>
      <c r="BK142" s="8">
        <f t="shared" si="58"/>
        <v>15.456</v>
      </c>
      <c r="BL142" s="7">
        <f t="shared" si="59"/>
        <v>97.669999999999987</v>
      </c>
    </row>
    <row r="143" spans="1:64" x14ac:dyDescent="0.3">
      <c r="A143" s="43">
        <v>2016</v>
      </c>
      <c r="B143" s="44" t="s">
        <v>12</v>
      </c>
      <c r="C143" s="8">
        <v>0</v>
      </c>
      <c r="D143" s="6">
        <v>0</v>
      </c>
      <c r="E143" s="7">
        <v>0</v>
      </c>
      <c r="F143" s="8">
        <v>0</v>
      </c>
      <c r="G143" s="6">
        <v>0</v>
      </c>
      <c r="H143" s="7">
        <v>0</v>
      </c>
      <c r="I143" s="8">
        <v>0</v>
      </c>
      <c r="J143" s="6">
        <v>0</v>
      </c>
      <c r="K143" s="7">
        <v>0</v>
      </c>
      <c r="L143" s="8">
        <v>0</v>
      </c>
      <c r="M143" s="6">
        <v>0</v>
      </c>
      <c r="N143" s="7">
        <v>0</v>
      </c>
      <c r="O143" s="8">
        <v>0</v>
      </c>
      <c r="P143" s="6">
        <v>0</v>
      </c>
      <c r="Q143" s="7">
        <f t="shared" si="56"/>
        <v>0</v>
      </c>
      <c r="R143" s="8">
        <v>32</v>
      </c>
      <c r="S143" s="6">
        <v>240.46</v>
      </c>
      <c r="T143" s="7">
        <f t="shared" si="57"/>
        <v>7514.375</v>
      </c>
      <c r="U143" s="8">
        <v>0</v>
      </c>
      <c r="V143" s="6">
        <v>0</v>
      </c>
      <c r="W143" s="7">
        <v>0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1</v>
      </c>
      <c r="AQ143" s="6">
        <v>0.44</v>
      </c>
      <c r="AR143" s="7">
        <f t="shared" si="61"/>
        <v>440</v>
      </c>
      <c r="AS143" s="8">
        <v>0</v>
      </c>
      <c r="AT143" s="6">
        <v>0</v>
      </c>
      <c r="AU143" s="7">
        <v>0</v>
      </c>
      <c r="AV143" s="8">
        <v>0</v>
      </c>
      <c r="AW143" s="6">
        <v>0</v>
      </c>
      <c r="AX143" s="7"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/>
      <c r="BI143" s="6"/>
      <c r="BJ143" s="7"/>
      <c r="BK143" s="8">
        <f t="shared" si="58"/>
        <v>33</v>
      </c>
      <c r="BL143" s="7">
        <f t="shared" si="59"/>
        <v>240.9</v>
      </c>
    </row>
    <row r="144" spans="1:64" x14ac:dyDescent="0.3">
      <c r="A144" s="43">
        <v>2016</v>
      </c>
      <c r="B144" s="44" t="s">
        <v>13</v>
      </c>
      <c r="C144" s="8">
        <v>1.022</v>
      </c>
      <c r="D144" s="6">
        <v>11.75</v>
      </c>
      <c r="E144" s="7">
        <f t="shared" si="60"/>
        <v>11497.064579256361</v>
      </c>
      <c r="F144" s="8">
        <v>0</v>
      </c>
      <c r="G144" s="6">
        <v>0</v>
      </c>
      <c r="H144" s="7">
        <v>0</v>
      </c>
      <c r="I144" s="8">
        <v>0</v>
      </c>
      <c r="J144" s="6">
        <v>0</v>
      </c>
      <c r="K144" s="7">
        <v>0</v>
      </c>
      <c r="L144" s="8">
        <v>0</v>
      </c>
      <c r="M144" s="6">
        <v>0</v>
      </c>
      <c r="N144" s="7">
        <v>0</v>
      </c>
      <c r="O144" s="8">
        <v>0</v>
      </c>
      <c r="P144" s="6">
        <v>0</v>
      </c>
      <c r="Q144" s="7">
        <f t="shared" si="56"/>
        <v>0</v>
      </c>
      <c r="R144" s="8">
        <v>100</v>
      </c>
      <c r="S144" s="6">
        <v>747.72</v>
      </c>
      <c r="T144" s="7">
        <f t="shared" si="57"/>
        <v>7477.2</v>
      </c>
      <c r="U144" s="8">
        <v>0</v>
      </c>
      <c r="V144" s="6">
        <v>0</v>
      </c>
      <c r="W144" s="7">
        <v>0</v>
      </c>
      <c r="X144" s="8">
        <v>0</v>
      </c>
      <c r="Y144" s="6">
        <v>0</v>
      </c>
      <c r="Z144" s="7">
        <v>0</v>
      </c>
      <c r="AA144" s="8">
        <v>0</v>
      </c>
      <c r="AB144" s="6">
        <v>0</v>
      </c>
      <c r="AC144" s="7">
        <v>0</v>
      </c>
      <c r="AD144" s="8">
        <v>0</v>
      </c>
      <c r="AE144" s="6">
        <v>0</v>
      </c>
      <c r="AF144" s="7">
        <v>0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0.32</v>
      </c>
      <c r="AQ144" s="6">
        <v>0.98</v>
      </c>
      <c r="AR144" s="7">
        <f t="shared" si="61"/>
        <v>3062.5</v>
      </c>
      <c r="AS144" s="8">
        <v>0</v>
      </c>
      <c r="AT144" s="6">
        <v>0</v>
      </c>
      <c r="AU144" s="7">
        <v>0</v>
      </c>
      <c r="AV144" s="8">
        <v>0</v>
      </c>
      <c r="AW144" s="6">
        <v>0</v>
      </c>
      <c r="AX144" s="7"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/>
      <c r="BI144" s="6"/>
      <c r="BJ144" s="7"/>
      <c r="BK144" s="8">
        <f t="shared" si="58"/>
        <v>101.342</v>
      </c>
      <c r="BL144" s="7">
        <f t="shared" si="59"/>
        <v>760.45</v>
      </c>
    </row>
    <row r="145" spans="1:64" x14ac:dyDescent="0.3">
      <c r="A145" s="43">
        <v>2016</v>
      </c>
      <c r="B145" s="44" t="s">
        <v>14</v>
      </c>
      <c r="C145" s="8">
        <v>0.125</v>
      </c>
      <c r="D145" s="6">
        <v>1.35</v>
      </c>
      <c r="E145" s="7">
        <f t="shared" si="60"/>
        <v>10800</v>
      </c>
      <c r="F145" s="8">
        <v>0</v>
      </c>
      <c r="G145" s="6">
        <v>0</v>
      </c>
      <c r="H145" s="7">
        <v>0</v>
      </c>
      <c r="I145" s="8">
        <v>0</v>
      </c>
      <c r="J145" s="6">
        <v>0</v>
      </c>
      <c r="K145" s="7">
        <v>0</v>
      </c>
      <c r="L145" s="8">
        <v>0</v>
      </c>
      <c r="M145" s="6">
        <v>0</v>
      </c>
      <c r="N145" s="7">
        <v>0</v>
      </c>
      <c r="O145" s="8">
        <v>0</v>
      </c>
      <c r="P145" s="6">
        <v>0</v>
      </c>
      <c r="Q145" s="7">
        <f t="shared" si="56"/>
        <v>0</v>
      </c>
      <c r="R145" s="8">
        <v>32.308</v>
      </c>
      <c r="S145" s="6">
        <v>273.57</v>
      </c>
      <c r="T145" s="7">
        <f t="shared" si="57"/>
        <v>8467.5622136932034</v>
      </c>
      <c r="U145" s="8">
        <v>0</v>
      </c>
      <c r="V145" s="6">
        <v>0</v>
      </c>
      <c r="W145" s="7">
        <v>0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0.12</v>
      </c>
      <c r="AQ145" s="6">
        <v>0.9</v>
      </c>
      <c r="AR145" s="7">
        <f t="shared" si="61"/>
        <v>7500.0000000000009</v>
      </c>
      <c r="AS145" s="8">
        <v>0</v>
      </c>
      <c r="AT145" s="6">
        <v>0</v>
      </c>
      <c r="AU145" s="7">
        <v>0</v>
      </c>
      <c r="AV145" s="8">
        <v>0</v>
      </c>
      <c r="AW145" s="6">
        <v>0</v>
      </c>
      <c r="AX145" s="7"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/>
      <c r="BI145" s="6"/>
      <c r="BJ145" s="7"/>
      <c r="BK145" s="8">
        <f t="shared" si="58"/>
        <v>32.552999999999997</v>
      </c>
      <c r="BL145" s="7">
        <f t="shared" si="59"/>
        <v>275.82</v>
      </c>
    </row>
    <row r="146" spans="1:64" x14ac:dyDescent="0.3">
      <c r="A146" s="43">
        <v>2016</v>
      </c>
      <c r="B146" s="44" t="s">
        <v>15</v>
      </c>
      <c r="C146" s="8">
        <v>4.0999999999999996</v>
      </c>
      <c r="D146" s="6">
        <v>32.67</v>
      </c>
      <c r="E146" s="7">
        <f t="shared" si="60"/>
        <v>7968.2926829268308</v>
      </c>
      <c r="F146" s="8">
        <v>0</v>
      </c>
      <c r="G146" s="6">
        <v>0</v>
      </c>
      <c r="H146" s="7">
        <v>0</v>
      </c>
      <c r="I146" s="8">
        <v>0</v>
      </c>
      <c r="J146" s="6">
        <v>0</v>
      </c>
      <c r="K146" s="7">
        <v>0</v>
      </c>
      <c r="L146" s="8">
        <v>0</v>
      </c>
      <c r="M146" s="6">
        <v>0</v>
      </c>
      <c r="N146" s="7">
        <v>0</v>
      </c>
      <c r="O146" s="8">
        <v>0</v>
      </c>
      <c r="P146" s="6">
        <v>0</v>
      </c>
      <c r="Q146" s="7">
        <f t="shared" si="56"/>
        <v>0</v>
      </c>
      <c r="R146" s="8">
        <v>81</v>
      </c>
      <c r="S146" s="6">
        <v>618.25</v>
      </c>
      <c r="T146" s="7">
        <f t="shared" si="57"/>
        <v>7632.7160493827159</v>
      </c>
      <c r="U146" s="8">
        <v>0</v>
      </c>
      <c r="V146" s="6">
        <v>0</v>
      </c>
      <c r="W146" s="7">
        <v>0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0.24</v>
      </c>
      <c r="AK146" s="6">
        <v>149.15</v>
      </c>
      <c r="AL146" s="7">
        <f t="shared" ref="AL146" si="63">AK146/AJ146*1000</f>
        <v>621458.33333333337</v>
      </c>
      <c r="AM146" s="8">
        <v>0</v>
      </c>
      <c r="AN146" s="6">
        <v>0</v>
      </c>
      <c r="AO146" s="7">
        <v>0</v>
      </c>
      <c r="AP146" s="8">
        <v>0</v>
      </c>
      <c r="AQ146" s="6">
        <v>0</v>
      </c>
      <c r="AR146" s="7">
        <v>0</v>
      </c>
      <c r="AS146" s="8">
        <v>0</v>
      </c>
      <c r="AT146" s="6">
        <v>0</v>
      </c>
      <c r="AU146" s="7">
        <v>0</v>
      </c>
      <c r="AV146" s="8">
        <v>0</v>
      </c>
      <c r="AW146" s="6">
        <v>0</v>
      </c>
      <c r="AX146" s="7">
        <v>0</v>
      </c>
      <c r="AY146" s="8">
        <v>2.1160000000000001</v>
      </c>
      <c r="AZ146" s="6">
        <v>29.27</v>
      </c>
      <c r="BA146" s="7">
        <f t="shared" si="62"/>
        <v>13832.703213610586</v>
      </c>
      <c r="BB146" s="8">
        <v>0</v>
      </c>
      <c r="BC146" s="6">
        <v>0</v>
      </c>
      <c r="BD146" s="7">
        <v>0</v>
      </c>
      <c r="BE146" s="8">
        <v>0</v>
      </c>
      <c r="BF146" s="6">
        <v>0</v>
      </c>
      <c r="BG146" s="7">
        <v>0</v>
      </c>
      <c r="BH146" s="8"/>
      <c r="BI146" s="6"/>
      <c r="BJ146" s="7"/>
      <c r="BK146" s="8">
        <f t="shared" si="58"/>
        <v>87.455999999999989</v>
      </c>
      <c r="BL146" s="7">
        <f t="shared" si="59"/>
        <v>829.33999999999992</v>
      </c>
    </row>
    <row r="147" spans="1:64" x14ac:dyDescent="0.3">
      <c r="A147" s="43">
        <v>2016</v>
      </c>
      <c r="B147" s="44" t="s">
        <v>16</v>
      </c>
      <c r="C147" s="8">
        <v>0</v>
      </c>
      <c r="D147" s="6">
        <v>0</v>
      </c>
      <c r="E147" s="7">
        <v>0</v>
      </c>
      <c r="F147" s="8">
        <v>0</v>
      </c>
      <c r="G147" s="6">
        <v>0</v>
      </c>
      <c r="H147" s="7">
        <v>0</v>
      </c>
      <c r="I147" s="8">
        <v>0</v>
      </c>
      <c r="J147" s="6">
        <v>0</v>
      </c>
      <c r="K147" s="7">
        <v>0</v>
      </c>
      <c r="L147" s="8">
        <v>0</v>
      </c>
      <c r="M147" s="6">
        <v>0</v>
      </c>
      <c r="N147" s="7">
        <v>0</v>
      </c>
      <c r="O147" s="8">
        <v>0</v>
      </c>
      <c r="P147" s="6">
        <v>0</v>
      </c>
      <c r="Q147" s="7">
        <f t="shared" si="56"/>
        <v>0</v>
      </c>
      <c r="R147" s="8">
        <v>53.414999999999999</v>
      </c>
      <c r="S147" s="6">
        <v>396.02</v>
      </c>
      <c r="T147" s="7">
        <f t="shared" si="57"/>
        <v>7414.0222783862209</v>
      </c>
      <c r="U147" s="8">
        <v>0</v>
      </c>
      <c r="V147" s="6">
        <v>0</v>
      </c>
      <c r="W147" s="7">
        <v>0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</v>
      </c>
      <c r="AN147" s="6">
        <v>0</v>
      </c>
      <c r="AO147" s="7">
        <v>0</v>
      </c>
      <c r="AP147" s="8">
        <v>0</v>
      </c>
      <c r="AQ147" s="6">
        <v>0</v>
      </c>
      <c r="AR147" s="7">
        <v>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/>
      <c r="BI147" s="6"/>
      <c r="BJ147" s="7"/>
      <c r="BK147" s="8">
        <f t="shared" si="58"/>
        <v>53.414999999999999</v>
      </c>
      <c r="BL147" s="7">
        <f t="shared" si="59"/>
        <v>396.02</v>
      </c>
    </row>
    <row r="148" spans="1:64" ht="15" thickBot="1" x14ac:dyDescent="0.35">
      <c r="A148" s="45"/>
      <c r="B148" s="46" t="s">
        <v>17</v>
      </c>
      <c r="C148" s="36">
        <f>SUM(C136:C147)</f>
        <v>11.233000000000001</v>
      </c>
      <c r="D148" s="34">
        <f>SUM(D136:D147)</f>
        <v>332.04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0</v>
      </c>
      <c r="J148" s="34">
        <f>SUM(J136:J147)</f>
        <v>0</v>
      </c>
      <c r="K148" s="35"/>
      <c r="L148" s="36">
        <f>SUM(L136:L147)</f>
        <v>0</v>
      </c>
      <c r="M148" s="34">
        <f>SUM(M136:M147)</f>
        <v>0</v>
      </c>
      <c r="N148" s="35"/>
      <c r="O148" s="36">
        <f t="shared" ref="O148:P148" si="64">SUM(O136:O147)</f>
        <v>0</v>
      </c>
      <c r="P148" s="34">
        <f t="shared" si="64"/>
        <v>0</v>
      </c>
      <c r="Q148" s="35"/>
      <c r="R148" s="36">
        <f>SUM(R136:R147)</f>
        <v>550.202</v>
      </c>
      <c r="S148" s="34">
        <f>SUM(S136:S147)</f>
        <v>4670.5300000000007</v>
      </c>
      <c r="T148" s="35"/>
      <c r="U148" s="36">
        <f>SUM(U136:U147)</f>
        <v>0</v>
      </c>
      <c r="V148" s="34">
        <f>SUM(V136:V147)</f>
        <v>0</v>
      </c>
      <c r="W148" s="35"/>
      <c r="X148" s="36">
        <f>SUM(X136:X147)</f>
        <v>0</v>
      </c>
      <c r="Y148" s="34">
        <f>SUM(Y136:Y147)</f>
        <v>0</v>
      </c>
      <c r="Z148" s="35"/>
      <c r="AA148" s="36">
        <f>SUM(AA136:AA147)</f>
        <v>0</v>
      </c>
      <c r="AB148" s="34">
        <f>SUM(AB136:AB147)</f>
        <v>0</v>
      </c>
      <c r="AC148" s="35"/>
      <c r="AD148" s="36">
        <f>SUM(AD136:AD147)</f>
        <v>0</v>
      </c>
      <c r="AE148" s="34">
        <f>SUM(AE136:AE147)</f>
        <v>0</v>
      </c>
      <c r="AF148" s="35"/>
      <c r="AG148" s="36">
        <f>SUM(AG136:AG147)</f>
        <v>0</v>
      </c>
      <c r="AH148" s="34">
        <f>SUM(AH136:AH147)</f>
        <v>0</v>
      </c>
      <c r="AI148" s="35"/>
      <c r="AJ148" s="36">
        <f>SUM(AJ136:AJ147)</f>
        <v>0.24</v>
      </c>
      <c r="AK148" s="34">
        <f>SUM(AK136:AK147)</f>
        <v>149.15</v>
      </c>
      <c r="AL148" s="35"/>
      <c r="AM148" s="36">
        <f>SUM(AM136:AM147)</f>
        <v>0</v>
      </c>
      <c r="AN148" s="34">
        <f>SUM(AN136:AN147)</f>
        <v>0</v>
      </c>
      <c r="AO148" s="35"/>
      <c r="AP148" s="36">
        <f>SUM(AP136:AP147)</f>
        <v>20.91</v>
      </c>
      <c r="AQ148" s="34">
        <f>SUM(AQ136:AQ147)</f>
        <v>11.120000000000001</v>
      </c>
      <c r="AR148" s="35"/>
      <c r="AS148" s="36">
        <f>SUM(AS136:AS147)</f>
        <v>0</v>
      </c>
      <c r="AT148" s="34">
        <f>SUM(AT136:AT147)</f>
        <v>0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>SUM(AY136:AY147)</f>
        <v>3.3490000000000002</v>
      </c>
      <c r="AZ148" s="34">
        <f>SUM(AZ136:AZ147)</f>
        <v>50.120000000000005</v>
      </c>
      <c r="BA148" s="35"/>
      <c r="BB148" s="36">
        <f>SUM(BB136:BB147)</f>
        <v>0</v>
      </c>
      <c r="BC148" s="34">
        <f>SUM(BC136:BC147)</f>
        <v>0</v>
      </c>
      <c r="BD148" s="35"/>
      <c r="BE148" s="36">
        <f>SUM(BE136:BE147)</f>
        <v>0</v>
      </c>
      <c r="BF148" s="34">
        <f>SUM(BF136:BF147)</f>
        <v>0</v>
      </c>
      <c r="BG148" s="35"/>
      <c r="BH148" s="36"/>
      <c r="BI148" s="34"/>
      <c r="BJ148" s="35"/>
      <c r="BK148" s="36">
        <f t="shared" si="58"/>
        <v>585.93399999999997</v>
      </c>
      <c r="BL148" s="35">
        <f t="shared" si="59"/>
        <v>5212.96</v>
      </c>
    </row>
    <row r="149" spans="1:64" x14ac:dyDescent="0.3">
      <c r="A149" s="43">
        <v>2017</v>
      </c>
      <c r="B149" s="44" t="s">
        <v>5</v>
      </c>
      <c r="C149" s="8">
        <v>6.2249999999999996</v>
      </c>
      <c r="D149" s="6">
        <v>47.95</v>
      </c>
      <c r="E149" s="7">
        <f t="shared" ref="E149:E159" si="65">D149/C149*1000</f>
        <v>7702.81124497992</v>
      </c>
      <c r="F149" s="8">
        <v>0</v>
      </c>
      <c r="G149" s="6">
        <v>0</v>
      </c>
      <c r="H149" s="7">
        <v>0</v>
      </c>
      <c r="I149" s="8">
        <v>0</v>
      </c>
      <c r="J149" s="6">
        <v>0</v>
      </c>
      <c r="K149" s="7">
        <v>0</v>
      </c>
      <c r="L149" s="8">
        <v>0</v>
      </c>
      <c r="M149" s="6">
        <v>0</v>
      </c>
      <c r="N149" s="7">
        <v>0</v>
      </c>
      <c r="O149" s="8">
        <v>0</v>
      </c>
      <c r="P149" s="6">
        <v>0</v>
      </c>
      <c r="Q149" s="7">
        <f t="shared" ref="Q149:Q160" si="66">IF(O149=0,0,P149/O149*1000)</f>
        <v>0</v>
      </c>
      <c r="R149" s="8">
        <v>0</v>
      </c>
      <c r="S149" s="6">
        <v>0</v>
      </c>
      <c r="T149" s="7">
        <v>0</v>
      </c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v>0</v>
      </c>
      <c r="AA149" s="8">
        <v>0</v>
      </c>
      <c r="AB149" s="6">
        <v>0</v>
      </c>
      <c r="AC149" s="7">
        <v>0</v>
      </c>
      <c r="AD149" s="8">
        <v>0</v>
      </c>
      <c r="AE149" s="6">
        <v>0</v>
      </c>
      <c r="AF149" s="7">
        <v>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0</v>
      </c>
      <c r="AT149" s="6">
        <v>0</v>
      </c>
      <c r="AU149" s="7">
        <v>0</v>
      </c>
      <c r="AV149" s="8">
        <v>0</v>
      </c>
      <c r="AW149" s="6">
        <v>0</v>
      </c>
      <c r="AX149" s="7">
        <v>0</v>
      </c>
      <c r="AY149" s="8">
        <v>0</v>
      </c>
      <c r="AZ149" s="6">
        <v>0</v>
      </c>
      <c r="BA149" s="7">
        <v>0</v>
      </c>
      <c r="BB149" s="8">
        <v>0</v>
      </c>
      <c r="BC149" s="6">
        <v>0</v>
      </c>
      <c r="BD149" s="7">
        <v>0</v>
      </c>
      <c r="BE149" s="8">
        <v>0</v>
      </c>
      <c r="BF149" s="6">
        <v>0</v>
      </c>
      <c r="BG149" s="7">
        <v>0</v>
      </c>
      <c r="BH149" s="8"/>
      <c r="BI149" s="6"/>
      <c r="BJ149" s="7"/>
      <c r="BK149" s="8">
        <f t="shared" ref="BK149:BK161" si="67">C149+BQ15649+R149+AY149+BB149+AA149+AP149+U149+X149+AJ149+AM149+BH149+AV149+AG149+F149</f>
        <v>6.2249999999999996</v>
      </c>
      <c r="BL149" s="7">
        <f t="shared" ref="BL149:BL161" si="68">D149+G149+S149+AZ149+BC149+AB149+AQ149+V149+Y149+AK149+AN149+BI149+AW149+AH149</f>
        <v>47.95</v>
      </c>
    </row>
    <row r="150" spans="1:64" x14ac:dyDescent="0.3">
      <c r="A150" s="43">
        <v>2017</v>
      </c>
      <c r="B150" s="44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>
        <v>0</v>
      </c>
      <c r="M150" s="6">
        <v>0</v>
      </c>
      <c r="N150" s="7">
        <v>0</v>
      </c>
      <c r="O150" s="8">
        <v>0</v>
      </c>
      <c r="P150" s="6">
        <v>0</v>
      </c>
      <c r="Q150" s="7">
        <f t="shared" si="66"/>
        <v>0</v>
      </c>
      <c r="R150" s="8">
        <v>0</v>
      </c>
      <c r="S150" s="6">
        <v>0</v>
      </c>
      <c r="T150" s="7"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0</v>
      </c>
      <c r="AB150" s="6">
        <v>0</v>
      </c>
      <c r="AC150" s="7">
        <v>0</v>
      </c>
      <c r="AD150" s="8">
        <v>0</v>
      </c>
      <c r="AE150" s="6">
        <v>0</v>
      </c>
      <c r="AF150" s="7">
        <v>0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9.7409999999999997</v>
      </c>
      <c r="AQ150" s="6">
        <v>7.87</v>
      </c>
      <c r="AR150" s="7">
        <f t="shared" ref="AR150:AR158" si="69">AQ150/AP150*1000</f>
        <v>807.92526434657645</v>
      </c>
      <c r="AS150" s="8">
        <v>0</v>
      </c>
      <c r="AT150" s="6">
        <v>0</v>
      </c>
      <c r="AU150" s="7">
        <v>0</v>
      </c>
      <c r="AV150" s="8">
        <v>0</v>
      </c>
      <c r="AW150" s="6">
        <v>0</v>
      </c>
      <c r="AX150" s="7"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/>
      <c r="BI150" s="6"/>
      <c r="BJ150" s="7"/>
      <c r="BK150" s="8">
        <f t="shared" si="67"/>
        <v>9.7409999999999997</v>
      </c>
      <c r="BL150" s="7">
        <f t="shared" si="68"/>
        <v>7.87</v>
      </c>
    </row>
    <row r="151" spans="1:64" x14ac:dyDescent="0.3">
      <c r="A151" s="43">
        <v>2017</v>
      </c>
      <c r="B151" s="44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>
        <v>0</v>
      </c>
      <c r="M151" s="6">
        <v>0</v>
      </c>
      <c r="N151" s="7">
        <v>0</v>
      </c>
      <c r="O151" s="8">
        <v>0</v>
      </c>
      <c r="P151" s="6">
        <v>0</v>
      </c>
      <c r="Q151" s="7">
        <f t="shared" si="66"/>
        <v>0</v>
      </c>
      <c r="R151" s="8">
        <v>4.0949999999999998</v>
      </c>
      <c r="S151" s="6">
        <v>29.83</v>
      </c>
      <c r="T151" s="7">
        <f t="shared" ref="T151:T160" si="70">S151/R151*1000</f>
        <v>7284.4932844932846</v>
      </c>
      <c r="U151" s="8">
        <v>0</v>
      </c>
      <c r="V151" s="6">
        <v>0</v>
      </c>
      <c r="W151" s="7">
        <v>0</v>
      </c>
      <c r="X151" s="8">
        <v>0</v>
      </c>
      <c r="Y151" s="6">
        <v>0</v>
      </c>
      <c r="Z151" s="7">
        <v>0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0.95</v>
      </c>
      <c r="AQ151" s="6">
        <v>6.57</v>
      </c>
      <c r="AR151" s="7">
        <f t="shared" si="69"/>
        <v>6915.7894736842109</v>
      </c>
      <c r="AS151" s="8">
        <v>0</v>
      </c>
      <c r="AT151" s="6">
        <v>0</v>
      </c>
      <c r="AU151" s="7">
        <v>0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/>
      <c r="BI151" s="6"/>
      <c r="BJ151" s="7"/>
      <c r="BK151" s="8">
        <f t="shared" si="67"/>
        <v>5.0449999999999999</v>
      </c>
      <c r="BL151" s="7">
        <f t="shared" si="68"/>
        <v>36.4</v>
      </c>
    </row>
    <row r="152" spans="1:64" x14ac:dyDescent="0.3">
      <c r="A152" s="43">
        <v>2017</v>
      </c>
      <c r="B152" s="44" t="s">
        <v>8</v>
      </c>
      <c r="C152" s="8">
        <v>4.8129999999999997</v>
      </c>
      <c r="D152" s="6">
        <v>33.880000000000003</v>
      </c>
      <c r="E152" s="7">
        <f t="shared" si="65"/>
        <v>7039.268647413257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>
        <v>0</v>
      </c>
      <c r="M152" s="6">
        <v>0</v>
      </c>
      <c r="N152" s="7">
        <v>0</v>
      </c>
      <c r="O152" s="8">
        <v>0</v>
      </c>
      <c r="P152" s="6">
        <v>0</v>
      </c>
      <c r="Q152" s="7">
        <f t="shared" si="66"/>
        <v>0</v>
      </c>
      <c r="R152" s="8">
        <v>0</v>
      </c>
      <c r="S152" s="6">
        <v>0</v>
      </c>
      <c r="T152" s="7">
        <v>0</v>
      </c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1</v>
      </c>
      <c r="AN152" s="6">
        <v>7.54</v>
      </c>
      <c r="AO152" s="7">
        <f t="shared" ref="AO152:AO160" si="71">AN152/AM152*1000</f>
        <v>7540</v>
      </c>
      <c r="AP152" s="8">
        <v>0</v>
      </c>
      <c r="AQ152" s="6">
        <v>0</v>
      </c>
      <c r="AR152" s="7">
        <v>0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v>0</v>
      </c>
      <c r="AY152" s="8">
        <v>0.40899999999999997</v>
      </c>
      <c r="AZ152" s="6">
        <v>5.57</v>
      </c>
      <c r="BA152" s="7">
        <f t="shared" ref="BA152:BA156" si="72">AZ152/AY152*1000</f>
        <v>13618.581907090465</v>
      </c>
      <c r="BB152" s="8">
        <v>0</v>
      </c>
      <c r="BC152" s="6">
        <v>0</v>
      </c>
      <c r="BD152" s="7">
        <v>0</v>
      </c>
      <c r="BE152" s="8">
        <v>1.4999999999999999E-2</v>
      </c>
      <c r="BF152" s="6">
        <v>0.23</v>
      </c>
      <c r="BG152" s="7">
        <f t="shared" ref="BG152" si="73">BF152/BE152*1000</f>
        <v>15333.333333333334</v>
      </c>
      <c r="BH152" s="8"/>
      <c r="BI152" s="6"/>
      <c r="BJ152" s="7"/>
      <c r="BK152" s="8">
        <f t="shared" si="67"/>
        <v>6.2219999999999995</v>
      </c>
      <c r="BL152" s="7">
        <f t="shared" si="68"/>
        <v>46.99</v>
      </c>
    </row>
    <row r="153" spans="1:64" x14ac:dyDescent="0.3">
      <c r="A153" s="43">
        <v>2017</v>
      </c>
      <c r="B153" s="44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>
        <v>0</v>
      </c>
      <c r="M153" s="6">
        <v>0</v>
      </c>
      <c r="N153" s="7">
        <v>0</v>
      </c>
      <c r="O153" s="8">
        <v>0</v>
      </c>
      <c r="P153" s="6">
        <v>0</v>
      </c>
      <c r="Q153" s="7">
        <f t="shared" si="66"/>
        <v>0</v>
      </c>
      <c r="R153" s="8">
        <v>0</v>
      </c>
      <c r="S153" s="6">
        <v>0</v>
      </c>
      <c r="T153" s="7"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/>
      <c r="BI153" s="6"/>
      <c r="BJ153" s="7"/>
      <c r="BK153" s="8">
        <f t="shared" si="67"/>
        <v>0</v>
      </c>
      <c r="BL153" s="7">
        <f t="shared" si="68"/>
        <v>0</v>
      </c>
    </row>
    <row r="154" spans="1:64" x14ac:dyDescent="0.3">
      <c r="A154" s="43">
        <v>2017</v>
      </c>
      <c r="B154" s="44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>
        <v>0</v>
      </c>
      <c r="M154" s="6">
        <v>0</v>
      </c>
      <c r="N154" s="7">
        <v>0</v>
      </c>
      <c r="O154" s="8">
        <v>0</v>
      </c>
      <c r="P154" s="6">
        <v>0</v>
      </c>
      <c r="Q154" s="7">
        <f t="shared" si="66"/>
        <v>0</v>
      </c>
      <c r="R154" s="8">
        <v>0</v>
      </c>
      <c r="S154" s="6">
        <v>0</v>
      </c>
      <c r="T154" s="7"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0</v>
      </c>
      <c r="AB154" s="6">
        <v>0</v>
      </c>
      <c r="AC154" s="7">
        <v>0</v>
      </c>
      <c r="AD154" s="8">
        <v>0</v>
      </c>
      <c r="AE154" s="6">
        <v>0</v>
      </c>
      <c r="AF154" s="7">
        <v>0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3.73</v>
      </c>
      <c r="AQ154" s="6">
        <v>11.77</v>
      </c>
      <c r="AR154" s="7">
        <f t="shared" si="69"/>
        <v>3155.4959785522788</v>
      </c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6.0999999999999999E-2</v>
      </c>
      <c r="BF154" s="6">
        <v>0.47</v>
      </c>
      <c r="BG154" s="7">
        <f t="shared" ref="BG154" si="74">BF154/BE154*1000</f>
        <v>7704.9180327868853</v>
      </c>
      <c r="BH154" s="8"/>
      <c r="BI154" s="6"/>
      <c r="BJ154" s="7"/>
      <c r="BK154" s="8">
        <f t="shared" si="67"/>
        <v>3.73</v>
      </c>
      <c r="BL154" s="7">
        <f t="shared" si="68"/>
        <v>11.77</v>
      </c>
    </row>
    <row r="155" spans="1:64" x14ac:dyDescent="0.3">
      <c r="A155" s="43">
        <v>2017</v>
      </c>
      <c r="B155" s="44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>
        <v>0</v>
      </c>
      <c r="M155" s="6">
        <v>0</v>
      </c>
      <c r="N155" s="7">
        <v>0</v>
      </c>
      <c r="O155" s="8">
        <v>0</v>
      </c>
      <c r="P155" s="6">
        <v>0</v>
      </c>
      <c r="Q155" s="7">
        <f t="shared" si="66"/>
        <v>0</v>
      </c>
      <c r="R155" s="8">
        <v>0</v>
      </c>
      <c r="S155" s="6">
        <v>0</v>
      </c>
      <c r="T155" s="7">
        <v>0</v>
      </c>
      <c r="U155" s="8">
        <v>0</v>
      </c>
      <c r="V155" s="6">
        <v>0</v>
      </c>
      <c r="W155" s="7"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4.6769999999999996</v>
      </c>
      <c r="AN155" s="6">
        <v>38.1</v>
      </c>
      <c r="AO155" s="7">
        <f t="shared" si="71"/>
        <v>8146.2475946119321</v>
      </c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/>
      <c r="BI155" s="6"/>
      <c r="BJ155" s="7"/>
      <c r="BK155" s="8">
        <f t="shared" si="67"/>
        <v>4.6769999999999996</v>
      </c>
      <c r="BL155" s="7">
        <f t="shared" si="68"/>
        <v>38.1</v>
      </c>
    </row>
    <row r="156" spans="1:64" x14ac:dyDescent="0.3">
      <c r="A156" s="43">
        <v>2017</v>
      </c>
      <c r="B156" s="44" t="s">
        <v>12</v>
      </c>
      <c r="C156" s="8">
        <v>9.9749999999999996</v>
      </c>
      <c r="D156" s="6">
        <v>82.08</v>
      </c>
      <c r="E156" s="7">
        <f t="shared" si="65"/>
        <v>8228.5714285714294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>
        <v>0</v>
      </c>
      <c r="M156" s="6">
        <v>0</v>
      </c>
      <c r="N156" s="7">
        <v>0</v>
      </c>
      <c r="O156" s="8">
        <v>0</v>
      </c>
      <c r="P156" s="6">
        <v>0</v>
      </c>
      <c r="Q156" s="7">
        <f t="shared" si="66"/>
        <v>0</v>
      </c>
      <c r="R156" s="8">
        <v>6</v>
      </c>
      <c r="S156" s="6">
        <v>51.76</v>
      </c>
      <c r="T156" s="7">
        <f t="shared" si="70"/>
        <v>8626.6666666666661</v>
      </c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v>0</v>
      </c>
      <c r="AA156" s="8">
        <v>0</v>
      </c>
      <c r="AB156" s="6">
        <v>0</v>
      </c>
      <c r="AC156" s="7">
        <v>0</v>
      </c>
      <c r="AD156" s="8">
        <v>0</v>
      </c>
      <c r="AE156" s="6">
        <v>0</v>
      </c>
      <c r="AF156" s="7">
        <v>0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v>0</v>
      </c>
      <c r="AY156" s="8">
        <v>0.27400000000000002</v>
      </c>
      <c r="AZ156" s="6">
        <v>3.9</v>
      </c>
      <c r="BA156" s="7">
        <f t="shared" si="72"/>
        <v>14233.576642335764</v>
      </c>
      <c r="BB156" s="8">
        <v>0</v>
      </c>
      <c r="BC156" s="6">
        <v>0</v>
      </c>
      <c r="BD156" s="7">
        <v>0</v>
      </c>
      <c r="BE156" s="8">
        <v>0</v>
      </c>
      <c r="BF156" s="6">
        <v>0</v>
      </c>
      <c r="BG156" s="7">
        <v>0</v>
      </c>
      <c r="BH156" s="8"/>
      <c r="BI156" s="6"/>
      <c r="BJ156" s="7"/>
      <c r="BK156" s="8">
        <f t="shared" si="67"/>
        <v>16.248999999999999</v>
      </c>
      <c r="BL156" s="7">
        <f t="shared" si="68"/>
        <v>137.74</v>
      </c>
    </row>
    <row r="157" spans="1:64" x14ac:dyDescent="0.3">
      <c r="A157" s="43">
        <v>2017</v>
      </c>
      <c r="B157" s="44" t="s">
        <v>13</v>
      </c>
      <c r="C157" s="8">
        <v>5.0999999999999996</v>
      </c>
      <c r="D157" s="6">
        <v>40.479999999999997</v>
      </c>
      <c r="E157" s="7">
        <f t="shared" si="65"/>
        <v>7937.254901960785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>
        <v>0</v>
      </c>
      <c r="M157" s="6">
        <v>0</v>
      </c>
      <c r="N157" s="7">
        <v>0</v>
      </c>
      <c r="O157" s="8">
        <v>0</v>
      </c>
      <c r="P157" s="6">
        <v>0</v>
      </c>
      <c r="Q157" s="7">
        <f t="shared" si="66"/>
        <v>0</v>
      </c>
      <c r="R157" s="8">
        <v>0</v>
      </c>
      <c r="S157" s="6">
        <v>0</v>
      </c>
      <c r="T157" s="7">
        <v>0</v>
      </c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v>0</v>
      </c>
      <c r="AA157" s="8">
        <v>0</v>
      </c>
      <c r="AB157" s="6">
        <v>0</v>
      </c>
      <c r="AC157" s="7">
        <v>0</v>
      </c>
      <c r="AD157" s="8">
        <v>0</v>
      </c>
      <c r="AE157" s="6">
        <v>0</v>
      </c>
      <c r="AF157" s="7">
        <v>0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0</v>
      </c>
      <c r="AN157" s="6">
        <v>0</v>
      </c>
      <c r="AO157" s="7">
        <v>0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/>
      <c r="BI157" s="6"/>
      <c r="BJ157" s="7"/>
      <c r="BK157" s="8">
        <f t="shared" si="67"/>
        <v>5.0999999999999996</v>
      </c>
      <c r="BL157" s="7">
        <f t="shared" si="68"/>
        <v>40.479999999999997</v>
      </c>
    </row>
    <row r="158" spans="1:64" x14ac:dyDescent="0.3">
      <c r="A158" s="43">
        <v>2017</v>
      </c>
      <c r="B158" s="44" t="s">
        <v>14</v>
      </c>
      <c r="C158" s="8">
        <v>2.25</v>
      </c>
      <c r="D158" s="6">
        <v>18.399999999999999</v>
      </c>
      <c r="E158" s="7">
        <f t="shared" si="65"/>
        <v>8177.7777777777774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>
        <v>0</v>
      </c>
      <c r="M158" s="6">
        <v>0</v>
      </c>
      <c r="N158" s="7">
        <v>0</v>
      </c>
      <c r="O158" s="8">
        <v>0</v>
      </c>
      <c r="P158" s="6">
        <v>0</v>
      </c>
      <c r="Q158" s="7">
        <f t="shared" si="66"/>
        <v>0</v>
      </c>
      <c r="R158" s="8">
        <v>2.4249999999999998</v>
      </c>
      <c r="S158" s="6">
        <v>22.54</v>
      </c>
      <c r="T158" s="7">
        <f t="shared" si="70"/>
        <v>9294.8453608247437</v>
      </c>
      <c r="U158" s="8">
        <v>0</v>
      </c>
      <c r="V158" s="6">
        <v>0</v>
      </c>
      <c r="W158" s="7">
        <v>0</v>
      </c>
      <c r="X158" s="8">
        <v>0</v>
      </c>
      <c r="Y158" s="6">
        <v>0</v>
      </c>
      <c r="Z158" s="7">
        <v>0</v>
      </c>
      <c r="AA158" s="8">
        <v>0</v>
      </c>
      <c r="AB158" s="6">
        <v>0</v>
      </c>
      <c r="AC158" s="7">
        <v>0</v>
      </c>
      <c r="AD158" s="8">
        <v>0</v>
      </c>
      <c r="AE158" s="6">
        <v>0</v>
      </c>
      <c r="AF158" s="7">
        <v>0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1</v>
      </c>
      <c r="AQ158" s="6">
        <v>0.67</v>
      </c>
      <c r="AR158" s="7">
        <f t="shared" si="69"/>
        <v>670</v>
      </c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/>
      <c r="BI158" s="6"/>
      <c r="BJ158" s="7"/>
      <c r="BK158" s="8">
        <f t="shared" si="67"/>
        <v>5.6749999999999998</v>
      </c>
      <c r="BL158" s="7">
        <f t="shared" si="68"/>
        <v>41.61</v>
      </c>
    </row>
    <row r="159" spans="1:64" x14ac:dyDescent="0.3">
      <c r="A159" s="43">
        <v>2017</v>
      </c>
      <c r="B159" s="44" t="s">
        <v>15</v>
      </c>
      <c r="C159" s="8">
        <v>3.875</v>
      </c>
      <c r="D159" s="6">
        <v>33.090000000000003</v>
      </c>
      <c r="E159" s="7">
        <f t="shared" si="65"/>
        <v>8539.3548387096798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>
        <v>0</v>
      </c>
      <c r="M159" s="6">
        <v>0</v>
      </c>
      <c r="N159" s="7">
        <v>0</v>
      </c>
      <c r="O159" s="8">
        <v>0</v>
      </c>
      <c r="P159" s="6">
        <v>0</v>
      </c>
      <c r="Q159" s="7">
        <f t="shared" si="66"/>
        <v>0</v>
      </c>
      <c r="R159" s="8">
        <v>0</v>
      </c>
      <c r="S159" s="6">
        <v>0</v>
      </c>
      <c r="T159" s="7"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/>
      <c r="BI159" s="6"/>
      <c r="BJ159" s="7"/>
      <c r="BK159" s="8">
        <f t="shared" si="67"/>
        <v>3.875</v>
      </c>
      <c r="BL159" s="7">
        <f t="shared" si="68"/>
        <v>33.090000000000003</v>
      </c>
    </row>
    <row r="160" spans="1:64" x14ac:dyDescent="0.3">
      <c r="A160" s="43">
        <v>2017</v>
      </c>
      <c r="B160" s="44" t="s">
        <v>16</v>
      </c>
      <c r="C160" s="8">
        <v>0</v>
      </c>
      <c r="D160" s="6">
        <v>0</v>
      </c>
      <c r="E160" s="7">
        <v>0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>
        <v>0</v>
      </c>
      <c r="M160" s="6">
        <v>0</v>
      </c>
      <c r="N160" s="7">
        <v>0</v>
      </c>
      <c r="O160" s="8">
        <v>0</v>
      </c>
      <c r="P160" s="6">
        <v>0</v>
      </c>
      <c r="Q160" s="7">
        <f t="shared" si="66"/>
        <v>0</v>
      </c>
      <c r="R160" s="8">
        <v>16.850000000000001</v>
      </c>
      <c r="S160" s="6">
        <v>214.97</v>
      </c>
      <c r="T160" s="7">
        <f t="shared" si="70"/>
        <v>12757.863501483678</v>
      </c>
      <c r="U160" s="8">
        <v>0</v>
      </c>
      <c r="V160" s="6">
        <v>0</v>
      </c>
      <c r="W160" s="7">
        <v>0</v>
      </c>
      <c r="X160" s="8">
        <v>0</v>
      </c>
      <c r="Y160" s="6">
        <v>0</v>
      </c>
      <c r="Z160" s="7">
        <v>0</v>
      </c>
      <c r="AA160" s="8">
        <v>0</v>
      </c>
      <c r="AB160" s="6">
        <v>0</v>
      </c>
      <c r="AC160" s="7">
        <v>0</v>
      </c>
      <c r="AD160" s="8">
        <v>0</v>
      </c>
      <c r="AE160" s="6">
        <v>0</v>
      </c>
      <c r="AF160" s="7">
        <v>0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3</v>
      </c>
      <c r="AN160" s="6">
        <v>13.03</v>
      </c>
      <c r="AO160" s="7">
        <f t="shared" si="71"/>
        <v>4343.333333333333</v>
      </c>
      <c r="AP160" s="8">
        <v>0</v>
      </c>
      <c r="AQ160" s="6">
        <v>0</v>
      </c>
      <c r="AR160" s="7">
        <v>0</v>
      </c>
      <c r="AS160" s="8">
        <v>0</v>
      </c>
      <c r="AT160" s="6">
        <v>0</v>
      </c>
      <c r="AU160" s="7">
        <v>0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/>
      <c r="BI160" s="6"/>
      <c r="BJ160" s="7"/>
      <c r="BK160" s="8">
        <f t="shared" si="67"/>
        <v>19.850000000000001</v>
      </c>
      <c r="BL160" s="7">
        <f t="shared" si="68"/>
        <v>228</v>
      </c>
    </row>
    <row r="161" spans="1:64" ht="15" thickBot="1" x14ac:dyDescent="0.35">
      <c r="A161" s="45"/>
      <c r="B161" s="46" t="s">
        <v>17</v>
      </c>
      <c r="C161" s="36">
        <f>SUM(C149:C160)</f>
        <v>32.238</v>
      </c>
      <c r="D161" s="34">
        <f>SUM(D149:D160)</f>
        <v>255.88000000000002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0</v>
      </c>
      <c r="J161" s="34">
        <f>SUM(J149:J160)</f>
        <v>0</v>
      </c>
      <c r="K161" s="35"/>
      <c r="L161" s="36">
        <f>SUM(L149:L160)</f>
        <v>0</v>
      </c>
      <c r="M161" s="34">
        <f>SUM(M149:M160)</f>
        <v>0</v>
      </c>
      <c r="N161" s="35"/>
      <c r="O161" s="36">
        <f t="shared" ref="O161:P161" si="75">SUM(O149:O160)</f>
        <v>0</v>
      </c>
      <c r="P161" s="34">
        <f t="shared" si="75"/>
        <v>0</v>
      </c>
      <c r="Q161" s="35"/>
      <c r="R161" s="36">
        <f>SUM(R149:R160)</f>
        <v>29.37</v>
      </c>
      <c r="S161" s="34">
        <f>SUM(S149:S160)</f>
        <v>319.10000000000002</v>
      </c>
      <c r="T161" s="35"/>
      <c r="U161" s="36">
        <f>SUM(U149:U160)</f>
        <v>0</v>
      </c>
      <c r="V161" s="34">
        <f>SUM(V149:V160)</f>
        <v>0</v>
      </c>
      <c r="W161" s="35"/>
      <c r="X161" s="36">
        <f>SUM(X149:X160)</f>
        <v>0</v>
      </c>
      <c r="Y161" s="34">
        <f>SUM(Y149:Y160)</f>
        <v>0</v>
      </c>
      <c r="Z161" s="35"/>
      <c r="AA161" s="36">
        <f>SUM(AA149:AA160)</f>
        <v>0</v>
      </c>
      <c r="AB161" s="34">
        <f>SUM(AB149:AB160)</f>
        <v>0</v>
      </c>
      <c r="AC161" s="35"/>
      <c r="AD161" s="36">
        <f>SUM(AD149:AD160)</f>
        <v>0</v>
      </c>
      <c r="AE161" s="34">
        <f>SUM(AE149:AE160)</f>
        <v>0</v>
      </c>
      <c r="AF161" s="35"/>
      <c r="AG161" s="36">
        <f>SUM(AG149:AG160)</f>
        <v>0</v>
      </c>
      <c r="AH161" s="34">
        <f>SUM(AH149:AH160)</f>
        <v>0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8.6769999999999996</v>
      </c>
      <c r="AN161" s="34">
        <f>SUM(AN149:AN160)</f>
        <v>58.67</v>
      </c>
      <c r="AO161" s="35"/>
      <c r="AP161" s="36">
        <f>SUM(AP149:AP160)</f>
        <v>15.420999999999999</v>
      </c>
      <c r="AQ161" s="34">
        <f>SUM(AQ149:AQ160)</f>
        <v>26.880000000000003</v>
      </c>
      <c r="AR161" s="35"/>
      <c r="AS161" s="36">
        <f>SUM(AS149:AS160)</f>
        <v>0</v>
      </c>
      <c r="AT161" s="34">
        <f>SUM(AT149:AT160)</f>
        <v>0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>SUM(AY149:AY160)</f>
        <v>0.68300000000000005</v>
      </c>
      <c r="AZ161" s="34">
        <f>SUM(AZ149:AZ160)</f>
        <v>9.4700000000000006</v>
      </c>
      <c r="BA161" s="35"/>
      <c r="BB161" s="36">
        <f>SUM(BB149:BB160)</f>
        <v>0</v>
      </c>
      <c r="BC161" s="34">
        <f>SUM(BC149:BC160)</f>
        <v>0</v>
      </c>
      <c r="BD161" s="35"/>
      <c r="BE161" s="36">
        <f>SUM(BE149:BE160)</f>
        <v>7.5999999999999998E-2</v>
      </c>
      <c r="BF161" s="34">
        <f>SUM(BF149:BF160)</f>
        <v>0.7</v>
      </c>
      <c r="BG161" s="35"/>
      <c r="BH161" s="36"/>
      <c r="BI161" s="34"/>
      <c r="BJ161" s="35"/>
      <c r="BK161" s="36">
        <f t="shared" si="67"/>
        <v>86.38900000000001</v>
      </c>
      <c r="BL161" s="35">
        <f t="shared" si="68"/>
        <v>670</v>
      </c>
    </row>
    <row r="162" spans="1:64" x14ac:dyDescent="0.3">
      <c r="A162" s="43">
        <v>2018</v>
      </c>
      <c r="B162" s="44" t="s">
        <v>5</v>
      </c>
      <c r="C162" s="8">
        <v>8.125</v>
      </c>
      <c r="D162" s="6">
        <v>64.260000000000005</v>
      </c>
      <c r="E162" s="7">
        <f t="shared" ref="E162:E170" si="76">D162/C162*1000</f>
        <v>7908.9230769230771</v>
      </c>
      <c r="F162" s="8">
        <v>0</v>
      </c>
      <c r="G162" s="6">
        <v>0</v>
      </c>
      <c r="H162" s="7">
        <v>0</v>
      </c>
      <c r="I162" s="8">
        <v>0</v>
      </c>
      <c r="J162" s="6">
        <v>0</v>
      </c>
      <c r="K162" s="7">
        <v>0</v>
      </c>
      <c r="L162" s="8">
        <v>0</v>
      </c>
      <c r="M162" s="6">
        <v>0</v>
      </c>
      <c r="N162" s="7">
        <v>0</v>
      </c>
      <c r="O162" s="8">
        <v>0</v>
      </c>
      <c r="P162" s="6">
        <v>0</v>
      </c>
      <c r="Q162" s="7">
        <f t="shared" ref="Q162:Q173" si="77">IF(O162=0,0,P162/O162*1000)</f>
        <v>0</v>
      </c>
      <c r="R162" s="8">
        <v>0</v>
      </c>
      <c r="S162" s="6">
        <v>0</v>
      </c>
      <c r="T162" s="7">
        <v>0</v>
      </c>
      <c r="U162" s="8">
        <v>0</v>
      </c>
      <c r="V162" s="6">
        <v>0</v>
      </c>
      <c r="W162" s="7"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/>
      <c r="BI162" s="6"/>
      <c r="BJ162" s="7"/>
      <c r="BK162" s="8">
        <f t="shared" ref="BK162:BK174" si="78">C162+BQ15662+R162+AY162+BB162+AA162+AP162+U162+X162+AJ162+AM162+BH162+AV162+AG162+F162+AS162</f>
        <v>8.125</v>
      </c>
      <c r="BL162" s="7">
        <f t="shared" ref="BL162:BL174" si="79">D162+BR15662+S162+AZ162+BC162+AB162+AQ162+V162+Y162+AK162+AN162+BI162+AW162+AH162+G162+AT162</f>
        <v>64.260000000000005</v>
      </c>
    </row>
    <row r="163" spans="1:64" x14ac:dyDescent="0.3">
      <c r="A163" s="43">
        <v>2018</v>
      </c>
      <c r="B163" s="44" t="s">
        <v>6</v>
      </c>
      <c r="C163" s="8">
        <v>4.3959999999999999</v>
      </c>
      <c r="D163" s="6">
        <v>36.36</v>
      </c>
      <c r="E163" s="7">
        <f t="shared" si="76"/>
        <v>8271.1555959963607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>
        <v>0</v>
      </c>
      <c r="M163" s="6">
        <v>0</v>
      </c>
      <c r="N163" s="7">
        <v>0</v>
      </c>
      <c r="O163" s="8">
        <v>0</v>
      </c>
      <c r="P163" s="6">
        <v>0</v>
      </c>
      <c r="Q163" s="7">
        <f t="shared" si="77"/>
        <v>0</v>
      </c>
      <c r="R163" s="8">
        <v>0</v>
      </c>
      <c r="S163" s="6">
        <v>0</v>
      </c>
      <c r="T163" s="7"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/>
      <c r="BI163" s="6"/>
      <c r="BJ163" s="7"/>
      <c r="BK163" s="8">
        <f t="shared" si="78"/>
        <v>4.3959999999999999</v>
      </c>
      <c r="BL163" s="7">
        <f t="shared" si="79"/>
        <v>36.36</v>
      </c>
    </row>
    <row r="164" spans="1:64" x14ac:dyDescent="0.3">
      <c r="A164" s="43">
        <v>2018</v>
      </c>
      <c r="B164" s="44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>
        <v>0</v>
      </c>
      <c r="M164" s="6">
        <v>0</v>
      </c>
      <c r="N164" s="7">
        <v>0</v>
      </c>
      <c r="O164" s="8">
        <v>0</v>
      </c>
      <c r="P164" s="6">
        <v>0</v>
      </c>
      <c r="Q164" s="7">
        <f t="shared" si="77"/>
        <v>0</v>
      </c>
      <c r="R164" s="8">
        <v>0</v>
      </c>
      <c r="S164" s="6">
        <v>0</v>
      </c>
      <c r="T164" s="7"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/>
      <c r="BI164" s="6"/>
      <c r="BJ164" s="7"/>
      <c r="BK164" s="8">
        <f t="shared" si="78"/>
        <v>0</v>
      </c>
      <c r="BL164" s="7">
        <f t="shared" si="79"/>
        <v>0</v>
      </c>
    </row>
    <row r="165" spans="1:64" x14ac:dyDescent="0.3">
      <c r="A165" s="43">
        <v>2018</v>
      </c>
      <c r="B165" s="44" t="s">
        <v>8</v>
      </c>
      <c r="C165" s="8">
        <v>5.5750000000000002</v>
      </c>
      <c r="D165" s="6">
        <v>39.869999999999997</v>
      </c>
      <c r="E165" s="7">
        <f t="shared" si="76"/>
        <v>7151.5695067264569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>
        <v>0</v>
      </c>
      <c r="M165" s="6">
        <v>0</v>
      </c>
      <c r="N165" s="7">
        <v>0</v>
      </c>
      <c r="O165" s="8">
        <v>0</v>
      </c>
      <c r="P165" s="6">
        <v>0</v>
      </c>
      <c r="Q165" s="7">
        <f t="shared" si="77"/>
        <v>0</v>
      </c>
      <c r="R165" s="8">
        <v>0</v>
      </c>
      <c r="S165" s="6">
        <v>0</v>
      </c>
      <c r="T165" s="7"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/>
      <c r="BI165" s="6"/>
      <c r="BJ165" s="7"/>
      <c r="BK165" s="8">
        <f t="shared" si="78"/>
        <v>5.5750000000000002</v>
      </c>
      <c r="BL165" s="7">
        <f t="shared" si="79"/>
        <v>39.869999999999997</v>
      </c>
    </row>
    <row r="166" spans="1:64" x14ac:dyDescent="0.3">
      <c r="A166" s="43">
        <v>2018</v>
      </c>
      <c r="B166" s="44" t="s">
        <v>9</v>
      </c>
      <c r="C166" s="8">
        <v>5.5</v>
      </c>
      <c r="D166" s="6">
        <v>35.42</v>
      </c>
      <c r="E166" s="7">
        <f t="shared" si="76"/>
        <v>6440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>
        <v>0</v>
      </c>
      <c r="M166" s="6">
        <v>0</v>
      </c>
      <c r="N166" s="7">
        <v>0</v>
      </c>
      <c r="O166" s="8">
        <v>0</v>
      </c>
      <c r="P166" s="6">
        <v>0</v>
      </c>
      <c r="Q166" s="7">
        <f t="shared" si="77"/>
        <v>0</v>
      </c>
      <c r="R166" s="8">
        <v>5.85</v>
      </c>
      <c r="S166" s="6">
        <v>46.81</v>
      </c>
      <c r="T166" s="7">
        <f t="shared" ref="T166:T173" si="80">S166/R166*1000</f>
        <v>8001.7094017094014</v>
      </c>
      <c r="U166" s="8">
        <v>0</v>
      </c>
      <c r="V166" s="6">
        <v>0</v>
      </c>
      <c r="W166" s="7">
        <v>0</v>
      </c>
      <c r="X166" s="8">
        <v>0</v>
      </c>
      <c r="Y166" s="6">
        <v>0</v>
      </c>
      <c r="Z166" s="7">
        <v>0</v>
      </c>
      <c r="AA166" s="8">
        <v>0</v>
      </c>
      <c r="AB166" s="6">
        <v>0</v>
      </c>
      <c r="AC166" s="7">
        <v>0</v>
      </c>
      <c r="AD166" s="8">
        <v>0</v>
      </c>
      <c r="AE166" s="6">
        <v>0</v>
      </c>
      <c r="AF166" s="7">
        <v>0</v>
      </c>
      <c r="AG166" s="8">
        <v>0</v>
      </c>
      <c r="AH166" s="6">
        <v>0</v>
      </c>
      <c r="AI166" s="7">
        <v>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16.5</v>
      </c>
      <c r="AW166" s="6">
        <v>108.86</v>
      </c>
      <c r="AX166" s="7">
        <f t="shared" ref="AX166" si="81">AW166/AV166*1000</f>
        <v>6597.575757575758</v>
      </c>
      <c r="AY166" s="8">
        <v>0</v>
      </c>
      <c r="AZ166" s="6">
        <v>0</v>
      </c>
      <c r="BA166" s="7">
        <v>0</v>
      </c>
      <c r="BB166" s="8">
        <v>100</v>
      </c>
      <c r="BC166" s="6">
        <v>3567.68</v>
      </c>
      <c r="BD166" s="7">
        <f t="shared" ref="BD166:BD167" si="82">BC166/BB166*1000</f>
        <v>35676.800000000003</v>
      </c>
      <c r="BE166" s="8">
        <v>0</v>
      </c>
      <c r="BF166" s="6">
        <v>0</v>
      </c>
      <c r="BG166" s="7">
        <v>0</v>
      </c>
      <c r="BH166" s="8"/>
      <c r="BI166" s="6"/>
      <c r="BJ166" s="7"/>
      <c r="BK166" s="8">
        <f t="shared" si="78"/>
        <v>127.85</v>
      </c>
      <c r="BL166" s="7">
        <f t="shared" si="79"/>
        <v>3758.77</v>
      </c>
    </row>
    <row r="167" spans="1:64" x14ac:dyDescent="0.3">
      <c r="A167" s="43">
        <v>2018</v>
      </c>
      <c r="B167" s="44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0</v>
      </c>
      <c r="J167" s="6">
        <v>0</v>
      </c>
      <c r="K167" s="7">
        <v>0</v>
      </c>
      <c r="L167" s="8">
        <v>0</v>
      </c>
      <c r="M167" s="6">
        <v>0</v>
      </c>
      <c r="N167" s="7">
        <v>0</v>
      </c>
      <c r="O167" s="8">
        <v>0</v>
      </c>
      <c r="P167" s="6">
        <v>0</v>
      </c>
      <c r="Q167" s="7">
        <f t="shared" si="77"/>
        <v>0</v>
      </c>
      <c r="R167" s="8">
        <v>2.8599999999999997E-3</v>
      </c>
      <c r="S167" s="6">
        <v>0.14799999999999999</v>
      </c>
      <c r="T167" s="7">
        <f t="shared" si="80"/>
        <v>51748.251748251751</v>
      </c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4.12</v>
      </c>
      <c r="AH167" s="6">
        <v>1476.4059999999999</v>
      </c>
      <c r="AI167" s="7">
        <f t="shared" ref="AI167" si="83">AH167/AG167*1000</f>
        <v>358350.97087378637</v>
      </c>
      <c r="AJ167" s="8">
        <v>0</v>
      </c>
      <c r="AK167" s="6">
        <v>0</v>
      </c>
      <c r="AL167" s="7">
        <v>0</v>
      </c>
      <c r="AM167" s="8">
        <v>0</v>
      </c>
      <c r="AN167" s="6">
        <v>0</v>
      </c>
      <c r="AO167" s="7">
        <v>0</v>
      </c>
      <c r="AP167" s="8">
        <v>3</v>
      </c>
      <c r="AQ167" s="6">
        <v>1.2949999999999999</v>
      </c>
      <c r="AR167" s="7">
        <f t="shared" ref="AR167" si="84">AQ167/AP167*1000</f>
        <v>431.66666666666663</v>
      </c>
      <c r="AS167" s="8">
        <v>0</v>
      </c>
      <c r="AT167" s="6">
        <v>0</v>
      </c>
      <c r="AU167" s="7">
        <v>0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100.94</v>
      </c>
      <c r="BC167" s="6">
        <v>2955.864</v>
      </c>
      <c r="BD167" s="7">
        <f t="shared" si="82"/>
        <v>29283.376263126611</v>
      </c>
      <c r="BE167" s="8">
        <v>0</v>
      </c>
      <c r="BF167" s="6">
        <v>0</v>
      </c>
      <c r="BG167" s="7">
        <v>0</v>
      </c>
      <c r="BH167" s="8"/>
      <c r="BI167" s="6"/>
      <c r="BJ167" s="7"/>
      <c r="BK167" s="8">
        <f t="shared" si="78"/>
        <v>108.06286</v>
      </c>
      <c r="BL167" s="7">
        <f t="shared" si="79"/>
        <v>4433.7129999999997</v>
      </c>
    </row>
    <row r="168" spans="1:64" x14ac:dyDescent="0.3">
      <c r="A168" s="43">
        <v>2018</v>
      </c>
      <c r="B168" s="44" t="s">
        <v>11</v>
      </c>
      <c r="C168" s="8">
        <v>305.82</v>
      </c>
      <c r="D168" s="6">
        <v>2079.1120000000001</v>
      </c>
      <c r="E168" s="7">
        <f t="shared" si="76"/>
        <v>6798.482767641096</v>
      </c>
      <c r="F168" s="8">
        <v>0</v>
      </c>
      <c r="G168" s="6">
        <v>0</v>
      </c>
      <c r="H168" s="7">
        <v>0</v>
      </c>
      <c r="I168" s="8">
        <v>0</v>
      </c>
      <c r="J168" s="6">
        <v>0</v>
      </c>
      <c r="K168" s="7">
        <v>0</v>
      </c>
      <c r="L168" s="8">
        <v>0</v>
      </c>
      <c r="M168" s="6">
        <v>0</v>
      </c>
      <c r="N168" s="7">
        <v>0</v>
      </c>
      <c r="O168" s="8">
        <v>0</v>
      </c>
      <c r="P168" s="6">
        <v>0</v>
      </c>
      <c r="Q168" s="7">
        <f t="shared" si="77"/>
        <v>0</v>
      </c>
      <c r="R168" s="8">
        <v>0</v>
      </c>
      <c r="S168" s="6">
        <v>0</v>
      </c>
      <c r="T168" s="7"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/>
      <c r="BI168" s="6"/>
      <c r="BJ168" s="7"/>
      <c r="BK168" s="8">
        <f t="shared" si="78"/>
        <v>305.82</v>
      </c>
      <c r="BL168" s="7">
        <f t="shared" si="79"/>
        <v>2079.1120000000001</v>
      </c>
    </row>
    <row r="169" spans="1:64" x14ac:dyDescent="0.3">
      <c r="A169" s="43">
        <v>2018</v>
      </c>
      <c r="B169" s="44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0</v>
      </c>
      <c r="J169" s="6">
        <v>0</v>
      </c>
      <c r="K169" s="7">
        <v>0</v>
      </c>
      <c r="L169" s="8">
        <v>0</v>
      </c>
      <c r="M169" s="6">
        <v>0</v>
      </c>
      <c r="N169" s="7">
        <v>0</v>
      </c>
      <c r="O169" s="8">
        <v>0</v>
      </c>
      <c r="P169" s="6">
        <v>0</v>
      </c>
      <c r="Q169" s="7">
        <f t="shared" si="77"/>
        <v>0</v>
      </c>
      <c r="R169" s="8">
        <v>17.250970000000002</v>
      </c>
      <c r="S169" s="6">
        <v>190.34700000000001</v>
      </c>
      <c r="T169" s="7">
        <f t="shared" si="80"/>
        <v>11033.988233705119</v>
      </c>
      <c r="U169" s="8">
        <v>0</v>
      </c>
      <c r="V169" s="6">
        <v>0</v>
      </c>
      <c r="W169" s="7">
        <v>0</v>
      </c>
      <c r="X169" s="8">
        <v>0</v>
      </c>
      <c r="Y169" s="6">
        <v>0</v>
      </c>
      <c r="Z169" s="7">
        <v>0</v>
      </c>
      <c r="AA169" s="8">
        <v>0</v>
      </c>
      <c r="AB169" s="6">
        <v>0</v>
      </c>
      <c r="AC169" s="7">
        <v>0</v>
      </c>
      <c r="AD169" s="8">
        <v>0</v>
      </c>
      <c r="AE169" s="6">
        <v>0</v>
      </c>
      <c r="AF169" s="7">
        <v>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</v>
      </c>
      <c r="AN169" s="6">
        <v>0</v>
      </c>
      <c r="AO169" s="7">
        <v>0</v>
      </c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/>
      <c r="BI169" s="6"/>
      <c r="BJ169" s="7"/>
      <c r="BK169" s="8">
        <f t="shared" si="78"/>
        <v>17.250970000000002</v>
      </c>
      <c r="BL169" s="7">
        <f t="shared" si="79"/>
        <v>190.34700000000001</v>
      </c>
    </row>
    <row r="170" spans="1:64" x14ac:dyDescent="0.3">
      <c r="A170" s="43">
        <v>2018</v>
      </c>
      <c r="B170" s="44" t="s">
        <v>13</v>
      </c>
      <c r="C170" s="8">
        <v>0.19553999999999999</v>
      </c>
      <c r="D170" s="6">
        <v>1.641</v>
      </c>
      <c r="E170" s="7">
        <f t="shared" si="76"/>
        <v>8392.1448297023635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>
        <v>0</v>
      </c>
      <c r="M170" s="6">
        <v>0</v>
      </c>
      <c r="N170" s="7">
        <v>0</v>
      </c>
      <c r="O170" s="8">
        <v>0</v>
      </c>
      <c r="P170" s="6">
        <v>0</v>
      </c>
      <c r="Q170" s="7">
        <f t="shared" si="77"/>
        <v>0</v>
      </c>
      <c r="R170" s="8">
        <v>7.25</v>
      </c>
      <c r="S170" s="6">
        <v>75.822000000000003</v>
      </c>
      <c r="T170" s="7">
        <f t="shared" si="80"/>
        <v>10458.206896551725</v>
      </c>
      <c r="U170" s="8">
        <v>0</v>
      </c>
      <c r="V170" s="6">
        <v>0</v>
      </c>
      <c r="W170" s="7">
        <v>0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3.75</v>
      </c>
      <c r="AN170" s="6">
        <v>31.588000000000001</v>
      </c>
      <c r="AO170" s="7">
        <f t="shared" ref="AO170" si="85">AN170/AM170*1000</f>
        <v>8423.4666666666653</v>
      </c>
      <c r="AP170" s="8">
        <v>0</v>
      </c>
      <c r="AQ170" s="6">
        <v>0</v>
      </c>
      <c r="AR170" s="7">
        <v>0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/>
      <c r="BI170" s="6"/>
      <c r="BJ170" s="7"/>
      <c r="BK170" s="8">
        <f t="shared" si="78"/>
        <v>11.195540000000001</v>
      </c>
      <c r="BL170" s="7">
        <f t="shared" si="79"/>
        <v>109.05100000000002</v>
      </c>
    </row>
    <row r="171" spans="1:64" x14ac:dyDescent="0.3">
      <c r="A171" s="43">
        <v>2018</v>
      </c>
      <c r="B171" s="44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0</v>
      </c>
      <c r="J171" s="6">
        <v>0</v>
      </c>
      <c r="K171" s="7">
        <v>0</v>
      </c>
      <c r="L171" s="8">
        <v>0</v>
      </c>
      <c r="M171" s="6">
        <v>0</v>
      </c>
      <c r="N171" s="7">
        <v>0</v>
      </c>
      <c r="O171" s="8">
        <v>0</v>
      </c>
      <c r="P171" s="6">
        <v>0</v>
      </c>
      <c r="Q171" s="7">
        <f t="shared" si="77"/>
        <v>0</v>
      </c>
      <c r="R171" s="8">
        <v>0</v>
      </c>
      <c r="S171" s="6">
        <v>0</v>
      </c>
      <c r="T171" s="7"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/>
      <c r="BI171" s="6"/>
      <c r="BJ171" s="7"/>
      <c r="BK171" s="8">
        <f t="shared" si="78"/>
        <v>0</v>
      </c>
      <c r="BL171" s="7">
        <f t="shared" si="79"/>
        <v>0</v>
      </c>
    </row>
    <row r="172" spans="1:64" x14ac:dyDescent="0.3">
      <c r="A172" s="43">
        <v>2018</v>
      </c>
      <c r="B172" s="44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0</v>
      </c>
      <c r="J172" s="6">
        <v>0</v>
      </c>
      <c r="K172" s="7">
        <v>0</v>
      </c>
      <c r="L172" s="8">
        <v>0</v>
      </c>
      <c r="M172" s="6">
        <v>0</v>
      </c>
      <c r="N172" s="7">
        <v>0</v>
      </c>
      <c r="O172" s="8">
        <v>0</v>
      </c>
      <c r="P172" s="6">
        <v>0</v>
      </c>
      <c r="Q172" s="7">
        <f t="shared" si="77"/>
        <v>0</v>
      </c>
      <c r="R172" s="8">
        <v>49.5</v>
      </c>
      <c r="S172" s="6">
        <v>588.399</v>
      </c>
      <c r="T172" s="7">
        <f t="shared" si="80"/>
        <v>11886.848484848486</v>
      </c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16.5</v>
      </c>
      <c r="AT172" s="6">
        <v>158.99700000000001</v>
      </c>
      <c r="AU172" s="7">
        <f t="shared" ref="AU172" si="86">AT172/AS172*1000</f>
        <v>9636.1818181818198</v>
      </c>
      <c r="AV172" s="8">
        <v>0</v>
      </c>
      <c r="AW172" s="6">
        <v>0</v>
      </c>
      <c r="AX172" s="7">
        <v>0</v>
      </c>
      <c r="AY172" s="8">
        <v>0.15</v>
      </c>
      <c r="AZ172" s="6">
        <v>1.258</v>
      </c>
      <c r="BA172" s="7">
        <f t="shared" ref="BA172" si="87">AZ172/AY172*1000</f>
        <v>8386.6666666666661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/>
      <c r="BI172" s="6"/>
      <c r="BJ172" s="7"/>
      <c r="BK172" s="8">
        <f t="shared" si="78"/>
        <v>66.150000000000006</v>
      </c>
      <c r="BL172" s="7">
        <f t="shared" si="79"/>
        <v>748.654</v>
      </c>
    </row>
    <row r="173" spans="1:64" x14ac:dyDescent="0.3">
      <c r="A173" s="43">
        <v>2018</v>
      </c>
      <c r="B173" s="44" t="s">
        <v>16</v>
      </c>
      <c r="C173" s="8">
        <v>0</v>
      </c>
      <c r="D173" s="6">
        <v>0</v>
      </c>
      <c r="E173" s="7">
        <v>0</v>
      </c>
      <c r="F173" s="8">
        <v>0</v>
      </c>
      <c r="G173" s="6">
        <v>0</v>
      </c>
      <c r="H173" s="7">
        <v>0</v>
      </c>
      <c r="I173" s="8">
        <v>0</v>
      </c>
      <c r="J173" s="6">
        <v>0</v>
      </c>
      <c r="K173" s="7">
        <v>0</v>
      </c>
      <c r="L173" s="8">
        <v>0</v>
      </c>
      <c r="M173" s="6">
        <v>0</v>
      </c>
      <c r="N173" s="7">
        <v>0</v>
      </c>
      <c r="O173" s="8">
        <v>0</v>
      </c>
      <c r="P173" s="6">
        <v>0</v>
      </c>
      <c r="Q173" s="7">
        <f t="shared" si="77"/>
        <v>0</v>
      </c>
      <c r="R173" s="8">
        <v>8</v>
      </c>
      <c r="S173" s="6">
        <v>81.152000000000001</v>
      </c>
      <c r="T173" s="7">
        <f t="shared" si="80"/>
        <v>10144</v>
      </c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0</v>
      </c>
      <c r="AN173" s="6">
        <v>0</v>
      </c>
      <c r="AO173" s="7">
        <v>0</v>
      </c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/>
      <c r="BI173" s="6"/>
      <c r="BJ173" s="7"/>
      <c r="BK173" s="8">
        <f t="shared" si="78"/>
        <v>8</v>
      </c>
      <c r="BL173" s="7">
        <f t="shared" si="79"/>
        <v>81.152000000000001</v>
      </c>
    </row>
    <row r="174" spans="1:64" ht="15" thickBot="1" x14ac:dyDescent="0.35">
      <c r="A174" s="45"/>
      <c r="B174" s="46" t="s">
        <v>17</v>
      </c>
      <c r="C174" s="36">
        <f>SUM(C162:C173)</f>
        <v>329.61153999999999</v>
      </c>
      <c r="D174" s="34">
        <f>SUM(D162:D173)</f>
        <v>2256.663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0</v>
      </c>
      <c r="J174" s="34">
        <f>SUM(J162:J173)</f>
        <v>0</v>
      </c>
      <c r="K174" s="35"/>
      <c r="L174" s="36">
        <f>SUM(L162:L173)</f>
        <v>0</v>
      </c>
      <c r="M174" s="34">
        <f>SUM(M162:M173)</f>
        <v>0</v>
      </c>
      <c r="N174" s="35"/>
      <c r="O174" s="36">
        <f t="shared" ref="O174:P174" si="88">SUM(O162:O173)</f>
        <v>0</v>
      </c>
      <c r="P174" s="34">
        <f t="shared" si="88"/>
        <v>0</v>
      </c>
      <c r="Q174" s="35"/>
      <c r="R174" s="36">
        <f>SUM(R162:R173)</f>
        <v>87.853830000000002</v>
      </c>
      <c r="S174" s="34">
        <f>SUM(S162:S173)</f>
        <v>982.67800000000011</v>
      </c>
      <c r="T174" s="35"/>
      <c r="U174" s="36">
        <f>SUM(U162:U173)</f>
        <v>0</v>
      </c>
      <c r="V174" s="34">
        <f>SUM(V162:V173)</f>
        <v>0</v>
      </c>
      <c r="W174" s="35"/>
      <c r="X174" s="36">
        <f>SUM(X162:X173)</f>
        <v>0</v>
      </c>
      <c r="Y174" s="34">
        <f>SUM(Y162:Y173)</f>
        <v>0</v>
      </c>
      <c r="Z174" s="35"/>
      <c r="AA174" s="36">
        <f>SUM(AA162:AA173)</f>
        <v>0</v>
      </c>
      <c r="AB174" s="34">
        <f>SUM(AB162:AB173)</f>
        <v>0</v>
      </c>
      <c r="AC174" s="35"/>
      <c r="AD174" s="36">
        <f>SUM(AD162:AD173)</f>
        <v>0</v>
      </c>
      <c r="AE174" s="34">
        <f>SUM(AE162:AE173)</f>
        <v>0</v>
      </c>
      <c r="AF174" s="35"/>
      <c r="AG174" s="36">
        <f>SUM(AG162:AG173)</f>
        <v>4.12</v>
      </c>
      <c r="AH174" s="34">
        <f>SUM(AH162:AH173)</f>
        <v>1476.4059999999999</v>
      </c>
      <c r="AI174" s="35"/>
      <c r="AJ174" s="36">
        <f>SUM(AJ162:AJ173)</f>
        <v>0</v>
      </c>
      <c r="AK174" s="34">
        <f>SUM(AK162:AK173)</f>
        <v>0</v>
      </c>
      <c r="AL174" s="35"/>
      <c r="AM174" s="36">
        <f>SUM(AM162:AM173)</f>
        <v>3.75</v>
      </c>
      <c r="AN174" s="34">
        <f>SUM(AN162:AN173)</f>
        <v>31.588000000000001</v>
      </c>
      <c r="AO174" s="35"/>
      <c r="AP174" s="36">
        <f>SUM(AP162:AP173)</f>
        <v>3</v>
      </c>
      <c r="AQ174" s="34">
        <f>SUM(AQ162:AQ173)</f>
        <v>1.2949999999999999</v>
      </c>
      <c r="AR174" s="35"/>
      <c r="AS174" s="36">
        <f>SUM(AS162:AS173)</f>
        <v>16.5</v>
      </c>
      <c r="AT174" s="34">
        <f>SUM(AT162:AT173)</f>
        <v>158.99700000000001</v>
      </c>
      <c r="AU174" s="35"/>
      <c r="AV174" s="36">
        <f>SUM(AV162:AV173)</f>
        <v>16.5</v>
      </c>
      <c r="AW174" s="34">
        <f>SUM(AW162:AW173)</f>
        <v>108.86</v>
      </c>
      <c r="AX174" s="35"/>
      <c r="AY174" s="36">
        <f>SUM(AY162:AY173)</f>
        <v>0.15</v>
      </c>
      <c r="AZ174" s="34">
        <f>SUM(AZ162:AZ173)</f>
        <v>1.258</v>
      </c>
      <c r="BA174" s="35"/>
      <c r="BB174" s="36">
        <f>SUM(BB162:BB173)</f>
        <v>200.94</v>
      </c>
      <c r="BC174" s="34">
        <f>SUM(BC162:BC173)</f>
        <v>6523.5439999999999</v>
      </c>
      <c r="BD174" s="35"/>
      <c r="BE174" s="36">
        <f>SUM(BE162:BE173)</f>
        <v>0</v>
      </c>
      <c r="BF174" s="34">
        <f>SUM(BF162:BF173)</f>
        <v>0</v>
      </c>
      <c r="BG174" s="35"/>
      <c r="BH174" s="36"/>
      <c r="BI174" s="34"/>
      <c r="BJ174" s="35"/>
      <c r="BK174" s="36">
        <f t="shared" si="78"/>
        <v>662.42537000000004</v>
      </c>
      <c r="BL174" s="35">
        <f t="shared" si="79"/>
        <v>11541.289000000001</v>
      </c>
    </row>
    <row r="175" spans="1:64" x14ac:dyDescent="0.3">
      <c r="A175" s="43">
        <v>2019</v>
      </c>
      <c r="B175" s="44" t="s">
        <v>5</v>
      </c>
      <c r="C175" s="8">
        <v>0</v>
      </c>
      <c r="D175" s="6">
        <v>0</v>
      </c>
      <c r="E175" s="7">
        <v>0</v>
      </c>
      <c r="F175" s="8">
        <v>0</v>
      </c>
      <c r="G175" s="6">
        <v>0</v>
      </c>
      <c r="H175" s="7">
        <v>0</v>
      </c>
      <c r="I175" s="8">
        <v>0</v>
      </c>
      <c r="J175" s="6">
        <v>0</v>
      </c>
      <c r="K175" s="7">
        <v>0</v>
      </c>
      <c r="L175" s="8">
        <v>0</v>
      </c>
      <c r="M175" s="6">
        <v>0</v>
      </c>
      <c r="N175" s="7">
        <v>0</v>
      </c>
      <c r="O175" s="8">
        <v>0</v>
      </c>
      <c r="P175" s="6">
        <v>0</v>
      </c>
      <c r="Q175" s="7">
        <f t="shared" ref="Q175:Q186" si="89">IF(O175=0,0,P175/O175*1000)</f>
        <v>0</v>
      </c>
      <c r="R175" s="8">
        <v>0</v>
      </c>
      <c r="S175" s="6">
        <v>0</v>
      </c>
      <c r="T175" s="7">
        <v>0</v>
      </c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17.3</v>
      </c>
      <c r="AT175" s="6">
        <v>156.54</v>
      </c>
      <c r="AU175" s="7">
        <f t="shared" ref="AU175" si="90">AT175/AS175*1000</f>
        <v>9048.5549132947981</v>
      </c>
      <c r="AV175" s="8">
        <v>0</v>
      </c>
      <c r="AW175" s="6">
        <v>0</v>
      </c>
      <c r="AX175" s="7">
        <v>0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/>
      <c r="BI175" s="6"/>
      <c r="BJ175" s="7"/>
      <c r="BK175" s="8">
        <f t="shared" ref="BK175:BK187" si="91">C175+BQ15675+R175+AY175+BB175+AA175+AP175+U175+X175+AJ175+AM175+BH175+AV175+AG175+F175+AS175+AD175</f>
        <v>17.3</v>
      </c>
      <c r="BL175" s="7">
        <f t="shared" ref="BL175:BL187" si="92">D175+BR15675+S175+AZ175+BC175+AB175+AQ175+V175+Y175+AK175+AN175+BI175+AW175+AH175+G175+AT175+AE175</f>
        <v>156.54</v>
      </c>
    </row>
    <row r="176" spans="1:64" x14ac:dyDescent="0.3">
      <c r="A176" s="43">
        <v>2019</v>
      </c>
      <c r="B176" s="44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>
        <v>0</v>
      </c>
      <c r="M176" s="6">
        <v>0</v>
      </c>
      <c r="N176" s="7">
        <v>0</v>
      </c>
      <c r="O176" s="8">
        <v>0</v>
      </c>
      <c r="P176" s="6">
        <v>0</v>
      </c>
      <c r="Q176" s="7">
        <f t="shared" si="89"/>
        <v>0</v>
      </c>
      <c r="R176" s="8">
        <v>0</v>
      </c>
      <c r="S176" s="6">
        <v>0</v>
      </c>
      <c r="T176" s="7"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/>
      <c r="BI176" s="6"/>
      <c r="BJ176" s="7"/>
      <c r="BK176" s="8">
        <f t="shared" si="91"/>
        <v>0</v>
      </c>
      <c r="BL176" s="7">
        <f t="shared" si="92"/>
        <v>0</v>
      </c>
    </row>
    <row r="177" spans="1:64" x14ac:dyDescent="0.3">
      <c r="A177" s="43">
        <v>2019</v>
      </c>
      <c r="B177" s="44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>
        <v>0</v>
      </c>
      <c r="M177" s="6">
        <v>0</v>
      </c>
      <c r="N177" s="7">
        <v>0</v>
      </c>
      <c r="O177" s="8">
        <v>0</v>
      </c>
      <c r="P177" s="6">
        <v>0</v>
      </c>
      <c r="Q177" s="7">
        <f t="shared" si="89"/>
        <v>0</v>
      </c>
      <c r="R177" s="8">
        <v>0</v>
      </c>
      <c r="S177" s="6">
        <v>0</v>
      </c>
      <c r="T177" s="7"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</v>
      </c>
      <c r="AN177" s="6">
        <v>0</v>
      </c>
      <c r="AO177" s="7">
        <v>0</v>
      </c>
      <c r="AP177" s="8">
        <v>0</v>
      </c>
      <c r="AQ177" s="6">
        <v>0</v>
      </c>
      <c r="AR177" s="7">
        <v>0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v>0</v>
      </c>
      <c r="AY177" s="8">
        <v>1.4995699999999998</v>
      </c>
      <c r="AZ177" s="6">
        <v>18.087</v>
      </c>
      <c r="BA177" s="7">
        <f t="shared" ref="BA177:BA185" si="93">AZ177/AY177*1000</f>
        <v>12061.45761785045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/>
      <c r="BI177" s="6"/>
      <c r="BJ177" s="7"/>
      <c r="BK177" s="8">
        <f t="shared" si="91"/>
        <v>1.4995699999999998</v>
      </c>
      <c r="BL177" s="7">
        <f t="shared" si="92"/>
        <v>18.087</v>
      </c>
    </row>
    <row r="178" spans="1:64" x14ac:dyDescent="0.3">
      <c r="A178" s="43">
        <v>2019</v>
      </c>
      <c r="B178" s="44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>
        <v>0</v>
      </c>
      <c r="M178" s="6">
        <v>0</v>
      </c>
      <c r="N178" s="7">
        <v>0</v>
      </c>
      <c r="O178" s="8">
        <v>0</v>
      </c>
      <c r="P178" s="6">
        <v>0</v>
      </c>
      <c r="Q178" s="7">
        <f t="shared" si="89"/>
        <v>0</v>
      </c>
      <c r="R178" s="8">
        <v>0</v>
      </c>
      <c r="S178" s="6">
        <v>0</v>
      </c>
      <c r="T178" s="7"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2.5000000000000001E-2</v>
      </c>
      <c r="AE178" s="6">
        <v>0.152</v>
      </c>
      <c r="AF178" s="7">
        <f t="shared" ref="AF178" si="94">AE178/AD178*1000</f>
        <v>6079.9999999999991</v>
      </c>
      <c r="AG178" s="8">
        <v>0</v>
      </c>
      <c r="AH178" s="6">
        <v>0</v>
      </c>
      <c r="AI178" s="7">
        <v>0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/>
      <c r="BI178" s="6"/>
      <c r="BJ178" s="7"/>
      <c r="BK178" s="8">
        <f t="shared" si="91"/>
        <v>2.5000000000000001E-2</v>
      </c>
      <c r="BL178" s="7">
        <f t="shared" si="92"/>
        <v>0.152</v>
      </c>
    </row>
    <row r="179" spans="1:64" x14ac:dyDescent="0.3">
      <c r="A179" s="43">
        <v>2019</v>
      </c>
      <c r="B179" s="44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>
        <v>0</v>
      </c>
      <c r="M179" s="6">
        <v>0</v>
      </c>
      <c r="N179" s="7">
        <v>0</v>
      </c>
      <c r="O179" s="8">
        <v>0</v>
      </c>
      <c r="P179" s="6">
        <v>0</v>
      </c>
      <c r="Q179" s="7">
        <f t="shared" si="89"/>
        <v>0</v>
      </c>
      <c r="R179" s="8">
        <v>0</v>
      </c>
      <c r="S179" s="6">
        <v>0</v>
      </c>
      <c r="T179" s="7"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v>0</v>
      </c>
      <c r="AY179" s="8">
        <v>0.70935999999999999</v>
      </c>
      <c r="AZ179" s="6">
        <v>8.8659999999999997</v>
      </c>
      <c r="BA179" s="7">
        <f t="shared" si="93"/>
        <v>12498.590278560956</v>
      </c>
      <c r="BB179" s="8">
        <v>0</v>
      </c>
      <c r="BC179" s="6">
        <v>0</v>
      </c>
      <c r="BD179" s="7">
        <v>0</v>
      </c>
      <c r="BE179" s="8">
        <v>0</v>
      </c>
      <c r="BF179" s="6">
        <v>0</v>
      </c>
      <c r="BG179" s="7">
        <v>0</v>
      </c>
      <c r="BH179" s="8"/>
      <c r="BI179" s="6"/>
      <c r="BJ179" s="7"/>
      <c r="BK179" s="8">
        <f t="shared" si="91"/>
        <v>0.70935999999999999</v>
      </c>
      <c r="BL179" s="7">
        <f t="shared" si="92"/>
        <v>8.8659999999999997</v>
      </c>
    </row>
    <row r="180" spans="1:64" x14ac:dyDescent="0.3">
      <c r="A180" s="43">
        <v>2019</v>
      </c>
      <c r="B180" s="44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>
        <v>0</v>
      </c>
      <c r="M180" s="6">
        <v>0</v>
      </c>
      <c r="N180" s="7">
        <v>0</v>
      </c>
      <c r="O180" s="8">
        <v>0</v>
      </c>
      <c r="P180" s="6">
        <v>0</v>
      </c>
      <c r="Q180" s="7">
        <f t="shared" si="89"/>
        <v>0</v>
      </c>
      <c r="R180" s="8">
        <v>0</v>
      </c>
      <c r="S180" s="6">
        <v>0</v>
      </c>
      <c r="T180" s="7"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0</v>
      </c>
      <c r="AE180" s="6">
        <v>0</v>
      </c>
      <c r="AF180" s="7">
        <v>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/>
      <c r="BI180" s="6"/>
      <c r="BJ180" s="7"/>
      <c r="BK180" s="8">
        <f t="shared" si="91"/>
        <v>0</v>
      </c>
      <c r="BL180" s="7">
        <f t="shared" si="92"/>
        <v>0</v>
      </c>
    </row>
    <row r="181" spans="1:64" x14ac:dyDescent="0.3">
      <c r="A181" s="43">
        <v>2019</v>
      </c>
      <c r="B181" s="44" t="s">
        <v>11</v>
      </c>
      <c r="C181" s="8">
        <v>0</v>
      </c>
      <c r="D181" s="6">
        <v>0</v>
      </c>
      <c r="E181" s="7">
        <v>0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>
        <v>0</v>
      </c>
      <c r="M181" s="6">
        <v>0</v>
      </c>
      <c r="N181" s="7">
        <v>0</v>
      </c>
      <c r="O181" s="8">
        <v>0</v>
      </c>
      <c r="P181" s="6">
        <v>0</v>
      </c>
      <c r="Q181" s="7">
        <f t="shared" si="89"/>
        <v>0</v>
      </c>
      <c r="R181" s="8">
        <v>0</v>
      </c>
      <c r="S181" s="6">
        <v>0</v>
      </c>
      <c r="T181" s="7"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2.5</v>
      </c>
      <c r="AQ181" s="6">
        <v>3.407</v>
      </c>
      <c r="AR181" s="7">
        <f t="shared" ref="AR181" si="95">AQ181/AP181*1000</f>
        <v>1362.8</v>
      </c>
      <c r="AS181" s="8">
        <v>0</v>
      </c>
      <c r="AT181" s="6">
        <v>0</v>
      </c>
      <c r="AU181" s="7">
        <v>0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/>
      <c r="BI181" s="6"/>
      <c r="BJ181" s="7"/>
      <c r="BK181" s="8">
        <f t="shared" si="91"/>
        <v>2.5</v>
      </c>
      <c r="BL181" s="7">
        <f t="shared" si="92"/>
        <v>3.407</v>
      </c>
    </row>
    <row r="182" spans="1:64" x14ac:dyDescent="0.3">
      <c r="A182" s="43">
        <v>2019</v>
      </c>
      <c r="B182" s="44" t="s">
        <v>12</v>
      </c>
      <c r="C182" s="8">
        <v>0</v>
      </c>
      <c r="D182" s="6">
        <v>0</v>
      </c>
      <c r="E182" s="7">
        <v>0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>
        <v>0</v>
      </c>
      <c r="M182" s="6">
        <v>0</v>
      </c>
      <c r="N182" s="7">
        <v>0</v>
      </c>
      <c r="O182" s="8">
        <v>0</v>
      </c>
      <c r="P182" s="6">
        <v>0</v>
      </c>
      <c r="Q182" s="7">
        <f t="shared" si="89"/>
        <v>0</v>
      </c>
      <c r="R182" s="8">
        <v>0</v>
      </c>
      <c r="S182" s="6">
        <v>0</v>
      </c>
      <c r="T182" s="7"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v>0</v>
      </c>
      <c r="AY182" s="8">
        <v>0.5</v>
      </c>
      <c r="AZ182" s="6">
        <v>5.4189999999999996</v>
      </c>
      <c r="BA182" s="7">
        <f t="shared" si="93"/>
        <v>10838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/>
      <c r="BI182" s="6"/>
      <c r="BJ182" s="7"/>
      <c r="BK182" s="8">
        <f t="shared" si="91"/>
        <v>0.5</v>
      </c>
      <c r="BL182" s="7">
        <f t="shared" si="92"/>
        <v>5.4189999999999996</v>
      </c>
    </row>
    <row r="183" spans="1:64" x14ac:dyDescent="0.3">
      <c r="A183" s="43">
        <v>2019</v>
      </c>
      <c r="B183" s="44" t="s">
        <v>13</v>
      </c>
      <c r="C183" s="8">
        <v>0</v>
      </c>
      <c r="D183" s="6">
        <v>0</v>
      </c>
      <c r="E183" s="7">
        <v>0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>
        <v>0</v>
      </c>
      <c r="M183" s="6">
        <v>0</v>
      </c>
      <c r="N183" s="7">
        <v>0</v>
      </c>
      <c r="O183" s="8">
        <v>0</v>
      </c>
      <c r="P183" s="6">
        <v>0</v>
      </c>
      <c r="Q183" s="7">
        <f t="shared" si="89"/>
        <v>0</v>
      </c>
      <c r="R183" s="8">
        <v>0</v>
      </c>
      <c r="S183" s="6">
        <v>0</v>
      </c>
      <c r="T183" s="7"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/>
      <c r="BI183" s="6"/>
      <c r="BJ183" s="7"/>
      <c r="BK183" s="8">
        <f t="shared" si="91"/>
        <v>0</v>
      </c>
      <c r="BL183" s="7">
        <f t="shared" si="92"/>
        <v>0</v>
      </c>
    </row>
    <row r="184" spans="1:64" x14ac:dyDescent="0.3">
      <c r="A184" s="43">
        <v>2019</v>
      </c>
      <c r="B184" s="44" t="s">
        <v>14</v>
      </c>
      <c r="C184" s="8">
        <v>0</v>
      </c>
      <c r="D184" s="6">
        <v>0</v>
      </c>
      <c r="E184" s="7">
        <v>0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>
        <v>0</v>
      </c>
      <c r="M184" s="6">
        <v>0</v>
      </c>
      <c r="N184" s="7">
        <v>0</v>
      </c>
      <c r="O184" s="8">
        <v>0</v>
      </c>
      <c r="P184" s="6">
        <v>0</v>
      </c>
      <c r="Q184" s="7">
        <f t="shared" si="89"/>
        <v>0</v>
      </c>
      <c r="R184" s="8">
        <v>0</v>
      </c>
      <c r="S184" s="6">
        <v>0</v>
      </c>
      <c r="T184" s="7"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0</v>
      </c>
      <c r="AT184" s="6">
        <v>0</v>
      </c>
      <c r="AU184" s="7">
        <v>0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/>
      <c r="BI184" s="6"/>
      <c r="BJ184" s="7"/>
      <c r="BK184" s="8">
        <f t="shared" si="91"/>
        <v>0</v>
      </c>
      <c r="BL184" s="7">
        <f t="shared" si="92"/>
        <v>0</v>
      </c>
    </row>
    <row r="185" spans="1:64" x14ac:dyDescent="0.3">
      <c r="A185" s="43">
        <v>2019</v>
      </c>
      <c r="B185" s="44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>
        <v>0</v>
      </c>
      <c r="M185" s="6">
        <v>0</v>
      </c>
      <c r="N185" s="7">
        <v>0</v>
      </c>
      <c r="O185" s="8">
        <v>0</v>
      </c>
      <c r="P185" s="6">
        <v>0</v>
      </c>
      <c r="Q185" s="7">
        <f t="shared" si="89"/>
        <v>0</v>
      </c>
      <c r="R185" s="8">
        <v>5</v>
      </c>
      <c r="S185" s="6">
        <v>45.155999999999999</v>
      </c>
      <c r="T185" s="7">
        <f t="shared" ref="T185" si="96">S185/R185*1000</f>
        <v>9031.2000000000007</v>
      </c>
      <c r="U185" s="8">
        <v>0</v>
      </c>
      <c r="V185" s="6">
        <v>0</v>
      </c>
      <c r="W185" s="7">
        <v>0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v>0</v>
      </c>
      <c r="AY185" s="8">
        <v>0.15821000000000002</v>
      </c>
      <c r="AZ185" s="6">
        <v>1.905</v>
      </c>
      <c r="BA185" s="7">
        <f t="shared" si="93"/>
        <v>12040.958220087225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/>
      <c r="BI185" s="6"/>
      <c r="BJ185" s="7"/>
      <c r="BK185" s="8">
        <f t="shared" si="91"/>
        <v>5.1582100000000004</v>
      </c>
      <c r="BL185" s="7">
        <f t="shared" si="92"/>
        <v>47.061</v>
      </c>
    </row>
    <row r="186" spans="1:64" x14ac:dyDescent="0.3">
      <c r="A186" s="43">
        <v>2019</v>
      </c>
      <c r="B186" s="44" t="s">
        <v>16</v>
      </c>
      <c r="C186" s="8">
        <v>0</v>
      </c>
      <c r="D186" s="6">
        <v>0</v>
      </c>
      <c r="E186" s="7">
        <v>0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>
        <v>0</v>
      </c>
      <c r="M186" s="6">
        <v>0</v>
      </c>
      <c r="N186" s="7">
        <v>0</v>
      </c>
      <c r="O186" s="8">
        <v>0</v>
      </c>
      <c r="P186" s="6">
        <v>0</v>
      </c>
      <c r="Q186" s="7">
        <f t="shared" si="89"/>
        <v>0</v>
      </c>
      <c r="R186" s="8">
        <v>0</v>
      </c>
      <c r="S186" s="6">
        <v>0</v>
      </c>
      <c r="T186" s="7"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/>
      <c r="BI186" s="6"/>
      <c r="BJ186" s="7"/>
      <c r="BK186" s="8">
        <f t="shared" si="91"/>
        <v>0</v>
      </c>
      <c r="BL186" s="7">
        <f t="shared" si="92"/>
        <v>0</v>
      </c>
    </row>
    <row r="187" spans="1:64" ht="15" thickBot="1" x14ac:dyDescent="0.35">
      <c r="A187" s="45"/>
      <c r="B187" s="46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0</v>
      </c>
      <c r="J187" s="34">
        <f>SUM(J175:J186)</f>
        <v>0</v>
      </c>
      <c r="K187" s="35"/>
      <c r="L187" s="36">
        <f>SUM(L175:L186)</f>
        <v>0</v>
      </c>
      <c r="M187" s="34">
        <f>SUM(M175:M186)</f>
        <v>0</v>
      </c>
      <c r="N187" s="35"/>
      <c r="O187" s="36">
        <f t="shared" ref="O187:P187" si="97">SUM(O175:O186)</f>
        <v>0</v>
      </c>
      <c r="P187" s="34">
        <f t="shared" si="97"/>
        <v>0</v>
      </c>
      <c r="Q187" s="35"/>
      <c r="R187" s="36">
        <f>SUM(R175:R186)</f>
        <v>5</v>
      </c>
      <c r="S187" s="34">
        <f>SUM(S175:S186)</f>
        <v>45.155999999999999</v>
      </c>
      <c r="T187" s="35"/>
      <c r="U187" s="36">
        <f>SUM(U175:U186)</f>
        <v>0</v>
      </c>
      <c r="V187" s="34">
        <f>SUM(V175:V186)</f>
        <v>0</v>
      </c>
      <c r="W187" s="35"/>
      <c r="X187" s="36">
        <f>SUM(X175:X186)</f>
        <v>0</v>
      </c>
      <c r="Y187" s="34">
        <f>SUM(Y175:Y186)</f>
        <v>0</v>
      </c>
      <c r="Z187" s="35"/>
      <c r="AA187" s="36">
        <f>SUM(AA175:AA186)</f>
        <v>0</v>
      </c>
      <c r="AB187" s="34">
        <f>SUM(AB175:AB186)</f>
        <v>0</v>
      </c>
      <c r="AC187" s="35"/>
      <c r="AD187" s="36">
        <f>SUM(AD175:AD186)</f>
        <v>2.5000000000000001E-2</v>
      </c>
      <c r="AE187" s="34">
        <f>SUM(AE175:AE186)</f>
        <v>0.152</v>
      </c>
      <c r="AF187" s="35"/>
      <c r="AG187" s="36">
        <f>SUM(AG175:AG186)</f>
        <v>0</v>
      </c>
      <c r="AH187" s="34">
        <f>SUM(AH175:AH186)</f>
        <v>0</v>
      </c>
      <c r="AI187" s="35"/>
      <c r="AJ187" s="36">
        <f>SUM(AJ175:AJ186)</f>
        <v>0</v>
      </c>
      <c r="AK187" s="34">
        <f>SUM(AK175:AK186)</f>
        <v>0</v>
      </c>
      <c r="AL187" s="35"/>
      <c r="AM187" s="36">
        <f>SUM(AM175:AM186)</f>
        <v>0</v>
      </c>
      <c r="AN187" s="34">
        <f>SUM(AN175:AN186)</f>
        <v>0</v>
      </c>
      <c r="AO187" s="35"/>
      <c r="AP187" s="36">
        <f>SUM(AP175:AP186)</f>
        <v>2.5</v>
      </c>
      <c r="AQ187" s="34">
        <f>SUM(AQ175:AQ186)</f>
        <v>3.407</v>
      </c>
      <c r="AR187" s="35"/>
      <c r="AS187" s="36">
        <f>SUM(AS175:AS186)</f>
        <v>17.3</v>
      </c>
      <c r="AT187" s="34">
        <f>SUM(AT175:AT186)</f>
        <v>156.54</v>
      </c>
      <c r="AU187" s="35"/>
      <c r="AV187" s="36">
        <f>SUM(AV175:AV186)</f>
        <v>0</v>
      </c>
      <c r="AW187" s="34">
        <f>SUM(AW175:AW186)</f>
        <v>0</v>
      </c>
      <c r="AX187" s="35"/>
      <c r="AY187" s="36">
        <f>SUM(AY175:AY186)</f>
        <v>2.8671399999999996</v>
      </c>
      <c r="AZ187" s="34">
        <f>SUM(AZ175:AZ186)</f>
        <v>34.277000000000001</v>
      </c>
      <c r="BA187" s="35"/>
      <c r="BB187" s="36">
        <f>SUM(BB175:BB186)</f>
        <v>0</v>
      </c>
      <c r="BC187" s="34">
        <f>SUM(BC175:BC186)</f>
        <v>0</v>
      </c>
      <c r="BD187" s="35"/>
      <c r="BE187" s="36">
        <f>SUM(BE175:BE186)</f>
        <v>0</v>
      </c>
      <c r="BF187" s="34">
        <f>SUM(BF175:BF186)</f>
        <v>0</v>
      </c>
      <c r="BG187" s="35"/>
      <c r="BH187" s="36"/>
      <c r="BI187" s="34"/>
      <c r="BJ187" s="35"/>
      <c r="BK187" s="36">
        <f t="shared" si="91"/>
        <v>27.692139999999998</v>
      </c>
      <c r="BL187" s="35">
        <f t="shared" si="92"/>
        <v>239.53199999999998</v>
      </c>
    </row>
    <row r="188" spans="1:64" x14ac:dyDescent="0.3">
      <c r="A188" s="43">
        <v>2020</v>
      </c>
      <c r="B188" s="44" t="s">
        <v>5</v>
      </c>
      <c r="C188" s="8">
        <v>0</v>
      </c>
      <c r="D188" s="6">
        <v>0</v>
      </c>
      <c r="E188" s="7">
        <v>0</v>
      </c>
      <c r="F188" s="8">
        <v>0</v>
      </c>
      <c r="G188" s="6">
        <v>0</v>
      </c>
      <c r="H188" s="7">
        <v>0</v>
      </c>
      <c r="I188" s="8">
        <v>0</v>
      </c>
      <c r="J188" s="6">
        <v>0</v>
      </c>
      <c r="K188" s="7">
        <v>0</v>
      </c>
      <c r="L188" s="8">
        <v>0</v>
      </c>
      <c r="M188" s="6">
        <v>0</v>
      </c>
      <c r="N188" s="7">
        <v>0</v>
      </c>
      <c r="O188" s="8">
        <v>0</v>
      </c>
      <c r="P188" s="6">
        <v>0</v>
      </c>
      <c r="Q188" s="7">
        <f t="shared" ref="Q188:Q199" si="98">IF(O188=0,0,P188/O188*1000)</f>
        <v>0</v>
      </c>
      <c r="R188" s="8">
        <v>0</v>
      </c>
      <c r="S188" s="6">
        <v>0</v>
      </c>
      <c r="T188" s="7">
        <v>0</v>
      </c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v>0</v>
      </c>
      <c r="AA188" s="8">
        <v>0</v>
      </c>
      <c r="AB188" s="6">
        <v>0</v>
      </c>
      <c r="AC188" s="7">
        <v>0</v>
      </c>
      <c r="AD188" s="8">
        <v>0</v>
      </c>
      <c r="AE188" s="6">
        <v>0</v>
      </c>
      <c r="AF188" s="7">
        <v>0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0</v>
      </c>
      <c r="AQ188" s="6">
        <v>0</v>
      </c>
      <c r="AR188" s="7">
        <v>0</v>
      </c>
      <c r="AS188" s="8">
        <v>0</v>
      </c>
      <c r="AT188" s="6">
        <v>0</v>
      </c>
      <c r="AU188" s="7">
        <v>0</v>
      </c>
      <c r="AV188" s="8">
        <v>0</v>
      </c>
      <c r="AW188" s="6">
        <v>0</v>
      </c>
      <c r="AX188" s="7"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/>
      <c r="BI188" s="6"/>
      <c r="BJ188" s="7"/>
      <c r="BK188" s="8">
        <f t="shared" ref="BK188:BK211" si="99">C188+BQ15688+R188+AY188+BB188+AA188+AP188+U188+X188+AJ188+AM188+BH188+AV188+AG188+F188+AS188+AD188+L188+I188</f>
        <v>0</v>
      </c>
      <c r="BL188" s="7">
        <f t="shared" ref="BL188:BL211" si="100">D188+BR15688+S188+AZ188+BC188+AB188+AQ188+V188+Y188+AK188+AN188+BI188+AW188+AH188+G188+AT188+AE188+M188+J188</f>
        <v>0</v>
      </c>
    </row>
    <row r="189" spans="1:64" x14ac:dyDescent="0.3">
      <c r="A189" s="43">
        <v>2020</v>
      </c>
      <c r="B189" s="44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>
        <v>0</v>
      </c>
      <c r="M189" s="6">
        <v>0</v>
      </c>
      <c r="N189" s="7">
        <v>0</v>
      </c>
      <c r="O189" s="8">
        <v>0</v>
      </c>
      <c r="P189" s="6">
        <v>0</v>
      </c>
      <c r="Q189" s="7">
        <f t="shared" si="98"/>
        <v>0</v>
      </c>
      <c r="R189" s="8">
        <v>0</v>
      </c>
      <c r="S189" s="6">
        <v>0</v>
      </c>
      <c r="T189" s="7"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/>
      <c r="BI189" s="6"/>
      <c r="BJ189" s="7"/>
      <c r="BK189" s="8">
        <f t="shared" si="99"/>
        <v>0</v>
      </c>
      <c r="BL189" s="7">
        <f t="shared" si="100"/>
        <v>0</v>
      </c>
    </row>
    <row r="190" spans="1:64" x14ac:dyDescent="0.3">
      <c r="A190" s="43">
        <v>2020</v>
      </c>
      <c r="B190" s="44" t="s">
        <v>7</v>
      </c>
      <c r="C190" s="8">
        <v>0</v>
      </c>
      <c r="D190" s="6">
        <v>0</v>
      </c>
      <c r="E190" s="7">
        <v>0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>
        <v>0</v>
      </c>
      <c r="M190" s="6">
        <v>0</v>
      </c>
      <c r="N190" s="7">
        <v>0</v>
      </c>
      <c r="O190" s="8">
        <v>0</v>
      </c>
      <c r="P190" s="6">
        <v>0</v>
      </c>
      <c r="Q190" s="7">
        <f t="shared" si="98"/>
        <v>0</v>
      </c>
      <c r="R190" s="8">
        <v>17.512779999999999</v>
      </c>
      <c r="S190" s="6">
        <v>179.53100000000001</v>
      </c>
      <c r="T190" s="7">
        <f t="shared" ref="T190" si="101">S190/R190*1000</f>
        <v>10251.427814430377</v>
      </c>
      <c r="U190" s="8">
        <v>0</v>
      </c>
      <c r="V190" s="6">
        <v>0</v>
      </c>
      <c r="W190" s="7">
        <v>0</v>
      </c>
      <c r="X190" s="8">
        <v>0</v>
      </c>
      <c r="Y190" s="6">
        <v>0</v>
      </c>
      <c r="Z190" s="7">
        <v>0</v>
      </c>
      <c r="AA190" s="8">
        <v>0</v>
      </c>
      <c r="AB190" s="6">
        <v>0</v>
      </c>
      <c r="AC190" s="7">
        <v>0</v>
      </c>
      <c r="AD190" s="8">
        <v>0</v>
      </c>
      <c r="AE190" s="6">
        <v>0</v>
      </c>
      <c r="AF190" s="7">
        <v>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v>0</v>
      </c>
      <c r="AY190" s="8">
        <v>2.3639600000000001</v>
      </c>
      <c r="AZ190" s="6">
        <v>25.178999999999998</v>
      </c>
      <c r="BA190" s="7">
        <f t="shared" ref="BA190" si="102">AZ190/AY190*1000</f>
        <v>10651.195451699688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/>
      <c r="BI190" s="6"/>
      <c r="BJ190" s="7"/>
      <c r="BK190" s="8">
        <f t="shared" si="99"/>
        <v>19.876739999999998</v>
      </c>
      <c r="BL190" s="7">
        <f t="shared" si="100"/>
        <v>204.71</v>
      </c>
    </row>
    <row r="191" spans="1:64" x14ac:dyDescent="0.3">
      <c r="A191" s="43">
        <v>2020</v>
      </c>
      <c r="B191" s="44" t="s">
        <v>8</v>
      </c>
      <c r="C191" s="8">
        <v>0</v>
      </c>
      <c r="D191" s="6">
        <v>0</v>
      </c>
      <c r="E191" s="7">
        <f>IF(C191=0,0,D191/C191*1000)</f>
        <v>0</v>
      </c>
      <c r="F191" s="8">
        <v>0</v>
      </c>
      <c r="G191" s="6">
        <v>0</v>
      </c>
      <c r="H191" s="7">
        <f t="shared" ref="H191:H199" si="103">IF(F191=0,0,G191/F191*1000)</f>
        <v>0</v>
      </c>
      <c r="I191" s="8">
        <v>0</v>
      </c>
      <c r="J191" s="6">
        <v>0</v>
      </c>
      <c r="K191" s="7">
        <f t="shared" ref="K191:K199" si="104">IF(I191=0,0,J191/I191*1000)</f>
        <v>0</v>
      </c>
      <c r="L191" s="8">
        <v>0</v>
      </c>
      <c r="M191" s="6">
        <v>0</v>
      </c>
      <c r="N191" s="7">
        <f t="shared" ref="N191:N199" si="105">IF(L191=0,0,M191/L191*1000)</f>
        <v>0</v>
      </c>
      <c r="O191" s="8">
        <v>0</v>
      </c>
      <c r="P191" s="6">
        <v>0</v>
      </c>
      <c r="Q191" s="7">
        <f t="shared" si="98"/>
        <v>0</v>
      </c>
      <c r="R191" s="8">
        <v>0</v>
      </c>
      <c r="S191" s="6">
        <v>0</v>
      </c>
      <c r="T191" s="7">
        <f t="shared" ref="T191:T199" si="106">IF(R191=0,0,S191/R191*1000)</f>
        <v>0</v>
      </c>
      <c r="U191" s="8">
        <v>0</v>
      </c>
      <c r="V191" s="6">
        <v>0</v>
      </c>
      <c r="W191" s="7">
        <f t="shared" ref="W191:W199" si="107">IF(U191=0,0,V191/U191*1000)</f>
        <v>0</v>
      </c>
      <c r="X191" s="8">
        <v>0</v>
      </c>
      <c r="Y191" s="6">
        <v>0</v>
      </c>
      <c r="Z191" s="7">
        <f t="shared" ref="Z191:Z199" si="108">IF(X191=0,0,Y191/X191*1000)</f>
        <v>0</v>
      </c>
      <c r="AA191" s="8">
        <v>0</v>
      </c>
      <c r="AB191" s="6">
        <v>0</v>
      </c>
      <c r="AC191" s="7">
        <f t="shared" ref="AC191:AC199" si="109">IF(AA191=0,0,AB191/AA191*1000)</f>
        <v>0</v>
      </c>
      <c r="AD191" s="8">
        <v>0</v>
      </c>
      <c r="AE191" s="6">
        <v>0</v>
      </c>
      <c r="AF191" s="7">
        <f t="shared" ref="AF191:AF199" si="110">IF(AD191=0,0,AE191/AD191*1000)</f>
        <v>0</v>
      </c>
      <c r="AG191" s="8">
        <v>0</v>
      </c>
      <c r="AH191" s="6">
        <v>0</v>
      </c>
      <c r="AI191" s="7">
        <f t="shared" ref="AI191:AI199" si="111">IF(AG191=0,0,AH191/AG191*1000)</f>
        <v>0</v>
      </c>
      <c r="AJ191" s="8">
        <v>0</v>
      </c>
      <c r="AK191" s="6">
        <v>0</v>
      </c>
      <c r="AL191" s="7">
        <f t="shared" ref="AL191:AL199" si="112">IF(AJ191=0,0,AK191/AJ191*1000)</f>
        <v>0</v>
      </c>
      <c r="AM191" s="8">
        <v>0</v>
      </c>
      <c r="AN191" s="6">
        <v>0</v>
      </c>
      <c r="AO191" s="7">
        <f t="shared" ref="AO191:AO199" si="113">IF(AM191=0,0,AN191/AM191*1000)</f>
        <v>0</v>
      </c>
      <c r="AP191" s="8">
        <v>0</v>
      </c>
      <c r="AQ191" s="6">
        <v>0</v>
      </c>
      <c r="AR191" s="7">
        <f t="shared" ref="AR191:AR199" si="114">IF(AP191=0,0,AQ191/AP191*1000)</f>
        <v>0</v>
      </c>
      <c r="AS191" s="8">
        <v>0</v>
      </c>
      <c r="AT191" s="6">
        <v>0</v>
      </c>
      <c r="AU191" s="7">
        <f t="shared" ref="AU191:AU199" si="115">IF(AS191=0,0,AT191/AS191*1000)</f>
        <v>0</v>
      </c>
      <c r="AV191" s="8">
        <v>0</v>
      </c>
      <c r="AW191" s="6">
        <v>0</v>
      </c>
      <c r="AX191" s="7">
        <f t="shared" ref="AX191:AX199" si="116">IF(AV191=0,0,AW191/AV191*1000)</f>
        <v>0</v>
      </c>
      <c r="AY191" s="8">
        <v>0</v>
      </c>
      <c r="AZ191" s="6">
        <v>0</v>
      </c>
      <c r="BA191" s="7">
        <f t="shared" ref="BA191:BA199" si="117">IF(AY191=0,0,AZ191/AY191*1000)</f>
        <v>0</v>
      </c>
      <c r="BB191" s="8">
        <v>0</v>
      </c>
      <c r="BC191" s="6">
        <v>0</v>
      </c>
      <c r="BD191" s="7">
        <f t="shared" ref="BD191:BD199" si="118">IF(BB191=0,0,BC191/BB191*1000)</f>
        <v>0</v>
      </c>
      <c r="BE191" s="8">
        <v>0</v>
      </c>
      <c r="BF191" s="6">
        <v>0</v>
      </c>
      <c r="BG191" s="7">
        <f t="shared" ref="BG191:BG199" si="119">IF(BE191=0,0,BF191/BE191*1000)</f>
        <v>0</v>
      </c>
      <c r="BH191" s="8"/>
      <c r="BI191" s="6"/>
      <c r="BJ191" s="7"/>
      <c r="BK191" s="8">
        <f t="shared" si="99"/>
        <v>0</v>
      </c>
      <c r="BL191" s="7">
        <f t="shared" si="100"/>
        <v>0</v>
      </c>
    </row>
    <row r="192" spans="1:64" x14ac:dyDescent="0.3">
      <c r="A192" s="43">
        <v>2020</v>
      </c>
      <c r="B192" s="7" t="s">
        <v>9</v>
      </c>
      <c r="C192" s="8">
        <v>0</v>
      </c>
      <c r="D192" s="6">
        <v>0</v>
      </c>
      <c r="E192" s="7">
        <f t="shared" ref="E192:E199" si="120">IF(C192=0,0,D192/C192*1000)</f>
        <v>0</v>
      </c>
      <c r="F192" s="8">
        <v>0</v>
      </c>
      <c r="G192" s="6">
        <v>0</v>
      </c>
      <c r="H192" s="7">
        <f t="shared" si="103"/>
        <v>0</v>
      </c>
      <c r="I192" s="8">
        <v>0</v>
      </c>
      <c r="J192" s="6">
        <v>0</v>
      </c>
      <c r="K192" s="7">
        <f t="shared" si="104"/>
        <v>0</v>
      </c>
      <c r="L192" s="8">
        <v>0</v>
      </c>
      <c r="M192" s="6">
        <v>0</v>
      </c>
      <c r="N192" s="7">
        <f t="shared" si="105"/>
        <v>0</v>
      </c>
      <c r="O192" s="8">
        <v>0</v>
      </c>
      <c r="P192" s="6">
        <v>0</v>
      </c>
      <c r="Q192" s="7">
        <f t="shared" si="98"/>
        <v>0</v>
      </c>
      <c r="R192" s="8">
        <v>0</v>
      </c>
      <c r="S192" s="6">
        <v>0</v>
      </c>
      <c r="T192" s="7">
        <f t="shared" si="106"/>
        <v>0</v>
      </c>
      <c r="U192" s="8">
        <v>0</v>
      </c>
      <c r="V192" s="6">
        <v>0</v>
      </c>
      <c r="W192" s="7">
        <f t="shared" si="107"/>
        <v>0</v>
      </c>
      <c r="X192" s="8">
        <v>0</v>
      </c>
      <c r="Y192" s="6">
        <v>0</v>
      </c>
      <c r="Z192" s="7">
        <f t="shared" si="108"/>
        <v>0</v>
      </c>
      <c r="AA192" s="8">
        <v>0</v>
      </c>
      <c r="AB192" s="6">
        <v>0</v>
      </c>
      <c r="AC192" s="7">
        <f t="shared" si="109"/>
        <v>0</v>
      </c>
      <c r="AD192" s="8">
        <v>0</v>
      </c>
      <c r="AE192" s="6">
        <v>0</v>
      </c>
      <c r="AF192" s="7">
        <f t="shared" si="110"/>
        <v>0</v>
      </c>
      <c r="AG192" s="8">
        <v>0</v>
      </c>
      <c r="AH192" s="6">
        <v>0</v>
      </c>
      <c r="AI192" s="7">
        <f t="shared" si="111"/>
        <v>0</v>
      </c>
      <c r="AJ192" s="8">
        <v>0</v>
      </c>
      <c r="AK192" s="6">
        <v>0</v>
      </c>
      <c r="AL192" s="7">
        <f t="shared" si="112"/>
        <v>0</v>
      </c>
      <c r="AM192" s="8">
        <v>0</v>
      </c>
      <c r="AN192" s="6">
        <v>0</v>
      </c>
      <c r="AO192" s="7">
        <f t="shared" si="113"/>
        <v>0</v>
      </c>
      <c r="AP192" s="8">
        <v>0</v>
      </c>
      <c r="AQ192" s="6">
        <v>0</v>
      </c>
      <c r="AR192" s="7">
        <f t="shared" si="114"/>
        <v>0</v>
      </c>
      <c r="AS192" s="8">
        <v>0</v>
      </c>
      <c r="AT192" s="6">
        <v>0</v>
      </c>
      <c r="AU192" s="7">
        <f t="shared" si="115"/>
        <v>0</v>
      </c>
      <c r="AV192" s="8">
        <v>0</v>
      </c>
      <c r="AW192" s="6">
        <v>0</v>
      </c>
      <c r="AX192" s="7">
        <f t="shared" si="116"/>
        <v>0</v>
      </c>
      <c r="AY192" s="8">
        <v>0</v>
      </c>
      <c r="AZ192" s="6">
        <v>0</v>
      </c>
      <c r="BA192" s="7">
        <f t="shared" si="117"/>
        <v>0</v>
      </c>
      <c r="BB192" s="8">
        <v>0</v>
      </c>
      <c r="BC192" s="6">
        <v>0</v>
      </c>
      <c r="BD192" s="7">
        <f t="shared" si="118"/>
        <v>0</v>
      </c>
      <c r="BE192" s="8">
        <v>0</v>
      </c>
      <c r="BF192" s="6">
        <v>0</v>
      </c>
      <c r="BG192" s="7">
        <f t="shared" si="119"/>
        <v>0</v>
      </c>
      <c r="BH192" s="8"/>
      <c r="BI192" s="6"/>
      <c r="BJ192" s="7"/>
      <c r="BK192" s="8">
        <f t="shared" si="99"/>
        <v>0</v>
      </c>
      <c r="BL192" s="7">
        <f t="shared" si="100"/>
        <v>0</v>
      </c>
    </row>
    <row r="193" spans="1:64" x14ac:dyDescent="0.3">
      <c r="A193" s="43">
        <v>2020</v>
      </c>
      <c r="B193" s="44" t="s">
        <v>10</v>
      </c>
      <c r="C193" s="8">
        <v>0</v>
      </c>
      <c r="D193" s="6">
        <v>0</v>
      </c>
      <c r="E193" s="7">
        <f t="shared" si="120"/>
        <v>0</v>
      </c>
      <c r="F193" s="8">
        <v>0</v>
      </c>
      <c r="G193" s="6">
        <v>0</v>
      </c>
      <c r="H193" s="7">
        <f t="shared" si="103"/>
        <v>0</v>
      </c>
      <c r="I193" s="8">
        <v>0</v>
      </c>
      <c r="J193" s="6">
        <v>0</v>
      </c>
      <c r="K193" s="7">
        <f t="shared" si="104"/>
        <v>0</v>
      </c>
      <c r="L193" s="8">
        <v>0</v>
      </c>
      <c r="M193" s="6">
        <v>0</v>
      </c>
      <c r="N193" s="7">
        <f t="shared" si="105"/>
        <v>0</v>
      </c>
      <c r="O193" s="8">
        <v>0</v>
      </c>
      <c r="P193" s="6">
        <v>0</v>
      </c>
      <c r="Q193" s="7">
        <f t="shared" si="98"/>
        <v>0</v>
      </c>
      <c r="R193" s="8">
        <v>0</v>
      </c>
      <c r="S193" s="6">
        <v>0</v>
      </c>
      <c r="T193" s="7">
        <f t="shared" si="106"/>
        <v>0</v>
      </c>
      <c r="U193" s="8">
        <v>0</v>
      </c>
      <c r="V193" s="6">
        <v>0</v>
      </c>
      <c r="W193" s="7">
        <f t="shared" si="107"/>
        <v>0</v>
      </c>
      <c r="X193" s="8">
        <v>0</v>
      </c>
      <c r="Y193" s="6">
        <v>0</v>
      </c>
      <c r="Z193" s="7">
        <f t="shared" si="108"/>
        <v>0</v>
      </c>
      <c r="AA193" s="8">
        <v>0</v>
      </c>
      <c r="AB193" s="6">
        <v>0</v>
      </c>
      <c r="AC193" s="7">
        <f t="shared" si="109"/>
        <v>0</v>
      </c>
      <c r="AD193" s="8">
        <v>0</v>
      </c>
      <c r="AE193" s="6">
        <v>0</v>
      </c>
      <c r="AF193" s="7">
        <f t="shared" si="110"/>
        <v>0</v>
      </c>
      <c r="AG193" s="8">
        <v>0</v>
      </c>
      <c r="AH193" s="6">
        <v>0</v>
      </c>
      <c r="AI193" s="7">
        <f t="shared" si="111"/>
        <v>0</v>
      </c>
      <c r="AJ193" s="8">
        <v>0</v>
      </c>
      <c r="AK193" s="6">
        <v>0</v>
      </c>
      <c r="AL193" s="7">
        <f t="shared" si="112"/>
        <v>0</v>
      </c>
      <c r="AM193" s="8">
        <v>0</v>
      </c>
      <c r="AN193" s="6">
        <v>0</v>
      </c>
      <c r="AO193" s="7">
        <f t="shared" si="113"/>
        <v>0</v>
      </c>
      <c r="AP193" s="8">
        <v>0</v>
      </c>
      <c r="AQ193" s="6">
        <v>0</v>
      </c>
      <c r="AR193" s="7">
        <f t="shared" si="114"/>
        <v>0</v>
      </c>
      <c r="AS193" s="8">
        <v>0</v>
      </c>
      <c r="AT193" s="6">
        <v>0</v>
      </c>
      <c r="AU193" s="7">
        <f t="shared" si="115"/>
        <v>0</v>
      </c>
      <c r="AV193" s="8">
        <v>0</v>
      </c>
      <c r="AW193" s="6">
        <v>0</v>
      </c>
      <c r="AX193" s="7">
        <f t="shared" si="116"/>
        <v>0</v>
      </c>
      <c r="AY193" s="8">
        <v>0</v>
      </c>
      <c r="AZ193" s="6">
        <v>0</v>
      </c>
      <c r="BA193" s="7">
        <f t="shared" si="117"/>
        <v>0</v>
      </c>
      <c r="BB193" s="8">
        <v>0</v>
      </c>
      <c r="BC193" s="6">
        <v>0</v>
      </c>
      <c r="BD193" s="7">
        <f t="shared" si="118"/>
        <v>0</v>
      </c>
      <c r="BE193" s="8">
        <v>0</v>
      </c>
      <c r="BF193" s="6">
        <v>0</v>
      </c>
      <c r="BG193" s="7">
        <f t="shared" si="119"/>
        <v>0</v>
      </c>
      <c r="BH193" s="8"/>
      <c r="BI193" s="6"/>
      <c r="BJ193" s="7"/>
      <c r="BK193" s="8">
        <f t="shared" si="99"/>
        <v>0</v>
      </c>
      <c r="BL193" s="7">
        <f t="shared" si="100"/>
        <v>0</v>
      </c>
    </row>
    <row r="194" spans="1:64" x14ac:dyDescent="0.3">
      <c r="A194" s="43">
        <v>2020</v>
      </c>
      <c r="B194" s="44" t="s">
        <v>11</v>
      </c>
      <c r="C194" s="8">
        <v>0</v>
      </c>
      <c r="D194" s="6">
        <v>0</v>
      </c>
      <c r="E194" s="7">
        <f t="shared" si="120"/>
        <v>0</v>
      </c>
      <c r="F194" s="8">
        <v>0</v>
      </c>
      <c r="G194" s="6">
        <v>0</v>
      </c>
      <c r="H194" s="7">
        <f t="shared" si="103"/>
        <v>0</v>
      </c>
      <c r="I194" s="8">
        <v>0</v>
      </c>
      <c r="J194" s="6">
        <v>0</v>
      </c>
      <c r="K194" s="7">
        <f t="shared" si="104"/>
        <v>0</v>
      </c>
      <c r="L194" s="8">
        <v>0</v>
      </c>
      <c r="M194" s="6">
        <v>0</v>
      </c>
      <c r="N194" s="7">
        <f t="shared" si="105"/>
        <v>0</v>
      </c>
      <c r="O194" s="8">
        <v>0</v>
      </c>
      <c r="P194" s="6">
        <v>0</v>
      </c>
      <c r="Q194" s="7">
        <f t="shared" si="98"/>
        <v>0</v>
      </c>
      <c r="R194" s="8">
        <v>39.5</v>
      </c>
      <c r="S194" s="6">
        <v>446.995</v>
      </c>
      <c r="T194" s="7">
        <f t="shared" si="106"/>
        <v>11316.32911392405</v>
      </c>
      <c r="U194" s="8">
        <v>0</v>
      </c>
      <c r="V194" s="6">
        <v>0</v>
      </c>
      <c r="W194" s="7">
        <f t="shared" si="107"/>
        <v>0</v>
      </c>
      <c r="X194" s="8">
        <v>0</v>
      </c>
      <c r="Y194" s="6">
        <v>0</v>
      </c>
      <c r="Z194" s="7">
        <f t="shared" si="108"/>
        <v>0</v>
      </c>
      <c r="AA194" s="8">
        <v>0</v>
      </c>
      <c r="AB194" s="6">
        <v>0</v>
      </c>
      <c r="AC194" s="7">
        <f t="shared" si="109"/>
        <v>0</v>
      </c>
      <c r="AD194" s="8">
        <v>2E-3</v>
      </c>
      <c r="AE194" s="6">
        <v>1.6E-2</v>
      </c>
      <c r="AF194" s="7">
        <f t="shared" si="110"/>
        <v>8000</v>
      </c>
      <c r="AG194" s="8">
        <v>0</v>
      </c>
      <c r="AH194" s="6">
        <v>0</v>
      </c>
      <c r="AI194" s="7">
        <f t="shared" si="111"/>
        <v>0</v>
      </c>
      <c r="AJ194" s="8">
        <v>0</v>
      </c>
      <c r="AK194" s="6">
        <v>0</v>
      </c>
      <c r="AL194" s="7">
        <f t="shared" si="112"/>
        <v>0</v>
      </c>
      <c r="AM194" s="8">
        <v>0</v>
      </c>
      <c r="AN194" s="6">
        <v>0</v>
      </c>
      <c r="AO194" s="7">
        <f t="shared" si="113"/>
        <v>0</v>
      </c>
      <c r="AP194" s="8">
        <v>0.25</v>
      </c>
      <c r="AQ194" s="6">
        <v>12.336</v>
      </c>
      <c r="AR194" s="7">
        <f t="shared" si="114"/>
        <v>49344</v>
      </c>
      <c r="AS194" s="8">
        <v>18.149999999999999</v>
      </c>
      <c r="AT194" s="6">
        <v>171.43600000000001</v>
      </c>
      <c r="AU194" s="7">
        <f t="shared" si="115"/>
        <v>9445.5096418732792</v>
      </c>
      <c r="AV194" s="8">
        <v>0</v>
      </c>
      <c r="AW194" s="6">
        <v>0</v>
      </c>
      <c r="AX194" s="7">
        <f t="shared" si="116"/>
        <v>0</v>
      </c>
      <c r="AY194" s="8">
        <v>0</v>
      </c>
      <c r="AZ194" s="6">
        <v>0</v>
      </c>
      <c r="BA194" s="7">
        <f t="shared" si="117"/>
        <v>0</v>
      </c>
      <c r="BB194" s="8">
        <v>0</v>
      </c>
      <c r="BC194" s="6">
        <v>0</v>
      </c>
      <c r="BD194" s="7">
        <f t="shared" si="118"/>
        <v>0</v>
      </c>
      <c r="BE194" s="8">
        <v>0</v>
      </c>
      <c r="BF194" s="6">
        <v>0</v>
      </c>
      <c r="BG194" s="7">
        <f t="shared" si="119"/>
        <v>0</v>
      </c>
      <c r="BH194" s="8"/>
      <c r="BI194" s="6"/>
      <c r="BJ194" s="7"/>
      <c r="BK194" s="8">
        <f t="shared" si="99"/>
        <v>57.902000000000001</v>
      </c>
      <c r="BL194" s="7">
        <f t="shared" si="100"/>
        <v>630.78300000000002</v>
      </c>
    </row>
    <row r="195" spans="1:64" x14ac:dyDescent="0.3">
      <c r="A195" s="43">
        <v>2020</v>
      </c>
      <c r="B195" s="44" t="s">
        <v>12</v>
      </c>
      <c r="C195" s="8">
        <v>0</v>
      </c>
      <c r="D195" s="6">
        <v>0</v>
      </c>
      <c r="E195" s="7">
        <f t="shared" si="120"/>
        <v>0</v>
      </c>
      <c r="F195" s="8">
        <v>0</v>
      </c>
      <c r="G195" s="6">
        <v>0</v>
      </c>
      <c r="H195" s="7">
        <f t="shared" si="103"/>
        <v>0</v>
      </c>
      <c r="I195" s="8">
        <v>0</v>
      </c>
      <c r="J195" s="6">
        <v>0</v>
      </c>
      <c r="K195" s="7">
        <f t="shared" si="104"/>
        <v>0</v>
      </c>
      <c r="L195" s="8">
        <v>0</v>
      </c>
      <c r="M195" s="6">
        <v>0</v>
      </c>
      <c r="N195" s="7">
        <f t="shared" si="105"/>
        <v>0</v>
      </c>
      <c r="O195" s="64">
        <v>0</v>
      </c>
      <c r="P195" s="65">
        <v>0</v>
      </c>
      <c r="Q195" s="7">
        <f t="shared" si="98"/>
        <v>0</v>
      </c>
      <c r="R195" s="64">
        <v>8.3624100000000006</v>
      </c>
      <c r="S195" s="65">
        <v>134.70500000000001</v>
      </c>
      <c r="T195" s="7">
        <f t="shared" si="106"/>
        <v>16108.394589597974</v>
      </c>
      <c r="U195" s="8">
        <v>0</v>
      </c>
      <c r="V195" s="6">
        <v>0</v>
      </c>
      <c r="W195" s="7">
        <f t="shared" si="107"/>
        <v>0</v>
      </c>
      <c r="X195" s="8">
        <v>0</v>
      </c>
      <c r="Y195" s="6">
        <v>0</v>
      </c>
      <c r="Z195" s="7">
        <f t="shared" si="108"/>
        <v>0</v>
      </c>
      <c r="AA195" s="8">
        <v>0</v>
      </c>
      <c r="AB195" s="6">
        <v>0</v>
      </c>
      <c r="AC195" s="7">
        <f t="shared" si="109"/>
        <v>0</v>
      </c>
      <c r="AD195" s="64">
        <v>3.0000000000000001E-3</v>
      </c>
      <c r="AE195" s="65">
        <v>2.5000000000000001E-2</v>
      </c>
      <c r="AF195" s="7">
        <f t="shared" si="110"/>
        <v>8333.3333333333339</v>
      </c>
      <c r="AG195" s="8">
        <v>0</v>
      </c>
      <c r="AH195" s="6">
        <v>0</v>
      </c>
      <c r="AI195" s="7">
        <f t="shared" si="111"/>
        <v>0</v>
      </c>
      <c r="AJ195" s="8">
        <v>0</v>
      </c>
      <c r="AK195" s="6">
        <v>0</v>
      </c>
      <c r="AL195" s="7">
        <f t="shared" si="112"/>
        <v>0</v>
      </c>
      <c r="AM195" s="8">
        <v>0</v>
      </c>
      <c r="AN195" s="6">
        <v>0</v>
      </c>
      <c r="AO195" s="7">
        <f t="shared" si="113"/>
        <v>0</v>
      </c>
      <c r="AP195" s="8">
        <v>0</v>
      </c>
      <c r="AQ195" s="6">
        <v>0</v>
      </c>
      <c r="AR195" s="7">
        <f t="shared" si="114"/>
        <v>0</v>
      </c>
      <c r="AS195" s="8">
        <v>0</v>
      </c>
      <c r="AT195" s="6">
        <v>0</v>
      </c>
      <c r="AU195" s="7">
        <f t="shared" si="115"/>
        <v>0</v>
      </c>
      <c r="AV195" s="8">
        <v>0</v>
      </c>
      <c r="AW195" s="6">
        <v>0</v>
      </c>
      <c r="AX195" s="7">
        <f t="shared" si="116"/>
        <v>0</v>
      </c>
      <c r="AY195" s="8">
        <v>0</v>
      </c>
      <c r="AZ195" s="6">
        <v>0</v>
      </c>
      <c r="BA195" s="7">
        <f t="shared" si="117"/>
        <v>0</v>
      </c>
      <c r="BB195" s="8">
        <v>0</v>
      </c>
      <c r="BC195" s="6">
        <v>0</v>
      </c>
      <c r="BD195" s="7">
        <f t="shared" si="118"/>
        <v>0</v>
      </c>
      <c r="BE195" s="8">
        <v>0</v>
      </c>
      <c r="BF195" s="6">
        <v>0</v>
      </c>
      <c r="BG195" s="7">
        <f t="shared" si="119"/>
        <v>0</v>
      </c>
      <c r="BH195" s="8"/>
      <c r="BI195" s="6"/>
      <c r="BJ195" s="7"/>
      <c r="BK195" s="8">
        <f t="shared" si="99"/>
        <v>8.3654100000000007</v>
      </c>
      <c r="BL195" s="7">
        <f t="shared" si="100"/>
        <v>134.73000000000002</v>
      </c>
    </row>
    <row r="196" spans="1:64" x14ac:dyDescent="0.3">
      <c r="A196" s="43">
        <v>2020</v>
      </c>
      <c r="B196" s="44" t="s">
        <v>13</v>
      </c>
      <c r="C196" s="8">
        <v>0</v>
      </c>
      <c r="D196" s="6">
        <v>0</v>
      </c>
      <c r="E196" s="7">
        <f t="shared" si="120"/>
        <v>0</v>
      </c>
      <c r="F196" s="8">
        <v>0</v>
      </c>
      <c r="G196" s="6">
        <v>0</v>
      </c>
      <c r="H196" s="7">
        <f t="shared" si="103"/>
        <v>0</v>
      </c>
      <c r="I196" s="8">
        <v>0</v>
      </c>
      <c r="J196" s="6">
        <v>0</v>
      </c>
      <c r="K196" s="7">
        <f t="shared" ref="K196" si="121">IF(I196=0,0,J196/I196*1000)</f>
        <v>0</v>
      </c>
      <c r="L196" s="66">
        <v>0.24</v>
      </c>
      <c r="M196" s="67">
        <v>42.195999999999998</v>
      </c>
      <c r="N196" s="7">
        <f t="shared" si="105"/>
        <v>175816.66666666666</v>
      </c>
      <c r="O196" s="8">
        <v>0</v>
      </c>
      <c r="P196" s="6">
        <v>0</v>
      </c>
      <c r="Q196" s="7">
        <f t="shared" si="98"/>
        <v>0</v>
      </c>
      <c r="R196" s="8">
        <v>0</v>
      </c>
      <c r="S196" s="6">
        <v>0</v>
      </c>
      <c r="T196" s="7">
        <f t="shared" si="106"/>
        <v>0</v>
      </c>
      <c r="U196" s="8">
        <v>0</v>
      </c>
      <c r="V196" s="6">
        <v>0</v>
      </c>
      <c r="W196" s="7">
        <f t="shared" si="107"/>
        <v>0</v>
      </c>
      <c r="X196" s="8">
        <v>0</v>
      </c>
      <c r="Y196" s="6">
        <v>0</v>
      </c>
      <c r="Z196" s="7">
        <f t="shared" si="108"/>
        <v>0</v>
      </c>
      <c r="AA196" s="8">
        <v>0</v>
      </c>
      <c r="AB196" s="6">
        <v>0</v>
      </c>
      <c r="AC196" s="7">
        <f t="shared" si="109"/>
        <v>0</v>
      </c>
      <c r="AD196" s="8">
        <v>0</v>
      </c>
      <c r="AE196" s="6">
        <v>0</v>
      </c>
      <c r="AF196" s="7">
        <f t="shared" si="110"/>
        <v>0</v>
      </c>
      <c r="AG196" s="8">
        <v>0</v>
      </c>
      <c r="AH196" s="6">
        <v>0</v>
      </c>
      <c r="AI196" s="7">
        <f t="shared" si="111"/>
        <v>0</v>
      </c>
      <c r="AJ196" s="8">
        <v>0</v>
      </c>
      <c r="AK196" s="6">
        <v>0</v>
      </c>
      <c r="AL196" s="7">
        <f t="shared" si="112"/>
        <v>0</v>
      </c>
      <c r="AM196" s="8">
        <v>0</v>
      </c>
      <c r="AN196" s="6">
        <v>0</v>
      </c>
      <c r="AO196" s="7">
        <f t="shared" si="113"/>
        <v>0</v>
      </c>
      <c r="AP196" s="8">
        <v>0</v>
      </c>
      <c r="AQ196" s="6">
        <v>0</v>
      </c>
      <c r="AR196" s="7">
        <f t="shared" si="114"/>
        <v>0</v>
      </c>
      <c r="AS196" s="8">
        <v>0</v>
      </c>
      <c r="AT196" s="6">
        <v>0</v>
      </c>
      <c r="AU196" s="7">
        <f t="shared" si="115"/>
        <v>0</v>
      </c>
      <c r="AV196" s="8">
        <v>0</v>
      </c>
      <c r="AW196" s="6">
        <v>0</v>
      </c>
      <c r="AX196" s="7">
        <f t="shared" si="116"/>
        <v>0</v>
      </c>
      <c r="AY196" s="66">
        <v>20</v>
      </c>
      <c r="AZ196" s="67">
        <v>273.30200000000002</v>
      </c>
      <c r="BA196" s="7">
        <f t="shared" si="117"/>
        <v>13665.1</v>
      </c>
      <c r="BB196" s="8">
        <v>0</v>
      </c>
      <c r="BC196" s="6">
        <v>0</v>
      </c>
      <c r="BD196" s="7">
        <f t="shared" si="118"/>
        <v>0</v>
      </c>
      <c r="BE196" s="8">
        <v>0</v>
      </c>
      <c r="BF196" s="6">
        <v>0</v>
      </c>
      <c r="BG196" s="7">
        <f t="shared" si="119"/>
        <v>0</v>
      </c>
      <c r="BH196" s="8"/>
      <c r="BI196" s="6"/>
      <c r="BJ196" s="7"/>
      <c r="BK196" s="8">
        <f t="shared" si="99"/>
        <v>20.239999999999998</v>
      </c>
      <c r="BL196" s="7">
        <f t="shared" si="100"/>
        <v>315.49800000000005</v>
      </c>
    </row>
    <row r="197" spans="1:64" x14ac:dyDescent="0.3">
      <c r="A197" s="43">
        <v>2020</v>
      </c>
      <c r="B197" s="44" t="s">
        <v>14</v>
      </c>
      <c r="C197" s="8">
        <v>0</v>
      </c>
      <c r="D197" s="6">
        <v>0</v>
      </c>
      <c r="E197" s="7">
        <f t="shared" si="120"/>
        <v>0</v>
      </c>
      <c r="F197" s="8">
        <v>0</v>
      </c>
      <c r="G197" s="6">
        <v>0</v>
      </c>
      <c r="H197" s="7">
        <f t="shared" si="103"/>
        <v>0</v>
      </c>
      <c r="I197" s="8">
        <v>0</v>
      </c>
      <c r="J197" s="6">
        <v>0</v>
      </c>
      <c r="K197" s="7">
        <f t="shared" si="104"/>
        <v>0</v>
      </c>
      <c r="L197" s="8">
        <v>0</v>
      </c>
      <c r="M197" s="6">
        <v>0</v>
      </c>
      <c r="N197" s="7">
        <f t="shared" si="105"/>
        <v>0</v>
      </c>
      <c r="O197" s="8">
        <v>0</v>
      </c>
      <c r="P197" s="6">
        <v>0</v>
      </c>
      <c r="Q197" s="7">
        <f t="shared" si="98"/>
        <v>0</v>
      </c>
      <c r="R197" s="8">
        <v>0</v>
      </c>
      <c r="S197" s="6">
        <v>0</v>
      </c>
      <c r="T197" s="7">
        <f t="shared" si="106"/>
        <v>0</v>
      </c>
      <c r="U197" s="8">
        <v>0</v>
      </c>
      <c r="V197" s="6">
        <v>0</v>
      </c>
      <c r="W197" s="7">
        <f t="shared" si="107"/>
        <v>0</v>
      </c>
      <c r="X197" s="8">
        <v>0</v>
      </c>
      <c r="Y197" s="6">
        <v>0</v>
      </c>
      <c r="Z197" s="7">
        <f t="shared" si="108"/>
        <v>0</v>
      </c>
      <c r="AA197" s="8">
        <v>0</v>
      </c>
      <c r="AB197" s="6">
        <v>0</v>
      </c>
      <c r="AC197" s="7">
        <f t="shared" si="109"/>
        <v>0</v>
      </c>
      <c r="AD197" s="68">
        <v>2E-3</v>
      </c>
      <c r="AE197" s="69">
        <v>8.0000000000000002E-3</v>
      </c>
      <c r="AF197" s="7">
        <f t="shared" si="110"/>
        <v>4000</v>
      </c>
      <c r="AG197" s="8">
        <v>0</v>
      </c>
      <c r="AH197" s="6">
        <v>0</v>
      </c>
      <c r="AI197" s="7">
        <f t="shared" si="111"/>
        <v>0</v>
      </c>
      <c r="AJ197" s="68">
        <v>2.5000000000000001E-2</v>
      </c>
      <c r="AK197" s="69">
        <v>0.26700000000000002</v>
      </c>
      <c r="AL197" s="7">
        <f t="shared" si="112"/>
        <v>10680</v>
      </c>
      <c r="AM197" s="8">
        <v>0</v>
      </c>
      <c r="AN197" s="6">
        <v>0</v>
      </c>
      <c r="AO197" s="7">
        <f t="shared" si="113"/>
        <v>0</v>
      </c>
      <c r="AP197" s="8">
        <v>0</v>
      </c>
      <c r="AQ197" s="6">
        <v>0</v>
      </c>
      <c r="AR197" s="7">
        <f t="shared" si="114"/>
        <v>0</v>
      </c>
      <c r="AS197" s="8">
        <v>0</v>
      </c>
      <c r="AT197" s="6">
        <v>0</v>
      </c>
      <c r="AU197" s="7">
        <f t="shared" si="115"/>
        <v>0</v>
      </c>
      <c r="AV197" s="8">
        <v>0</v>
      </c>
      <c r="AW197" s="6">
        <v>0</v>
      </c>
      <c r="AX197" s="7">
        <f t="shared" si="116"/>
        <v>0</v>
      </c>
      <c r="AY197" s="8">
        <v>0</v>
      </c>
      <c r="AZ197" s="6">
        <v>0</v>
      </c>
      <c r="BA197" s="7">
        <f t="shared" si="117"/>
        <v>0</v>
      </c>
      <c r="BB197" s="8">
        <v>0</v>
      </c>
      <c r="BC197" s="6">
        <v>0</v>
      </c>
      <c r="BD197" s="7">
        <f t="shared" si="118"/>
        <v>0</v>
      </c>
      <c r="BE197" s="8">
        <v>0</v>
      </c>
      <c r="BF197" s="6">
        <v>0</v>
      </c>
      <c r="BG197" s="7">
        <f t="shared" si="119"/>
        <v>0</v>
      </c>
      <c r="BH197" s="8"/>
      <c r="BI197" s="6"/>
      <c r="BJ197" s="7"/>
      <c r="BK197" s="8">
        <f t="shared" si="99"/>
        <v>2.7000000000000003E-2</v>
      </c>
      <c r="BL197" s="7">
        <f t="shared" si="100"/>
        <v>0.27500000000000002</v>
      </c>
    </row>
    <row r="198" spans="1:64" x14ac:dyDescent="0.3">
      <c r="A198" s="43">
        <v>2020</v>
      </c>
      <c r="B198" s="7" t="s">
        <v>15</v>
      </c>
      <c r="C198" s="8">
        <v>0</v>
      </c>
      <c r="D198" s="6">
        <v>0</v>
      </c>
      <c r="E198" s="7">
        <f t="shared" si="120"/>
        <v>0</v>
      </c>
      <c r="F198" s="8">
        <v>0</v>
      </c>
      <c r="G198" s="6">
        <v>0</v>
      </c>
      <c r="H198" s="7">
        <f t="shared" si="103"/>
        <v>0</v>
      </c>
      <c r="I198" s="66">
        <v>0.42</v>
      </c>
      <c r="J198" s="67">
        <v>107.02200000000001</v>
      </c>
      <c r="K198" s="7">
        <f t="shared" si="104"/>
        <v>254814.28571428574</v>
      </c>
      <c r="L198" s="8">
        <v>0</v>
      </c>
      <c r="M198" s="6">
        <v>0</v>
      </c>
      <c r="N198" s="7">
        <f t="shared" si="105"/>
        <v>0</v>
      </c>
      <c r="O198" s="8">
        <v>0</v>
      </c>
      <c r="P198" s="6">
        <v>0</v>
      </c>
      <c r="Q198" s="7">
        <f t="shared" si="98"/>
        <v>0</v>
      </c>
      <c r="R198" s="8">
        <v>0</v>
      </c>
      <c r="S198" s="6">
        <v>0</v>
      </c>
      <c r="T198" s="7">
        <f t="shared" si="106"/>
        <v>0</v>
      </c>
      <c r="U198" s="8">
        <v>0</v>
      </c>
      <c r="V198" s="6">
        <v>0</v>
      </c>
      <c r="W198" s="7">
        <f t="shared" si="107"/>
        <v>0</v>
      </c>
      <c r="X198" s="8">
        <v>0</v>
      </c>
      <c r="Y198" s="6">
        <v>0</v>
      </c>
      <c r="Z198" s="7">
        <f t="shared" si="108"/>
        <v>0</v>
      </c>
      <c r="AA198" s="8">
        <v>0</v>
      </c>
      <c r="AB198" s="6">
        <v>0</v>
      </c>
      <c r="AC198" s="7">
        <f t="shared" si="109"/>
        <v>0</v>
      </c>
      <c r="AD198" s="8">
        <v>0</v>
      </c>
      <c r="AE198" s="6">
        <v>0</v>
      </c>
      <c r="AF198" s="7">
        <f t="shared" si="110"/>
        <v>0</v>
      </c>
      <c r="AG198" s="8">
        <v>0</v>
      </c>
      <c r="AH198" s="6">
        <v>0</v>
      </c>
      <c r="AI198" s="7">
        <f t="shared" si="111"/>
        <v>0</v>
      </c>
      <c r="AJ198" s="8">
        <v>0</v>
      </c>
      <c r="AK198" s="6">
        <v>0</v>
      </c>
      <c r="AL198" s="7">
        <f t="shared" si="112"/>
        <v>0</v>
      </c>
      <c r="AM198" s="8">
        <v>0</v>
      </c>
      <c r="AN198" s="6">
        <v>0</v>
      </c>
      <c r="AO198" s="7">
        <f t="shared" si="113"/>
        <v>0</v>
      </c>
      <c r="AP198" s="8">
        <v>0</v>
      </c>
      <c r="AQ198" s="6">
        <v>0</v>
      </c>
      <c r="AR198" s="7">
        <f t="shared" si="114"/>
        <v>0</v>
      </c>
      <c r="AS198" s="66">
        <v>7.0469999999999997</v>
      </c>
      <c r="AT198" s="67">
        <v>83.155000000000001</v>
      </c>
      <c r="AU198" s="7">
        <f t="shared" si="115"/>
        <v>11800.056761742588</v>
      </c>
      <c r="AV198" s="8">
        <v>0</v>
      </c>
      <c r="AW198" s="6">
        <v>0</v>
      </c>
      <c r="AX198" s="7">
        <f t="shared" si="116"/>
        <v>0</v>
      </c>
      <c r="AY198" s="66">
        <v>0.3</v>
      </c>
      <c r="AZ198" s="67">
        <v>3.4220000000000002</v>
      </c>
      <c r="BA198" s="7">
        <f t="shared" si="117"/>
        <v>11406.666666666668</v>
      </c>
      <c r="BB198" s="8">
        <v>0</v>
      </c>
      <c r="BC198" s="6">
        <v>0</v>
      </c>
      <c r="BD198" s="7">
        <f t="shared" si="118"/>
        <v>0</v>
      </c>
      <c r="BE198" s="8">
        <v>0</v>
      </c>
      <c r="BF198" s="6">
        <v>0</v>
      </c>
      <c r="BG198" s="7">
        <f t="shared" si="119"/>
        <v>0</v>
      </c>
      <c r="BH198" s="8"/>
      <c r="BI198" s="6"/>
      <c r="BJ198" s="7"/>
      <c r="BK198" s="8">
        <f t="shared" si="99"/>
        <v>7.7669999999999995</v>
      </c>
      <c r="BL198" s="7">
        <f t="shared" si="100"/>
        <v>193.59899999999999</v>
      </c>
    </row>
    <row r="199" spans="1:64" x14ac:dyDescent="0.3">
      <c r="A199" s="43">
        <v>2020</v>
      </c>
      <c r="B199" s="44" t="s">
        <v>16</v>
      </c>
      <c r="C199" s="8">
        <v>0</v>
      </c>
      <c r="D199" s="6">
        <v>0</v>
      </c>
      <c r="E199" s="7">
        <f t="shared" si="120"/>
        <v>0</v>
      </c>
      <c r="F199" s="8">
        <v>0</v>
      </c>
      <c r="G199" s="6">
        <v>0</v>
      </c>
      <c r="H199" s="7">
        <f t="shared" si="103"/>
        <v>0</v>
      </c>
      <c r="I199" s="8">
        <v>0</v>
      </c>
      <c r="J199" s="6">
        <v>0</v>
      </c>
      <c r="K199" s="7">
        <f t="shared" si="104"/>
        <v>0</v>
      </c>
      <c r="L199" s="8">
        <v>0</v>
      </c>
      <c r="M199" s="6">
        <v>0</v>
      </c>
      <c r="N199" s="7">
        <f t="shared" si="105"/>
        <v>0</v>
      </c>
      <c r="O199" s="8">
        <v>0</v>
      </c>
      <c r="P199" s="6">
        <v>0</v>
      </c>
      <c r="Q199" s="7">
        <f t="shared" si="98"/>
        <v>0</v>
      </c>
      <c r="R199" s="8">
        <v>0</v>
      </c>
      <c r="S199" s="6">
        <v>0</v>
      </c>
      <c r="T199" s="7">
        <f t="shared" si="106"/>
        <v>0</v>
      </c>
      <c r="U199" s="8">
        <v>0</v>
      </c>
      <c r="V199" s="6">
        <v>0</v>
      </c>
      <c r="W199" s="7">
        <f t="shared" si="107"/>
        <v>0</v>
      </c>
      <c r="X199" s="8">
        <v>0</v>
      </c>
      <c r="Y199" s="6">
        <v>0</v>
      </c>
      <c r="Z199" s="7">
        <f t="shared" si="108"/>
        <v>0</v>
      </c>
      <c r="AA199" s="8">
        <v>0</v>
      </c>
      <c r="AB199" s="6">
        <v>0</v>
      </c>
      <c r="AC199" s="7">
        <f t="shared" si="109"/>
        <v>0</v>
      </c>
      <c r="AD199" s="8">
        <v>0</v>
      </c>
      <c r="AE199" s="6">
        <v>0</v>
      </c>
      <c r="AF199" s="7">
        <f t="shared" si="110"/>
        <v>0</v>
      </c>
      <c r="AG199" s="8">
        <v>0</v>
      </c>
      <c r="AH199" s="6">
        <v>0</v>
      </c>
      <c r="AI199" s="7">
        <f t="shared" si="111"/>
        <v>0</v>
      </c>
      <c r="AJ199" s="8">
        <v>0</v>
      </c>
      <c r="AK199" s="6">
        <v>0</v>
      </c>
      <c r="AL199" s="7">
        <f t="shared" si="112"/>
        <v>0</v>
      </c>
      <c r="AM199" s="8">
        <v>0</v>
      </c>
      <c r="AN199" s="6">
        <v>0</v>
      </c>
      <c r="AO199" s="7">
        <f t="shared" si="113"/>
        <v>0</v>
      </c>
      <c r="AP199" s="8">
        <v>0</v>
      </c>
      <c r="AQ199" s="6">
        <v>0</v>
      </c>
      <c r="AR199" s="7">
        <f t="shared" si="114"/>
        <v>0</v>
      </c>
      <c r="AS199" s="8">
        <v>0</v>
      </c>
      <c r="AT199" s="6">
        <v>0</v>
      </c>
      <c r="AU199" s="7">
        <f t="shared" si="115"/>
        <v>0</v>
      </c>
      <c r="AV199" s="8">
        <v>0</v>
      </c>
      <c r="AW199" s="6">
        <v>0</v>
      </c>
      <c r="AX199" s="7">
        <f t="shared" si="116"/>
        <v>0</v>
      </c>
      <c r="AY199" s="71">
        <v>0.19936999999999999</v>
      </c>
      <c r="AZ199" s="6">
        <v>2.31</v>
      </c>
      <c r="BA199" s="7">
        <f t="shared" si="117"/>
        <v>11586.497467021116</v>
      </c>
      <c r="BB199" s="8">
        <v>0</v>
      </c>
      <c r="BC199" s="6">
        <v>0</v>
      </c>
      <c r="BD199" s="7">
        <f t="shared" si="118"/>
        <v>0</v>
      </c>
      <c r="BE199" s="8">
        <v>0</v>
      </c>
      <c r="BF199" s="6">
        <v>0</v>
      </c>
      <c r="BG199" s="7">
        <f t="shared" si="119"/>
        <v>0</v>
      </c>
      <c r="BH199" s="8"/>
      <c r="BI199" s="6"/>
      <c r="BJ199" s="7"/>
      <c r="BK199" s="8">
        <f t="shared" si="99"/>
        <v>0.19936999999999999</v>
      </c>
      <c r="BL199" s="7">
        <f t="shared" si="100"/>
        <v>2.31</v>
      </c>
    </row>
    <row r="200" spans="1:64" ht="15" thickBot="1" x14ac:dyDescent="0.35">
      <c r="A200" s="45"/>
      <c r="B200" s="46" t="s">
        <v>17</v>
      </c>
      <c r="C200" s="36">
        <f t="shared" ref="C200:D200" si="122">SUM(C188:C199)</f>
        <v>0</v>
      </c>
      <c r="D200" s="34">
        <f t="shared" si="122"/>
        <v>0</v>
      </c>
      <c r="E200" s="35"/>
      <c r="F200" s="36">
        <f t="shared" ref="F200:G200" si="123">SUM(F188:F199)</f>
        <v>0</v>
      </c>
      <c r="G200" s="34">
        <f t="shared" si="123"/>
        <v>0</v>
      </c>
      <c r="H200" s="35"/>
      <c r="I200" s="36">
        <f t="shared" ref="I200:J200" si="124">SUM(I188:I199)</f>
        <v>0.42</v>
      </c>
      <c r="J200" s="34">
        <f t="shared" si="124"/>
        <v>107.02200000000001</v>
      </c>
      <c r="K200" s="35"/>
      <c r="L200" s="36">
        <f t="shared" ref="L200:M200" si="125">SUM(L188:L199)</f>
        <v>0.24</v>
      </c>
      <c r="M200" s="34">
        <f t="shared" si="125"/>
        <v>42.195999999999998</v>
      </c>
      <c r="N200" s="35"/>
      <c r="O200" s="36">
        <f t="shared" ref="O200:P200" si="126">SUM(O188:O199)</f>
        <v>0</v>
      </c>
      <c r="P200" s="34">
        <f t="shared" si="126"/>
        <v>0</v>
      </c>
      <c r="Q200" s="35"/>
      <c r="R200" s="36">
        <f t="shared" ref="R200:S200" si="127">SUM(R188:R199)</f>
        <v>65.375190000000003</v>
      </c>
      <c r="S200" s="34">
        <f t="shared" si="127"/>
        <v>761.23100000000011</v>
      </c>
      <c r="T200" s="35"/>
      <c r="U200" s="36">
        <f t="shared" ref="U200:V200" si="128">SUM(U188:U199)</f>
        <v>0</v>
      </c>
      <c r="V200" s="34">
        <f t="shared" si="128"/>
        <v>0</v>
      </c>
      <c r="W200" s="35"/>
      <c r="X200" s="36">
        <f t="shared" ref="X200:Y200" si="129">SUM(X188:X199)</f>
        <v>0</v>
      </c>
      <c r="Y200" s="34">
        <f t="shared" si="129"/>
        <v>0</v>
      </c>
      <c r="Z200" s="35"/>
      <c r="AA200" s="36">
        <f t="shared" ref="AA200:AB200" si="130">SUM(AA188:AA199)</f>
        <v>0</v>
      </c>
      <c r="AB200" s="34">
        <f t="shared" si="130"/>
        <v>0</v>
      </c>
      <c r="AC200" s="35"/>
      <c r="AD200" s="36">
        <f t="shared" ref="AD200:AE200" si="131">SUM(AD188:AD199)</f>
        <v>7.0000000000000001E-3</v>
      </c>
      <c r="AE200" s="34">
        <f t="shared" si="131"/>
        <v>4.9000000000000002E-2</v>
      </c>
      <c r="AF200" s="35"/>
      <c r="AG200" s="36">
        <f t="shared" ref="AG200:AH200" si="132">SUM(AG188:AG199)</f>
        <v>0</v>
      </c>
      <c r="AH200" s="34">
        <f t="shared" si="132"/>
        <v>0</v>
      </c>
      <c r="AI200" s="35"/>
      <c r="AJ200" s="36">
        <f t="shared" ref="AJ200:AK200" si="133">SUM(AJ188:AJ199)</f>
        <v>2.5000000000000001E-2</v>
      </c>
      <c r="AK200" s="34">
        <f t="shared" si="133"/>
        <v>0.26700000000000002</v>
      </c>
      <c r="AL200" s="35"/>
      <c r="AM200" s="36">
        <f t="shared" ref="AM200:AN200" si="134">SUM(AM188:AM199)</f>
        <v>0</v>
      </c>
      <c r="AN200" s="34">
        <f t="shared" si="134"/>
        <v>0</v>
      </c>
      <c r="AO200" s="35"/>
      <c r="AP200" s="36">
        <f t="shared" ref="AP200:AQ200" si="135">SUM(AP188:AP199)</f>
        <v>0.25</v>
      </c>
      <c r="AQ200" s="34">
        <f t="shared" si="135"/>
        <v>12.336</v>
      </c>
      <c r="AR200" s="35"/>
      <c r="AS200" s="36">
        <f t="shared" ref="AS200:AT200" si="136">SUM(AS188:AS199)</f>
        <v>25.196999999999999</v>
      </c>
      <c r="AT200" s="34">
        <f t="shared" si="136"/>
        <v>254.59100000000001</v>
      </c>
      <c r="AU200" s="35"/>
      <c r="AV200" s="36">
        <f t="shared" ref="AV200:AW200" si="137">SUM(AV188:AV199)</f>
        <v>0</v>
      </c>
      <c r="AW200" s="34">
        <f t="shared" si="137"/>
        <v>0</v>
      </c>
      <c r="AX200" s="35"/>
      <c r="AY200" s="36">
        <f t="shared" ref="AY200:AZ200" si="138">SUM(AY188:AY199)</f>
        <v>22.863329999999998</v>
      </c>
      <c r="AZ200" s="34">
        <f t="shared" si="138"/>
        <v>304.21300000000002</v>
      </c>
      <c r="BA200" s="35"/>
      <c r="BB200" s="36">
        <f t="shared" ref="BB200:BC200" si="139">SUM(BB188:BB199)</f>
        <v>0</v>
      </c>
      <c r="BC200" s="34">
        <f t="shared" si="139"/>
        <v>0</v>
      </c>
      <c r="BD200" s="35"/>
      <c r="BE200" s="36">
        <f t="shared" ref="BE200:BF200" si="140">SUM(BE188:BE199)</f>
        <v>0</v>
      </c>
      <c r="BF200" s="34">
        <f t="shared" si="140"/>
        <v>0</v>
      </c>
      <c r="BG200" s="35"/>
      <c r="BH200" s="36"/>
      <c r="BI200" s="34"/>
      <c r="BJ200" s="35"/>
      <c r="BK200" s="36">
        <f t="shared" si="99"/>
        <v>114.37752</v>
      </c>
      <c r="BL200" s="35">
        <f t="shared" si="100"/>
        <v>1481.9050000000002</v>
      </c>
    </row>
    <row r="201" spans="1:64" x14ac:dyDescent="0.3">
      <c r="A201" s="43">
        <v>2021</v>
      </c>
      <c r="B201" s="44" t="s">
        <v>5</v>
      </c>
      <c r="C201" s="8">
        <v>0</v>
      </c>
      <c r="D201" s="6">
        <v>0</v>
      </c>
      <c r="E201" s="7">
        <f>IF(C201=0,0,D201/C201*1000)</f>
        <v>0</v>
      </c>
      <c r="F201" s="8">
        <v>0</v>
      </c>
      <c r="G201" s="6">
        <v>0</v>
      </c>
      <c r="H201" s="7">
        <f t="shared" ref="H201:H212" si="141">IF(F201=0,0,G201/F201*1000)</f>
        <v>0</v>
      </c>
      <c r="I201" s="8">
        <v>0</v>
      </c>
      <c r="J201" s="6">
        <v>0</v>
      </c>
      <c r="K201" s="7">
        <f t="shared" ref="K201:K212" si="142">IF(I201=0,0,J201/I201*1000)</f>
        <v>0</v>
      </c>
      <c r="L201" s="8">
        <v>0</v>
      </c>
      <c r="M201" s="6">
        <v>0</v>
      </c>
      <c r="N201" s="7">
        <f t="shared" ref="N201:N212" si="143">IF(L201=0,0,M201/L201*1000)</f>
        <v>0</v>
      </c>
      <c r="O201" s="71">
        <v>0</v>
      </c>
      <c r="P201" s="6">
        <v>0</v>
      </c>
      <c r="Q201" s="7">
        <f t="shared" ref="Q201:Q212" si="144">IF(O201=0,0,P201/O201*1000)</f>
        <v>0</v>
      </c>
      <c r="R201" s="71">
        <v>12.75</v>
      </c>
      <c r="S201" s="6">
        <v>189.67699999999999</v>
      </c>
      <c r="T201" s="7">
        <f t="shared" ref="T201:T212" si="145">IF(R201=0,0,S201/R201*1000)</f>
        <v>14876.627450980392</v>
      </c>
      <c r="U201" s="8">
        <v>0</v>
      </c>
      <c r="V201" s="6">
        <v>0</v>
      </c>
      <c r="W201" s="7">
        <f t="shared" ref="W201:W212" si="146">IF(U201=0,0,V201/U201*1000)</f>
        <v>0</v>
      </c>
      <c r="X201" s="8">
        <v>0</v>
      </c>
      <c r="Y201" s="6">
        <v>0</v>
      </c>
      <c r="Z201" s="7">
        <f t="shared" ref="Z201:Z212" si="147">IF(X201=0,0,Y201/X201*1000)</f>
        <v>0</v>
      </c>
      <c r="AA201" s="8">
        <v>0</v>
      </c>
      <c r="AB201" s="6">
        <v>0</v>
      </c>
      <c r="AC201" s="7">
        <f t="shared" ref="AC201:AC212" si="148">IF(AA201=0,0,AB201/AA201*1000)</f>
        <v>0</v>
      </c>
      <c r="AD201" s="8">
        <v>0</v>
      </c>
      <c r="AE201" s="6">
        <v>0</v>
      </c>
      <c r="AF201" s="7">
        <f t="shared" ref="AF201:AF212" si="149">IF(AD201=0,0,AE201/AD201*1000)</f>
        <v>0</v>
      </c>
      <c r="AG201" s="8">
        <v>0</v>
      </c>
      <c r="AH201" s="6">
        <v>0</v>
      </c>
      <c r="AI201" s="7">
        <f t="shared" ref="AI201:AI212" si="150">IF(AG201=0,0,AH201/AG201*1000)</f>
        <v>0</v>
      </c>
      <c r="AJ201" s="8">
        <v>0</v>
      </c>
      <c r="AK201" s="6">
        <v>0</v>
      </c>
      <c r="AL201" s="7">
        <f t="shared" ref="AL201:AL212" si="151">IF(AJ201=0,0,AK201/AJ201*1000)</f>
        <v>0</v>
      </c>
      <c r="AM201" s="8">
        <v>0</v>
      </c>
      <c r="AN201" s="6">
        <v>0</v>
      </c>
      <c r="AO201" s="7">
        <f t="shared" ref="AO201:AO212" si="152">IF(AM201=0,0,AN201/AM201*1000)</f>
        <v>0</v>
      </c>
      <c r="AP201" s="8">
        <v>0</v>
      </c>
      <c r="AQ201" s="6">
        <v>0</v>
      </c>
      <c r="AR201" s="7">
        <f t="shared" ref="AR201:AR212" si="153">IF(AP201=0,0,AQ201/AP201*1000)</f>
        <v>0</v>
      </c>
      <c r="AS201" s="8">
        <v>0</v>
      </c>
      <c r="AT201" s="6">
        <v>0</v>
      </c>
      <c r="AU201" s="7">
        <f t="shared" ref="AU201:AU212" si="154">IF(AS201=0,0,AT201/AS201*1000)</f>
        <v>0</v>
      </c>
      <c r="AV201" s="8">
        <v>0</v>
      </c>
      <c r="AW201" s="6">
        <v>0</v>
      </c>
      <c r="AX201" s="7">
        <f t="shared" ref="AX201:AX212" si="155">IF(AV201=0,0,AW201/AV201*1000)</f>
        <v>0</v>
      </c>
      <c r="AY201" s="8">
        <v>0</v>
      </c>
      <c r="AZ201" s="6">
        <v>0</v>
      </c>
      <c r="BA201" s="7">
        <f t="shared" ref="BA201:BA212" si="156">IF(AY201=0,0,AZ201/AY201*1000)</f>
        <v>0</v>
      </c>
      <c r="BB201" s="8">
        <v>0</v>
      </c>
      <c r="BC201" s="6">
        <v>0</v>
      </c>
      <c r="BD201" s="7">
        <f t="shared" ref="BD201:BD212" si="157">IF(BB201=0,0,BC201/BB201*1000)</f>
        <v>0</v>
      </c>
      <c r="BE201" s="8">
        <v>0</v>
      </c>
      <c r="BF201" s="6">
        <v>0</v>
      </c>
      <c r="BG201" s="7">
        <f t="shared" ref="BG201:BG212" si="158">IF(BE201=0,0,BF201/BE201*1000)</f>
        <v>0</v>
      </c>
      <c r="BH201" s="8"/>
      <c r="BI201" s="6"/>
      <c r="BJ201" s="7"/>
      <c r="BK201" s="8">
        <f t="shared" si="99"/>
        <v>12.75</v>
      </c>
      <c r="BL201" s="7">
        <f t="shared" si="100"/>
        <v>189.67699999999999</v>
      </c>
    </row>
    <row r="202" spans="1:64" x14ac:dyDescent="0.3">
      <c r="A202" s="43">
        <v>2021</v>
      </c>
      <c r="B202" s="44" t="s">
        <v>6</v>
      </c>
      <c r="C202" s="8">
        <v>0</v>
      </c>
      <c r="D202" s="6">
        <v>0</v>
      </c>
      <c r="E202" s="7">
        <f t="shared" ref="E202:E203" si="159">IF(C202=0,0,D202/C202*1000)</f>
        <v>0</v>
      </c>
      <c r="F202" s="8">
        <v>0</v>
      </c>
      <c r="G202" s="6">
        <v>0</v>
      </c>
      <c r="H202" s="7">
        <f t="shared" si="141"/>
        <v>0</v>
      </c>
      <c r="I202" s="8">
        <v>0</v>
      </c>
      <c r="J202" s="6">
        <v>0</v>
      </c>
      <c r="K202" s="7">
        <f t="shared" si="142"/>
        <v>0</v>
      </c>
      <c r="L202" s="8">
        <v>0</v>
      </c>
      <c r="M202" s="6">
        <v>0</v>
      </c>
      <c r="N202" s="7">
        <f t="shared" si="143"/>
        <v>0</v>
      </c>
      <c r="O202" s="8">
        <v>0</v>
      </c>
      <c r="P202" s="6">
        <v>0</v>
      </c>
      <c r="Q202" s="7">
        <f t="shared" si="144"/>
        <v>0</v>
      </c>
      <c r="R202" s="8">
        <v>0</v>
      </c>
      <c r="S202" s="6">
        <v>0</v>
      </c>
      <c r="T202" s="7">
        <f t="shared" si="145"/>
        <v>0</v>
      </c>
      <c r="U202" s="8">
        <v>0</v>
      </c>
      <c r="V202" s="6">
        <v>0</v>
      </c>
      <c r="W202" s="7">
        <f t="shared" si="146"/>
        <v>0</v>
      </c>
      <c r="X202" s="8">
        <v>0</v>
      </c>
      <c r="Y202" s="6">
        <v>0</v>
      </c>
      <c r="Z202" s="7">
        <f t="shared" si="147"/>
        <v>0</v>
      </c>
      <c r="AA202" s="8">
        <v>0</v>
      </c>
      <c r="AB202" s="6">
        <v>0</v>
      </c>
      <c r="AC202" s="7">
        <f t="shared" si="148"/>
        <v>0</v>
      </c>
      <c r="AD202" s="8">
        <v>0</v>
      </c>
      <c r="AE202" s="6">
        <v>0</v>
      </c>
      <c r="AF202" s="7">
        <f t="shared" si="149"/>
        <v>0</v>
      </c>
      <c r="AG202" s="8">
        <v>0</v>
      </c>
      <c r="AH202" s="6">
        <v>0</v>
      </c>
      <c r="AI202" s="7">
        <f t="shared" si="150"/>
        <v>0</v>
      </c>
      <c r="AJ202" s="8">
        <v>0</v>
      </c>
      <c r="AK202" s="6">
        <v>0</v>
      </c>
      <c r="AL202" s="7">
        <f t="shared" si="151"/>
        <v>0</v>
      </c>
      <c r="AM202" s="8">
        <v>0</v>
      </c>
      <c r="AN202" s="6">
        <v>0</v>
      </c>
      <c r="AO202" s="7">
        <f t="shared" si="152"/>
        <v>0</v>
      </c>
      <c r="AP202" s="8">
        <v>0</v>
      </c>
      <c r="AQ202" s="6">
        <v>0</v>
      </c>
      <c r="AR202" s="7">
        <f t="shared" si="153"/>
        <v>0</v>
      </c>
      <c r="AS202" s="8">
        <v>0</v>
      </c>
      <c r="AT202" s="6">
        <v>0</v>
      </c>
      <c r="AU202" s="7">
        <f t="shared" si="154"/>
        <v>0</v>
      </c>
      <c r="AV202" s="8">
        <v>0</v>
      </c>
      <c r="AW202" s="6">
        <v>0</v>
      </c>
      <c r="AX202" s="7">
        <f t="shared" si="155"/>
        <v>0</v>
      </c>
      <c r="AY202" s="8">
        <v>0</v>
      </c>
      <c r="AZ202" s="6">
        <v>0</v>
      </c>
      <c r="BA202" s="7">
        <f t="shared" si="156"/>
        <v>0</v>
      </c>
      <c r="BB202" s="8">
        <v>0</v>
      </c>
      <c r="BC202" s="6">
        <v>0</v>
      </c>
      <c r="BD202" s="7">
        <f t="shared" si="157"/>
        <v>0</v>
      </c>
      <c r="BE202" s="8">
        <v>0</v>
      </c>
      <c r="BF202" s="6">
        <v>0</v>
      </c>
      <c r="BG202" s="7">
        <f t="shared" si="158"/>
        <v>0</v>
      </c>
      <c r="BH202" s="8"/>
      <c r="BI202" s="6"/>
      <c r="BJ202" s="7"/>
      <c r="BK202" s="8">
        <f t="shared" si="99"/>
        <v>0</v>
      </c>
      <c r="BL202" s="7">
        <f t="shared" si="100"/>
        <v>0</v>
      </c>
    </row>
    <row r="203" spans="1:64" x14ac:dyDescent="0.3">
      <c r="A203" s="43">
        <v>2021</v>
      </c>
      <c r="B203" s="44" t="s">
        <v>7</v>
      </c>
      <c r="C203" s="8">
        <v>0</v>
      </c>
      <c r="D203" s="6">
        <v>0</v>
      </c>
      <c r="E203" s="7">
        <f t="shared" si="159"/>
        <v>0</v>
      </c>
      <c r="F203" s="8">
        <v>0</v>
      </c>
      <c r="G203" s="6">
        <v>0</v>
      </c>
      <c r="H203" s="7">
        <f t="shared" si="141"/>
        <v>0</v>
      </c>
      <c r="I203" s="8">
        <v>0</v>
      </c>
      <c r="J203" s="6">
        <v>0</v>
      </c>
      <c r="K203" s="7">
        <f t="shared" si="142"/>
        <v>0</v>
      </c>
      <c r="L203" s="8">
        <v>0</v>
      </c>
      <c r="M203" s="6">
        <v>0</v>
      </c>
      <c r="N203" s="7">
        <f t="shared" si="143"/>
        <v>0</v>
      </c>
      <c r="O203" s="71">
        <v>0</v>
      </c>
      <c r="P203" s="6">
        <v>0</v>
      </c>
      <c r="Q203" s="7">
        <f t="shared" si="144"/>
        <v>0</v>
      </c>
      <c r="R203" s="71">
        <v>6</v>
      </c>
      <c r="S203" s="6">
        <v>86.394999999999996</v>
      </c>
      <c r="T203" s="7">
        <f t="shared" si="145"/>
        <v>14399.166666666666</v>
      </c>
      <c r="U203" s="8">
        <v>0</v>
      </c>
      <c r="V203" s="6">
        <v>0</v>
      </c>
      <c r="W203" s="7">
        <f t="shared" si="146"/>
        <v>0</v>
      </c>
      <c r="X203" s="8">
        <v>0</v>
      </c>
      <c r="Y203" s="6">
        <v>0</v>
      </c>
      <c r="Z203" s="7">
        <f t="shared" si="147"/>
        <v>0</v>
      </c>
      <c r="AA203" s="8">
        <v>0</v>
      </c>
      <c r="AB203" s="6">
        <v>0</v>
      </c>
      <c r="AC203" s="7">
        <f t="shared" si="148"/>
        <v>0</v>
      </c>
      <c r="AD203" s="8">
        <v>0</v>
      </c>
      <c r="AE203" s="6">
        <v>0</v>
      </c>
      <c r="AF203" s="7">
        <f t="shared" si="149"/>
        <v>0</v>
      </c>
      <c r="AG203" s="8">
        <v>0</v>
      </c>
      <c r="AH203" s="6">
        <v>0</v>
      </c>
      <c r="AI203" s="7">
        <f t="shared" si="150"/>
        <v>0</v>
      </c>
      <c r="AJ203" s="8">
        <v>0</v>
      </c>
      <c r="AK203" s="6">
        <v>0</v>
      </c>
      <c r="AL203" s="7">
        <f t="shared" si="151"/>
        <v>0</v>
      </c>
      <c r="AM203" s="8">
        <v>0</v>
      </c>
      <c r="AN203" s="6">
        <v>0</v>
      </c>
      <c r="AO203" s="7">
        <f t="shared" si="152"/>
        <v>0</v>
      </c>
      <c r="AP203" s="71">
        <v>0.05</v>
      </c>
      <c r="AQ203" s="6">
        <v>0.46200000000000002</v>
      </c>
      <c r="AR203" s="7">
        <f t="shared" si="153"/>
        <v>9240</v>
      </c>
      <c r="AS203" s="8">
        <v>0</v>
      </c>
      <c r="AT203" s="6">
        <v>0</v>
      </c>
      <c r="AU203" s="7">
        <f t="shared" si="154"/>
        <v>0</v>
      </c>
      <c r="AV203" s="8">
        <v>0</v>
      </c>
      <c r="AW203" s="6">
        <v>0</v>
      </c>
      <c r="AX203" s="7">
        <f t="shared" si="155"/>
        <v>0</v>
      </c>
      <c r="AY203" s="8">
        <v>0</v>
      </c>
      <c r="AZ203" s="6">
        <v>0</v>
      </c>
      <c r="BA203" s="7">
        <f t="shared" si="156"/>
        <v>0</v>
      </c>
      <c r="BB203" s="8">
        <v>0</v>
      </c>
      <c r="BC203" s="6">
        <v>0</v>
      </c>
      <c r="BD203" s="7">
        <f t="shared" si="157"/>
        <v>0</v>
      </c>
      <c r="BE203" s="8">
        <v>0</v>
      </c>
      <c r="BF203" s="6">
        <v>0</v>
      </c>
      <c r="BG203" s="7">
        <f t="shared" si="158"/>
        <v>0</v>
      </c>
      <c r="BH203" s="8"/>
      <c r="BI203" s="6"/>
      <c r="BJ203" s="7"/>
      <c r="BK203" s="8">
        <f t="shared" si="99"/>
        <v>6.05</v>
      </c>
      <c r="BL203" s="7">
        <f t="shared" si="100"/>
        <v>86.856999999999999</v>
      </c>
    </row>
    <row r="204" spans="1:64" x14ac:dyDescent="0.3">
      <c r="A204" s="43">
        <v>2021</v>
      </c>
      <c r="B204" s="44" t="s">
        <v>8</v>
      </c>
      <c r="C204" s="8">
        <v>0</v>
      </c>
      <c r="D204" s="6">
        <v>0</v>
      </c>
      <c r="E204" s="7">
        <f>IF(C204=0,0,D204/C204*1000)</f>
        <v>0</v>
      </c>
      <c r="F204" s="8">
        <v>0</v>
      </c>
      <c r="G204" s="6">
        <v>0</v>
      </c>
      <c r="H204" s="7">
        <f t="shared" si="141"/>
        <v>0</v>
      </c>
      <c r="I204" s="8">
        <v>0</v>
      </c>
      <c r="J204" s="6">
        <v>0</v>
      </c>
      <c r="K204" s="7">
        <f t="shared" si="142"/>
        <v>0</v>
      </c>
      <c r="L204" s="8">
        <v>0</v>
      </c>
      <c r="M204" s="6">
        <v>0</v>
      </c>
      <c r="N204" s="7">
        <f t="shared" si="143"/>
        <v>0</v>
      </c>
      <c r="O204" s="71">
        <v>0</v>
      </c>
      <c r="P204" s="6">
        <v>0</v>
      </c>
      <c r="Q204" s="7">
        <f t="shared" si="144"/>
        <v>0</v>
      </c>
      <c r="R204" s="71">
        <v>39.5</v>
      </c>
      <c r="S204" s="6">
        <v>446.41399999999999</v>
      </c>
      <c r="T204" s="7">
        <f t="shared" si="145"/>
        <v>11301.620253164556</v>
      </c>
      <c r="U204" s="8">
        <v>0</v>
      </c>
      <c r="V204" s="6">
        <v>0</v>
      </c>
      <c r="W204" s="7">
        <f t="shared" si="146"/>
        <v>0</v>
      </c>
      <c r="X204" s="8">
        <v>0</v>
      </c>
      <c r="Y204" s="6">
        <v>0</v>
      </c>
      <c r="Z204" s="7">
        <f t="shared" si="147"/>
        <v>0</v>
      </c>
      <c r="AA204" s="8">
        <v>0</v>
      </c>
      <c r="AB204" s="6">
        <v>0</v>
      </c>
      <c r="AC204" s="7">
        <f t="shared" si="148"/>
        <v>0</v>
      </c>
      <c r="AD204" s="8">
        <v>0</v>
      </c>
      <c r="AE204" s="6">
        <v>0</v>
      </c>
      <c r="AF204" s="7">
        <f t="shared" si="149"/>
        <v>0</v>
      </c>
      <c r="AG204" s="8">
        <v>0</v>
      </c>
      <c r="AH204" s="6">
        <v>0</v>
      </c>
      <c r="AI204" s="7">
        <f t="shared" si="150"/>
        <v>0</v>
      </c>
      <c r="AJ204" s="8">
        <v>0</v>
      </c>
      <c r="AK204" s="6">
        <v>0</v>
      </c>
      <c r="AL204" s="7">
        <f t="shared" si="151"/>
        <v>0</v>
      </c>
      <c r="AM204" s="8">
        <v>0</v>
      </c>
      <c r="AN204" s="6">
        <v>0</v>
      </c>
      <c r="AO204" s="7">
        <f t="shared" si="152"/>
        <v>0</v>
      </c>
      <c r="AP204" s="8">
        <v>0</v>
      </c>
      <c r="AQ204" s="6">
        <v>0</v>
      </c>
      <c r="AR204" s="7">
        <f t="shared" si="153"/>
        <v>0</v>
      </c>
      <c r="AS204" s="8">
        <v>0</v>
      </c>
      <c r="AT204" s="6">
        <v>0</v>
      </c>
      <c r="AU204" s="7">
        <f t="shared" si="154"/>
        <v>0</v>
      </c>
      <c r="AV204" s="8">
        <v>0</v>
      </c>
      <c r="AW204" s="6">
        <v>0</v>
      </c>
      <c r="AX204" s="7">
        <f t="shared" si="155"/>
        <v>0</v>
      </c>
      <c r="AY204" s="8">
        <v>0</v>
      </c>
      <c r="AZ204" s="6">
        <v>0</v>
      </c>
      <c r="BA204" s="7">
        <f t="shared" si="156"/>
        <v>0</v>
      </c>
      <c r="BB204" s="8">
        <v>0</v>
      </c>
      <c r="BC204" s="6">
        <v>0</v>
      </c>
      <c r="BD204" s="7">
        <f t="shared" si="157"/>
        <v>0</v>
      </c>
      <c r="BE204" s="8">
        <v>0</v>
      </c>
      <c r="BF204" s="6">
        <v>0</v>
      </c>
      <c r="BG204" s="7">
        <f t="shared" si="158"/>
        <v>0</v>
      </c>
      <c r="BH204" s="8"/>
      <c r="BI204" s="6"/>
      <c r="BJ204" s="7"/>
      <c r="BK204" s="8">
        <f t="shared" si="99"/>
        <v>39.5</v>
      </c>
      <c r="BL204" s="7">
        <f t="shared" si="100"/>
        <v>446.41399999999999</v>
      </c>
    </row>
    <row r="205" spans="1:64" x14ac:dyDescent="0.3">
      <c r="A205" s="43">
        <v>2021</v>
      </c>
      <c r="B205" s="7" t="s">
        <v>9</v>
      </c>
      <c r="C205" s="8">
        <v>0</v>
      </c>
      <c r="D205" s="6">
        <v>0</v>
      </c>
      <c r="E205" s="7">
        <f t="shared" ref="E205:E212" si="160">IF(C205=0,0,D205/C205*1000)</f>
        <v>0</v>
      </c>
      <c r="F205" s="8">
        <v>0</v>
      </c>
      <c r="G205" s="6">
        <v>0</v>
      </c>
      <c r="H205" s="7">
        <f t="shared" si="141"/>
        <v>0</v>
      </c>
      <c r="I205" s="8">
        <v>0</v>
      </c>
      <c r="J205" s="6">
        <v>0</v>
      </c>
      <c r="K205" s="7">
        <f t="shared" si="142"/>
        <v>0</v>
      </c>
      <c r="L205" s="8">
        <v>0</v>
      </c>
      <c r="M205" s="6">
        <v>0</v>
      </c>
      <c r="N205" s="7">
        <f t="shared" si="143"/>
        <v>0</v>
      </c>
      <c r="O205" s="8">
        <v>0</v>
      </c>
      <c r="P205" s="6">
        <v>0</v>
      </c>
      <c r="Q205" s="7">
        <f t="shared" si="144"/>
        <v>0</v>
      </c>
      <c r="R205" s="8">
        <v>0</v>
      </c>
      <c r="S205" s="6">
        <v>0</v>
      </c>
      <c r="T205" s="7">
        <f t="shared" si="145"/>
        <v>0</v>
      </c>
      <c r="U205" s="8">
        <v>0</v>
      </c>
      <c r="V205" s="6">
        <v>0</v>
      </c>
      <c r="W205" s="7">
        <f t="shared" si="146"/>
        <v>0</v>
      </c>
      <c r="X205" s="8">
        <v>0</v>
      </c>
      <c r="Y205" s="6">
        <v>0</v>
      </c>
      <c r="Z205" s="7">
        <f t="shared" si="147"/>
        <v>0</v>
      </c>
      <c r="AA205" s="8">
        <v>0</v>
      </c>
      <c r="AB205" s="6">
        <v>0</v>
      </c>
      <c r="AC205" s="7">
        <f t="shared" si="148"/>
        <v>0</v>
      </c>
      <c r="AD205" s="8">
        <v>0</v>
      </c>
      <c r="AE205" s="6">
        <v>0</v>
      </c>
      <c r="AF205" s="7">
        <f t="shared" si="149"/>
        <v>0</v>
      </c>
      <c r="AG205" s="8">
        <v>0</v>
      </c>
      <c r="AH205" s="6">
        <v>0</v>
      </c>
      <c r="AI205" s="7">
        <f t="shared" si="150"/>
        <v>0</v>
      </c>
      <c r="AJ205" s="8">
        <v>0</v>
      </c>
      <c r="AK205" s="6">
        <v>0</v>
      </c>
      <c r="AL205" s="7">
        <f t="shared" si="151"/>
        <v>0</v>
      </c>
      <c r="AM205" s="8">
        <v>0</v>
      </c>
      <c r="AN205" s="6">
        <v>0</v>
      </c>
      <c r="AO205" s="7">
        <f t="shared" si="152"/>
        <v>0</v>
      </c>
      <c r="AP205" s="8">
        <v>0</v>
      </c>
      <c r="AQ205" s="6">
        <v>0</v>
      </c>
      <c r="AR205" s="7">
        <f t="shared" si="153"/>
        <v>0</v>
      </c>
      <c r="AS205" s="8">
        <v>0</v>
      </c>
      <c r="AT205" s="6">
        <v>0</v>
      </c>
      <c r="AU205" s="7">
        <f t="shared" si="154"/>
        <v>0</v>
      </c>
      <c r="AV205" s="8">
        <v>0</v>
      </c>
      <c r="AW205" s="6">
        <v>0</v>
      </c>
      <c r="AX205" s="7">
        <f t="shared" si="155"/>
        <v>0</v>
      </c>
      <c r="AY205" s="8">
        <v>0</v>
      </c>
      <c r="AZ205" s="6">
        <v>0</v>
      </c>
      <c r="BA205" s="7">
        <f t="shared" si="156"/>
        <v>0</v>
      </c>
      <c r="BB205" s="8">
        <v>0</v>
      </c>
      <c r="BC205" s="6">
        <v>0</v>
      </c>
      <c r="BD205" s="7">
        <f t="shared" si="157"/>
        <v>0</v>
      </c>
      <c r="BE205" s="8">
        <v>0</v>
      </c>
      <c r="BF205" s="6">
        <v>0</v>
      </c>
      <c r="BG205" s="7">
        <f t="shared" si="158"/>
        <v>0</v>
      </c>
      <c r="BH205" s="8"/>
      <c r="BI205" s="6"/>
      <c r="BJ205" s="7"/>
      <c r="BK205" s="8">
        <f t="shared" si="99"/>
        <v>0</v>
      </c>
      <c r="BL205" s="7">
        <f t="shared" si="100"/>
        <v>0</v>
      </c>
    </row>
    <row r="206" spans="1:64" x14ac:dyDescent="0.3">
      <c r="A206" s="43">
        <v>2021</v>
      </c>
      <c r="B206" s="44" t="s">
        <v>10</v>
      </c>
      <c r="C206" s="8">
        <v>0</v>
      </c>
      <c r="D206" s="6">
        <v>0</v>
      </c>
      <c r="E206" s="7">
        <f t="shared" si="160"/>
        <v>0</v>
      </c>
      <c r="F206" s="8">
        <v>0</v>
      </c>
      <c r="G206" s="6">
        <v>0</v>
      </c>
      <c r="H206" s="7">
        <f t="shared" si="141"/>
        <v>0</v>
      </c>
      <c r="I206" s="8">
        <v>0</v>
      </c>
      <c r="J206" s="6">
        <v>0</v>
      </c>
      <c r="K206" s="7">
        <f t="shared" si="142"/>
        <v>0</v>
      </c>
      <c r="L206" s="8">
        <v>0</v>
      </c>
      <c r="M206" s="6">
        <v>0</v>
      </c>
      <c r="N206" s="7">
        <f t="shared" si="143"/>
        <v>0</v>
      </c>
      <c r="O206" s="8">
        <v>0</v>
      </c>
      <c r="P206" s="6">
        <v>0</v>
      </c>
      <c r="Q206" s="7">
        <f t="shared" si="144"/>
        <v>0</v>
      </c>
      <c r="R206" s="8">
        <v>0</v>
      </c>
      <c r="S206" s="6">
        <v>0</v>
      </c>
      <c r="T206" s="7">
        <f t="shared" si="145"/>
        <v>0</v>
      </c>
      <c r="U206" s="8">
        <v>0</v>
      </c>
      <c r="V206" s="6">
        <v>0</v>
      </c>
      <c r="W206" s="7">
        <f t="shared" si="146"/>
        <v>0</v>
      </c>
      <c r="X206" s="8">
        <v>0</v>
      </c>
      <c r="Y206" s="6">
        <v>0</v>
      </c>
      <c r="Z206" s="7">
        <f t="shared" si="147"/>
        <v>0</v>
      </c>
      <c r="AA206" s="8">
        <v>0</v>
      </c>
      <c r="AB206" s="6">
        <v>0</v>
      </c>
      <c r="AC206" s="7">
        <f t="shared" si="148"/>
        <v>0</v>
      </c>
      <c r="AD206" s="8">
        <v>0</v>
      </c>
      <c r="AE206" s="6">
        <v>0</v>
      </c>
      <c r="AF206" s="7">
        <f t="shared" si="149"/>
        <v>0</v>
      </c>
      <c r="AG206" s="8">
        <v>0</v>
      </c>
      <c r="AH206" s="6">
        <v>0</v>
      </c>
      <c r="AI206" s="7">
        <f t="shared" si="150"/>
        <v>0</v>
      </c>
      <c r="AJ206" s="8">
        <v>0</v>
      </c>
      <c r="AK206" s="6">
        <v>0</v>
      </c>
      <c r="AL206" s="7">
        <f t="shared" si="151"/>
        <v>0</v>
      </c>
      <c r="AM206" s="8">
        <v>0</v>
      </c>
      <c r="AN206" s="6">
        <v>0</v>
      </c>
      <c r="AO206" s="7">
        <f t="shared" si="152"/>
        <v>0</v>
      </c>
      <c r="AP206" s="8">
        <v>0</v>
      </c>
      <c r="AQ206" s="6">
        <v>0</v>
      </c>
      <c r="AR206" s="7">
        <f t="shared" si="153"/>
        <v>0</v>
      </c>
      <c r="AS206" s="8">
        <v>0</v>
      </c>
      <c r="AT206" s="6">
        <v>0</v>
      </c>
      <c r="AU206" s="7">
        <f t="shared" si="154"/>
        <v>0</v>
      </c>
      <c r="AV206" s="8">
        <v>0</v>
      </c>
      <c r="AW206" s="6">
        <v>0</v>
      </c>
      <c r="AX206" s="7">
        <f t="shared" si="155"/>
        <v>0</v>
      </c>
      <c r="AY206" s="8">
        <v>1.6842900000000001</v>
      </c>
      <c r="AZ206" s="6">
        <v>16.988</v>
      </c>
      <c r="BA206" s="7">
        <f t="shared" si="156"/>
        <v>10086.149059841238</v>
      </c>
      <c r="BB206" s="8">
        <v>0</v>
      </c>
      <c r="BC206" s="6">
        <v>0</v>
      </c>
      <c r="BD206" s="7">
        <f t="shared" si="157"/>
        <v>0</v>
      </c>
      <c r="BE206" s="8">
        <v>0</v>
      </c>
      <c r="BF206" s="6">
        <v>0</v>
      </c>
      <c r="BG206" s="7">
        <f t="shared" si="158"/>
        <v>0</v>
      </c>
      <c r="BH206" s="8"/>
      <c r="BI206" s="6"/>
      <c r="BJ206" s="7"/>
      <c r="BK206" s="8">
        <f t="shared" si="99"/>
        <v>1.6842900000000001</v>
      </c>
      <c r="BL206" s="7">
        <f t="shared" si="100"/>
        <v>16.988</v>
      </c>
    </row>
    <row r="207" spans="1:64" x14ac:dyDescent="0.3">
      <c r="A207" s="43">
        <v>2021</v>
      </c>
      <c r="B207" s="44" t="s">
        <v>11</v>
      </c>
      <c r="C207" s="8">
        <v>0</v>
      </c>
      <c r="D207" s="6">
        <v>0</v>
      </c>
      <c r="E207" s="7">
        <f t="shared" si="160"/>
        <v>0</v>
      </c>
      <c r="F207" s="8">
        <v>0</v>
      </c>
      <c r="G207" s="6">
        <v>0</v>
      </c>
      <c r="H207" s="7">
        <f t="shared" si="141"/>
        <v>0</v>
      </c>
      <c r="I207" s="8">
        <v>0</v>
      </c>
      <c r="J207" s="6">
        <v>0</v>
      </c>
      <c r="K207" s="7">
        <f t="shared" si="142"/>
        <v>0</v>
      </c>
      <c r="L207" s="8">
        <v>0</v>
      </c>
      <c r="M207" s="6">
        <v>0</v>
      </c>
      <c r="N207" s="7">
        <f t="shared" si="143"/>
        <v>0</v>
      </c>
      <c r="O207" s="8">
        <v>0</v>
      </c>
      <c r="P207" s="6">
        <v>0</v>
      </c>
      <c r="Q207" s="7">
        <f t="shared" si="144"/>
        <v>0</v>
      </c>
      <c r="R207" s="8">
        <v>0</v>
      </c>
      <c r="S207" s="6">
        <v>0</v>
      </c>
      <c r="T207" s="7">
        <f t="shared" si="145"/>
        <v>0</v>
      </c>
      <c r="U207" s="8">
        <v>0</v>
      </c>
      <c r="V207" s="6">
        <v>0</v>
      </c>
      <c r="W207" s="7">
        <f t="shared" si="146"/>
        <v>0</v>
      </c>
      <c r="X207" s="8">
        <v>0</v>
      </c>
      <c r="Y207" s="6">
        <v>0</v>
      </c>
      <c r="Z207" s="7">
        <f t="shared" si="147"/>
        <v>0</v>
      </c>
      <c r="AA207" s="8">
        <v>0</v>
      </c>
      <c r="AB207" s="6">
        <v>0</v>
      </c>
      <c r="AC207" s="7">
        <f t="shared" si="148"/>
        <v>0</v>
      </c>
      <c r="AD207" s="8">
        <v>0</v>
      </c>
      <c r="AE207" s="6">
        <v>0</v>
      </c>
      <c r="AF207" s="7">
        <f t="shared" si="149"/>
        <v>0</v>
      </c>
      <c r="AG207" s="8">
        <v>0</v>
      </c>
      <c r="AH207" s="6">
        <v>0</v>
      </c>
      <c r="AI207" s="7">
        <f t="shared" si="150"/>
        <v>0</v>
      </c>
      <c r="AJ207" s="8">
        <v>0</v>
      </c>
      <c r="AK207" s="6">
        <v>0</v>
      </c>
      <c r="AL207" s="7">
        <f t="shared" si="151"/>
        <v>0</v>
      </c>
      <c r="AM207" s="8">
        <v>0</v>
      </c>
      <c r="AN207" s="6">
        <v>0</v>
      </c>
      <c r="AO207" s="7">
        <f t="shared" si="152"/>
        <v>0</v>
      </c>
      <c r="AP207" s="8">
        <v>0</v>
      </c>
      <c r="AQ207" s="6">
        <v>0</v>
      </c>
      <c r="AR207" s="7">
        <f t="shared" si="153"/>
        <v>0</v>
      </c>
      <c r="AS207" s="8">
        <v>0</v>
      </c>
      <c r="AT207" s="6">
        <v>0</v>
      </c>
      <c r="AU207" s="7">
        <f t="shared" si="154"/>
        <v>0</v>
      </c>
      <c r="AV207" s="8">
        <v>0</v>
      </c>
      <c r="AW207" s="6">
        <v>0</v>
      </c>
      <c r="AX207" s="7">
        <f t="shared" si="155"/>
        <v>0</v>
      </c>
      <c r="AY207" s="8">
        <v>0</v>
      </c>
      <c r="AZ207" s="6">
        <v>0</v>
      </c>
      <c r="BA207" s="7">
        <f t="shared" si="156"/>
        <v>0</v>
      </c>
      <c r="BB207" s="8">
        <v>0</v>
      </c>
      <c r="BC207" s="6">
        <v>0</v>
      </c>
      <c r="BD207" s="7">
        <f t="shared" si="157"/>
        <v>0</v>
      </c>
      <c r="BE207" s="8">
        <v>0</v>
      </c>
      <c r="BF207" s="6">
        <v>0</v>
      </c>
      <c r="BG207" s="7">
        <f t="shared" si="158"/>
        <v>0</v>
      </c>
      <c r="BH207" s="8"/>
      <c r="BI207" s="6"/>
      <c r="BJ207" s="7"/>
      <c r="BK207" s="8">
        <f t="shared" si="99"/>
        <v>0</v>
      </c>
      <c r="BL207" s="7">
        <f t="shared" si="100"/>
        <v>0</v>
      </c>
    </row>
    <row r="208" spans="1:64" x14ac:dyDescent="0.3">
      <c r="A208" s="43">
        <v>2021</v>
      </c>
      <c r="B208" s="44" t="s">
        <v>12</v>
      </c>
      <c r="C208" s="8">
        <v>0</v>
      </c>
      <c r="D208" s="6">
        <v>0</v>
      </c>
      <c r="E208" s="7">
        <f t="shared" si="160"/>
        <v>0</v>
      </c>
      <c r="F208" s="8">
        <v>0</v>
      </c>
      <c r="G208" s="6">
        <v>0</v>
      </c>
      <c r="H208" s="7">
        <f t="shared" si="141"/>
        <v>0</v>
      </c>
      <c r="I208" s="8">
        <v>0</v>
      </c>
      <c r="J208" s="6">
        <v>0</v>
      </c>
      <c r="K208" s="7">
        <f t="shared" si="142"/>
        <v>0</v>
      </c>
      <c r="L208" s="8">
        <v>0</v>
      </c>
      <c r="M208" s="6">
        <v>0</v>
      </c>
      <c r="N208" s="7">
        <f t="shared" si="143"/>
        <v>0</v>
      </c>
      <c r="O208" s="71">
        <v>0</v>
      </c>
      <c r="P208" s="6">
        <v>0</v>
      </c>
      <c r="Q208" s="7">
        <f t="shared" si="144"/>
        <v>0</v>
      </c>
      <c r="R208" s="71">
        <v>4</v>
      </c>
      <c r="S208" s="6">
        <v>43.941000000000003</v>
      </c>
      <c r="T208" s="7">
        <f t="shared" si="145"/>
        <v>10985.25</v>
      </c>
      <c r="U208" s="8">
        <v>0</v>
      </c>
      <c r="V208" s="6">
        <v>0</v>
      </c>
      <c r="W208" s="7">
        <f t="shared" si="146"/>
        <v>0</v>
      </c>
      <c r="X208" s="8">
        <v>0</v>
      </c>
      <c r="Y208" s="6">
        <v>0</v>
      </c>
      <c r="Z208" s="7">
        <f t="shared" si="147"/>
        <v>0</v>
      </c>
      <c r="AA208" s="8">
        <v>0</v>
      </c>
      <c r="AB208" s="6">
        <v>0</v>
      </c>
      <c r="AC208" s="7">
        <f t="shared" si="148"/>
        <v>0</v>
      </c>
      <c r="AD208" s="8">
        <v>0</v>
      </c>
      <c r="AE208" s="6">
        <v>0</v>
      </c>
      <c r="AF208" s="7">
        <f t="shared" si="149"/>
        <v>0</v>
      </c>
      <c r="AG208" s="8">
        <v>0</v>
      </c>
      <c r="AH208" s="6">
        <v>0</v>
      </c>
      <c r="AI208" s="7">
        <f t="shared" si="150"/>
        <v>0</v>
      </c>
      <c r="AJ208" s="8">
        <v>0</v>
      </c>
      <c r="AK208" s="6">
        <v>0</v>
      </c>
      <c r="AL208" s="7">
        <f t="shared" si="151"/>
        <v>0</v>
      </c>
      <c r="AM208" s="8">
        <v>0</v>
      </c>
      <c r="AN208" s="6">
        <v>0</v>
      </c>
      <c r="AO208" s="7">
        <f t="shared" si="152"/>
        <v>0</v>
      </c>
      <c r="AP208" s="8">
        <v>0</v>
      </c>
      <c r="AQ208" s="6">
        <v>0</v>
      </c>
      <c r="AR208" s="7">
        <f t="shared" si="153"/>
        <v>0</v>
      </c>
      <c r="AS208" s="8">
        <v>0</v>
      </c>
      <c r="AT208" s="6">
        <v>0</v>
      </c>
      <c r="AU208" s="7">
        <f t="shared" si="154"/>
        <v>0</v>
      </c>
      <c r="AV208" s="8">
        <v>0</v>
      </c>
      <c r="AW208" s="6">
        <v>0</v>
      </c>
      <c r="AX208" s="7">
        <f t="shared" si="155"/>
        <v>0</v>
      </c>
      <c r="AY208" s="8">
        <v>0</v>
      </c>
      <c r="AZ208" s="6">
        <v>0</v>
      </c>
      <c r="BA208" s="7">
        <f t="shared" si="156"/>
        <v>0</v>
      </c>
      <c r="BB208" s="8">
        <v>0</v>
      </c>
      <c r="BC208" s="6">
        <v>0</v>
      </c>
      <c r="BD208" s="7">
        <f t="shared" si="157"/>
        <v>0</v>
      </c>
      <c r="BE208" s="8">
        <v>0</v>
      </c>
      <c r="BF208" s="6">
        <v>0</v>
      </c>
      <c r="BG208" s="7">
        <f t="shared" si="158"/>
        <v>0</v>
      </c>
      <c r="BH208" s="8"/>
      <c r="BI208" s="6"/>
      <c r="BJ208" s="7"/>
      <c r="BK208" s="8">
        <f t="shared" si="99"/>
        <v>4</v>
      </c>
      <c r="BL208" s="7">
        <f t="shared" si="100"/>
        <v>43.941000000000003</v>
      </c>
    </row>
    <row r="209" spans="1:64" x14ac:dyDescent="0.3">
      <c r="A209" s="43">
        <v>2021</v>
      </c>
      <c r="B209" s="44" t="s">
        <v>13</v>
      </c>
      <c r="C209" s="8">
        <v>0</v>
      </c>
      <c r="D209" s="6">
        <v>0</v>
      </c>
      <c r="E209" s="7">
        <f t="shared" si="160"/>
        <v>0</v>
      </c>
      <c r="F209" s="8">
        <v>0</v>
      </c>
      <c r="G209" s="6">
        <v>0</v>
      </c>
      <c r="H209" s="7">
        <f t="shared" si="141"/>
        <v>0</v>
      </c>
      <c r="I209" s="8">
        <v>0</v>
      </c>
      <c r="J209" s="6">
        <v>0</v>
      </c>
      <c r="K209" s="7">
        <f t="shared" si="142"/>
        <v>0</v>
      </c>
      <c r="L209" s="8">
        <v>0</v>
      </c>
      <c r="M209" s="6">
        <v>0</v>
      </c>
      <c r="N209" s="7">
        <f t="shared" si="143"/>
        <v>0</v>
      </c>
      <c r="O209" s="71">
        <v>0</v>
      </c>
      <c r="P209" s="6">
        <v>0</v>
      </c>
      <c r="Q209" s="7">
        <f t="shared" si="144"/>
        <v>0</v>
      </c>
      <c r="R209" s="71">
        <v>0.125</v>
      </c>
      <c r="S209" s="6">
        <v>1.4390000000000001</v>
      </c>
      <c r="T209" s="7">
        <f t="shared" si="145"/>
        <v>11512</v>
      </c>
      <c r="U209" s="8">
        <v>0</v>
      </c>
      <c r="V209" s="6">
        <v>0</v>
      </c>
      <c r="W209" s="7">
        <f t="shared" si="146"/>
        <v>0</v>
      </c>
      <c r="X209" s="8">
        <v>0</v>
      </c>
      <c r="Y209" s="6">
        <v>0</v>
      </c>
      <c r="Z209" s="7">
        <f t="shared" si="147"/>
        <v>0</v>
      </c>
      <c r="AA209" s="8">
        <v>0</v>
      </c>
      <c r="AB209" s="6">
        <v>0</v>
      </c>
      <c r="AC209" s="7">
        <f t="shared" si="148"/>
        <v>0</v>
      </c>
      <c r="AD209" s="8">
        <v>0</v>
      </c>
      <c r="AE209" s="6">
        <v>0</v>
      </c>
      <c r="AF209" s="7">
        <f t="shared" si="149"/>
        <v>0</v>
      </c>
      <c r="AG209" s="8">
        <v>0</v>
      </c>
      <c r="AH209" s="6">
        <v>0</v>
      </c>
      <c r="AI209" s="7">
        <f t="shared" si="150"/>
        <v>0</v>
      </c>
      <c r="AJ209" s="8">
        <v>0</v>
      </c>
      <c r="AK209" s="6">
        <v>0</v>
      </c>
      <c r="AL209" s="7">
        <f t="shared" si="151"/>
        <v>0</v>
      </c>
      <c r="AM209" s="8">
        <v>0</v>
      </c>
      <c r="AN209" s="6">
        <v>0</v>
      </c>
      <c r="AO209" s="7">
        <f t="shared" si="152"/>
        <v>0</v>
      </c>
      <c r="AP209" s="8">
        <v>0</v>
      </c>
      <c r="AQ209" s="6">
        <v>0</v>
      </c>
      <c r="AR209" s="7">
        <f t="shared" si="153"/>
        <v>0</v>
      </c>
      <c r="AS209" s="8">
        <v>0</v>
      </c>
      <c r="AT209" s="6">
        <v>0</v>
      </c>
      <c r="AU209" s="7">
        <f t="shared" si="154"/>
        <v>0</v>
      </c>
      <c r="AV209" s="8">
        <v>0</v>
      </c>
      <c r="AW209" s="6">
        <v>0</v>
      </c>
      <c r="AX209" s="7">
        <f t="shared" si="155"/>
        <v>0</v>
      </c>
      <c r="AY209" s="8">
        <v>0</v>
      </c>
      <c r="AZ209" s="6">
        <v>0</v>
      </c>
      <c r="BA209" s="7">
        <f t="shared" si="156"/>
        <v>0</v>
      </c>
      <c r="BB209" s="8">
        <v>0</v>
      </c>
      <c r="BC209" s="6">
        <v>0</v>
      </c>
      <c r="BD209" s="7">
        <f t="shared" si="157"/>
        <v>0</v>
      </c>
      <c r="BE209" s="8">
        <v>0</v>
      </c>
      <c r="BF209" s="6">
        <v>0</v>
      </c>
      <c r="BG209" s="7">
        <f t="shared" si="158"/>
        <v>0</v>
      </c>
      <c r="BH209" s="8"/>
      <c r="BI209" s="6"/>
      <c r="BJ209" s="7"/>
      <c r="BK209" s="8">
        <f t="shared" si="99"/>
        <v>0.125</v>
      </c>
      <c r="BL209" s="7">
        <f t="shared" si="100"/>
        <v>1.4390000000000001</v>
      </c>
    </row>
    <row r="210" spans="1:64" x14ac:dyDescent="0.3">
      <c r="A210" s="43">
        <v>2021</v>
      </c>
      <c r="B210" s="44" t="s">
        <v>14</v>
      </c>
      <c r="C210" s="8">
        <v>0</v>
      </c>
      <c r="D210" s="6">
        <v>0</v>
      </c>
      <c r="E210" s="7">
        <f t="shared" si="160"/>
        <v>0</v>
      </c>
      <c r="F210" s="8">
        <v>0</v>
      </c>
      <c r="G210" s="6">
        <v>0</v>
      </c>
      <c r="H210" s="7">
        <f t="shared" si="141"/>
        <v>0</v>
      </c>
      <c r="I210" s="8">
        <v>0</v>
      </c>
      <c r="J210" s="6">
        <v>0</v>
      </c>
      <c r="K210" s="7">
        <f t="shared" si="142"/>
        <v>0</v>
      </c>
      <c r="L210" s="8">
        <v>0</v>
      </c>
      <c r="M210" s="6">
        <v>0</v>
      </c>
      <c r="N210" s="7">
        <f t="shared" si="143"/>
        <v>0</v>
      </c>
      <c r="O210" s="8">
        <v>0</v>
      </c>
      <c r="P210" s="6">
        <v>0</v>
      </c>
      <c r="Q210" s="7">
        <f t="shared" si="144"/>
        <v>0</v>
      </c>
      <c r="R210" s="8">
        <v>0</v>
      </c>
      <c r="S210" s="6">
        <v>0</v>
      </c>
      <c r="T210" s="7">
        <f t="shared" si="145"/>
        <v>0</v>
      </c>
      <c r="U210" s="8">
        <v>0</v>
      </c>
      <c r="V210" s="6">
        <v>0</v>
      </c>
      <c r="W210" s="7">
        <f t="shared" si="146"/>
        <v>0</v>
      </c>
      <c r="X210" s="8">
        <v>0</v>
      </c>
      <c r="Y210" s="6">
        <v>0</v>
      </c>
      <c r="Z210" s="7">
        <f t="shared" si="147"/>
        <v>0</v>
      </c>
      <c r="AA210" s="8">
        <v>0</v>
      </c>
      <c r="AB210" s="6">
        <v>0</v>
      </c>
      <c r="AC210" s="7">
        <f t="shared" si="148"/>
        <v>0</v>
      </c>
      <c r="AD210" s="8">
        <v>0</v>
      </c>
      <c r="AE210" s="6">
        <v>0</v>
      </c>
      <c r="AF210" s="7">
        <f t="shared" si="149"/>
        <v>0</v>
      </c>
      <c r="AG210" s="8">
        <v>0</v>
      </c>
      <c r="AH210" s="6">
        <v>0</v>
      </c>
      <c r="AI210" s="7">
        <f t="shared" si="150"/>
        <v>0</v>
      </c>
      <c r="AJ210" s="8">
        <v>0</v>
      </c>
      <c r="AK210" s="6">
        <v>0</v>
      </c>
      <c r="AL210" s="7">
        <f t="shared" si="151"/>
        <v>0</v>
      </c>
      <c r="AM210" s="8">
        <v>0</v>
      </c>
      <c r="AN210" s="6">
        <v>0</v>
      </c>
      <c r="AO210" s="7">
        <f t="shared" si="152"/>
        <v>0</v>
      </c>
      <c r="AP210" s="8">
        <v>0</v>
      </c>
      <c r="AQ210" s="6">
        <v>0</v>
      </c>
      <c r="AR210" s="7">
        <f t="shared" si="153"/>
        <v>0</v>
      </c>
      <c r="AS210" s="8">
        <v>0</v>
      </c>
      <c r="AT210" s="6">
        <v>0</v>
      </c>
      <c r="AU210" s="7">
        <f t="shared" si="154"/>
        <v>0</v>
      </c>
      <c r="AV210" s="8">
        <v>0</v>
      </c>
      <c r="AW210" s="6">
        <v>0</v>
      </c>
      <c r="AX210" s="7">
        <f t="shared" si="155"/>
        <v>0</v>
      </c>
      <c r="AY210" s="8">
        <v>0</v>
      </c>
      <c r="AZ210" s="6">
        <v>0</v>
      </c>
      <c r="BA210" s="7">
        <f t="shared" si="156"/>
        <v>0</v>
      </c>
      <c r="BB210" s="8">
        <v>0</v>
      </c>
      <c r="BC210" s="6">
        <v>0</v>
      </c>
      <c r="BD210" s="7">
        <f t="shared" si="157"/>
        <v>0</v>
      </c>
      <c r="BE210" s="8">
        <v>0</v>
      </c>
      <c r="BF210" s="6">
        <v>0</v>
      </c>
      <c r="BG210" s="7">
        <f t="shared" si="158"/>
        <v>0</v>
      </c>
      <c r="BH210" s="8"/>
      <c r="BI210" s="6"/>
      <c r="BJ210" s="7"/>
      <c r="BK210" s="8">
        <f t="shared" si="99"/>
        <v>0</v>
      </c>
      <c r="BL210" s="7">
        <f t="shared" si="100"/>
        <v>0</v>
      </c>
    </row>
    <row r="211" spans="1:64" x14ac:dyDescent="0.3">
      <c r="A211" s="43">
        <v>2021</v>
      </c>
      <c r="B211" s="7" t="s">
        <v>15</v>
      </c>
      <c r="C211" s="8">
        <v>0</v>
      </c>
      <c r="D211" s="6">
        <v>0</v>
      </c>
      <c r="E211" s="7">
        <f t="shared" si="160"/>
        <v>0</v>
      </c>
      <c r="F211" s="8">
        <v>0</v>
      </c>
      <c r="G211" s="6">
        <v>0</v>
      </c>
      <c r="H211" s="7">
        <f t="shared" si="141"/>
        <v>0</v>
      </c>
      <c r="I211" s="8">
        <v>0</v>
      </c>
      <c r="J211" s="6">
        <v>0</v>
      </c>
      <c r="K211" s="7">
        <f t="shared" si="142"/>
        <v>0</v>
      </c>
      <c r="L211" s="8">
        <v>0</v>
      </c>
      <c r="M211" s="6">
        <v>0</v>
      </c>
      <c r="N211" s="7">
        <f t="shared" si="143"/>
        <v>0</v>
      </c>
      <c r="O211" s="71">
        <v>0</v>
      </c>
      <c r="P211" s="6">
        <v>0</v>
      </c>
      <c r="Q211" s="7">
        <f t="shared" si="144"/>
        <v>0</v>
      </c>
      <c r="R211" s="71">
        <v>4</v>
      </c>
      <c r="S211" s="6">
        <v>43.710999999999999</v>
      </c>
      <c r="T211" s="7">
        <f t="shared" si="145"/>
        <v>10927.75</v>
      </c>
      <c r="U211" s="8">
        <v>0</v>
      </c>
      <c r="V211" s="6">
        <v>0</v>
      </c>
      <c r="W211" s="7">
        <f t="shared" si="146"/>
        <v>0</v>
      </c>
      <c r="X211" s="8">
        <v>0</v>
      </c>
      <c r="Y211" s="6">
        <v>0</v>
      </c>
      <c r="Z211" s="7">
        <f t="shared" si="147"/>
        <v>0</v>
      </c>
      <c r="AA211" s="8">
        <v>0</v>
      </c>
      <c r="AB211" s="6">
        <v>0</v>
      </c>
      <c r="AC211" s="7">
        <f t="shared" si="148"/>
        <v>0</v>
      </c>
      <c r="AD211" s="8">
        <v>0</v>
      </c>
      <c r="AE211" s="6">
        <v>0</v>
      </c>
      <c r="AF211" s="7">
        <f t="shared" si="149"/>
        <v>0</v>
      </c>
      <c r="AG211" s="8">
        <v>0</v>
      </c>
      <c r="AH211" s="6">
        <v>0</v>
      </c>
      <c r="AI211" s="7">
        <f t="shared" si="150"/>
        <v>0</v>
      </c>
      <c r="AJ211" s="8">
        <v>0</v>
      </c>
      <c r="AK211" s="6">
        <v>0</v>
      </c>
      <c r="AL211" s="7">
        <f t="shared" si="151"/>
        <v>0</v>
      </c>
      <c r="AM211" s="8">
        <v>0</v>
      </c>
      <c r="AN211" s="6">
        <v>0</v>
      </c>
      <c r="AO211" s="7">
        <f t="shared" si="152"/>
        <v>0</v>
      </c>
      <c r="AP211" s="8">
        <v>0</v>
      </c>
      <c r="AQ211" s="6">
        <v>0</v>
      </c>
      <c r="AR211" s="7">
        <f t="shared" si="153"/>
        <v>0</v>
      </c>
      <c r="AS211" s="8">
        <v>0</v>
      </c>
      <c r="AT211" s="6">
        <v>0</v>
      </c>
      <c r="AU211" s="7">
        <f t="shared" si="154"/>
        <v>0</v>
      </c>
      <c r="AV211" s="8">
        <v>0</v>
      </c>
      <c r="AW211" s="6">
        <v>0</v>
      </c>
      <c r="AX211" s="7">
        <f t="shared" si="155"/>
        <v>0</v>
      </c>
      <c r="AY211" s="8">
        <v>0</v>
      </c>
      <c r="AZ211" s="6">
        <v>0</v>
      </c>
      <c r="BA211" s="7">
        <f t="shared" si="156"/>
        <v>0</v>
      </c>
      <c r="BB211" s="8">
        <v>0</v>
      </c>
      <c r="BC211" s="6">
        <v>0</v>
      </c>
      <c r="BD211" s="7">
        <f t="shared" si="157"/>
        <v>0</v>
      </c>
      <c r="BE211" s="8">
        <v>0</v>
      </c>
      <c r="BF211" s="6">
        <v>0</v>
      </c>
      <c r="BG211" s="7">
        <f t="shared" si="158"/>
        <v>0</v>
      </c>
      <c r="BH211" s="8"/>
      <c r="BI211" s="6"/>
      <c r="BJ211" s="7"/>
      <c r="BK211" s="8">
        <f t="shared" si="99"/>
        <v>4</v>
      </c>
      <c r="BL211" s="7">
        <f t="shared" si="100"/>
        <v>43.710999999999999</v>
      </c>
    </row>
    <row r="212" spans="1:64" x14ac:dyDescent="0.3">
      <c r="A212" s="43">
        <v>2021</v>
      </c>
      <c r="B212" s="44" t="s">
        <v>16</v>
      </c>
      <c r="C212" s="8">
        <v>0</v>
      </c>
      <c r="D212" s="6">
        <v>0</v>
      </c>
      <c r="E212" s="7">
        <f t="shared" si="160"/>
        <v>0</v>
      </c>
      <c r="F212" s="8">
        <v>0</v>
      </c>
      <c r="G212" s="6">
        <v>0</v>
      </c>
      <c r="H212" s="7">
        <f t="shared" si="141"/>
        <v>0</v>
      </c>
      <c r="I212" s="8">
        <v>0</v>
      </c>
      <c r="J212" s="6">
        <v>0</v>
      </c>
      <c r="K212" s="7">
        <f t="shared" si="142"/>
        <v>0</v>
      </c>
      <c r="L212" s="8">
        <v>0</v>
      </c>
      <c r="M212" s="6">
        <v>0</v>
      </c>
      <c r="N212" s="7">
        <f t="shared" si="143"/>
        <v>0</v>
      </c>
      <c r="O212" s="8">
        <v>0</v>
      </c>
      <c r="P212" s="6">
        <v>0</v>
      </c>
      <c r="Q212" s="7">
        <f t="shared" si="144"/>
        <v>0</v>
      </c>
      <c r="R212" s="8">
        <v>0</v>
      </c>
      <c r="S212" s="6">
        <v>0</v>
      </c>
      <c r="T212" s="7">
        <f t="shared" si="145"/>
        <v>0</v>
      </c>
      <c r="U212" s="8">
        <v>0</v>
      </c>
      <c r="V212" s="6">
        <v>0</v>
      </c>
      <c r="W212" s="7">
        <f t="shared" si="146"/>
        <v>0</v>
      </c>
      <c r="X212" s="8">
        <v>0</v>
      </c>
      <c r="Y212" s="6">
        <v>0</v>
      </c>
      <c r="Z212" s="7">
        <f t="shared" si="147"/>
        <v>0</v>
      </c>
      <c r="AA212" s="8">
        <v>0</v>
      </c>
      <c r="AB212" s="6">
        <v>0</v>
      </c>
      <c r="AC212" s="7">
        <f t="shared" si="148"/>
        <v>0</v>
      </c>
      <c r="AD212" s="8">
        <v>0</v>
      </c>
      <c r="AE212" s="6">
        <v>0</v>
      </c>
      <c r="AF212" s="7">
        <f t="shared" si="149"/>
        <v>0</v>
      </c>
      <c r="AG212" s="8">
        <v>0</v>
      </c>
      <c r="AH212" s="6">
        <v>0</v>
      </c>
      <c r="AI212" s="7">
        <f t="shared" si="150"/>
        <v>0</v>
      </c>
      <c r="AJ212" s="8">
        <v>0</v>
      </c>
      <c r="AK212" s="6">
        <v>0</v>
      </c>
      <c r="AL212" s="7">
        <f t="shared" si="151"/>
        <v>0</v>
      </c>
      <c r="AM212" s="8">
        <v>0</v>
      </c>
      <c r="AN212" s="6">
        <v>0</v>
      </c>
      <c r="AO212" s="7">
        <f t="shared" si="152"/>
        <v>0</v>
      </c>
      <c r="AP212" s="8">
        <v>0</v>
      </c>
      <c r="AQ212" s="6">
        <v>0</v>
      </c>
      <c r="AR212" s="7">
        <f t="shared" si="153"/>
        <v>0</v>
      </c>
      <c r="AS212" s="8">
        <v>0</v>
      </c>
      <c r="AT212" s="6">
        <v>0</v>
      </c>
      <c r="AU212" s="7">
        <f t="shared" si="154"/>
        <v>0</v>
      </c>
      <c r="AV212" s="8">
        <v>0</v>
      </c>
      <c r="AW212" s="6">
        <v>0</v>
      </c>
      <c r="AX212" s="7">
        <f t="shared" si="155"/>
        <v>0</v>
      </c>
      <c r="AY212" s="8">
        <v>0</v>
      </c>
      <c r="AZ212" s="6">
        <v>0</v>
      </c>
      <c r="BA212" s="7">
        <f t="shared" si="156"/>
        <v>0</v>
      </c>
      <c r="BB212" s="8">
        <v>0</v>
      </c>
      <c r="BC212" s="6">
        <v>0</v>
      </c>
      <c r="BD212" s="7">
        <f t="shared" si="157"/>
        <v>0</v>
      </c>
      <c r="BE212" s="8">
        <v>0</v>
      </c>
      <c r="BF212" s="6">
        <v>0</v>
      </c>
      <c r="BG212" s="7">
        <f t="shared" si="158"/>
        <v>0</v>
      </c>
      <c r="BH212" s="8"/>
      <c r="BI212" s="6"/>
      <c r="BJ212" s="7"/>
      <c r="BK212" s="8">
        <f t="shared" ref="BK212:BK213" si="161">C212+BQ15712+R212+AY212+BB212+AA212+AP212+U212+X212+AJ212+AM212+BH212+AV212+AG212+F212+AS212+AD212+L212+I212</f>
        <v>0</v>
      </c>
      <c r="BL212" s="7">
        <f t="shared" ref="BL212:BL213" si="162">D212+BR15712+S212+AZ212+BC212+AB212+AQ212+V212+Y212+AK212+AN212+BI212+AW212+AH212+G212+AT212+AE212+M212+J212</f>
        <v>0</v>
      </c>
    </row>
    <row r="213" spans="1:64" ht="15" thickBot="1" x14ac:dyDescent="0.35">
      <c r="A213" s="45"/>
      <c r="B213" s="46" t="s">
        <v>17</v>
      </c>
      <c r="C213" s="36">
        <f t="shared" ref="C213:D213" si="163">SUM(C201:C212)</f>
        <v>0</v>
      </c>
      <c r="D213" s="34">
        <f t="shared" si="163"/>
        <v>0</v>
      </c>
      <c r="E213" s="35"/>
      <c r="F213" s="36">
        <f t="shared" ref="F213:G213" si="164">SUM(F201:F212)</f>
        <v>0</v>
      </c>
      <c r="G213" s="34">
        <f t="shared" si="164"/>
        <v>0</v>
      </c>
      <c r="H213" s="35"/>
      <c r="I213" s="36">
        <f t="shared" ref="I213:J213" si="165">SUM(I201:I212)</f>
        <v>0</v>
      </c>
      <c r="J213" s="34">
        <f t="shared" si="165"/>
        <v>0</v>
      </c>
      <c r="K213" s="35"/>
      <c r="L213" s="36">
        <f t="shared" ref="L213:M213" si="166">SUM(L201:L212)</f>
        <v>0</v>
      </c>
      <c r="M213" s="34">
        <f t="shared" si="166"/>
        <v>0</v>
      </c>
      <c r="N213" s="35"/>
      <c r="O213" s="36">
        <f t="shared" ref="O213:P213" si="167">SUM(O201:O212)</f>
        <v>0</v>
      </c>
      <c r="P213" s="34">
        <f t="shared" si="167"/>
        <v>0</v>
      </c>
      <c r="Q213" s="35"/>
      <c r="R213" s="36">
        <f t="shared" ref="R213:S213" si="168">SUM(R201:R212)</f>
        <v>66.375</v>
      </c>
      <c r="S213" s="34">
        <f t="shared" si="168"/>
        <v>811.577</v>
      </c>
      <c r="T213" s="35"/>
      <c r="U213" s="36">
        <f t="shared" ref="U213:V213" si="169">SUM(U201:U212)</f>
        <v>0</v>
      </c>
      <c r="V213" s="34">
        <f t="shared" si="169"/>
        <v>0</v>
      </c>
      <c r="W213" s="35"/>
      <c r="X213" s="36">
        <f t="shared" ref="X213:Y213" si="170">SUM(X201:X212)</f>
        <v>0</v>
      </c>
      <c r="Y213" s="34">
        <f t="shared" si="170"/>
        <v>0</v>
      </c>
      <c r="Z213" s="35"/>
      <c r="AA213" s="36">
        <f t="shared" ref="AA213:AB213" si="171">SUM(AA201:AA212)</f>
        <v>0</v>
      </c>
      <c r="AB213" s="34">
        <f t="shared" si="171"/>
        <v>0</v>
      </c>
      <c r="AC213" s="35"/>
      <c r="AD213" s="36">
        <f t="shared" ref="AD213:AE213" si="172">SUM(AD201:AD212)</f>
        <v>0</v>
      </c>
      <c r="AE213" s="34">
        <f t="shared" si="172"/>
        <v>0</v>
      </c>
      <c r="AF213" s="35"/>
      <c r="AG213" s="36">
        <f t="shared" ref="AG213:AH213" si="173">SUM(AG201:AG212)</f>
        <v>0</v>
      </c>
      <c r="AH213" s="34">
        <f t="shared" si="173"/>
        <v>0</v>
      </c>
      <c r="AI213" s="35"/>
      <c r="AJ213" s="36">
        <f t="shared" ref="AJ213:AK213" si="174">SUM(AJ201:AJ212)</f>
        <v>0</v>
      </c>
      <c r="AK213" s="34">
        <f t="shared" si="174"/>
        <v>0</v>
      </c>
      <c r="AL213" s="35"/>
      <c r="AM213" s="36">
        <f t="shared" ref="AM213:AN213" si="175">SUM(AM201:AM212)</f>
        <v>0</v>
      </c>
      <c r="AN213" s="34">
        <f t="shared" si="175"/>
        <v>0</v>
      </c>
      <c r="AO213" s="35"/>
      <c r="AP213" s="36">
        <f t="shared" ref="AP213:AQ213" si="176">SUM(AP201:AP212)</f>
        <v>0.05</v>
      </c>
      <c r="AQ213" s="34">
        <f t="shared" si="176"/>
        <v>0.46200000000000002</v>
      </c>
      <c r="AR213" s="35"/>
      <c r="AS213" s="36">
        <f t="shared" ref="AS213:AT213" si="177">SUM(AS201:AS212)</f>
        <v>0</v>
      </c>
      <c r="AT213" s="34">
        <f t="shared" si="177"/>
        <v>0</v>
      </c>
      <c r="AU213" s="35"/>
      <c r="AV213" s="36">
        <f t="shared" ref="AV213:AW213" si="178">SUM(AV201:AV212)</f>
        <v>0</v>
      </c>
      <c r="AW213" s="34">
        <f t="shared" si="178"/>
        <v>0</v>
      </c>
      <c r="AX213" s="35"/>
      <c r="AY213" s="36">
        <f t="shared" ref="AY213:AZ213" si="179">SUM(AY201:AY212)</f>
        <v>1.6842900000000001</v>
      </c>
      <c r="AZ213" s="34">
        <f t="shared" si="179"/>
        <v>16.988</v>
      </c>
      <c r="BA213" s="35"/>
      <c r="BB213" s="36">
        <f t="shared" ref="BB213:BC213" si="180">SUM(BB201:BB212)</f>
        <v>0</v>
      </c>
      <c r="BC213" s="34">
        <f t="shared" si="180"/>
        <v>0</v>
      </c>
      <c r="BD213" s="35"/>
      <c r="BE213" s="36">
        <f t="shared" ref="BE213:BF213" si="181">SUM(BE201:BE212)</f>
        <v>0</v>
      </c>
      <c r="BF213" s="34">
        <f t="shared" si="181"/>
        <v>0</v>
      </c>
      <c r="BG213" s="35"/>
      <c r="BH213" s="36"/>
      <c r="BI213" s="34"/>
      <c r="BJ213" s="35"/>
      <c r="BK213" s="36">
        <f t="shared" si="161"/>
        <v>68.109290000000001</v>
      </c>
      <c r="BL213" s="35">
        <f t="shared" si="162"/>
        <v>829.02700000000004</v>
      </c>
    </row>
    <row r="214" spans="1:64" x14ac:dyDescent="0.3">
      <c r="A214" s="43">
        <v>2022</v>
      </c>
      <c r="B214" s="44" t="s">
        <v>5</v>
      </c>
      <c r="C214" s="8">
        <v>0</v>
      </c>
      <c r="D214" s="6">
        <v>0</v>
      </c>
      <c r="E214" s="7">
        <f>IF(C214=0,0,D214/C214*1000)</f>
        <v>0</v>
      </c>
      <c r="F214" s="8">
        <v>0</v>
      </c>
      <c r="G214" s="6">
        <v>0</v>
      </c>
      <c r="H214" s="7">
        <f t="shared" ref="H214:H225" si="182">IF(F214=0,0,G214/F214*1000)</f>
        <v>0</v>
      </c>
      <c r="I214" s="8">
        <v>0</v>
      </c>
      <c r="J214" s="6">
        <v>0</v>
      </c>
      <c r="K214" s="7">
        <f t="shared" ref="K214:K225" si="183">IF(I214=0,0,J214/I214*1000)</f>
        <v>0</v>
      </c>
      <c r="L214" s="8">
        <v>0</v>
      </c>
      <c r="M214" s="6">
        <v>0</v>
      </c>
      <c r="N214" s="7">
        <f t="shared" ref="N214:N225" si="184">IF(L214=0,0,M214/L214*1000)</f>
        <v>0</v>
      </c>
      <c r="O214" s="8">
        <v>0</v>
      </c>
      <c r="P214" s="6">
        <v>0</v>
      </c>
      <c r="Q214" s="7">
        <f t="shared" ref="Q214:Q225" si="185">IF(O214=0,0,P214/O214*1000)</f>
        <v>0</v>
      </c>
      <c r="R214" s="71">
        <v>13</v>
      </c>
      <c r="S214" s="6">
        <v>168.001</v>
      </c>
      <c r="T214" s="7">
        <f t="shared" ref="T214:T225" si="186">IF(R214=0,0,S214/R214*1000)</f>
        <v>12923.153846153848</v>
      </c>
      <c r="U214" s="8">
        <v>0</v>
      </c>
      <c r="V214" s="6">
        <v>0</v>
      </c>
      <c r="W214" s="7">
        <f t="shared" ref="W214:W225" si="187">IF(U214=0,0,V214/U214*1000)</f>
        <v>0</v>
      </c>
      <c r="X214" s="8">
        <v>0</v>
      </c>
      <c r="Y214" s="6">
        <v>0</v>
      </c>
      <c r="Z214" s="7">
        <f t="shared" ref="Z214:Z225" si="188">IF(X214=0,0,Y214/X214*1000)</f>
        <v>0</v>
      </c>
      <c r="AA214" s="8">
        <v>0</v>
      </c>
      <c r="AB214" s="6">
        <v>0</v>
      </c>
      <c r="AC214" s="7">
        <f t="shared" ref="AC214:AC225" si="189">IF(AA214=0,0,AB214/AA214*1000)</f>
        <v>0</v>
      </c>
      <c r="AD214" s="8">
        <v>0</v>
      </c>
      <c r="AE214" s="6">
        <v>0</v>
      </c>
      <c r="AF214" s="7">
        <f t="shared" ref="AF214:AF225" si="190">IF(AD214=0,0,AE214/AD214*1000)</f>
        <v>0</v>
      </c>
      <c r="AG214" s="8">
        <v>0</v>
      </c>
      <c r="AH214" s="6">
        <v>0</v>
      </c>
      <c r="AI214" s="7">
        <f t="shared" ref="AI214:AI225" si="191">IF(AG214=0,0,AH214/AG214*1000)</f>
        <v>0</v>
      </c>
      <c r="AJ214" s="8">
        <v>0</v>
      </c>
      <c r="AK214" s="6">
        <v>0</v>
      </c>
      <c r="AL214" s="7">
        <f t="shared" ref="AL214:AL225" si="192">IF(AJ214=0,0,AK214/AJ214*1000)</f>
        <v>0</v>
      </c>
      <c r="AM214" s="8">
        <v>0</v>
      </c>
      <c r="AN214" s="6">
        <v>0</v>
      </c>
      <c r="AO214" s="7">
        <f t="shared" ref="AO214:AO225" si="193">IF(AM214=0,0,AN214/AM214*1000)</f>
        <v>0</v>
      </c>
      <c r="AP214" s="8">
        <v>0</v>
      </c>
      <c r="AQ214" s="6">
        <v>0</v>
      </c>
      <c r="AR214" s="7">
        <f t="shared" ref="AR214:AR225" si="194">IF(AP214=0,0,AQ214/AP214*1000)</f>
        <v>0</v>
      </c>
      <c r="AS214" s="8">
        <v>0</v>
      </c>
      <c r="AT214" s="6">
        <v>0</v>
      </c>
      <c r="AU214" s="7">
        <f t="shared" ref="AU214:AU225" si="195">IF(AS214=0,0,AT214/AS214*1000)</f>
        <v>0</v>
      </c>
      <c r="AV214" s="8">
        <v>0</v>
      </c>
      <c r="AW214" s="6">
        <v>0</v>
      </c>
      <c r="AX214" s="7">
        <f t="shared" ref="AX214:AX225" si="196">IF(AV214=0,0,AW214/AV214*1000)</f>
        <v>0</v>
      </c>
      <c r="AY214" s="8">
        <v>0</v>
      </c>
      <c r="AZ214" s="6">
        <v>0</v>
      </c>
      <c r="BA214" s="7">
        <f t="shared" ref="BA214:BA225" si="197">IF(AY214=0,0,AZ214/AY214*1000)</f>
        <v>0</v>
      </c>
      <c r="BB214" s="8">
        <v>0</v>
      </c>
      <c r="BC214" s="6">
        <v>0</v>
      </c>
      <c r="BD214" s="7">
        <f t="shared" ref="BD214:BD225" si="198">IF(BB214=0,0,BC214/BB214*1000)</f>
        <v>0</v>
      </c>
      <c r="BE214" s="8">
        <v>0</v>
      </c>
      <c r="BF214" s="6">
        <v>0</v>
      </c>
      <c r="BG214" s="7">
        <f t="shared" ref="BG214:BG225" si="199">IF(BE214=0,0,BF214/BE214*1000)</f>
        <v>0</v>
      </c>
      <c r="BH214" s="8"/>
      <c r="BI214" s="6"/>
      <c r="BJ214" s="7"/>
      <c r="BK214" s="8">
        <f>SUMIF($C$5:$BJ$5,"Ton",C214:BJ214)</f>
        <v>13</v>
      </c>
      <c r="BL214" s="7">
        <f>SUMIF($C$5:$BJ$5,"F*",C214:BJ214)</f>
        <v>168.001</v>
      </c>
    </row>
    <row r="215" spans="1:64" x14ac:dyDescent="0.3">
      <c r="A215" s="43">
        <v>2022</v>
      </c>
      <c r="B215" s="44" t="s">
        <v>6</v>
      </c>
      <c r="C215" s="8">
        <v>0</v>
      </c>
      <c r="D215" s="6">
        <v>0</v>
      </c>
      <c r="E215" s="7">
        <f t="shared" ref="E215:E216" si="200">IF(C215=0,0,D215/C215*1000)</f>
        <v>0</v>
      </c>
      <c r="F215" s="8">
        <v>0</v>
      </c>
      <c r="G215" s="6">
        <v>0</v>
      </c>
      <c r="H215" s="7">
        <f t="shared" si="182"/>
        <v>0</v>
      </c>
      <c r="I215" s="8">
        <v>0</v>
      </c>
      <c r="J215" s="6">
        <v>0</v>
      </c>
      <c r="K215" s="7">
        <f t="shared" si="183"/>
        <v>0</v>
      </c>
      <c r="L215" s="8">
        <v>0</v>
      </c>
      <c r="M215" s="6">
        <v>0</v>
      </c>
      <c r="N215" s="7">
        <f t="shared" si="184"/>
        <v>0</v>
      </c>
      <c r="O215" s="8">
        <v>0</v>
      </c>
      <c r="P215" s="6">
        <v>0</v>
      </c>
      <c r="Q215" s="7">
        <f t="shared" si="185"/>
        <v>0</v>
      </c>
      <c r="R215" s="71">
        <v>7.2909100000000002</v>
      </c>
      <c r="S215" s="6">
        <v>68.738</v>
      </c>
      <c r="T215" s="7">
        <f t="shared" si="186"/>
        <v>9427.9040613585967</v>
      </c>
      <c r="U215" s="8">
        <v>0</v>
      </c>
      <c r="V215" s="6">
        <v>0</v>
      </c>
      <c r="W215" s="7">
        <f t="shared" si="187"/>
        <v>0</v>
      </c>
      <c r="X215" s="8">
        <v>0</v>
      </c>
      <c r="Y215" s="6">
        <v>0</v>
      </c>
      <c r="Z215" s="7">
        <f t="shared" si="188"/>
        <v>0</v>
      </c>
      <c r="AA215" s="8">
        <v>0</v>
      </c>
      <c r="AB215" s="6">
        <v>0</v>
      </c>
      <c r="AC215" s="7">
        <f t="shared" si="189"/>
        <v>0</v>
      </c>
      <c r="AD215" s="8">
        <v>0</v>
      </c>
      <c r="AE215" s="6">
        <v>0</v>
      </c>
      <c r="AF215" s="7">
        <f t="shared" si="190"/>
        <v>0</v>
      </c>
      <c r="AG215" s="8">
        <v>0</v>
      </c>
      <c r="AH215" s="6">
        <v>0</v>
      </c>
      <c r="AI215" s="7">
        <f t="shared" si="191"/>
        <v>0</v>
      </c>
      <c r="AJ215" s="8">
        <v>0</v>
      </c>
      <c r="AK215" s="6">
        <v>0</v>
      </c>
      <c r="AL215" s="7">
        <f t="shared" si="192"/>
        <v>0</v>
      </c>
      <c r="AM215" s="8">
        <v>0</v>
      </c>
      <c r="AN215" s="6">
        <v>0</v>
      </c>
      <c r="AO215" s="7">
        <f t="shared" si="193"/>
        <v>0</v>
      </c>
      <c r="AP215" s="8">
        <v>0</v>
      </c>
      <c r="AQ215" s="6">
        <v>0</v>
      </c>
      <c r="AR215" s="7">
        <f t="shared" si="194"/>
        <v>0</v>
      </c>
      <c r="AS215" s="8">
        <v>0</v>
      </c>
      <c r="AT215" s="6">
        <v>0</v>
      </c>
      <c r="AU215" s="7">
        <f t="shared" si="195"/>
        <v>0</v>
      </c>
      <c r="AV215" s="8">
        <v>0</v>
      </c>
      <c r="AW215" s="6">
        <v>0</v>
      </c>
      <c r="AX215" s="7">
        <f t="shared" si="196"/>
        <v>0</v>
      </c>
      <c r="AY215" s="8">
        <v>0</v>
      </c>
      <c r="AZ215" s="6">
        <v>0</v>
      </c>
      <c r="BA215" s="7">
        <f t="shared" si="197"/>
        <v>0</v>
      </c>
      <c r="BB215" s="8">
        <v>0</v>
      </c>
      <c r="BC215" s="6">
        <v>0</v>
      </c>
      <c r="BD215" s="7">
        <f t="shared" si="198"/>
        <v>0</v>
      </c>
      <c r="BE215" s="8">
        <v>0</v>
      </c>
      <c r="BF215" s="6">
        <v>0</v>
      </c>
      <c r="BG215" s="7">
        <f t="shared" si="199"/>
        <v>0</v>
      </c>
      <c r="BH215" s="8"/>
      <c r="BI215" s="6"/>
      <c r="BJ215" s="7"/>
      <c r="BK215" s="8">
        <f t="shared" ref="BK215:BK226" si="201">SUMIF($C$5:$BJ$5,"Ton",C215:BJ215)</f>
        <v>7.2909100000000002</v>
      </c>
      <c r="BL215" s="7">
        <f t="shared" ref="BL215:BL226" si="202">SUMIF($C$5:$BJ$5,"F*",C215:BJ215)</f>
        <v>68.738</v>
      </c>
    </row>
    <row r="216" spans="1:64" x14ac:dyDescent="0.3">
      <c r="A216" s="43">
        <v>2022</v>
      </c>
      <c r="B216" s="44" t="s">
        <v>7</v>
      </c>
      <c r="C216" s="8">
        <v>0</v>
      </c>
      <c r="D216" s="6">
        <v>0</v>
      </c>
      <c r="E216" s="7">
        <f t="shared" si="200"/>
        <v>0</v>
      </c>
      <c r="F216" s="8">
        <v>0</v>
      </c>
      <c r="G216" s="6">
        <v>0</v>
      </c>
      <c r="H216" s="7">
        <f t="shared" si="182"/>
        <v>0</v>
      </c>
      <c r="I216" s="8">
        <v>0</v>
      </c>
      <c r="J216" s="6">
        <v>0</v>
      </c>
      <c r="K216" s="7">
        <f t="shared" si="183"/>
        <v>0</v>
      </c>
      <c r="L216" s="8">
        <v>0</v>
      </c>
      <c r="M216" s="6">
        <v>0</v>
      </c>
      <c r="N216" s="7">
        <f t="shared" si="184"/>
        <v>0</v>
      </c>
      <c r="O216" s="71">
        <v>66.831999999999994</v>
      </c>
      <c r="P216" s="6">
        <v>475.87599999999998</v>
      </c>
      <c r="Q216" s="7">
        <f t="shared" si="185"/>
        <v>7120.4812066076138</v>
      </c>
      <c r="R216" s="8">
        <v>0</v>
      </c>
      <c r="S216" s="6">
        <v>0</v>
      </c>
      <c r="T216" s="7">
        <f t="shared" si="186"/>
        <v>0</v>
      </c>
      <c r="U216" s="8">
        <v>0</v>
      </c>
      <c r="V216" s="6">
        <v>0</v>
      </c>
      <c r="W216" s="7">
        <f t="shared" si="187"/>
        <v>0</v>
      </c>
      <c r="X216" s="8">
        <v>0</v>
      </c>
      <c r="Y216" s="6">
        <v>0</v>
      </c>
      <c r="Z216" s="7">
        <f t="shared" si="188"/>
        <v>0</v>
      </c>
      <c r="AA216" s="8">
        <v>0</v>
      </c>
      <c r="AB216" s="6">
        <v>0</v>
      </c>
      <c r="AC216" s="7">
        <f t="shared" si="189"/>
        <v>0</v>
      </c>
      <c r="AD216" s="8">
        <v>0</v>
      </c>
      <c r="AE216" s="6">
        <v>0</v>
      </c>
      <c r="AF216" s="7">
        <f t="shared" si="190"/>
        <v>0</v>
      </c>
      <c r="AG216" s="8">
        <v>0</v>
      </c>
      <c r="AH216" s="6">
        <v>0</v>
      </c>
      <c r="AI216" s="7">
        <f t="shared" si="191"/>
        <v>0</v>
      </c>
      <c r="AJ216" s="8">
        <v>0</v>
      </c>
      <c r="AK216" s="6">
        <v>0</v>
      </c>
      <c r="AL216" s="7">
        <f t="shared" si="192"/>
        <v>0</v>
      </c>
      <c r="AM216" s="8">
        <v>0</v>
      </c>
      <c r="AN216" s="6">
        <v>0</v>
      </c>
      <c r="AO216" s="7">
        <f t="shared" si="193"/>
        <v>0</v>
      </c>
      <c r="AP216" s="8">
        <v>0</v>
      </c>
      <c r="AQ216" s="6">
        <v>0</v>
      </c>
      <c r="AR216" s="7">
        <f t="shared" si="194"/>
        <v>0</v>
      </c>
      <c r="AS216" s="8">
        <v>0</v>
      </c>
      <c r="AT216" s="6">
        <v>0</v>
      </c>
      <c r="AU216" s="7">
        <f t="shared" si="195"/>
        <v>0</v>
      </c>
      <c r="AV216" s="8">
        <v>0</v>
      </c>
      <c r="AW216" s="6">
        <v>0</v>
      </c>
      <c r="AX216" s="7">
        <f t="shared" si="196"/>
        <v>0</v>
      </c>
      <c r="AY216" s="8">
        <v>0</v>
      </c>
      <c r="AZ216" s="6">
        <v>0</v>
      </c>
      <c r="BA216" s="7">
        <f t="shared" si="197"/>
        <v>0</v>
      </c>
      <c r="BB216" s="8">
        <v>0</v>
      </c>
      <c r="BC216" s="6">
        <v>0</v>
      </c>
      <c r="BD216" s="7">
        <f t="shared" si="198"/>
        <v>0</v>
      </c>
      <c r="BE216" s="8">
        <v>0</v>
      </c>
      <c r="BF216" s="6">
        <v>0</v>
      </c>
      <c r="BG216" s="7">
        <f t="shared" si="199"/>
        <v>0</v>
      </c>
      <c r="BH216" s="8"/>
      <c r="BI216" s="6"/>
      <c r="BJ216" s="7"/>
      <c r="BK216" s="8">
        <f t="shared" si="201"/>
        <v>66.831999999999994</v>
      </c>
      <c r="BL216" s="7">
        <f t="shared" si="202"/>
        <v>475.87599999999998</v>
      </c>
    </row>
    <row r="217" spans="1:64" x14ac:dyDescent="0.3">
      <c r="A217" s="43">
        <v>2022</v>
      </c>
      <c r="B217" s="44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si="182"/>
        <v>0</v>
      </c>
      <c r="I217" s="8">
        <v>0</v>
      </c>
      <c r="J217" s="6">
        <v>0</v>
      </c>
      <c r="K217" s="7">
        <f t="shared" si="183"/>
        <v>0</v>
      </c>
      <c r="L217" s="8">
        <v>0</v>
      </c>
      <c r="M217" s="6">
        <v>0</v>
      </c>
      <c r="N217" s="7">
        <f t="shared" si="184"/>
        <v>0</v>
      </c>
      <c r="O217" s="8">
        <v>0</v>
      </c>
      <c r="P217" s="6">
        <v>0</v>
      </c>
      <c r="Q217" s="7">
        <f t="shared" si="185"/>
        <v>0</v>
      </c>
      <c r="R217" s="8">
        <v>0</v>
      </c>
      <c r="S217" s="6">
        <v>0</v>
      </c>
      <c r="T217" s="7">
        <f t="shared" si="186"/>
        <v>0</v>
      </c>
      <c r="U217" s="8">
        <v>0</v>
      </c>
      <c r="V217" s="6">
        <v>0</v>
      </c>
      <c r="W217" s="7">
        <f t="shared" si="187"/>
        <v>0</v>
      </c>
      <c r="X217" s="8">
        <v>0</v>
      </c>
      <c r="Y217" s="6">
        <v>0</v>
      </c>
      <c r="Z217" s="7">
        <f t="shared" si="188"/>
        <v>0</v>
      </c>
      <c r="AA217" s="8">
        <v>0</v>
      </c>
      <c r="AB217" s="6">
        <v>0</v>
      </c>
      <c r="AC217" s="7">
        <f t="shared" si="189"/>
        <v>0</v>
      </c>
      <c r="AD217" s="8">
        <v>0</v>
      </c>
      <c r="AE217" s="6">
        <v>0</v>
      </c>
      <c r="AF217" s="7">
        <f t="shared" si="190"/>
        <v>0</v>
      </c>
      <c r="AG217" s="8">
        <v>0</v>
      </c>
      <c r="AH217" s="6">
        <v>0</v>
      </c>
      <c r="AI217" s="7">
        <f t="shared" si="191"/>
        <v>0</v>
      </c>
      <c r="AJ217" s="8">
        <v>0</v>
      </c>
      <c r="AK217" s="6">
        <v>0</v>
      </c>
      <c r="AL217" s="7">
        <f t="shared" si="192"/>
        <v>0</v>
      </c>
      <c r="AM217" s="8">
        <v>0</v>
      </c>
      <c r="AN217" s="6">
        <v>0</v>
      </c>
      <c r="AO217" s="7">
        <f t="shared" si="193"/>
        <v>0</v>
      </c>
      <c r="AP217" s="8">
        <v>0</v>
      </c>
      <c r="AQ217" s="6">
        <v>0</v>
      </c>
      <c r="AR217" s="7">
        <f t="shared" si="194"/>
        <v>0</v>
      </c>
      <c r="AS217" s="8">
        <v>0</v>
      </c>
      <c r="AT217" s="6">
        <v>0</v>
      </c>
      <c r="AU217" s="7">
        <f t="shared" si="195"/>
        <v>0</v>
      </c>
      <c r="AV217" s="8">
        <v>0</v>
      </c>
      <c r="AW217" s="6">
        <v>0</v>
      </c>
      <c r="AX217" s="7">
        <f t="shared" si="196"/>
        <v>0</v>
      </c>
      <c r="AY217" s="8">
        <v>0</v>
      </c>
      <c r="AZ217" s="6">
        <v>0</v>
      </c>
      <c r="BA217" s="7">
        <f t="shared" si="197"/>
        <v>0</v>
      </c>
      <c r="BB217" s="71">
        <v>2.2000000000000001E-3</v>
      </c>
      <c r="BC217" s="6">
        <v>0.55000000000000004</v>
      </c>
      <c r="BD217" s="7">
        <f t="shared" si="198"/>
        <v>250000</v>
      </c>
      <c r="BE217" s="8">
        <v>0</v>
      </c>
      <c r="BF217" s="6">
        <v>0</v>
      </c>
      <c r="BG217" s="7">
        <f t="shared" si="199"/>
        <v>0</v>
      </c>
      <c r="BH217" s="8"/>
      <c r="BI217" s="6"/>
      <c r="BJ217" s="7"/>
      <c r="BK217" s="8">
        <f t="shared" si="201"/>
        <v>2.2000000000000001E-3</v>
      </c>
      <c r="BL217" s="7">
        <f t="shared" si="202"/>
        <v>0.55000000000000004</v>
      </c>
    </row>
    <row r="218" spans="1:64" x14ac:dyDescent="0.3">
      <c r="A218" s="43">
        <v>2022</v>
      </c>
      <c r="B218" s="7" t="s">
        <v>9</v>
      </c>
      <c r="C218" s="8">
        <v>0</v>
      </c>
      <c r="D218" s="6">
        <v>0</v>
      </c>
      <c r="E218" s="7">
        <f t="shared" ref="E218:E225" si="203">IF(C218=0,0,D218/C218*1000)</f>
        <v>0</v>
      </c>
      <c r="F218" s="8">
        <v>0</v>
      </c>
      <c r="G218" s="6">
        <v>0</v>
      </c>
      <c r="H218" s="7">
        <f t="shared" si="182"/>
        <v>0</v>
      </c>
      <c r="I218" s="8">
        <v>0</v>
      </c>
      <c r="J218" s="6">
        <v>0</v>
      </c>
      <c r="K218" s="7">
        <f t="shared" si="183"/>
        <v>0</v>
      </c>
      <c r="L218" s="8">
        <v>0</v>
      </c>
      <c r="M218" s="6">
        <v>0</v>
      </c>
      <c r="N218" s="7">
        <f t="shared" si="184"/>
        <v>0</v>
      </c>
      <c r="O218" s="71">
        <v>68.367999999999995</v>
      </c>
      <c r="P218" s="6">
        <v>598.01199999999994</v>
      </c>
      <c r="Q218" s="7">
        <f t="shared" si="185"/>
        <v>8746.957641001638</v>
      </c>
      <c r="R218" s="71">
        <v>3.03</v>
      </c>
      <c r="S218" s="6">
        <v>37.377000000000002</v>
      </c>
      <c r="T218" s="7">
        <f t="shared" si="186"/>
        <v>12335.643564356436</v>
      </c>
      <c r="U218" s="8">
        <v>0</v>
      </c>
      <c r="V218" s="6">
        <v>0</v>
      </c>
      <c r="W218" s="7">
        <f t="shared" si="187"/>
        <v>0</v>
      </c>
      <c r="X218" s="8">
        <v>0</v>
      </c>
      <c r="Y218" s="6">
        <v>0</v>
      </c>
      <c r="Z218" s="7">
        <f t="shared" si="188"/>
        <v>0</v>
      </c>
      <c r="AA218" s="8">
        <v>0</v>
      </c>
      <c r="AB218" s="6">
        <v>0</v>
      </c>
      <c r="AC218" s="7">
        <f t="shared" si="189"/>
        <v>0</v>
      </c>
      <c r="AD218" s="8">
        <v>0</v>
      </c>
      <c r="AE218" s="6">
        <v>0</v>
      </c>
      <c r="AF218" s="7">
        <f t="shared" si="190"/>
        <v>0</v>
      </c>
      <c r="AG218" s="8">
        <v>0</v>
      </c>
      <c r="AH218" s="6">
        <v>0</v>
      </c>
      <c r="AI218" s="7">
        <f t="shared" si="191"/>
        <v>0</v>
      </c>
      <c r="AJ218" s="8">
        <v>0</v>
      </c>
      <c r="AK218" s="6">
        <v>0</v>
      </c>
      <c r="AL218" s="7">
        <f t="shared" si="192"/>
        <v>0</v>
      </c>
      <c r="AM218" s="8">
        <v>0</v>
      </c>
      <c r="AN218" s="6">
        <v>0</v>
      </c>
      <c r="AO218" s="7">
        <f t="shared" si="193"/>
        <v>0</v>
      </c>
      <c r="AP218" s="8">
        <v>0</v>
      </c>
      <c r="AQ218" s="6">
        <v>0</v>
      </c>
      <c r="AR218" s="7">
        <f t="shared" si="194"/>
        <v>0</v>
      </c>
      <c r="AS218" s="8">
        <v>0</v>
      </c>
      <c r="AT218" s="6">
        <v>0</v>
      </c>
      <c r="AU218" s="7">
        <f t="shared" si="195"/>
        <v>0</v>
      </c>
      <c r="AV218" s="8">
        <v>0</v>
      </c>
      <c r="AW218" s="6">
        <v>0</v>
      </c>
      <c r="AX218" s="7">
        <f t="shared" si="196"/>
        <v>0</v>
      </c>
      <c r="AY218" s="8">
        <v>0</v>
      </c>
      <c r="AZ218" s="6">
        <v>0</v>
      </c>
      <c r="BA218" s="7">
        <f t="shared" si="197"/>
        <v>0</v>
      </c>
      <c r="BB218" s="8">
        <v>0</v>
      </c>
      <c r="BC218" s="6">
        <v>0</v>
      </c>
      <c r="BD218" s="7">
        <f t="shared" si="198"/>
        <v>0</v>
      </c>
      <c r="BE218" s="8">
        <v>0</v>
      </c>
      <c r="BF218" s="6">
        <v>0</v>
      </c>
      <c r="BG218" s="7">
        <f t="shared" si="199"/>
        <v>0</v>
      </c>
      <c r="BH218" s="8"/>
      <c r="BI218" s="6"/>
      <c r="BJ218" s="7"/>
      <c r="BK218" s="8">
        <f t="shared" si="201"/>
        <v>71.397999999999996</v>
      </c>
      <c r="BL218" s="7">
        <f t="shared" si="202"/>
        <v>635.3889999999999</v>
      </c>
    </row>
    <row r="219" spans="1:64" x14ac:dyDescent="0.3">
      <c r="A219" s="43">
        <v>2022</v>
      </c>
      <c r="B219" s="44" t="s">
        <v>10</v>
      </c>
      <c r="C219" s="8">
        <v>0</v>
      </c>
      <c r="D219" s="6">
        <v>0</v>
      </c>
      <c r="E219" s="7">
        <f t="shared" si="203"/>
        <v>0</v>
      </c>
      <c r="F219" s="8">
        <v>0</v>
      </c>
      <c r="G219" s="6">
        <v>0</v>
      </c>
      <c r="H219" s="7">
        <f t="shared" si="182"/>
        <v>0</v>
      </c>
      <c r="I219" s="8">
        <v>0</v>
      </c>
      <c r="J219" s="6">
        <v>0</v>
      </c>
      <c r="K219" s="7">
        <f t="shared" si="183"/>
        <v>0</v>
      </c>
      <c r="L219" s="8">
        <v>0</v>
      </c>
      <c r="M219" s="6">
        <v>0</v>
      </c>
      <c r="N219" s="7">
        <f t="shared" si="184"/>
        <v>0</v>
      </c>
      <c r="O219" s="8">
        <v>0</v>
      </c>
      <c r="P219" s="6">
        <v>0</v>
      </c>
      <c r="Q219" s="7">
        <f t="shared" si="185"/>
        <v>0</v>
      </c>
      <c r="R219" s="8">
        <v>0</v>
      </c>
      <c r="S219" s="6">
        <v>0</v>
      </c>
      <c r="T219" s="7">
        <f t="shared" si="186"/>
        <v>0</v>
      </c>
      <c r="U219" s="8">
        <v>0</v>
      </c>
      <c r="V219" s="6">
        <v>0</v>
      </c>
      <c r="W219" s="7">
        <f t="shared" si="187"/>
        <v>0</v>
      </c>
      <c r="X219" s="8">
        <v>0</v>
      </c>
      <c r="Y219" s="6">
        <v>0</v>
      </c>
      <c r="Z219" s="7">
        <f t="shared" si="188"/>
        <v>0</v>
      </c>
      <c r="AA219" s="8">
        <v>0</v>
      </c>
      <c r="AB219" s="6">
        <v>0</v>
      </c>
      <c r="AC219" s="7">
        <f t="shared" si="189"/>
        <v>0</v>
      </c>
      <c r="AD219" s="8">
        <v>0</v>
      </c>
      <c r="AE219" s="6">
        <v>0</v>
      </c>
      <c r="AF219" s="7">
        <f t="shared" si="190"/>
        <v>0</v>
      </c>
      <c r="AG219" s="8">
        <v>0</v>
      </c>
      <c r="AH219" s="6">
        <v>0</v>
      </c>
      <c r="AI219" s="7">
        <f t="shared" si="191"/>
        <v>0</v>
      </c>
      <c r="AJ219" s="8">
        <v>0</v>
      </c>
      <c r="AK219" s="6">
        <v>0</v>
      </c>
      <c r="AL219" s="7">
        <f t="shared" si="192"/>
        <v>0</v>
      </c>
      <c r="AM219" s="8">
        <v>0</v>
      </c>
      <c r="AN219" s="6">
        <v>0</v>
      </c>
      <c r="AO219" s="7">
        <f t="shared" si="193"/>
        <v>0</v>
      </c>
      <c r="AP219" s="8">
        <v>0</v>
      </c>
      <c r="AQ219" s="6">
        <v>0</v>
      </c>
      <c r="AR219" s="7">
        <f t="shared" si="194"/>
        <v>0</v>
      </c>
      <c r="AS219" s="8">
        <v>0</v>
      </c>
      <c r="AT219" s="6">
        <v>0</v>
      </c>
      <c r="AU219" s="7">
        <f t="shared" si="195"/>
        <v>0</v>
      </c>
      <c r="AV219" s="8">
        <v>0</v>
      </c>
      <c r="AW219" s="6">
        <v>0</v>
      </c>
      <c r="AX219" s="7">
        <f t="shared" si="196"/>
        <v>0</v>
      </c>
      <c r="AY219" s="71">
        <v>4.5215399999999999</v>
      </c>
      <c r="AZ219" s="6">
        <v>51.014000000000003</v>
      </c>
      <c r="BA219" s="7">
        <f t="shared" si="197"/>
        <v>11282.439168955711</v>
      </c>
      <c r="BB219" s="8">
        <v>0</v>
      </c>
      <c r="BC219" s="6">
        <v>0</v>
      </c>
      <c r="BD219" s="7">
        <f t="shared" si="198"/>
        <v>0</v>
      </c>
      <c r="BE219" s="8">
        <v>0</v>
      </c>
      <c r="BF219" s="6">
        <v>0</v>
      </c>
      <c r="BG219" s="7">
        <f t="shared" si="199"/>
        <v>0</v>
      </c>
      <c r="BH219" s="8"/>
      <c r="BI219" s="6"/>
      <c r="BJ219" s="7"/>
      <c r="BK219" s="8">
        <f t="shared" si="201"/>
        <v>4.5215399999999999</v>
      </c>
      <c r="BL219" s="7">
        <f t="shared" si="202"/>
        <v>51.014000000000003</v>
      </c>
    </row>
    <row r="220" spans="1:64" x14ac:dyDescent="0.3">
      <c r="A220" s="43">
        <v>2022</v>
      </c>
      <c r="B220" s="44" t="s">
        <v>11</v>
      </c>
      <c r="C220" s="8">
        <v>0</v>
      </c>
      <c r="D220" s="6">
        <v>0</v>
      </c>
      <c r="E220" s="7">
        <f t="shared" si="203"/>
        <v>0</v>
      </c>
      <c r="F220" s="8">
        <v>0</v>
      </c>
      <c r="G220" s="6">
        <v>0</v>
      </c>
      <c r="H220" s="7">
        <f t="shared" si="182"/>
        <v>0</v>
      </c>
      <c r="I220" s="8">
        <v>0</v>
      </c>
      <c r="J220" s="6">
        <v>0</v>
      </c>
      <c r="K220" s="7">
        <f t="shared" si="183"/>
        <v>0</v>
      </c>
      <c r="L220" s="8">
        <v>0</v>
      </c>
      <c r="M220" s="6">
        <v>0</v>
      </c>
      <c r="N220" s="7">
        <f t="shared" si="184"/>
        <v>0</v>
      </c>
      <c r="O220" s="8">
        <v>0</v>
      </c>
      <c r="P220" s="6">
        <v>0</v>
      </c>
      <c r="Q220" s="7">
        <f t="shared" si="185"/>
        <v>0</v>
      </c>
      <c r="R220" s="8">
        <v>0</v>
      </c>
      <c r="S220" s="6">
        <v>0</v>
      </c>
      <c r="T220" s="7">
        <f t="shared" si="186"/>
        <v>0</v>
      </c>
      <c r="U220" s="8">
        <v>0</v>
      </c>
      <c r="V220" s="6">
        <v>0</v>
      </c>
      <c r="W220" s="7">
        <f t="shared" si="187"/>
        <v>0</v>
      </c>
      <c r="X220" s="8">
        <v>0</v>
      </c>
      <c r="Y220" s="6">
        <v>0</v>
      </c>
      <c r="Z220" s="7">
        <f t="shared" si="188"/>
        <v>0</v>
      </c>
      <c r="AA220" s="8">
        <v>0</v>
      </c>
      <c r="AB220" s="6">
        <v>0</v>
      </c>
      <c r="AC220" s="7">
        <f t="shared" si="189"/>
        <v>0</v>
      </c>
      <c r="AD220" s="8">
        <v>0</v>
      </c>
      <c r="AE220" s="6">
        <v>0</v>
      </c>
      <c r="AF220" s="7">
        <f t="shared" si="190"/>
        <v>0</v>
      </c>
      <c r="AG220" s="8">
        <v>0</v>
      </c>
      <c r="AH220" s="6">
        <v>0</v>
      </c>
      <c r="AI220" s="7">
        <f t="shared" si="191"/>
        <v>0</v>
      </c>
      <c r="AJ220" s="8">
        <v>0</v>
      </c>
      <c r="AK220" s="6">
        <v>0</v>
      </c>
      <c r="AL220" s="7">
        <f t="shared" si="192"/>
        <v>0</v>
      </c>
      <c r="AM220" s="8">
        <v>0</v>
      </c>
      <c r="AN220" s="6">
        <v>0</v>
      </c>
      <c r="AO220" s="7">
        <f t="shared" si="193"/>
        <v>0</v>
      </c>
      <c r="AP220" s="8">
        <v>0</v>
      </c>
      <c r="AQ220" s="6">
        <v>0</v>
      </c>
      <c r="AR220" s="7">
        <f t="shared" si="194"/>
        <v>0</v>
      </c>
      <c r="AS220" s="8">
        <v>0</v>
      </c>
      <c r="AT220" s="6">
        <v>0</v>
      </c>
      <c r="AU220" s="7">
        <f t="shared" si="195"/>
        <v>0</v>
      </c>
      <c r="AV220" s="8">
        <v>0</v>
      </c>
      <c r="AW220" s="6">
        <v>0</v>
      </c>
      <c r="AX220" s="7">
        <f t="shared" si="196"/>
        <v>0</v>
      </c>
      <c r="AY220" s="8">
        <v>0</v>
      </c>
      <c r="AZ220" s="6">
        <v>0</v>
      </c>
      <c r="BA220" s="7">
        <f t="shared" si="197"/>
        <v>0</v>
      </c>
      <c r="BB220" s="8">
        <v>0</v>
      </c>
      <c r="BC220" s="6">
        <v>0</v>
      </c>
      <c r="BD220" s="7">
        <f t="shared" si="198"/>
        <v>0</v>
      </c>
      <c r="BE220" s="8">
        <v>0</v>
      </c>
      <c r="BF220" s="6">
        <v>0</v>
      </c>
      <c r="BG220" s="7">
        <f t="shared" si="199"/>
        <v>0</v>
      </c>
      <c r="BH220" s="8"/>
      <c r="BI220" s="6"/>
      <c r="BJ220" s="7"/>
      <c r="BK220" s="8">
        <f t="shared" si="201"/>
        <v>0</v>
      </c>
      <c r="BL220" s="7">
        <f t="shared" si="202"/>
        <v>0</v>
      </c>
    </row>
    <row r="221" spans="1:64" x14ac:dyDescent="0.3">
      <c r="A221" s="43">
        <v>2022</v>
      </c>
      <c r="B221" s="44" t="s">
        <v>12</v>
      </c>
      <c r="C221" s="8">
        <v>0</v>
      </c>
      <c r="D221" s="6">
        <v>0</v>
      </c>
      <c r="E221" s="7">
        <f t="shared" si="203"/>
        <v>0</v>
      </c>
      <c r="F221" s="8">
        <v>0</v>
      </c>
      <c r="G221" s="6">
        <v>0</v>
      </c>
      <c r="H221" s="7">
        <f t="shared" si="182"/>
        <v>0</v>
      </c>
      <c r="I221" s="8">
        <v>0</v>
      </c>
      <c r="J221" s="6">
        <v>0</v>
      </c>
      <c r="K221" s="7">
        <f t="shared" si="183"/>
        <v>0</v>
      </c>
      <c r="L221" s="8">
        <v>0</v>
      </c>
      <c r="M221" s="6">
        <v>0</v>
      </c>
      <c r="N221" s="7">
        <f t="shared" si="184"/>
        <v>0</v>
      </c>
      <c r="O221" s="8">
        <v>0</v>
      </c>
      <c r="P221" s="6">
        <v>0</v>
      </c>
      <c r="Q221" s="7">
        <f t="shared" si="185"/>
        <v>0</v>
      </c>
      <c r="R221" s="71">
        <v>3.6549999999999999E-2</v>
      </c>
      <c r="S221" s="6">
        <v>13.894</v>
      </c>
      <c r="T221" s="7">
        <f t="shared" si="186"/>
        <v>380136.79890560877</v>
      </c>
      <c r="U221" s="8">
        <v>0</v>
      </c>
      <c r="V221" s="6">
        <v>0</v>
      </c>
      <c r="W221" s="7">
        <f t="shared" si="187"/>
        <v>0</v>
      </c>
      <c r="X221" s="8">
        <v>0</v>
      </c>
      <c r="Y221" s="6">
        <v>0</v>
      </c>
      <c r="Z221" s="7">
        <f t="shared" si="188"/>
        <v>0</v>
      </c>
      <c r="AA221" s="8">
        <v>0</v>
      </c>
      <c r="AB221" s="6">
        <v>0</v>
      </c>
      <c r="AC221" s="7">
        <f t="shared" si="189"/>
        <v>0</v>
      </c>
      <c r="AD221" s="8">
        <v>0</v>
      </c>
      <c r="AE221" s="6">
        <v>0</v>
      </c>
      <c r="AF221" s="7">
        <f t="shared" si="190"/>
        <v>0</v>
      </c>
      <c r="AG221" s="8">
        <v>0</v>
      </c>
      <c r="AH221" s="6">
        <v>0</v>
      </c>
      <c r="AI221" s="7">
        <f t="shared" si="191"/>
        <v>0</v>
      </c>
      <c r="AJ221" s="8">
        <v>0</v>
      </c>
      <c r="AK221" s="6">
        <v>0</v>
      </c>
      <c r="AL221" s="7">
        <f t="shared" si="192"/>
        <v>0</v>
      </c>
      <c r="AM221" s="8">
        <v>0</v>
      </c>
      <c r="AN221" s="6">
        <v>0</v>
      </c>
      <c r="AO221" s="7">
        <f t="shared" si="193"/>
        <v>0</v>
      </c>
      <c r="AP221" s="8">
        <v>0</v>
      </c>
      <c r="AQ221" s="6">
        <v>0</v>
      </c>
      <c r="AR221" s="7">
        <f t="shared" si="194"/>
        <v>0</v>
      </c>
      <c r="AS221" s="8">
        <v>0</v>
      </c>
      <c r="AT221" s="6">
        <v>0</v>
      </c>
      <c r="AU221" s="7">
        <f t="shared" si="195"/>
        <v>0</v>
      </c>
      <c r="AV221" s="8">
        <v>0</v>
      </c>
      <c r="AW221" s="6">
        <v>0</v>
      </c>
      <c r="AX221" s="7">
        <f t="shared" si="196"/>
        <v>0</v>
      </c>
      <c r="AY221" s="8">
        <v>0</v>
      </c>
      <c r="AZ221" s="6">
        <v>0</v>
      </c>
      <c r="BA221" s="7">
        <f t="shared" si="197"/>
        <v>0</v>
      </c>
      <c r="BB221" s="8">
        <v>0</v>
      </c>
      <c r="BC221" s="6">
        <v>0</v>
      </c>
      <c r="BD221" s="7">
        <f t="shared" si="198"/>
        <v>0</v>
      </c>
      <c r="BE221" s="8">
        <v>0</v>
      </c>
      <c r="BF221" s="6">
        <v>0</v>
      </c>
      <c r="BG221" s="7">
        <f t="shared" si="199"/>
        <v>0</v>
      </c>
      <c r="BH221" s="8"/>
      <c r="BI221" s="6"/>
      <c r="BJ221" s="7"/>
      <c r="BK221" s="8">
        <f t="shared" si="201"/>
        <v>3.6549999999999999E-2</v>
      </c>
      <c r="BL221" s="7">
        <f t="shared" si="202"/>
        <v>13.894</v>
      </c>
    </row>
    <row r="222" spans="1:64" x14ac:dyDescent="0.3">
      <c r="A222" s="43">
        <v>2022</v>
      </c>
      <c r="B222" s="44" t="s">
        <v>13</v>
      </c>
      <c r="C222" s="8">
        <v>0</v>
      </c>
      <c r="D222" s="6">
        <v>0</v>
      </c>
      <c r="E222" s="7">
        <f t="shared" si="203"/>
        <v>0</v>
      </c>
      <c r="F222" s="8">
        <v>0</v>
      </c>
      <c r="G222" s="6">
        <v>0</v>
      </c>
      <c r="H222" s="7">
        <f t="shared" si="182"/>
        <v>0</v>
      </c>
      <c r="I222" s="8">
        <v>0</v>
      </c>
      <c r="J222" s="6">
        <v>0</v>
      </c>
      <c r="K222" s="7">
        <f t="shared" si="183"/>
        <v>0</v>
      </c>
      <c r="L222" s="8">
        <v>0</v>
      </c>
      <c r="M222" s="6">
        <v>0</v>
      </c>
      <c r="N222" s="7">
        <f t="shared" si="184"/>
        <v>0</v>
      </c>
      <c r="O222" s="8">
        <v>0</v>
      </c>
      <c r="P222" s="6">
        <v>0</v>
      </c>
      <c r="Q222" s="7">
        <f t="shared" si="185"/>
        <v>0</v>
      </c>
      <c r="R222" s="71">
        <v>79.5</v>
      </c>
      <c r="S222" s="6">
        <v>1056.5139999999999</v>
      </c>
      <c r="T222" s="7">
        <f t="shared" si="186"/>
        <v>13289.484276729558</v>
      </c>
      <c r="U222" s="8">
        <v>0</v>
      </c>
      <c r="V222" s="6">
        <v>0</v>
      </c>
      <c r="W222" s="7">
        <f t="shared" si="187"/>
        <v>0</v>
      </c>
      <c r="X222" s="8">
        <v>0</v>
      </c>
      <c r="Y222" s="6">
        <v>0</v>
      </c>
      <c r="Z222" s="7">
        <f t="shared" si="188"/>
        <v>0</v>
      </c>
      <c r="AA222" s="8">
        <v>0</v>
      </c>
      <c r="AB222" s="6">
        <v>0</v>
      </c>
      <c r="AC222" s="7">
        <f t="shared" si="189"/>
        <v>0</v>
      </c>
      <c r="AD222" s="8">
        <v>0</v>
      </c>
      <c r="AE222" s="6">
        <v>0</v>
      </c>
      <c r="AF222" s="7">
        <f t="shared" si="190"/>
        <v>0</v>
      </c>
      <c r="AG222" s="8">
        <v>0</v>
      </c>
      <c r="AH222" s="6">
        <v>0</v>
      </c>
      <c r="AI222" s="7">
        <f t="shared" si="191"/>
        <v>0</v>
      </c>
      <c r="AJ222" s="8">
        <v>0</v>
      </c>
      <c r="AK222" s="6">
        <v>0</v>
      </c>
      <c r="AL222" s="7">
        <f t="shared" si="192"/>
        <v>0</v>
      </c>
      <c r="AM222" s="8">
        <v>0</v>
      </c>
      <c r="AN222" s="6">
        <v>0</v>
      </c>
      <c r="AO222" s="7">
        <f t="shared" si="193"/>
        <v>0</v>
      </c>
      <c r="AP222" s="8">
        <v>0</v>
      </c>
      <c r="AQ222" s="6">
        <v>0</v>
      </c>
      <c r="AR222" s="7">
        <f t="shared" si="194"/>
        <v>0</v>
      </c>
      <c r="AS222" s="8">
        <v>0</v>
      </c>
      <c r="AT222" s="6">
        <v>0</v>
      </c>
      <c r="AU222" s="7">
        <f t="shared" si="195"/>
        <v>0</v>
      </c>
      <c r="AV222" s="8">
        <v>0</v>
      </c>
      <c r="AW222" s="6">
        <v>0</v>
      </c>
      <c r="AX222" s="7">
        <f t="shared" si="196"/>
        <v>0</v>
      </c>
      <c r="AY222" s="8">
        <v>0</v>
      </c>
      <c r="AZ222" s="6">
        <v>0</v>
      </c>
      <c r="BA222" s="7">
        <f t="shared" si="197"/>
        <v>0</v>
      </c>
      <c r="BB222" s="8">
        <v>0</v>
      </c>
      <c r="BC222" s="6">
        <v>0</v>
      </c>
      <c r="BD222" s="7">
        <f t="shared" si="198"/>
        <v>0</v>
      </c>
      <c r="BE222" s="8">
        <v>0</v>
      </c>
      <c r="BF222" s="6">
        <v>0</v>
      </c>
      <c r="BG222" s="7">
        <f t="shared" si="199"/>
        <v>0</v>
      </c>
      <c r="BH222" s="8"/>
      <c r="BI222" s="6"/>
      <c r="BJ222" s="7"/>
      <c r="BK222" s="8">
        <f t="shared" si="201"/>
        <v>79.5</v>
      </c>
      <c r="BL222" s="7">
        <f t="shared" si="202"/>
        <v>1056.5139999999999</v>
      </c>
    </row>
    <row r="223" spans="1:64" x14ac:dyDescent="0.3">
      <c r="A223" s="43">
        <v>2022</v>
      </c>
      <c r="B223" s="44" t="s">
        <v>14</v>
      </c>
      <c r="C223" s="8">
        <v>0</v>
      </c>
      <c r="D223" s="6">
        <v>0</v>
      </c>
      <c r="E223" s="7">
        <f t="shared" si="203"/>
        <v>0</v>
      </c>
      <c r="F223" s="8">
        <v>0</v>
      </c>
      <c r="G223" s="6">
        <v>0</v>
      </c>
      <c r="H223" s="7">
        <f t="shared" si="182"/>
        <v>0</v>
      </c>
      <c r="I223" s="8">
        <v>0</v>
      </c>
      <c r="J223" s="6">
        <v>0</v>
      </c>
      <c r="K223" s="7">
        <f t="shared" si="183"/>
        <v>0</v>
      </c>
      <c r="L223" s="8">
        <v>0</v>
      </c>
      <c r="M223" s="6">
        <v>0</v>
      </c>
      <c r="N223" s="7">
        <f t="shared" si="184"/>
        <v>0</v>
      </c>
      <c r="O223" s="8">
        <v>0</v>
      </c>
      <c r="P223" s="6">
        <v>0</v>
      </c>
      <c r="Q223" s="7">
        <f t="shared" si="185"/>
        <v>0</v>
      </c>
      <c r="R223" s="71">
        <v>7.7542399999999994</v>
      </c>
      <c r="S223" s="6">
        <v>105.04300000000001</v>
      </c>
      <c r="T223" s="7">
        <f t="shared" si="186"/>
        <v>13546.524224166395</v>
      </c>
      <c r="U223" s="8">
        <v>0</v>
      </c>
      <c r="V223" s="6">
        <v>0</v>
      </c>
      <c r="W223" s="7">
        <f t="shared" si="187"/>
        <v>0</v>
      </c>
      <c r="X223" s="8">
        <v>0</v>
      </c>
      <c r="Y223" s="6">
        <v>0</v>
      </c>
      <c r="Z223" s="7">
        <f t="shared" si="188"/>
        <v>0</v>
      </c>
      <c r="AA223" s="8">
        <v>0</v>
      </c>
      <c r="AB223" s="6">
        <v>0</v>
      </c>
      <c r="AC223" s="7">
        <f t="shared" si="189"/>
        <v>0</v>
      </c>
      <c r="AD223" s="8">
        <v>0</v>
      </c>
      <c r="AE223" s="6">
        <v>0</v>
      </c>
      <c r="AF223" s="7">
        <f t="shared" si="190"/>
        <v>0</v>
      </c>
      <c r="AG223" s="8">
        <v>0</v>
      </c>
      <c r="AH223" s="6">
        <v>0</v>
      </c>
      <c r="AI223" s="7">
        <f t="shared" si="191"/>
        <v>0</v>
      </c>
      <c r="AJ223" s="8">
        <v>0</v>
      </c>
      <c r="AK223" s="6">
        <v>0</v>
      </c>
      <c r="AL223" s="7">
        <f t="shared" si="192"/>
        <v>0</v>
      </c>
      <c r="AM223" s="8">
        <v>0</v>
      </c>
      <c r="AN223" s="6">
        <v>0</v>
      </c>
      <c r="AO223" s="7">
        <f t="shared" si="193"/>
        <v>0</v>
      </c>
      <c r="AP223" s="8">
        <v>0</v>
      </c>
      <c r="AQ223" s="6">
        <v>0</v>
      </c>
      <c r="AR223" s="7">
        <f t="shared" si="194"/>
        <v>0</v>
      </c>
      <c r="AS223" s="8">
        <v>0</v>
      </c>
      <c r="AT223" s="6">
        <v>0</v>
      </c>
      <c r="AU223" s="7">
        <f t="shared" si="195"/>
        <v>0</v>
      </c>
      <c r="AV223" s="8">
        <v>0</v>
      </c>
      <c r="AW223" s="6">
        <v>0</v>
      </c>
      <c r="AX223" s="7">
        <f t="shared" si="196"/>
        <v>0</v>
      </c>
      <c r="AY223" s="71">
        <v>1.0295000000000001</v>
      </c>
      <c r="AZ223" s="6">
        <v>11.432</v>
      </c>
      <c r="BA223" s="7">
        <f t="shared" si="197"/>
        <v>11104.419621175328</v>
      </c>
      <c r="BB223" s="8">
        <v>0</v>
      </c>
      <c r="BC223" s="6">
        <v>0</v>
      </c>
      <c r="BD223" s="7">
        <f t="shared" si="198"/>
        <v>0</v>
      </c>
      <c r="BE223" s="8">
        <v>0</v>
      </c>
      <c r="BF223" s="6">
        <v>0</v>
      </c>
      <c r="BG223" s="7">
        <f t="shared" si="199"/>
        <v>0</v>
      </c>
      <c r="BH223" s="8"/>
      <c r="BI223" s="6"/>
      <c r="BJ223" s="7"/>
      <c r="BK223" s="8">
        <f t="shared" si="201"/>
        <v>8.7837399999999999</v>
      </c>
      <c r="BL223" s="7">
        <f t="shared" si="202"/>
        <v>116.47500000000001</v>
      </c>
    </row>
    <row r="224" spans="1:64" x14ac:dyDescent="0.3">
      <c r="A224" s="43">
        <v>2022</v>
      </c>
      <c r="B224" s="7" t="s">
        <v>15</v>
      </c>
      <c r="C224" s="8">
        <v>0</v>
      </c>
      <c r="D224" s="6">
        <v>0</v>
      </c>
      <c r="E224" s="7">
        <f t="shared" si="203"/>
        <v>0</v>
      </c>
      <c r="F224" s="8">
        <v>0</v>
      </c>
      <c r="G224" s="6">
        <v>0</v>
      </c>
      <c r="H224" s="7">
        <f t="shared" si="182"/>
        <v>0</v>
      </c>
      <c r="I224" s="8">
        <v>0</v>
      </c>
      <c r="J224" s="6">
        <v>0</v>
      </c>
      <c r="K224" s="7">
        <f t="shared" si="183"/>
        <v>0</v>
      </c>
      <c r="L224" s="8">
        <v>0</v>
      </c>
      <c r="M224" s="6">
        <v>0</v>
      </c>
      <c r="N224" s="7">
        <f t="shared" si="184"/>
        <v>0</v>
      </c>
      <c r="O224" s="8">
        <v>0</v>
      </c>
      <c r="P224" s="6">
        <v>0</v>
      </c>
      <c r="Q224" s="7">
        <f t="shared" si="185"/>
        <v>0</v>
      </c>
      <c r="R224" s="8">
        <v>0</v>
      </c>
      <c r="S224" s="6">
        <v>0</v>
      </c>
      <c r="T224" s="7">
        <f t="shared" si="186"/>
        <v>0</v>
      </c>
      <c r="U224" s="8">
        <v>0</v>
      </c>
      <c r="V224" s="6">
        <v>0</v>
      </c>
      <c r="W224" s="7">
        <f t="shared" si="187"/>
        <v>0</v>
      </c>
      <c r="X224" s="8">
        <v>0</v>
      </c>
      <c r="Y224" s="6">
        <v>0</v>
      </c>
      <c r="Z224" s="7">
        <f t="shared" si="188"/>
        <v>0</v>
      </c>
      <c r="AA224" s="8">
        <v>0</v>
      </c>
      <c r="AB224" s="6">
        <v>0</v>
      </c>
      <c r="AC224" s="7">
        <f t="shared" si="189"/>
        <v>0</v>
      </c>
      <c r="AD224" s="8">
        <v>0</v>
      </c>
      <c r="AE224" s="6">
        <v>0</v>
      </c>
      <c r="AF224" s="7">
        <f t="shared" si="190"/>
        <v>0</v>
      </c>
      <c r="AG224" s="8">
        <v>0</v>
      </c>
      <c r="AH224" s="6">
        <v>0</v>
      </c>
      <c r="AI224" s="7">
        <f t="shared" si="191"/>
        <v>0</v>
      </c>
      <c r="AJ224" s="8">
        <v>0</v>
      </c>
      <c r="AK224" s="6">
        <v>0</v>
      </c>
      <c r="AL224" s="7">
        <f t="shared" si="192"/>
        <v>0</v>
      </c>
      <c r="AM224" s="8">
        <v>0</v>
      </c>
      <c r="AN224" s="6">
        <v>0</v>
      </c>
      <c r="AO224" s="7">
        <f t="shared" si="193"/>
        <v>0</v>
      </c>
      <c r="AP224" s="8">
        <v>0</v>
      </c>
      <c r="AQ224" s="6">
        <v>0</v>
      </c>
      <c r="AR224" s="7">
        <f t="shared" si="194"/>
        <v>0</v>
      </c>
      <c r="AS224" s="8">
        <v>0</v>
      </c>
      <c r="AT224" s="6">
        <v>0</v>
      </c>
      <c r="AU224" s="7">
        <f t="shared" si="195"/>
        <v>0</v>
      </c>
      <c r="AV224" s="8">
        <v>0</v>
      </c>
      <c r="AW224" s="6">
        <v>0</v>
      </c>
      <c r="AX224" s="7">
        <f t="shared" si="196"/>
        <v>0</v>
      </c>
      <c r="AY224" s="8">
        <v>0</v>
      </c>
      <c r="AZ224" s="6">
        <v>0</v>
      </c>
      <c r="BA224" s="7">
        <f t="shared" si="197"/>
        <v>0</v>
      </c>
      <c r="BB224" s="8">
        <v>0</v>
      </c>
      <c r="BC224" s="6">
        <v>0</v>
      </c>
      <c r="BD224" s="7">
        <f t="shared" si="198"/>
        <v>0</v>
      </c>
      <c r="BE224" s="8">
        <v>0</v>
      </c>
      <c r="BF224" s="6">
        <v>0</v>
      </c>
      <c r="BG224" s="7">
        <f t="shared" si="199"/>
        <v>0</v>
      </c>
      <c r="BH224" s="8"/>
      <c r="BI224" s="6"/>
      <c r="BJ224" s="7"/>
      <c r="BK224" s="8">
        <f t="shared" si="201"/>
        <v>0</v>
      </c>
      <c r="BL224" s="7">
        <f t="shared" si="202"/>
        <v>0</v>
      </c>
    </row>
    <row r="225" spans="1:64" x14ac:dyDescent="0.3">
      <c r="A225" s="43">
        <v>2022</v>
      </c>
      <c r="B225" s="44" t="s">
        <v>16</v>
      </c>
      <c r="C225" s="8">
        <v>0</v>
      </c>
      <c r="D225" s="6">
        <v>0</v>
      </c>
      <c r="E225" s="7">
        <f t="shared" si="203"/>
        <v>0</v>
      </c>
      <c r="F225" s="8">
        <v>0</v>
      </c>
      <c r="G225" s="6">
        <v>0</v>
      </c>
      <c r="H225" s="7">
        <f t="shared" si="182"/>
        <v>0</v>
      </c>
      <c r="I225" s="8">
        <v>0</v>
      </c>
      <c r="J225" s="6">
        <v>0</v>
      </c>
      <c r="K225" s="7">
        <f t="shared" si="183"/>
        <v>0</v>
      </c>
      <c r="L225" s="8">
        <v>0</v>
      </c>
      <c r="M225" s="6">
        <v>0</v>
      </c>
      <c r="N225" s="7">
        <f t="shared" si="184"/>
        <v>0</v>
      </c>
      <c r="O225" s="8">
        <v>0</v>
      </c>
      <c r="P225" s="6">
        <v>0</v>
      </c>
      <c r="Q225" s="7">
        <f t="shared" si="185"/>
        <v>0</v>
      </c>
      <c r="R225" s="71">
        <v>11.794280000000001</v>
      </c>
      <c r="S225" s="6">
        <v>153.52199999999999</v>
      </c>
      <c r="T225" s="7">
        <f t="shared" si="186"/>
        <v>13016.64874837633</v>
      </c>
      <c r="U225" s="8">
        <v>0</v>
      </c>
      <c r="V225" s="6">
        <v>0</v>
      </c>
      <c r="W225" s="7">
        <f t="shared" si="187"/>
        <v>0</v>
      </c>
      <c r="X225" s="8">
        <v>0</v>
      </c>
      <c r="Y225" s="6">
        <v>0</v>
      </c>
      <c r="Z225" s="7">
        <f t="shared" si="188"/>
        <v>0</v>
      </c>
      <c r="AA225" s="8">
        <v>0</v>
      </c>
      <c r="AB225" s="6">
        <v>0</v>
      </c>
      <c r="AC225" s="7">
        <f t="shared" si="189"/>
        <v>0</v>
      </c>
      <c r="AD225" s="8">
        <v>0</v>
      </c>
      <c r="AE225" s="6">
        <v>0</v>
      </c>
      <c r="AF225" s="7">
        <f t="shared" si="190"/>
        <v>0</v>
      </c>
      <c r="AG225" s="8">
        <v>0</v>
      </c>
      <c r="AH225" s="6">
        <v>0</v>
      </c>
      <c r="AI225" s="7">
        <f t="shared" si="191"/>
        <v>0</v>
      </c>
      <c r="AJ225" s="8">
        <v>0</v>
      </c>
      <c r="AK225" s="6">
        <v>0</v>
      </c>
      <c r="AL225" s="7">
        <f t="shared" si="192"/>
        <v>0</v>
      </c>
      <c r="AM225" s="8">
        <v>0</v>
      </c>
      <c r="AN225" s="6">
        <v>0</v>
      </c>
      <c r="AO225" s="7">
        <f t="shared" si="193"/>
        <v>0</v>
      </c>
      <c r="AP225" s="8">
        <v>0</v>
      </c>
      <c r="AQ225" s="6">
        <v>0</v>
      </c>
      <c r="AR225" s="7">
        <f t="shared" si="194"/>
        <v>0</v>
      </c>
      <c r="AS225" s="8">
        <v>0</v>
      </c>
      <c r="AT225" s="6">
        <v>0</v>
      </c>
      <c r="AU225" s="7">
        <f t="shared" si="195"/>
        <v>0</v>
      </c>
      <c r="AV225" s="8">
        <v>0</v>
      </c>
      <c r="AW225" s="6">
        <v>0</v>
      </c>
      <c r="AX225" s="7">
        <f t="shared" si="196"/>
        <v>0</v>
      </c>
      <c r="AY225" s="8">
        <v>0</v>
      </c>
      <c r="AZ225" s="6">
        <v>0</v>
      </c>
      <c r="BA225" s="7">
        <f t="shared" si="197"/>
        <v>0</v>
      </c>
      <c r="BB225" s="8">
        <v>0</v>
      </c>
      <c r="BC225" s="6">
        <v>0</v>
      </c>
      <c r="BD225" s="7">
        <f t="shared" si="198"/>
        <v>0</v>
      </c>
      <c r="BE225" s="8">
        <v>0</v>
      </c>
      <c r="BF225" s="6">
        <v>0</v>
      </c>
      <c r="BG225" s="7">
        <f t="shared" si="199"/>
        <v>0</v>
      </c>
      <c r="BH225" s="8"/>
      <c r="BI225" s="6"/>
      <c r="BJ225" s="7"/>
      <c r="BK225" s="8">
        <f t="shared" si="201"/>
        <v>11.794280000000001</v>
      </c>
      <c r="BL225" s="7">
        <f t="shared" si="202"/>
        <v>153.52199999999999</v>
      </c>
    </row>
    <row r="226" spans="1:64" ht="15" thickBot="1" x14ac:dyDescent="0.35">
      <c r="A226" s="45"/>
      <c r="B226" s="46" t="s">
        <v>17</v>
      </c>
      <c r="C226" s="36">
        <f t="shared" ref="C226:D226" si="204">SUM(C214:C225)</f>
        <v>0</v>
      </c>
      <c r="D226" s="34">
        <f t="shared" si="204"/>
        <v>0</v>
      </c>
      <c r="E226" s="35"/>
      <c r="F226" s="36">
        <f t="shared" ref="F226:G226" si="205">SUM(F214:F225)</f>
        <v>0</v>
      </c>
      <c r="G226" s="34">
        <f t="shared" si="205"/>
        <v>0</v>
      </c>
      <c r="H226" s="35"/>
      <c r="I226" s="36">
        <f t="shared" ref="I226:J226" si="206">SUM(I214:I225)</f>
        <v>0</v>
      </c>
      <c r="J226" s="34">
        <f t="shared" si="206"/>
        <v>0</v>
      </c>
      <c r="K226" s="35"/>
      <c r="L226" s="36">
        <f t="shared" ref="L226:M226" si="207">SUM(L214:L225)</f>
        <v>0</v>
      </c>
      <c r="M226" s="34">
        <f t="shared" si="207"/>
        <v>0</v>
      </c>
      <c r="N226" s="35"/>
      <c r="O226" s="36">
        <f t="shared" ref="O226:P226" si="208">SUM(O214:O225)</f>
        <v>135.19999999999999</v>
      </c>
      <c r="P226" s="34">
        <f t="shared" si="208"/>
        <v>1073.8879999999999</v>
      </c>
      <c r="Q226" s="35"/>
      <c r="R226" s="36">
        <f t="shared" ref="R226:S226" si="209">SUM(R214:R225)</f>
        <v>122.40598</v>
      </c>
      <c r="S226" s="34">
        <f t="shared" si="209"/>
        <v>1603.0889999999999</v>
      </c>
      <c r="T226" s="35"/>
      <c r="U226" s="36">
        <f t="shared" ref="U226:V226" si="210">SUM(U214:U225)</f>
        <v>0</v>
      </c>
      <c r="V226" s="34">
        <f t="shared" si="210"/>
        <v>0</v>
      </c>
      <c r="W226" s="35"/>
      <c r="X226" s="36">
        <f t="shared" ref="X226:Y226" si="211">SUM(X214:X225)</f>
        <v>0</v>
      </c>
      <c r="Y226" s="34">
        <f t="shared" si="211"/>
        <v>0</v>
      </c>
      <c r="Z226" s="35"/>
      <c r="AA226" s="36">
        <f t="shared" ref="AA226:AB226" si="212">SUM(AA214:AA225)</f>
        <v>0</v>
      </c>
      <c r="AB226" s="34">
        <f t="shared" si="212"/>
        <v>0</v>
      </c>
      <c r="AC226" s="35"/>
      <c r="AD226" s="36">
        <f t="shared" ref="AD226:AE226" si="213">SUM(AD214:AD225)</f>
        <v>0</v>
      </c>
      <c r="AE226" s="34">
        <f t="shared" si="213"/>
        <v>0</v>
      </c>
      <c r="AF226" s="35"/>
      <c r="AG226" s="36">
        <f t="shared" ref="AG226:AH226" si="214">SUM(AG214:AG225)</f>
        <v>0</v>
      </c>
      <c r="AH226" s="34">
        <f t="shared" si="214"/>
        <v>0</v>
      </c>
      <c r="AI226" s="35"/>
      <c r="AJ226" s="36">
        <f t="shared" ref="AJ226:AK226" si="215">SUM(AJ214:AJ225)</f>
        <v>0</v>
      </c>
      <c r="AK226" s="34">
        <f t="shared" si="215"/>
        <v>0</v>
      </c>
      <c r="AL226" s="35"/>
      <c r="AM226" s="36">
        <f t="shared" ref="AM226:AN226" si="216">SUM(AM214:AM225)</f>
        <v>0</v>
      </c>
      <c r="AN226" s="34">
        <f t="shared" si="216"/>
        <v>0</v>
      </c>
      <c r="AO226" s="35"/>
      <c r="AP226" s="36">
        <f t="shared" ref="AP226:AQ226" si="217">SUM(AP214:AP225)</f>
        <v>0</v>
      </c>
      <c r="AQ226" s="34">
        <f t="shared" si="217"/>
        <v>0</v>
      </c>
      <c r="AR226" s="35"/>
      <c r="AS226" s="36">
        <f t="shared" ref="AS226:AT226" si="218">SUM(AS214:AS225)</f>
        <v>0</v>
      </c>
      <c r="AT226" s="34">
        <f t="shared" si="218"/>
        <v>0</v>
      </c>
      <c r="AU226" s="35"/>
      <c r="AV226" s="36">
        <f t="shared" ref="AV226:AW226" si="219">SUM(AV214:AV225)</f>
        <v>0</v>
      </c>
      <c r="AW226" s="34">
        <f t="shared" si="219"/>
        <v>0</v>
      </c>
      <c r="AX226" s="35"/>
      <c r="AY226" s="36">
        <f t="shared" ref="AY226:AZ226" si="220">SUM(AY214:AY225)</f>
        <v>5.5510400000000004</v>
      </c>
      <c r="AZ226" s="34">
        <f t="shared" si="220"/>
        <v>62.446000000000005</v>
      </c>
      <c r="BA226" s="35"/>
      <c r="BB226" s="36">
        <f t="shared" ref="BB226:BC226" si="221">SUM(BB214:BB225)</f>
        <v>2.2000000000000001E-3</v>
      </c>
      <c r="BC226" s="34">
        <f t="shared" si="221"/>
        <v>0.55000000000000004</v>
      </c>
      <c r="BD226" s="35"/>
      <c r="BE226" s="36">
        <f t="shared" ref="BE226:BF226" si="222">SUM(BE214:BE225)</f>
        <v>0</v>
      </c>
      <c r="BF226" s="34">
        <f t="shared" si="222"/>
        <v>0</v>
      </c>
      <c r="BG226" s="35"/>
      <c r="BH226" s="36"/>
      <c r="BI226" s="34"/>
      <c r="BJ226" s="35"/>
      <c r="BK226" s="36">
        <f t="shared" si="201"/>
        <v>263.15922</v>
      </c>
      <c r="BL226" s="35">
        <f t="shared" si="202"/>
        <v>2739.973</v>
      </c>
    </row>
    <row r="227" spans="1:64" x14ac:dyDescent="0.3">
      <c r="A227" s="43">
        <v>2023</v>
      </c>
      <c r="B227" s="44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223">IF(F227=0,0,G227/F227*1000)</f>
        <v>0</v>
      </c>
      <c r="I227" s="8">
        <v>0</v>
      </c>
      <c r="J227" s="6">
        <v>0</v>
      </c>
      <c r="K227" s="7">
        <f t="shared" ref="K227:K238" si="224">IF(I227=0,0,J227/I227*1000)</f>
        <v>0</v>
      </c>
      <c r="L227" s="8">
        <v>0</v>
      </c>
      <c r="M227" s="6">
        <v>0</v>
      </c>
      <c r="N227" s="7">
        <f t="shared" ref="N227:N238" si="225">IF(L227=0,0,M227/L227*1000)</f>
        <v>0</v>
      </c>
      <c r="O227" s="8">
        <v>0</v>
      </c>
      <c r="P227" s="6">
        <v>0</v>
      </c>
      <c r="Q227" s="7">
        <f t="shared" ref="Q227:Q238" si="226">IF(O227=0,0,P227/O227*1000)</f>
        <v>0</v>
      </c>
      <c r="R227" s="71">
        <v>25.25</v>
      </c>
      <c r="S227" s="6">
        <v>434.95100000000002</v>
      </c>
      <c r="T227" s="7">
        <f t="shared" ref="T227:T238" si="227">IF(R227=0,0,S227/R227*1000)</f>
        <v>17225.782178217822</v>
      </c>
      <c r="U227" s="8">
        <v>0</v>
      </c>
      <c r="V227" s="6">
        <v>0</v>
      </c>
      <c r="W227" s="7">
        <f t="shared" ref="W227:W238" si="228">IF(U227=0,0,V227/U227*1000)</f>
        <v>0</v>
      </c>
      <c r="X227" s="8">
        <v>0</v>
      </c>
      <c r="Y227" s="6">
        <v>0</v>
      </c>
      <c r="Z227" s="7">
        <f t="shared" ref="Z227:Z238" si="229">IF(X227=0,0,Y227/X227*1000)</f>
        <v>0</v>
      </c>
      <c r="AA227" s="8">
        <v>0</v>
      </c>
      <c r="AB227" s="6">
        <v>0</v>
      </c>
      <c r="AC227" s="7">
        <f t="shared" ref="AC227:AC238" si="230">IF(AA227=0,0,AB227/AA227*1000)</f>
        <v>0</v>
      </c>
      <c r="AD227" s="8">
        <v>0</v>
      </c>
      <c r="AE227" s="6">
        <v>0</v>
      </c>
      <c r="AF227" s="7">
        <f t="shared" ref="AF227:AF238" si="231">IF(AD227=0,0,AE227/AD227*1000)</f>
        <v>0</v>
      </c>
      <c r="AG227" s="8">
        <v>0</v>
      </c>
      <c r="AH227" s="6">
        <v>0</v>
      </c>
      <c r="AI227" s="7">
        <f t="shared" ref="AI227:AI238" si="232">IF(AG227=0,0,AH227/AG227*1000)</f>
        <v>0</v>
      </c>
      <c r="AJ227" s="8">
        <v>0</v>
      </c>
      <c r="AK227" s="6">
        <v>0</v>
      </c>
      <c r="AL227" s="7">
        <f t="shared" ref="AL227:AL238" si="233">IF(AJ227=0,0,AK227/AJ227*1000)</f>
        <v>0</v>
      </c>
      <c r="AM227" s="8">
        <v>0</v>
      </c>
      <c r="AN227" s="6">
        <v>0</v>
      </c>
      <c r="AO227" s="7">
        <f t="shared" ref="AO227:AO238" si="234">IF(AM227=0,0,AN227/AM227*1000)</f>
        <v>0</v>
      </c>
      <c r="AP227" s="8">
        <v>0</v>
      </c>
      <c r="AQ227" s="6">
        <v>0</v>
      </c>
      <c r="AR227" s="7">
        <f t="shared" ref="AR227:AR238" si="235">IF(AP227=0,0,AQ227/AP227*1000)</f>
        <v>0</v>
      </c>
      <c r="AS227" s="8">
        <v>0</v>
      </c>
      <c r="AT227" s="6">
        <v>0</v>
      </c>
      <c r="AU227" s="7">
        <f t="shared" ref="AU227:AU238" si="236">IF(AS227=0,0,AT227/AS227*1000)</f>
        <v>0</v>
      </c>
      <c r="AV227" s="8">
        <v>0</v>
      </c>
      <c r="AW227" s="6">
        <v>0</v>
      </c>
      <c r="AX227" s="7">
        <f t="shared" ref="AX227:AX238" si="237">IF(AV227=0,0,AW227/AV227*1000)</f>
        <v>0</v>
      </c>
      <c r="AY227" s="8">
        <v>0</v>
      </c>
      <c r="AZ227" s="6">
        <v>0</v>
      </c>
      <c r="BA227" s="7">
        <f t="shared" ref="BA227:BA238" si="238">IF(AY227=0,0,AZ227/AY227*1000)</f>
        <v>0</v>
      </c>
      <c r="BB227" s="8">
        <v>0</v>
      </c>
      <c r="BC227" s="6">
        <v>0</v>
      </c>
      <c r="BD227" s="7">
        <f t="shared" ref="BD227:BD238" si="239">IF(BB227=0,0,BC227/BB227*1000)</f>
        <v>0</v>
      </c>
      <c r="BE227" s="8">
        <v>0</v>
      </c>
      <c r="BF227" s="6">
        <v>0</v>
      </c>
      <c r="BG227" s="7">
        <f t="shared" ref="BG227:BG238" si="240">IF(BE227=0,0,BF227/BE227*1000)</f>
        <v>0</v>
      </c>
      <c r="BH227" s="8"/>
      <c r="BI227" s="6"/>
      <c r="BJ227" s="7"/>
      <c r="BK227" s="8">
        <f>SUMIF($C$5:$BJ$5,"Ton",C227:BJ227)</f>
        <v>25.25</v>
      </c>
      <c r="BL227" s="7">
        <f>SUMIF($C$5:$BJ$5,"F*",C227:BJ227)</f>
        <v>434.95100000000002</v>
      </c>
    </row>
    <row r="228" spans="1:64" x14ac:dyDescent="0.3">
      <c r="A228" s="43">
        <v>2023</v>
      </c>
      <c r="B228" s="44" t="s">
        <v>6</v>
      </c>
      <c r="C228" s="8">
        <v>0</v>
      </c>
      <c r="D228" s="6">
        <v>0</v>
      </c>
      <c r="E228" s="7">
        <f t="shared" ref="E228:E229" si="241">IF(C228=0,0,D228/C228*1000)</f>
        <v>0</v>
      </c>
      <c r="F228" s="8">
        <v>0</v>
      </c>
      <c r="G228" s="6">
        <v>0</v>
      </c>
      <c r="H228" s="7">
        <f t="shared" si="223"/>
        <v>0</v>
      </c>
      <c r="I228" s="8">
        <v>0</v>
      </c>
      <c r="J228" s="6">
        <v>0</v>
      </c>
      <c r="K228" s="7">
        <f t="shared" si="224"/>
        <v>0</v>
      </c>
      <c r="L228" s="8">
        <v>0</v>
      </c>
      <c r="M228" s="6">
        <v>0</v>
      </c>
      <c r="N228" s="7">
        <f t="shared" si="225"/>
        <v>0</v>
      </c>
      <c r="O228" s="8">
        <v>0</v>
      </c>
      <c r="P228" s="6">
        <v>0</v>
      </c>
      <c r="Q228" s="7">
        <f t="shared" si="226"/>
        <v>0</v>
      </c>
      <c r="R228" s="8">
        <v>0</v>
      </c>
      <c r="S228" s="6">
        <v>0</v>
      </c>
      <c r="T228" s="7">
        <f t="shared" si="227"/>
        <v>0</v>
      </c>
      <c r="U228" s="8">
        <v>0</v>
      </c>
      <c r="V228" s="6">
        <v>0</v>
      </c>
      <c r="W228" s="7">
        <f t="shared" si="228"/>
        <v>0</v>
      </c>
      <c r="X228" s="8">
        <v>0</v>
      </c>
      <c r="Y228" s="6">
        <v>0</v>
      </c>
      <c r="Z228" s="7">
        <f t="shared" si="229"/>
        <v>0</v>
      </c>
      <c r="AA228" s="8">
        <v>0</v>
      </c>
      <c r="AB228" s="6">
        <v>0</v>
      </c>
      <c r="AC228" s="7">
        <f t="shared" si="230"/>
        <v>0</v>
      </c>
      <c r="AD228" s="8">
        <v>0</v>
      </c>
      <c r="AE228" s="6">
        <v>0</v>
      </c>
      <c r="AF228" s="7">
        <f t="shared" si="231"/>
        <v>0</v>
      </c>
      <c r="AG228" s="8">
        <v>0</v>
      </c>
      <c r="AH228" s="6">
        <v>0</v>
      </c>
      <c r="AI228" s="7">
        <f t="shared" si="232"/>
        <v>0</v>
      </c>
      <c r="AJ228" s="8">
        <v>0</v>
      </c>
      <c r="AK228" s="6">
        <v>0</v>
      </c>
      <c r="AL228" s="7">
        <f t="shared" si="233"/>
        <v>0</v>
      </c>
      <c r="AM228" s="8">
        <v>0</v>
      </c>
      <c r="AN228" s="6">
        <v>0</v>
      </c>
      <c r="AO228" s="7">
        <f t="shared" si="234"/>
        <v>0</v>
      </c>
      <c r="AP228" s="8">
        <v>0</v>
      </c>
      <c r="AQ228" s="6">
        <v>0</v>
      </c>
      <c r="AR228" s="7">
        <f t="shared" si="235"/>
        <v>0</v>
      </c>
      <c r="AS228" s="8">
        <v>0</v>
      </c>
      <c r="AT228" s="6">
        <v>0</v>
      </c>
      <c r="AU228" s="7">
        <f t="shared" si="236"/>
        <v>0</v>
      </c>
      <c r="AV228" s="8">
        <v>0</v>
      </c>
      <c r="AW228" s="6">
        <v>0</v>
      </c>
      <c r="AX228" s="7">
        <f t="shared" si="237"/>
        <v>0</v>
      </c>
      <c r="AY228" s="8">
        <v>0</v>
      </c>
      <c r="AZ228" s="6">
        <v>0</v>
      </c>
      <c r="BA228" s="7">
        <f t="shared" si="238"/>
        <v>0</v>
      </c>
      <c r="BB228" s="8">
        <v>0</v>
      </c>
      <c r="BC228" s="6">
        <v>0</v>
      </c>
      <c r="BD228" s="7">
        <f t="shared" si="239"/>
        <v>0</v>
      </c>
      <c r="BE228" s="8">
        <v>0</v>
      </c>
      <c r="BF228" s="6">
        <v>0</v>
      </c>
      <c r="BG228" s="7">
        <f t="shared" si="240"/>
        <v>0</v>
      </c>
      <c r="BH228" s="8"/>
      <c r="BI228" s="6"/>
      <c r="BJ228" s="7"/>
      <c r="BK228" s="8">
        <f t="shared" ref="BK228:BK239" si="242">SUMIF($C$5:$BJ$5,"Ton",C228:BJ228)</f>
        <v>0</v>
      </c>
      <c r="BL228" s="7">
        <f t="shared" ref="BL228:BL239" si="243">SUMIF($C$5:$BJ$5,"F*",C228:BJ228)</f>
        <v>0</v>
      </c>
    </row>
    <row r="229" spans="1:64" x14ac:dyDescent="0.3">
      <c r="A229" s="43">
        <v>2023</v>
      </c>
      <c r="B229" s="44" t="s">
        <v>7</v>
      </c>
      <c r="C229" s="8">
        <v>0</v>
      </c>
      <c r="D229" s="6">
        <v>0</v>
      </c>
      <c r="E229" s="7">
        <f t="shared" si="241"/>
        <v>0</v>
      </c>
      <c r="F229" s="8">
        <v>0</v>
      </c>
      <c r="G229" s="6">
        <v>0</v>
      </c>
      <c r="H229" s="7">
        <f t="shared" si="223"/>
        <v>0</v>
      </c>
      <c r="I229" s="8">
        <v>0</v>
      </c>
      <c r="J229" s="6">
        <v>0</v>
      </c>
      <c r="K229" s="7">
        <f t="shared" si="224"/>
        <v>0</v>
      </c>
      <c r="L229" s="8">
        <v>0</v>
      </c>
      <c r="M229" s="6">
        <v>0</v>
      </c>
      <c r="N229" s="7">
        <f t="shared" si="225"/>
        <v>0</v>
      </c>
      <c r="O229" s="8">
        <v>0</v>
      </c>
      <c r="P229" s="6">
        <v>0</v>
      </c>
      <c r="Q229" s="7">
        <f t="shared" si="226"/>
        <v>0</v>
      </c>
      <c r="R229" s="8">
        <v>0</v>
      </c>
      <c r="S229" s="6">
        <v>0</v>
      </c>
      <c r="T229" s="7">
        <f t="shared" si="227"/>
        <v>0</v>
      </c>
      <c r="U229" s="8">
        <v>0</v>
      </c>
      <c r="V229" s="6">
        <v>0</v>
      </c>
      <c r="W229" s="7">
        <f t="shared" si="228"/>
        <v>0</v>
      </c>
      <c r="X229" s="8">
        <v>0</v>
      </c>
      <c r="Y229" s="6">
        <v>0</v>
      </c>
      <c r="Z229" s="7">
        <f t="shared" si="229"/>
        <v>0</v>
      </c>
      <c r="AA229" s="8">
        <v>0</v>
      </c>
      <c r="AB229" s="6">
        <v>0</v>
      </c>
      <c r="AC229" s="7">
        <f t="shared" si="230"/>
        <v>0</v>
      </c>
      <c r="AD229" s="8">
        <v>0</v>
      </c>
      <c r="AE229" s="6">
        <v>0</v>
      </c>
      <c r="AF229" s="7">
        <f t="shared" si="231"/>
        <v>0</v>
      </c>
      <c r="AG229" s="8">
        <v>0</v>
      </c>
      <c r="AH229" s="6">
        <v>0</v>
      </c>
      <c r="AI229" s="7">
        <f t="shared" si="232"/>
        <v>0</v>
      </c>
      <c r="AJ229" s="8">
        <v>0</v>
      </c>
      <c r="AK229" s="6">
        <v>0</v>
      </c>
      <c r="AL229" s="7">
        <f t="shared" si="233"/>
        <v>0</v>
      </c>
      <c r="AM229" s="8">
        <v>0</v>
      </c>
      <c r="AN229" s="6">
        <v>0</v>
      </c>
      <c r="AO229" s="7">
        <f t="shared" si="234"/>
        <v>0</v>
      </c>
      <c r="AP229" s="8">
        <v>0</v>
      </c>
      <c r="AQ229" s="6">
        <v>0</v>
      </c>
      <c r="AR229" s="7">
        <f t="shared" si="235"/>
        <v>0</v>
      </c>
      <c r="AS229" s="8">
        <v>0</v>
      </c>
      <c r="AT229" s="6">
        <v>0</v>
      </c>
      <c r="AU229" s="7">
        <f t="shared" si="236"/>
        <v>0</v>
      </c>
      <c r="AV229" s="8">
        <v>0</v>
      </c>
      <c r="AW229" s="6">
        <v>0</v>
      </c>
      <c r="AX229" s="7">
        <f t="shared" si="237"/>
        <v>0</v>
      </c>
      <c r="AY229" s="8">
        <v>0</v>
      </c>
      <c r="AZ229" s="6">
        <v>0</v>
      </c>
      <c r="BA229" s="7">
        <f t="shared" si="238"/>
        <v>0</v>
      </c>
      <c r="BB229" s="8">
        <v>0</v>
      </c>
      <c r="BC229" s="6">
        <v>0</v>
      </c>
      <c r="BD229" s="7">
        <f t="shared" si="239"/>
        <v>0</v>
      </c>
      <c r="BE229" s="8">
        <v>0</v>
      </c>
      <c r="BF229" s="6">
        <v>0</v>
      </c>
      <c r="BG229" s="7">
        <f t="shared" si="240"/>
        <v>0</v>
      </c>
      <c r="BH229" s="8"/>
      <c r="BI229" s="6"/>
      <c r="BJ229" s="7"/>
      <c r="BK229" s="8">
        <f t="shared" si="242"/>
        <v>0</v>
      </c>
      <c r="BL229" s="7">
        <f t="shared" si="243"/>
        <v>0</v>
      </c>
    </row>
    <row r="230" spans="1:64" x14ac:dyDescent="0.3">
      <c r="A230" s="43">
        <v>2023</v>
      </c>
      <c r="B230" s="44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223"/>
        <v>0</v>
      </c>
      <c r="I230" s="8">
        <v>0</v>
      </c>
      <c r="J230" s="6">
        <v>0</v>
      </c>
      <c r="K230" s="7">
        <f t="shared" si="224"/>
        <v>0</v>
      </c>
      <c r="L230" s="8">
        <v>0</v>
      </c>
      <c r="M230" s="6">
        <v>0</v>
      </c>
      <c r="N230" s="7">
        <f t="shared" si="225"/>
        <v>0</v>
      </c>
      <c r="O230" s="8">
        <v>0</v>
      </c>
      <c r="P230" s="6">
        <v>0</v>
      </c>
      <c r="Q230" s="7">
        <f t="shared" si="226"/>
        <v>0</v>
      </c>
      <c r="R230" s="71">
        <v>15.61023</v>
      </c>
      <c r="S230" s="6">
        <v>293.428</v>
      </c>
      <c r="T230" s="7">
        <f t="shared" si="227"/>
        <v>18797.160579953019</v>
      </c>
      <c r="U230" s="8">
        <v>0</v>
      </c>
      <c r="V230" s="6">
        <v>0</v>
      </c>
      <c r="W230" s="7">
        <f t="shared" si="228"/>
        <v>0</v>
      </c>
      <c r="X230" s="8">
        <v>0</v>
      </c>
      <c r="Y230" s="6">
        <v>0</v>
      </c>
      <c r="Z230" s="7">
        <f t="shared" si="229"/>
        <v>0</v>
      </c>
      <c r="AA230" s="8">
        <v>0</v>
      </c>
      <c r="AB230" s="6">
        <v>0</v>
      </c>
      <c r="AC230" s="7">
        <f t="shared" si="230"/>
        <v>0</v>
      </c>
      <c r="AD230" s="8">
        <v>0</v>
      </c>
      <c r="AE230" s="6">
        <v>0</v>
      </c>
      <c r="AF230" s="7">
        <f t="shared" si="231"/>
        <v>0</v>
      </c>
      <c r="AG230" s="8">
        <v>0</v>
      </c>
      <c r="AH230" s="6">
        <v>0</v>
      </c>
      <c r="AI230" s="7">
        <f t="shared" si="232"/>
        <v>0</v>
      </c>
      <c r="AJ230" s="8">
        <v>0</v>
      </c>
      <c r="AK230" s="6">
        <v>0</v>
      </c>
      <c r="AL230" s="7">
        <f t="shared" si="233"/>
        <v>0</v>
      </c>
      <c r="AM230" s="8">
        <v>0</v>
      </c>
      <c r="AN230" s="6">
        <v>0</v>
      </c>
      <c r="AO230" s="7">
        <f t="shared" si="234"/>
        <v>0</v>
      </c>
      <c r="AP230" s="8">
        <v>0</v>
      </c>
      <c r="AQ230" s="6">
        <v>0</v>
      </c>
      <c r="AR230" s="7">
        <f t="shared" si="235"/>
        <v>0</v>
      </c>
      <c r="AS230" s="8">
        <v>0</v>
      </c>
      <c r="AT230" s="6">
        <v>0</v>
      </c>
      <c r="AU230" s="7">
        <f t="shared" si="236"/>
        <v>0</v>
      </c>
      <c r="AV230" s="8">
        <v>0</v>
      </c>
      <c r="AW230" s="6">
        <v>0</v>
      </c>
      <c r="AX230" s="7">
        <f t="shared" si="237"/>
        <v>0</v>
      </c>
      <c r="AY230" s="8">
        <v>0</v>
      </c>
      <c r="AZ230" s="6">
        <v>0</v>
      </c>
      <c r="BA230" s="7">
        <f t="shared" si="238"/>
        <v>0</v>
      </c>
      <c r="BB230" s="8">
        <v>0</v>
      </c>
      <c r="BC230" s="6">
        <v>0</v>
      </c>
      <c r="BD230" s="7">
        <f t="shared" si="239"/>
        <v>0</v>
      </c>
      <c r="BE230" s="8">
        <v>0</v>
      </c>
      <c r="BF230" s="6">
        <v>0</v>
      </c>
      <c r="BG230" s="7">
        <f t="shared" si="240"/>
        <v>0</v>
      </c>
      <c r="BH230" s="8"/>
      <c r="BI230" s="6"/>
      <c r="BJ230" s="7"/>
      <c r="BK230" s="8">
        <f t="shared" si="242"/>
        <v>15.61023</v>
      </c>
      <c r="BL230" s="7">
        <f t="shared" si="243"/>
        <v>293.428</v>
      </c>
    </row>
    <row r="231" spans="1:64" x14ac:dyDescent="0.3">
      <c r="A231" s="43">
        <v>2023</v>
      </c>
      <c r="B231" s="7" t="s">
        <v>9</v>
      </c>
      <c r="C231" s="8">
        <v>0</v>
      </c>
      <c r="D231" s="6">
        <v>0</v>
      </c>
      <c r="E231" s="7">
        <f t="shared" ref="E231:E238" si="244">IF(C231=0,0,D231/C231*1000)</f>
        <v>0</v>
      </c>
      <c r="F231" s="8">
        <v>0</v>
      </c>
      <c r="G231" s="6">
        <v>0</v>
      </c>
      <c r="H231" s="7">
        <f t="shared" si="223"/>
        <v>0</v>
      </c>
      <c r="I231" s="8">
        <v>0</v>
      </c>
      <c r="J231" s="6">
        <v>0</v>
      </c>
      <c r="K231" s="7">
        <f t="shared" si="224"/>
        <v>0</v>
      </c>
      <c r="L231" s="8">
        <v>0</v>
      </c>
      <c r="M231" s="6">
        <v>0</v>
      </c>
      <c r="N231" s="7">
        <f t="shared" si="225"/>
        <v>0</v>
      </c>
      <c r="O231" s="8">
        <v>0</v>
      </c>
      <c r="P231" s="6">
        <v>0</v>
      </c>
      <c r="Q231" s="7">
        <f t="shared" si="226"/>
        <v>0</v>
      </c>
      <c r="R231" s="71">
        <v>7</v>
      </c>
      <c r="S231" s="6">
        <v>134.18100000000001</v>
      </c>
      <c r="T231" s="7">
        <f t="shared" si="227"/>
        <v>19168.714285714286</v>
      </c>
      <c r="U231" s="8">
        <v>0</v>
      </c>
      <c r="V231" s="6">
        <v>0</v>
      </c>
      <c r="W231" s="7">
        <f t="shared" si="228"/>
        <v>0</v>
      </c>
      <c r="X231" s="8">
        <v>0</v>
      </c>
      <c r="Y231" s="6">
        <v>0</v>
      </c>
      <c r="Z231" s="7">
        <f t="shared" si="229"/>
        <v>0</v>
      </c>
      <c r="AA231" s="8">
        <v>0</v>
      </c>
      <c r="AB231" s="6">
        <v>0</v>
      </c>
      <c r="AC231" s="7">
        <f t="shared" si="230"/>
        <v>0</v>
      </c>
      <c r="AD231" s="8">
        <v>0</v>
      </c>
      <c r="AE231" s="6">
        <v>0</v>
      </c>
      <c r="AF231" s="7">
        <f t="shared" si="231"/>
        <v>0</v>
      </c>
      <c r="AG231" s="8">
        <v>0</v>
      </c>
      <c r="AH231" s="6">
        <v>0</v>
      </c>
      <c r="AI231" s="7">
        <f t="shared" si="232"/>
        <v>0</v>
      </c>
      <c r="AJ231" s="8">
        <v>0</v>
      </c>
      <c r="AK231" s="6">
        <v>0</v>
      </c>
      <c r="AL231" s="7">
        <f t="shared" si="233"/>
        <v>0</v>
      </c>
      <c r="AM231" s="8">
        <v>0</v>
      </c>
      <c r="AN231" s="6">
        <v>0</v>
      </c>
      <c r="AO231" s="7">
        <f t="shared" si="234"/>
        <v>0</v>
      </c>
      <c r="AP231" s="8">
        <v>0</v>
      </c>
      <c r="AQ231" s="6">
        <v>0</v>
      </c>
      <c r="AR231" s="7">
        <f t="shared" si="235"/>
        <v>0</v>
      </c>
      <c r="AS231" s="8">
        <v>0</v>
      </c>
      <c r="AT231" s="6">
        <v>0</v>
      </c>
      <c r="AU231" s="7">
        <f t="shared" si="236"/>
        <v>0</v>
      </c>
      <c r="AV231" s="8">
        <v>0</v>
      </c>
      <c r="AW231" s="6">
        <v>0</v>
      </c>
      <c r="AX231" s="7">
        <f t="shared" si="237"/>
        <v>0</v>
      </c>
      <c r="AY231" s="8">
        <v>0</v>
      </c>
      <c r="AZ231" s="6">
        <v>0</v>
      </c>
      <c r="BA231" s="7">
        <f t="shared" si="238"/>
        <v>0</v>
      </c>
      <c r="BB231" s="8">
        <v>0</v>
      </c>
      <c r="BC231" s="6">
        <v>0</v>
      </c>
      <c r="BD231" s="7">
        <f t="shared" si="239"/>
        <v>0</v>
      </c>
      <c r="BE231" s="8">
        <v>0</v>
      </c>
      <c r="BF231" s="6">
        <v>0</v>
      </c>
      <c r="BG231" s="7">
        <f t="shared" si="240"/>
        <v>0</v>
      </c>
      <c r="BH231" s="8"/>
      <c r="BI231" s="6"/>
      <c r="BJ231" s="7"/>
      <c r="BK231" s="8">
        <f t="shared" si="242"/>
        <v>7</v>
      </c>
      <c r="BL231" s="7">
        <f t="shared" si="243"/>
        <v>134.18100000000001</v>
      </c>
    </row>
    <row r="232" spans="1:64" x14ac:dyDescent="0.3">
      <c r="A232" s="43">
        <v>2023</v>
      </c>
      <c r="B232" s="44" t="s">
        <v>10</v>
      </c>
      <c r="C232" s="8">
        <v>0</v>
      </c>
      <c r="D232" s="6">
        <v>0</v>
      </c>
      <c r="E232" s="7">
        <f t="shared" si="244"/>
        <v>0</v>
      </c>
      <c r="F232" s="8">
        <v>0</v>
      </c>
      <c r="G232" s="6">
        <v>0</v>
      </c>
      <c r="H232" s="7">
        <f t="shared" si="223"/>
        <v>0</v>
      </c>
      <c r="I232" s="8">
        <v>0</v>
      </c>
      <c r="J232" s="6">
        <v>0</v>
      </c>
      <c r="K232" s="7">
        <f t="shared" si="224"/>
        <v>0</v>
      </c>
      <c r="L232" s="8">
        <v>0</v>
      </c>
      <c r="M232" s="6">
        <v>0</v>
      </c>
      <c r="N232" s="7">
        <f t="shared" si="225"/>
        <v>0</v>
      </c>
      <c r="O232" s="8">
        <v>0</v>
      </c>
      <c r="P232" s="6">
        <v>0</v>
      </c>
      <c r="Q232" s="7">
        <f t="shared" si="226"/>
        <v>0</v>
      </c>
      <c r="R232" s="8">
        <v>0</v>
      </c>
      <c r="S232" s="6">
        <v>0</v>
      </c>
      <c r="T232" s="7">
        <f t="shared" si="227"/>
        <v>0</v>
      </c>
      <c r="U232" s="8">
        <v>0</v>
      </c>
      <c r="V232" s="6">
        <v>0</v>
      </c>
      <c r="W232" s="7">
        <f t="shared" si="228"/>
        <v>0</v>
      </c>
      <c r="X232" s="8">
        <v>0</v>
      </c>
      <c r="Y232" s="6">
        <v>0</v>
      </c>
      <c r="Z232" s="7">
        <f t="shared" si="229"/>
        <v>0</v>
      </c>
      <c r="AA232" s="8">
        <v>0</v>
      </c>
      <c r="AB232" s="6">
        <v>0</v>
      </c>
      <c r="AC232" s="7">
        <f t="shared" si="230"/>
        <v>0</v>
      </c>
      <c r="AD232" s="8">
        <v>0</v>
      </c>
      <c r="AE232" s="6">
        <v>0</v>
      </c>
      <c r="AF232" s="7">
        <f t="shared" si="231"/>
        <v>0</v>
      </c>
      <c r="AG232" s="8">
        <v>0</v>
      </c>
      <c r="AH232" s="6">
        <v>0</v>
      </c>
      <c r="AI232" s="7">
        <f t="shared" si="232"/>
        <v>0</v>
      </c>
      <c r="AJ232" s="8">
        <v>0</v>
      </c>
      <c r="AK232" s="6">
        <v>0</v>
      </c>
      <c r="AL232" s="7">
        <f t="shared" si="233"/>
        <v>0</v>
      </c>
      <c r="AM232" s="8">
        <v>0</v>
      </c>
      <c r="AN232" s="6">
        <v>0</v>
      </c>
      <c r="AO232" s="7">
        <f t="shared" si="234"/>
        <v>0</v>
      </c>
      <c r="AP232" s="8">
        <v>0</v>
      </c>
      <c r="AQ232" s="6">
        <v>0</v>
      </c>
      <c r="AR232" s="7">
        <f t="shared" si="235"/>
        <v>0</v>
      </c>
      <c r="AS232" s="8">
        <v>0</v>
      </c>
      <c r="AT232" s="6">
        <v>0</v>
      </c>
      <c r="AU232" s="7">
        <f t="shared" si="236"/>
        <v>0</v>
      </c>
      <c r="AV232" s="8">
        <v>0</v>
      </c>
      <c r="AW232" s="6">
        <v>0</v>
      </c>
      <c r="AX232" s="7">
        <f t="shared" si="237"/>
        <v>0</v>
      </c>
      <c r="AY232" s="8">
        <v>0</v>
      </c>
      <c r="AZ232" s="6">
        <v>0</v>
      </c>
      <c r="BA232" s="7">
        <f t="shared" si="238"/>
        <v>0</v>
      </c>
      <c r="BB232" s="8">
        <v>0</v>
      </c>
      <c r="BC232" s="6">
        <v>0</v>
      </c>
      <c r="BD232" s="7">
        <f t="shared" si="239"/>
        <v>0</v>
      </c>
      <c r="BE232" s="8">
        <v>0</v>
      </c>
      <c r="BF232" s="6">
        <v>0</v>
      </c>
      <c r="BG232" s="7">
        <f t="shared" si="240"/>
        <v>0</v>
      </c>
      <c r="BH232" s="8"/>
      <c r="BI232" s="6"/>
      <c r="BJ232" s="7"/>
      <c r="BK232" s="8">
        <f t="shared" si="242"/>
        <v>0</v>
      </c>
      <c r="BL232" s="7">
        <f t="shared" si="243"/>
        <v>0</v>
      </c>
    </row>
    <row r="233" spans="1:64" x14ac:dyDescent="0.3">
      <c r="A233" s="43">
        <v>2023</v>
      </c>
      <c r="B233" s="44" t="s">
        <v>11</v>
      </c>
      <c r="C233" s="8">
        <v>0</v>
      </c>
      <c r="D233" s="6">
        <v>0</v>
      </c>
      <c r="E233" s="7">
        <f t="shared" si="244"/>
        <v>0</v>
      </c>
      <c r="F233" s="8">
        <v>0</v>
      </c>
      <c r="G233" s="6">
        <v>0</v>
      </c>
      <c r="H233" s="7">
        <f t="shared" si="223"/>
        <v>0</v>
      </c>
      <c r="I233" s="8">
        <v>0</v>
      </c>
      <c r="J233" s="6">
        <v>0</v>
      </c>
      <c r="K233" s="7">
        <f t="shared" si="224"/>
        <v>0</v>
      </c>
      <c r="L233" s="8">
        <v>0</v>
      </c>
      <c r="M233" s="6">
        <v>0</v>
      </c>
      <c r="N233" s="7">
        <f t="shared" si="225"/>
        <v>0</v>
      </c>
      <c r="O233" s="8">
        <v>0</v>
      </c>
      <c r="P233" s="6">
        <v>0</v>
      </c>
      <c r="Q233" s="7">
        <f t="shared" si="226"/>
        <v>0</v>
      </c>
      <c r="R233" s="8">
        <v>0</v>
      </c>
      <c r="S233" s="6">
        <v>0</v>
      </c>
      <c r="T233" s="7">
        <f t="shared" si="227"/>
        <v>0</v>
      </c>
      <c r="U233" s="8">
        <v>0</v>
      </c>
      <c r="V233" s="6">
        <v>0</v>
      </c>
      <c r="W233" s="7">
        <f t="shared" si="228"/>
        <v>0</v>
      </c>
      <c r="X233" s="8">
        <v>0</v>
      </c>
      <c r="Y233" s="6">
        <v>0</v>
      </c>
      <c r="Z233" s="7">
        <f t="shared" si="229"/>
        <v>0</v>
      </c>
      <c r="AA233" s="8">
        <v>0</v>
      </c>
      <c r="AB233" s="6">
        <v>0</v>
      </c>
      <c r="AC233" s="7">
        <f t="shared" si="230"/>
        <v>0</v>
      </c>
      <c r="AD233" s="8">
        <v>0</v>
      </c>
      <c r="AE233" s="6">
        <v>0</v>
      </c>
      <c r="AF233" s="7">
        <f t="shared" si="231"/>
        <v>0</v>
      </c>
      <c r="AG233" s="8">
        <v>0</v>
      </c>
      <c r="AH233" s="6">
        <v>0</v>
      </c>
      <c r="AI233" s="7">
        <f t="shared" si="232"/>
        <v>0</v>
      </c>
      <c r="AJ233" s="8">
        <v>0</v>
      </c>
      <c r="AK233" s="6">
        <v>0</v>
      </c>
      <c r="AL233" s="7">
        <f t="shared" si="233"/>
        <v>0</v>
      </c>
      <c r="AM233" s="8">
        <v>0</v>
      </c>
      <c r="AN233" s="6">
        <v>0</v>
      </c>
      <c r="AO233" s="7">
        <f t="shared" si="234"/>
        <v>0</v>
      </c>
      <c r="AP233" s="8">
        <v>0</v>
      </c>
      <c r="AQ233" s="6">
        <v>0</v>
      </c>
      <c r="AR233" s="7">
        <f t="shared" si="235"/>
        <v>0</v>
      </c>
      <c r="AS233" s="8">
        <v>0</v>
      </c>
      <c r="AT233" s="6">
        <v>0</v>
      </c>
      <c r="AU233" s="7">
        <f t="shared" si="236"/>
        <v>0</v>
      </c>
      <c r="AV233" s="8">
        <v>0</v>
      </c>
      <c r="AW233" s="6">
        <v>0</v>
      </c>
      <c r="AX233" s="7">
        <f t="shared" si="237"/>
        <v>0</v>
      </c>
      <c r="AY233" s="8">
        <v>0</v>
      </c>
      <c r="AZ233" s="6">
        <v>0</v>
      </c>
      <c r="BA233" s="7">
        <f t="shared" si="238"/>
        <v>0</v>
      </c>
      <c r="BB233" s="8">
        <v>0</v>
      </c>
      <c r="BC233" s="6">
        <v>0</v>
      </c>
      <c r="BD233" s="7">
        <f t="shared" si="239"/>
        <v>0</v>
      </c>
      <c r="BE233" s="8">
        <v>0</v>
      </c>
      <c r="BF233" s="6">
        <v>0</v>
      </c>
      <c r="BG233" s="7">
        <f t="shared" si="240"/>
        <v>0</v>
      </c>
      <c r="BH233" s="8"/>
      <c r="BI233" s="6"/>
      <c r="BJ233" s="7"/>
      <c r="BK233" s="8">
        <f t="shared" si="242"/>
        <v>0</v>
      </c>
      <c r="BL233" s="7">
        <f t="shared" si="243"/>
        <v>0</v>
      </c>
    </row>
    <row r="234" spans="1:64" x14ac:dyDescent="0.3">
      <c r="A234" s="43">
        <v>2023</v>
      </c>
      <c r="B234" s="44" t="s">
        <v>12</v>
      </c>
      <c r="C234" s="8">
        <v>0</v>
      </c>
      <c r="D234" s="6">
        <v>0</v>
      </c>
      <c r="E234" s="7">
        <f t="shared" si="244"/>
        <v>0</v>
      </c>
      <c r="F234" s="8">
        <v>0</v>
      </c>
      <c r="G234" s="6">
        <v>0</v>
      </c>
      <c r="H234" s="7">
        <f t="shared" si="223"/>
        <v>0</v>
      </c>
      <c r="I234" s="8">
        <v>0</v>
      </c>
      <c r="J234" s="6">
        <v>0</v>
      </c>
      <c r="K234" s="7">
        <f t="shared" si="224"/>
        <v>0</v>
      </c>
      <c r="L234" s="8">
        <v>0</v>
      </c>
      <c r="M234" s="6">
        <v>0</v>
      </c>
      <c r="N234" s="7">
        <f t="shared" si="225"/>
        <v>0</v>
      </c>
      <c r="O234" s="8">
        <v>0</v>
      </c>
      <c r="P234" s="6">
        <v>0</v>
      </c>
      <c r="Q234" s="7">
        <f t="shared" si="226"/>
        <v>0</v>
      </c>
      <c r="R234" s="8">
        <v>0</v>
      </c>
      <c r="S234" s="6">
        <v>0</v>
      </c>
      <c r="T234" s="7">
        <f t="shared" si="227"/>
        <v>0</v>
      </c>
      <c r="U234" s="8">
        <v>0</v>
      </c>
      <c r="V234" s="6">
        <v>0</v>
      </c>
      <c r="W234" s="7">
        <f t="shared" si="228"/>
        <v>0</v>
      </c>
      <c r="X234" s="8">
        <v>0</v>
      </c>
      <c r="Y234" s="6">
        <v>0</v>
      </c>
      <c r="Z234" s="7">
        <f t="shared" si="229"/>
        <v>0</v>
      </c>
      <c r="AA234" s="8">
        <v>0</v>
      </c>
      <c r="AB234" s="6">
        <v>0</v>
      </c>
      <c r="AC234" s="7">
        <f t="shared" si="230"/>
        <v>0</v>
      </c>
      <c r="AD234" s="8">
        <v>0</v>
      </c>
      <c r="AE234" s="6">
        <v>0</v>
      </c>
      <c r="AF234" s="7">
        <f t="shared" si="231"/>
        <v>0</v>
      </c>
      <c r="AG234" s="8">
        <v>0</v>
      </c>
      <c r="AH234" s="6">
        <v>0</v>
      </c>
      <c r="AI234" s="7">
        <f t="shared" si="232"/>
        <v>0</v>
      </c>
      <c r="AJ234" s="8">
        <v>0</v>
      </c>
      <c r="AK234" s="6">
        <v>0</v>
      </c>
      <c r="AL234" s="7">
        <f t="shared" si="233"/>
        <v>0</v>
      </c>
      <c r="AM234" s="8">
        <v>0</v>
      </c>
      <c r="AN234" s="6">
        <v>0</v>
      </c>
      <c r="AO234" s="7">
        <f t="shared" si="234"/>
        <v>0</v>
      </c>
      <c r="AP234" s="8">
        <v>0</v>
      </c>
      <c r="AQ234" s="6">
        <v>0</v>
      </c>
      <c r="AR234" s="7">
        <f t="shared" si="235"/>
        <v>0</v>
      </c>
      <c r="AS234" s="8">
        <v>0</v>
      </c>
      <c r="AT234" s="6">
        <v>0</v>
      </c>
      <c r="AU234" s="7">
        <f t="shared" si="236"/>
        <v>0</v>
      </c>
      <c r="AV234" s="8">
        <v>0</v>
      </c>
      <c r="AW234" s="6">
        <v>0</v>
      </c>
      <c r="AX234" s="7">
        <f t="shared" si="237"/>
        <v>0</v>
      </c>
      <c r="AY234" s="8">
        <v>0</v>
      </c>
      <c r="AZ234" s="6">
        <v>0</v>
      </c>
      <c r="BA234" s="7">
        <f t="shared" si="238"/>
        <v>0</v>
      </c>
      <c r="BB234" s="8">
        <v>0</v>
      </c>
      <c r="BC234" s="6">
        <v>0</v>
      </c>
      <c r="BD234" s="7">
        <f t="shared" si="239"/>
        <v>0</v>
      </c>
      <c r="BE234" s="8">
        <v>0</v>
      </c>
      <c r="BF234" s="6">
        <v>0</v>
      </c>
      <c r="BG234" s="7">
        <f t="shared" si="240"/>
        <v>0</v>
      </c>
      <c r="BH234" s="8"/>
      <c r="BI234" s="6"/>
      <c r="BJ234" s="7"/>
      <c r="BK234" s="8">
        <f t="shared" si="242"/>
        <v>0</v>
      </c>
      <c r="BL234" s="7">
        <f t="shared" si="243"/>
        <v>0</v>
      </c>
    </row>
    <row r="235" spans="1:64" x14ac:dyDescent="0.3">
      <c r="A235" s="43">
        <v>2023</v>
      </c>
      <c r="B235" s="44" t="s">
        <v>13</v>
      </c>
      <c r="C235" s="71">
        <v>16.148070000000001</v>
      </c>
      <c r="D235" s="6">
        <v>277.53800000000001</v>
      </c>
      <c r="E235" s="7">
        <f t="shared" si="244"/>
        <v>17187.069414487305</v>
      </c>
      <c r="F235" s="8">
        <v>0</v>
      </c>
      <c r="G235" s="6">
        <v>0</v>
      </c>
      <c r="H235" s="7">
        <f t="shared" si="223"/>
        <v>0</v>
      </c>
      <c r="I235" s="8">
        <v>0</v>
      </c>
      <c r="J235" s="6">
        <v>0</v>
      </c>
      <c r="K235" s="7">
        <f t="shared" si="224"/>
        <v>0</v>
      </c>
      <c r="L235" s="8">
        <v>0</v>
      </c>
      <c r="M235" s="6">
        <v>0</v>
      </c>
      <c r="N235" s="7">
        <f t="shared" si="225"/>
        <v>0</v>
      </c>
      <c r="O235" s="8">
        <v>0</v>
      </c>
      <c r="P235" s="6">
        <v>0</v>
      </c>
      <c r="Q235" s="7">
        <f t="shared" si="226"/>
        <v>0</v>
      </c>
      <c r="R235" s="8">
        <v>0</v>
      </c>
      <c r="S235" s="6">
        <v>0</v>
      </c>
      <c r="T235" s="7">
        <f t="shared" si="227"/>
        <v>0</v>
      </c>
      <c r="U235" s="8">
        <v>0</v>
      </c>
      <c r="V235" s="6">
        <v>0</v>
      </c>
      <c r="W235" s="7">
        <f t="shared" si="228"/>
        <v>0</v>
      </c>
      <c r="X235" s="8">
        <v>0</v>
      </c>
      <c r="Y235" s="6">
        <v>0</v>
      </c>
      <c r="Z235" s="7">
        <f t="shared" si="229"/>
        <v>0</v>
      </c>
      <c r="AA235" s="8">
        <v>0</v>
      </c>
      <c r="AB235" s="6">
        <v>0</v>
      </c>
      <c r="AC235" s="7">
        <f t="shared" si="230"/>
        <v>0</v>
      </c>
      <c r="AD235" s="8">
        <v>0</v>
      </c>
      <c r="AE235" s="6">
        <v>0</v>
      </c>
      <c r="AF235" s="7">
        <f t="shared" si="231"/>
        <v>0</v>
      </c>
      <c r="AG235" s="8">
        <v>0</v>
      </c>
      <c r="AH235" s="6">
        <v>0</v>
      </c>
      <c r="AI235" s="7">
        <f t="shared" si="232"/>
        <v>0</v>
      </c>
      <c r="AJ235" s="8">
        <v>0</v>
      </c>
      <c r="AK235" s="6">
        <v>0</v>
      </c>
      <c r="AL235" s="7">
        <f t="shared" si="233"/>
        <v>0</v>
      </c>
      <c r="AM235" s="8">
        <v>0</v>
      </c>
      <c r="AN235" s="6">
        <v>0</v>
      </c>
      <c r="AO235" s="7">
        <f t="shared" si="234"/>
        <v>0</v>
      </c>
      <c r="AP235" s="8">
        <v>0</v>
      </c>
      <c r="AQ235" s="6">
        <v>0</v>
      </c>
      <c r="AR235" s="7">
        <f t="shared" si="235"/>
        <v>0</v>
      </c>
      <c r="AS235" s="8">
        <v>0</v>
      </c>
      <c r="AT235" s="6">
        <v>0</v>
      </c>
      <c r="AU235" s="7">
        <f t="shared" si="236"/>
        <v>0</v>
      </c>
      <c r="AV235" s="8">
        <v>0</v>
      </c>
      <c r="AW235" s="6">
        <v>0</v>
      </c>
      <c r="AX235" s="7">
        <f t="shared" si="237"/>
        <v>0</v>
      </c>
      <c r="AY235" s="71">
        <v>0.15352000000000002</v>
      </c>
      <c r="AZ235" s="6">
        <v>20.477</v>
      </c>
      <c r="BA235" s="7">
        <f t="shared" si="238"/>
        <v>133383.27253778008</v>
      </c>
      <c r="BB235" s="8">
        <v>0</v>
      </c>
      <c r="BC235" s="6">
        <v>0</v>
      </c>
      <c r="BD235" s="7">
        <f t="shared" si="239"/>
        <v>0</v>
      </c>
      <c r="BE235" s="8">
        <v>0</v>
      </c>
      <c r="BF235" s="6">
        <v>0</v>
      </c>
      <c r="BG235" s="7">
        <f t="shared" si="240"/>
        <v>0</v>
      </c>
      <c r="BH235" s="8"/>
      <c r="BI235" s="6"/>
      <c r="BJ235" s="7"/>
      <c r="BK235" s="8">
        <f t="shared" si="242"/>
        <v>16.301590000000001</v>
      </c>
      <c r="BL235" s="7">
        <f t="shared" si="243"/>
        <v>298.01499999999999</v>
      </c>
    </row>
    <row r="236" spans="1:64" x14ac:dyDescent="0.3">
      <c r="A236" s="43">
        <v>2023</v>
      </c>
      <c r="B236" s="44" t="s">
        <v>14</v>
      </c>
      <c r="C236" s="8">
        <v>0</v>
      </c>
      <c r="D236" s="6">
        <v>0</v>
      </c>
      <c r="E236" s="7">
        <f t="shared" si="244"/>
        <v>0</v>
      </c>
      <c r="F236" s="8">
        <v>0</v>
      </c>
      <c r="G236" s="6">
        <v>0</v>
      </c>
      <c r="H236" s="7">
        <f t="shared" si="223"/>
        <v>0</v>
      </c>
      <c r="I236" s="8">
        <v>0</v>
      </c>
      <c r="J236" s="6">
        <v>0</v>
      </c>
      <c r="K236" s="7">
        <f t="shared" si="224"/>
        <v>0</v>
      </c>
      <c r="L236" s="8">
        <v>0</v>
      </c>
      <c r="M236" s="6">
        <v>0</v>
      </c>
      <c r="N236" s="7">
        <f t="shared" si="225"/>
        <v>0</v>
      </c>
      <c r="O236" s="8">
        <v>0</v>
      </c>
      <c r="P236" s="6">
        <v>0</v>
      </c>
      <c r="Q236" s="7">
        <f t="shared" si="226"/>
        <v>0</v>
      </c>
      <c r="R236" s="8">
        <v>0</v>
      </c>
      <c r="S236" s="6">
        <v>0</v>
      </c>
      <c r="T236" s="7">
        <f t="shared" si="227"/>
        <v>0</v>
      </c>
      <c r="U236" s="8">
        <v>0</v>
      </c>
      <c r="V236" s="6">
        <v>0</v>
      </c>
      <c r="W236" s="7">
        <f t="shared" si="228"/>
        <v>0</v>
      </c>
      <c r="X236" s="8">
        <v>0</v>
      </c>
      <c r="Y236" s="6">
        <v>0</v>
      </c>
      <c r="Z236" s="7">
        <f t="shared" si="229"/>
        <v>0</v>
      </c>
      <c r="AA236" s="8">
        <v>0</v>
      </c>
      <c r="AB236" s="6">
        <v>0</v>
      </c>
      <c r="AC236" s="7">
        <f t="shared" si="230"/>
        <v>0</v>
      </c>
      <c r="AD236" s="8">
        <v>0</v>
      </c>
      <c r="AE236" s="6">
        <v>0</v>
      </c>
      <c r="AF236" s="7">
        <f t="shared" si="231"/>
        <v>0</v>
      </c>
      <c r="AG236" s="8">
        <v>0</v>
      </c>
      <c r="AH236" s="6">
        <v>0</v>
      </c>
      <c r="AI236" s="7">
        <f t="shared" si="232"/>
        <v>0</v>
      </c>
      <c r="AJ236" s="8">
        <v>0</v>
      </c>
      <c r="AK236" s="6">
        <v>0</v>
      </c>
      <c r="AL236" s="7">
        <f t="shared" si="233"/>
        <v>0</v>
      </c>
      <c r="AM236" s="8">
        <v>0</v>
      </c>
      <c r="AN236" s="6">
        <v>0</v>
      </c>
      <c r="AO236" s="7">
        <f t="shared" si="234"/>
        <v>0</v>
      </c>
      <c r="AP236" s="8">
        <v>0</v>
      </c>
      <c r="AQ236" s="6">
        <v>0</v>
      </c>
      <c r="AR236" s="7">
        <f t="shared" si="235"/>
        <v>0</v>
      </c>
      <c r="AS236" s="8">
        <v>0</v>
      </c>
      <c r="AT236" s="6">
        <v>0</v>
      </c>
      <c r="AU236" s="7">
        <f t="shared" si="236"/>
        <v>0</v>
      </c>
      <c r="AV236" s="8">
        <v>0</v>
      </c>
      <c r="AW236" s="6">
        <v>0</v>
      </c>
      <c r="AX236" s="7">
        <f t="shared" si="237"/>
        <v>0</v>
      </c>
      <c r="AY236" s="8">
        <v>0</v>
      </c>
      <c r="AZ236" s="6">
        <v>0</v>
      </c>
      <c r="BA236" s="7">
        <f t="shared" si="238"/>
        <v>0</v>
      </c>
      <c r="BB236" s="71">
        <v>4.5310000000000003E-2</v>
      </c>
      <c r="BC236" s="6">
        <v>20.007999999999999</v>
      </c>
      <c r="BD236" s="7">
        <f t="shared" si="239"/>
        <v>441580.22511586844</v>
      </c>
      <c r="BE236" s="8">
        <v>0</v>
      </c>
      <c r="BF236" s="6">
        <v>0</v>
      </c>
      <c r="BG236" s="7">
        <f t="shared" si="240"/>
        <v>0</v>
      </c>
      <c r="BH236" s="8"/>
      <c r="BI236" s="6"/>
      <c r="BJ236" s="7"/>
      <c r="BK236" s="8">
        <f t="shared" si="242"/>
        <v>4.5310000000000003E-2</v>
      </c>
      <c r="BL236" s="7">
        <f t="shared" si="243"/>
        <v>20.007999999999999</v>
      </c>
    </row>
    <row r="237" spans="1:64" x14ac:dyDescent="0.3">
      <c r="A237" s="43">
        <v>2023</v>
      </c>
      <c r="B237" s="7" t="s">
        <v>15</v>
      </c>
      <c r="C237" s="8">
        <v>0</v>
      </c>
      <c r="D237" s="6">
        <v>0</v>
      </c>
      <c r="E237" s="7">
        <f t="shared" si="244"/>
        <v>0</v>
      </c>
      <c r="F237" s="8">
        <v>0</v>
      </c>
      <c r="G237" s="6">
        <v>0</v>
      </c>
      <c r="H237" s="7">
        <f t="shared" si="223"/>
        <v>0</v>
      </c>
      <c r="I237" s="8">
        <v>0</v>
      </c>
      <c r="J237" s="6">
        <v>0</v>
      </c>
      <c r="K237" s="7">
        <f t="shared" si="224"/>
        <v>0</v>
      </c>
      <c r="L237" s="8">
        <v>0</v>
      </c>
      <c r="M237" s="6">
        <v>0</v>
      </c>
      <c r="N237" s="7">
        <f t="shared" si="225"/>
        <v>0</v>
      </c>
      <c r="O237" s="8">
        <v>0</v>
      </c>
      <c r="P237" s="6">
        <v>0</v>
      </c>
      <c r="Q237" s="7">
        <f t="shared" si="226"/>
        <v>0</v>
      </c>
      <c r="R237" s="71">
        <v>4.2</v>
      </c>
      <c r="S237" s="6">
        <v>91.581000000000003</v>
      </c>
      <c r="T237" s="7">
        <f t="shared" si="227"/>
        <v>21805</v>
      </c>
      <c r="U237" s="8">
        <v>0</v>
      </c>
      <c r="V237" s="6">
        <v>0</v>
      </c>
      <c r="W237" s="7">
        <f t="shared" si="228"/>
        <v>0</v>
      </c>
      <c r="X237" s="8">
        <v>0</v>
      </c>
      <c r="Y237" s="6">
        <v>0</v>
      </c>
      <c r="Z237" s="7">
        <f t="shared" si="229"/>
        <v>0</v>
      </c>
      <c r="AA237" s="8">
        <v>0</v>
      </c>
      <c r="AB237" s="6">
        <v>0</v>
      </c>
      <c r="AC237" s="7">
        <f t="shared" si="230"/>
        <v>0</v>
      </c>
      <c r="AD237" s="8">
        <v>0</v>
      </c>
      <c r="AE237" s="6">
        <v>0</v>
      </c>
      <c r="AF237" s="7">
        <f t="shared" si="231"/>
        <v>0</v>
      </c>
      <c r="AG237" s="8">
        <v>0</v>
      </c>
      <c r="AH237" s="6">
        <v>0</v>
      </c>
      <c r="AI237" s="7">
        <f t="shared" si="232"/>
        <v>0</v>
      </c>
      <c r="AJ237" s="8">
        <v>0</v>
      </c>
      <c r="AK237" s="6">
        <v>0</v>
      </c>
      <c r="AL237" s="7">
        <f t="shared" si="233"/>
        <v>0</v>
      </c>
      <c r="AM237" s="71">
        <v>16</v>
      </c>
      <c r="AN237" s="6">
        <v>475.47899999999998</v>
      </c>
      <c r="AO237" s="7">
        <f t="shared" si="234"/>
        <v>29717.4375</v>
      </c>
      <c r="AP237" s="8">
        <v>0</v>
      </c>
      <c r="AQ237" s="6">
        <v>0</v>
      </c>
      <c r="AR237" s="7">
        <f t="shared" si="235"/>
        <v>0</v>
      </c>
      <c r="AS237" s="8">
        <v>0</v>
      </c>
      <c r="AT237" s="6">
        <v>0</v>
      </c>
      <c r="AU237" s="7">
        <f t="shared" si="236"/>
        <v>0</v>
      </c>
      <c r="AV237" s="8">
        <v>0</v>
      </c>
      <c r="AW237" s="6">
        <v>0</v>
      </c>
      <c r="AX237" s="7">
        <f t="shared" si="237"/>
        <v>0</v>
      </c>
      <c r="AY237" s="71">
        <v>1.75</v>
      </c>
      <c r="AZ237" s="6">
        <v>34.381</v>
      </c>
      <c r="BA237" s="7">
        <f t="shared" si="238"/>
        <v>19646.285714285714</v>
      </c>
      <c r="BB237" s="8">
        <v>0</v>
      </c>
      <c r="BC237" s="6">
        <v>0</v>
      </c>
      <c r="BD237" s="7">
        <f t="shared" si="239"/>
        <v>0</v>
      </c>
      <c r="BE237" s="8">
        <v>0</v>
      </c>
      <c r="BF237" s="6">
        <v>0</v>
      </c>
      <c r="BG237" s="7">
        <f t="shared" si="240"/>
        <v>0</v>
      </c>
      <c r="BH237" s="8"/>
      <c r="BI237" s="6"/>
      <c r="BJ237" s="7"/>
      <c r="BK237" s="8">
        <f t="shared" si="242"/>
        <v>21.95</v>
      </c>
      <c r="BL237" s="7">
        <f t="shared" si="243"/>
        <v>601.44099999999992</v>
      </c>
    </row>
    <row r="238" spans="1:64" x14ac:dyDescent="0.3">
      <c r="A238" s="43">
        <v>2023</v>
      </c>
      <c r="B238" s="44" t="s">
        <v>16</v>
      </c>
      <c r="C238" s="8">
        <v>0</v>
      </c>
      <c r="D238" s="6">
        <v>0</v>
      </c>
      <c r="E238" s="7">
        <f t="shared" si="244"/>
        <v>0</v>
      </c>
      <c r="F238" s="8">
        <v>0</v>
      </c>
      <c r="G238" s="6">
        <v>0</v>
      </c>
      <c r="H238" s="7">
        <f t="shared" si="223"/>
        <v>0</v>
      </c>
      <c r="I238" s="8">
        <v>0</v>
      </c>
      <c r="J238" s="6">
        <v>0</v>
      </c>
      <c r="K238" s="7">
        <f t="shared" si="224"/>
        <v>0</v>
      </c>
      <c r="L238" s="8">
        <v>0</v>
      </c>
      <c r="M238" s="6">
        <v>0</v>
      </c>
      <c r="N238" s="7">
        <f t="shared" si="225"/>
        <v>0</v>
      </c>
      <c r="O238" s="8">
        <v>0</v>
      </c>
      <c r="P238" s="6">
        <v>0</v>
      </c>
      <c r="Q238" s="7">
        <f t="shared" si="226"/>
        <v>0</v>
      </c>
      <c r="R238" s="8">
        <v>0</v>
      </c>
      <c r="S238" s="6">
        <v>0</v>
      </c>
      <c r="T238" s="7">
        <f t="shared" si="227"/>
        <v>0</v>
      </c>
      <c r="U238" s="8">
        <v>0</v>
      </c>
      <c r="V238" s="6">
        <v>0</v>
      </c>
      <c r="W238" s="7">
        <f t="shared" si="228"/>
        <v>0</v>
      </c>
      <c r="X238" s="8">
        <v>0</v>
      </c>
      <c r="Y238" s="6">
        <v>0</v>
      </c>
      <c r="Z238" s="7">
        <f t="shared" si="229"/>
        <v>0</v>
      </c>
      <c r="AA238" s="8">
        <v>0</v>
      </c>
      <c r="AB238" s="6">
        <v>0</v>
      </c>
      <c r="AC238" s="7">
        <f t="shared" si="230"/>
        <v>0</v>
      </c>
      <c r="AD238" s="8">
        <v>0</v>
      </c>
      <c r="AE238" s="6">
        <v>0</v>
      </c>
      <c r="AF238" s="7">
        <f t="shared" si="231"/>
        <v>0</v>
      </c>
      <c r="AG238" s="71">
        <v>10</v>
      </c>
      <c r="AH238" s="6">
        <v>293.738</v>
      </c>
      <c r="AI238" s="7">
        <f t="shared" si="232"/>
        <v>29373.8</v>
      </c>
      <c r="AJ238" s="8">
        <v>0</v>
      </c>
      <c r="AK238" s="6">
        <v>0</v>
      </c>
      <c r="AL238" s="7">
        <f t="shared" si="233"/>
        <v>0</v>
      </c>
      <c r="AM238" s="8">
        <v>0</v>
      </c>
      <c r="AN238" s="6">
        <v>0</v>
      </c>
      <c r="AO238" s="7">
        <f t="shared" si="234"/>
        <v>0</v>
      </c>
      <c r="AP238" s="8">
        <v>0</v>
      </c>
      <c r="AQ238" s="6">
        <v>0</v>
      </c>
      <c r="AR238" s="7">
        <f t="shared" si="235"/>
        <v>0</v>
      </c>
      <c r="AS238" s="8">
        <v>0</v>
      </c>
      <c r="AT238" s="6">
        <v>0</v>
      </c>
      <c r="AU238" s="7">
        <f t="shared" si="236"/>
        <v>0</v>
      </c>
      <c r="AV238" s="8">
        <v>0</v>
      </c>
      <c r="AW238" s="6">
        <v>0</v>
      </c>
      <c r="AX238" s="7">
        <f t="shared" si="237"/>
        <v>0</v>
      </c>
      <c r="AY238" s="8">
        <v>0</v>
      </c>
      <c r="AZ238" s="6">
        <v>0</v>
      </c>
      <c r="BA238" s="7">
        <f t="shared" si="238"/>
        <v>0</v>
      </c>
      <c r="BB238" s="8">
        <v>0</v>
      </c>
      <c r="BC238" s="6">
        <v>0</v>
      </c>
      <c r="BD238" s="7">
        <f t="shared" si="239"/>
        <v>0</v>
      </c>
      <c r="BE238" s="8">
        <v>0</v>
      </c>
      <c r="BF238" s="6">
        <v>0</v>
      </c>
      <c r="BG238" s="7">
        <f t="shared" si="240"/>
        <v>0</v>
      </c>
      <c r="BH238" s="8"/>
      <c r="BI238" s="6"/>
      <c r="BJ238" s="7"/>
      <c r="BK238" s="8">
        <f t="shared" si="242"/>
        <v>10</v>
      </c>
      <c r="BL238" s="7">
        <f t="shared" si="243"/>
        <v>293.738</v>
      </c>
    </row>
    <row r="239" spans="1:64" ht="15" thickBot="1" x14ac:dyDescent="0.35">
      <c r="A239" s="45"/>
      <c r="B239" s="46" t="s">
        <v>17</v>
      </c>
      <c r="C239" s="36">
        <f t="shared" ref="C239:D239" si="245">SUM(C227:C238)</f>
        <v>16.148070000000001</v>
      </c>
      <c r="D239" s="34">
        <f t="shared" si="245"/>
        <v>277.53800000000001</v>
      </c>
      <c r="E239" s="35"/>
      <c r="F239" s="36">
        <f t="shared" ref="F239:G239" si="246">SUM(F227:F238)</f>
        <v>0</v>
      </c>
      <c r="G239" s="34">
        <f t="shared" si="246"/>
        <v>0</v>
      </c>
      <c r="H239" s="35"/>
      <c r="I239" s="36">
        <f t="shared" ref="I239:J239" si="247">SUM(I227:I238)</f>
        <v>0</v>
      </c>
      <c r="J239" s="34">
        <f t="shared" si="247"/>
        <v>0</v>
      </c>
      <c r="K239" s="35"/>
      <c r="L239" s="36">
        <f t="shared" ref="L239:M239" si="248">SUM(L227:L238)</f>
        <v>0</v>
      </c>
      <c r="M239" s="34">
        <f t="shared" si="248"/>
        <v>0</v>
      </c>
      <c r="N239" s="35"/>
      <c r="O239" s="36">
        <f t="shared" ref="O239:P239" si="249">SUM(O227:O238)</f>
        <v>0</v>
      </c>
      <c r="P239" s="34">
        <f t="shared" si="249"/>
        <v>0</v>
      </c>
      <c r="Q239" s="35"/>
      <c r="R239" s="36">
        <f t="shared" ref="R239:S239" si="250">SUM(R227:R238)</f>
        <v>52.060230000000004</v>
      </c>
      <c r="S239" s="34">
        <f t="shared" si="250"/>
        <v>954.14100000000008</v>
      </c>
      <c r="T239" s="35"/>
      <c r="U239" s="36">
        <f t="shared" ref="U239:V239" si="251">SUM(U227:U238)</f>
        <v>0</v>
      </c>
      <c r="V239" s="34">
        <f t="shared" si="251"/>
        <v>0</v>
      </c>
      <c r="W239" s="35"/>
      <c r="X239" s="36">
        <f t="shared" ref="X239:Y239" si="252">SUM(X227:X238)</f>
        <v>0</v>
      </c>
      <c r="Y239" s="34">
        <f t="shared" si="252"/>
        <v>0</v>
      </c>
      <c r="Z239" s="35"/>
      <c r="AA239" s="36">
        <f t="shared" ref="AA239:AB239" si="253">SUM(AA227:AA238)</f>
        <v>0</v>
      </c>
      <c r="AB239" s="34">
        <f t="shared" si="253"/>
        <v>0</v>
      </c>
      <c r="AC239" s="35"/>
      <c r="AD239" s="36">
        <f t="shared" ref="AD239:AE239" si="254">SUM(AD227:AD238)</f>
        <v>0</v>
      </c>
      <c r="AE239" s="34">
        <f t="shared" si="254"/>
        <v>0</v>
      </c>
      <c r="AF239" s="35"/>
      <c r="AG239" s="36">
        <f t="shared" ref="AG239:AH239" si="255">SUM(AG227:AG238)</f>
        <v>10</v>
      </c>
      <c r="AH239" s="34">
        <f t="shared" si="255"/>
        <v>293.738</v>
      </c>
      <c r="AI239" s="35"/>
      <c r="AJ239" s="36">
        <f t="shared" ref="AJ239:AK239" si="256">SUM(AJ227:AJ238)</f>
        <v>0</v>
      </c>
      <c r="AK239" s="34">
        <f t="shared" si="256"/>
        <v>0</v>
      </c>
      <c r="AL239" s="35"/>
      <c r="AM239" s="36">
        <f t="shared" ref="AM239:AN239" si="257">SUM(AM227:AM238)</f>
        <v>16</v>
      </c>
      <c r="AN239" s="34">
        <f t="shared" si="257"/>
        <v>475.47899999999998</v>
      </c>
      <c r="AO239" s="35"/>
      <c r="AP239" s="36">
        <f t="shared" ref="AP239:AQ239" si="258">SUM(AP227:AP238)</f>
        <v>0</v>
      </c>
      <c r="AQ239" s="34">
        <f t="shared" si="258"/>
        <v>0</v>
      </c>
      <c r="AR239" s="35"/>
      <c r="AS239" s="36">
        <f t="shared" ref="AS239:AT239" si="259">SUM(AS227:AS238)</f>
        <v>0</v>
      </c>
      <c r="AT239" s="34">
        <f t="shared" si="259"/>
        <v>0</v>
      </c>
      <c r="AU239" s="35"/>
      <c r="AV239" s="36">
        <f t="shared" ref="AV239:AW239" si="260">SUM(AV227:AV238)</f>
        <v>0</v>
      </c>
      <c r="AW239" s="34">
        <f t="shared" si="260"/>
        <v>0</v>
      </c>
      <c r="AX239" s="35"/>
      <c r="AY239" s="36">
        <f t="shared" ref="AY239:AZ239" si="261">SUM(AY227:AY238)</f>
        <v>1.9035200000000001</v>
      </c>
      <c r="AZ239" s="34">
        <f t="shared" si="261"/>
        <v>54.858000000000004</v>
      </c>
      <c r="BA239" s="35"/>
      <c r="BB239" s="36">
        <f t="shared" ref="BB239:BC239" si="262">SUM(BB227:BB238)</f>
        <v>4.5310000000000003E-2</v>
      </c>
      <c r="BC239" s="34">
        <f t="shared" si="262"/>
        <v>20.007999999999999</v>
      </c>
      <c r="BD239" s="35"/>
      <c r="BE239" s="36">
        <f t="shared" ref="BE239:BF239" si="263">SUM(BE227:BE238)</f>
        <v>0</v>
      </c>
      <c r="BF239" s="34">
        <f t="shared" si="263"/>
        <v>0</v>
      </c>
      <c r="BG239" s="35"/>
      <c r="BH239" s="36"/>
      <c r="BI239" s="34"/>
      <c r="BJ239" s="35"/>
      <c r="BK239" s="36">
        <f t="shared" si="242"/>
        <v>96.157130000000009</v>
      </c>
      <c r="BL239" s="35">
        <f t="shared" si="243"/>
        <v>2075.7620000000002</v>
      </c>
    </row>
    <row r="240" spans="1:64" x14ac:dyDescent="0.3">
      <c r="A240" s="43">
        <v>2024</v>
      </c>
      <c r="B240" s="44" t="s">
        <v>5</v>
      </c>
      <c r="C240" s="77">
        <v>40.907410000000006</v>
      </c>
      <c r="D240" s="78">
        <v>663.58399999999995</v>
      </c>
      <c r="E240" s="7">
        <f>IF(C240=0,0,D240/C240*1000)</f>
        <v>16221.608750101752</v>
      </c>
      <c r="F240" s="8">
        <v>0</v>
      </c>
      <c r="G240" s="6">
        <v>0</v>
      </c>
      <c r="H240" s="7">
        <f t="shared" ref="H240:H251" si="264">IF(F240=0,0,G240/F240*1000)</f>
        <v>0</v>
      </c>
      <c r="I240" s="8">
        <v>0</v>
      </c>
      <c r="J240" s="6">
        <v>0</v>
      </c>
      <c r="K240" s="7">
        <f t="shared" ref="K240:K251" si="265">IF(I240=0,0,J240/I240*1000)</f>
        <v>0</v>
      </c>
      <c r="L240" s="8">
        <v>0</v>
      </c>
      <c r="M240" s="6">
        <v>0</v>
      </c>
      <c r="N240" s="7">
        <f t="shared" ref="N240:N251" si="266">IF(L240=0,0,M240/L240*1000)</f>
        <v>0</v>
      </c>
      <c r="O240" s="8">
        <v>0</v>
      </c>
      <c r="P240" s="6">
        <v>0</v>
      </c>
      <c r="Q240" s="7">
        <f t="shared" ref="Q240:Q251" si="267">IF(O240=0,0,P240/O240*1000)</f>
        <v>0</v>
      </c>
      <c r="R240" s="8">
        <v>0</v>
      </c>
      <c r="S240" s="6">
        <v>0</v>
      </c>
      <c r="T240" s="7">
        <f t="shared" ref="T240:T251" si="268">IF(R240=0,0,S240/R240*1000)</f>
        <v>0</v>
      </c>
      <c r="U240" s="8">
        <v>0</v>
      </c>
      <c r="V240" s="6">
        <v>0</v>
      </c>
      <c r="W240" s="7">
        <f t="shared" ref="W240:W251" si="269">IF(U240=0,0,V240/U240*1000)</f>
        <v>0</v>
      </c>
      <c r="X240" s="8">
        <v>0</v>
      </c>
      <c r="Y240" s="6">
        <v>0</v>
      </c>
      <c r="Z240" s="7">
        <f t="shared" ref="Z240:Z251" si="270">IF(X240=0,0,Y240/X240*1000)</f>
        <v>0</v>
      </c>
      <c r="AA240" s="8">
        <v>0</v>
      </c>
      <c r="AB240" s="6">
        <v>0</v>
      </c>
      <c r="AC240" s="7">
        <f t="shared" ref="AC240:AC251" si="271">IF(AA240=0,0,AB240/AA240*1000)</f>
        <v>0</v>
      </c>
      <c r="AD240" s="8">
        <v>0</v>
      </c>
      <c r="AE240" s="6">
        <v>0</v>
      </c>
      <c r="AF240" s="7">
        <f t="shared" ref="AF240:AF251" si="272">IF(AD240=0,0,AE240/AD240*1000)</f>
        <v>0</v>
      </c>
      <c r="AG240" s="8">
        <v>0</v>
      </c>
      <c r="AH240" s="6">
        <v>0</v>
      </c>
      <c r="AI240" s="7">
        <f t="shared" ref="AI240:AI251" si="273">IF(AG240=0,0,AH240/AG240*1000)</f>
        <v>0</v>
      </c>
      <c r="AJ240" s="8">
        <v>0</v>
      </c>
      <c r="AK240" s="6">
        <v>0</v>
      </c>
      <c r="AL240" s="7">
        <f t="shared" ref="AL240:AL251" si="274">IF(AJ240=0,0,AK240/AJ240*1000)</f>
        <v>0</v>
      </c>
      <c r="AM240" s="8">
        <v>0</v>
      </c>
      <c r="AN240" s="6">
        <v>0</v>
      </c>
      <c r="AO240" s="7">
        <f t="shared" ref="AO240:AO251" si="275">IF(AM240=0,0,AN240/AM240*1000)</f>
        <v>0</v>
      </c>
      <c r="AP240" s="8">
        <v>0</v>
      </c>
      <c r="AQ240" s="6">
        <v>0</v>
      </c>
      <c r="AR240" s="7">
        <f t="shared" ref="AR240:AR251" si="276">IF(AP240=0,0,AQ240/AP240*1000)</f>
        <v>0</v>
      </c>
      <c r="AS240" s="8">
        <v>0</v>
      </c>
      <c r="AT240" s="6">
        <v>0</v>
      </c>
      <c r="AU240" s="7">
        <f t="shared" ref="AU240:AU251" si="277">IF(AS240=0,0,AT240/AS240*1000)</f>
        <v>0</v>
      </c>
      <c r="AV240" s="8">
        <v>0</v>
      </c>
      <c r="AW240" s="6">
        <v>0</v>
      </c>
      <c r="AX240" s="7">
        <f t="shared" ref="AX240:AX251" si="278">IF(AV240=0,0,AW240/AV240*1000)</f>
        <v>0</v>
      </c>
      <c r="AY240" s="8">
        <v>0</v>
      </c>
      <c r="AZ240" s="6">
        <v>0</v>
      </c>
      <c r="BA240" s="7">
        <f t="shared" ref="BA240:BA251" si="279">IF(AY240=0,0,AZ240/AY240*1000)</f>
        <v>0</v>
      </c>
      <c r="BB240" s="8">
        <v>0</v>
      </c>
      <c r="BC240" s="6">
        <v>0</v>
      </c>
      <c r="BD240" s="7">
        <f t="shared" ref="BD240:BD251" si="280">IF(BB240=0,0,BC240/BB240*1000)</f>
        <v>0</v>
      </c>
      <c r="BE240" s="8">
        <v>0</v>
      </c>
      <c r="BF240" s="6">
        <v>0</v>
      </c>
      <c r="BG240" s="7">
        <f t="shared" ref="BG240:BG251" si="281">IF(BE240=0,0,BF240/BE240*1000)</f>
        <v>0</v>
      </c>
      <c r="BH240" s="8">
        <v>0</v>
      </c>
      <c r="BI240" s="6">
        <v>0</v>
      </c>
      <c r="BJ240" s="7">
        <f t="shared" ref="BJ240:BJ251" si="282">IF(BH240=0,0,BI240/BH240*1000)</f>
        <v>0</v>
      </c>
      <c r="BK240" s="8">
        <f>SUMIF($C$5:$BJ$5,"Ton",C240:BJ240)</f>
        <v>40.907410000000006</v>
      </c>
      <c r="BL240" s="7">
        <f>SUMIF($C$5:$BJ$5,"F*",C240:BJ240)</f>
        <v>663.58399999999995</v>
      </c>
    </row>
    <row r="241" spans="1:64" x14ac:dyDescent="0.3">
      <c r="A241" s="43">
        <v>2024</v>
      </c>
      <c r="B241" s="44" t="s">
        <v>6</v>
      </c>
      <c r="C241" s="71">
        <v>4.7547700000000006</v>
      </c>
      <c r="D241" s="6">
        <v>98.245999999999995</v>
      </c>
      <c r="E241" s="7">
        <f t="shared" ref="E241:E242" si="283">IF(C241=0,0,D241/C241*1000)</f>
        <v>20662.618801750661</v>
      </c>
      <c r="F241" s="8">
        <v>0</v>
      </c>
      <c r="G241" s="6">
        <v>0</v>
      </c>
      <c r="H241" s="7">
        <f t="shared" si="264"/>
        <v>0</v>
      </c>
      <c r="I241" s="8">
        <v>0</v>
      </c>
      <c r="J241" s="6">
        <v>0</v>
      </c>
      <c r="K241" s="7">
        <f t="shared" si="265"/>
        <v>0</v>
      </c>
      <c r="L241" s="8">
        <v>0</v>
      </c>
      <c r="M241" s="6">
        <v>0</v>
      </c>
      <c r="N241" s="7">
        <f t="shared" si="266"/>
        <v>0</v>
      </c>
      <c r="O241" s="8">
        <v>0</v>
      </c>
      <c r="P241" s="6">
        <v>0</v>
      </c>
      <c r="Q241" s="7">
        <f t="shared" si="267"/>
        <v>0</v>
      </c>
      <c r="R241" s="8">
        <v>0</v>
      </c>
      <c r="S241" s="6">
        <v>0</v>
      </c>
      <c r="T241" s="7">
        <f t="shared" si="268"/>
        <v>0</v>
      </c>
      <c r="U241" s="8">
        <v>0</v>
      </c>
      <c r="V241" s="6">
        <v>0</v>
      </c>
      <c r="W241" s="7">
        <f t="shared" si="269"/>
        <v>0</v>
      </c>
      <c r="X241" s="8">
        <v>0</v>
      </c>
      <c r="Y241" s="6">
        <v>0</v>
      </c>
      <c r="Z241" s="7">
        <f t="shared" si="270"/>
        <v>0</v>
      </c>
      <c r="AA241" s="8">
        <v>0</v>
      </c>
      <c r="AB241" s="6">
        <v>0</v>
      </c>
      <c r="AC241" s="7">
        <f t="shared" si="271"/>
        <v>0</v>
      </c>
      <c r="AD241" s="8">
        <v>0</v>
      </c>
      <c r="AE241" s="6">
        <v>0</v>
      </c>
      <c r="AF241" s="7">
        <f t="shared" si="272"/>
        <v>0</v>
      </c>
      <c r="AG241" s="8">
        <v>0</v>
      </c>
      <c r="AH241" s="6">
        <v>0</v>
      </c>
      <c r="AI241" s="7">
        <f t="shared" si="273"/>
        <v>0</v>
      </c>
      <c r="AJ241" s="8">
        <v>0</v>
      </c>
      <c r="AK241" s="6">
        <v>0</v>
      </c>
      <c r="AL241" s="7">
        <f t="shared" si="274"/>
        <v>0</v>
      </c>
      <c r="AM241" s="8">
        <v>0</v>
      </c>
      <c r="AN241" s="6">
        <v>0</v>
      </c>
      <c r="AO241" s="7">
        <f t="shared" si="275"/>
        <v>0</v>
      </c>
      <c r="AP241" s="8">
        <v>0</v>
      </c>
      <c r="AQ241" s="6">
        <v>0</v>
      </c>
      <c r="AR241" s="7">
        <f t="shared" si="276"/>
        <v>0</v>
      </c>
      <c r="AS241" s="8">
        <v>0</v>
      </c>
      <c r="AT241" s="6">
        <v>0</v>
      </c>
      <c r="AU241" s="7">
        <f t="shared" si="277"/>
        <v>0</v>
      </c>
      <c r="AV241" s="8">
        <v>0</v>
      </c>
      <c r="AW241" s="6">
        <v>0</v>
      </c>
      <c r="AX241" s="7">
        <f t="shared" si="278"/>
        <v>0</v>
      </c>
      <c r="AY241" s="8">
        <v>0</v>
      </c>
      <c r="AZ241" s="6">
        <v>0</v>
      </c>
      <c r="BA241" s="7">
        <f t="shared" si="279"/>
        <v>0</v>
      </c>
      <c r="BB241" s="8">
        <v>0</v>
      </c>
      <c r="BC241" s="6">
        <v>0</v>
      </c>
      <c r="BD241" s="7">
        <f t="shared" si="280"/>
        <v>0</v>
      </c>
      <c r="BE241" s="8">
        <v>0</v>
      </c>
      <c r="BF241" s="6">
        <v>0</v>
      </c>
      <c r="BG241" s="7">
        <f t="shared" si="281"/>
        <v>0</v>
      </c>
      <c r="BH241" s="8">
        <v>0</v>
      </c>
      <c r="BI241" s="6">
        <v>0</v>
      </c>
      <c r="BJ241" s="7">
        <f t="shared" si="282"/>
        <v>0</v>
      </c>
      <c r="BK241" s="8">
        <f t="shared" ref="BK241:BK252" si="284">SUMIF($C$5:$BJ$5,"Ton",C241:BJ241)</f>
        <v>4.7547700000000006</v>
      </c>
      <c r="BL241" s="7">
        <f t="shared" ref="BL241:BL252" si="285">SUMIF($C$5:$BJ$5,"F*",C241:BJ241)</f>
        <v>98.245999999999995</v>
      </c>
    </row>
    <row r="242" spans="1:64" x14ac:dyDescent="0.3">
      <c r="A242" s="43">
        <v>2024</v>
      </c>
      <c r="B242" s="44" t="s">
        <v>7</v>
      </c>
      <c r="C242" s="8">
        <v>0</v>
      </c>
      <c r="D242" s="6">
        <v>0</v>
      </c>
      <c r="E242" s="7">
        <f t="shared" si="283"/>
        <v>0</v>
      </c>
      <c r="F242" s="8">
        <v>0</v>
      </c>
      <c r="G242" s="6">
        <v>0</v>
      </c>
      <c r="H242" s="7">
        <f t="shared" si="264"/>
        <v>0</v>
      </c>
      <c r="I242" s="8">
        <v>0</v>
      </c>
      <c r="J242" s="6">
        <v>0</v>
      </c>
      <c r="K242" s="7">
        <f t="shared" si="265"/>
        <v>0</v>
      </c>
      <c r="L242" s="8">
        <v>0</v>
      </c>
      <c r="M242" s="6">
        <v>0</v>
      </c>
      <c r="N242" s="7">
        <f t="shared" si="266"/>
        <v>0</v>
      </c>
      <c r="O242" s="8">
        <v>0</v>
      </c>
      <c r="P242" s="6">
        <v>0</v>
      </c>
      <c r="Q242" s="7">
        <f t="shared" si="267"/>
        <v>0</v>
      </c>
      <c r="R242" s="71">
        <v>25.585999999999999</v>
      </c>
      <c r="S242" s="6">
        <v>469.38799999999998</v>
      </c>
      <c r="T242" s="7">
        <f t="shared" si="268"/>
        <v>18345.501446103339</v>
      </c>
      <c r="U242" s="8">
        <v>0</v>
      </c>
      <c r="V242" s="6">
        <v>0</v>
      </c>
      <c r="W242" s="7">
        <f t="shared" si="269"/>
        <v>0</v>
      </c>
      <c r="X242" s="8">
        <v>0</v>
      </c>
      <c r="Y242" s="6">
        <v>0</v>
      </c>
      <c r="Z242" s="7">
        <f t="shared" si="270"/>
        <v>0</v>
      </c>
      <c r="AA242" s="8">
        <v>0</v>
      </c>
      <c r="AB242" s="6">
        <v>0</v>
      </c>
      <c r="AC242" s="7">
        <f t="shared" si="271"/>
        <v>0</v>
      </c>
      <c r="AD242" s="8">
        <v>0</v>
      </c>
      <c r="AE242" s="6">
        <v>0</v>
      </c>
      <c r="AF242" s="7">
        <f t="shared" si="272"/>
        <v>0</v>
      </c>
      <c r="AG242" s="8">
        <v>0</v>
      </c>
      <c r="AH242" s="6">
        <v>0</v>
      </c>
      <c r="AI242" s="7">
        <f t="shared" si="273"/>
        <v>0</v>
      </c>
      <c r="AJ242" s="8">
        <v>0</v>
      </c>
      <c r="AK242" s="6">
        <v>0</v>
      </c>
      <c r="AL242" s="7">
        <f t="shared" si="274"/>
        <v>0</v>
      </c>
      <c r="AM242" s="8">
        <v>0</v>
      </c>
      <c r="AN242" s="6">
        <v>0</v>
      </c>
      <c r="AO242" s="7">
        <f t="shared" si="275"/>
        <v>0</v>
      </c>
      <c r="AP242" s="8">
        <v>0</v>
      </c>
      <c r="AQ242" s="6">
        <v>0</v>
      </c>
      <c r="AR242" s="7">
        <f t="shared" si="276"/>
        <v>0</v>
      </c>
      <c r="AS242" s="8">
        <v>0</v>
      </c>
      <c r="AT242" s="6">
        <v>0</v>
      </c>
      <c r="AU242" s="7">
        <f t="shared" si="277"/>
        <v>0</v>
      </c>
      <c r="AV242" s="8">
        <v>0</v>
      </c>
      <c r="AW242" s="6">
        <v>0</v>
      </c>
      <c r="AX242" s="7">
        <f t="shared" si="278"/>
        <v>0</v>
      </c>
      <c r="AY242" s="8">
        <v>0</v>
      </c>
      <c r="AZ242" s="6">
        <v>0</v>
      </c>
      <c r="BA242" s="7">
        <f t="shared" si="279"/>
        <v>0</v>
      </c>
      <c r="BB242" s="8">
        <v>0</v>
      </c>
      <c r="BC242" s="6">
        <v>0</v>
      </c>
      <c r="BD242" s="7">
        <f t="shared" si="280"/>
        <v>0</v>
      </c>
      <c r="BE242" s="8">
        <v>0</v>
      </c>
      <c r="BF242" s="6">
        <v>0</v>
      </c>
      <c r="BG242" s="7">
        <f t="shared" si="281"/>
        <v>0</v>
      </c>
      <c r="BH242" s="71">
        <v>30</v>
      </c>
      <c r="BI242" s="6">
        <v>307.387</v>
      </c>
      <c r="BJ242" s="7">
        <f t="shared" si="282"/>
        <v>10246.233333333332</v>
      </c>
      <c r="BK242" s="8">
        <f t="shared" si="284"/>
        <v>55.585999999999999</v>
      </c>
      <c r="BL242" s="7">
        <f t="shared" si="285"/>
        <v>776.77499999999998</v>
      </c>
    </row>
    <row r="243" spans="1:64" x14ac:dyDescent="0.3">
      <c r="A243" s="43">
        <v>2024</v>
      </c>
      <c r="B243" s="44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264"/>
        <v>0</v>
      </c>
      <c r="I243" s="8">
        <v>0</v>
      </c>
      <c r="J243" s="6">
        <v>0</v>
      </c>
      <c r="K243" s="7">
        <f t="shared" si="265"/>
        <v>0</v>
      </c>
      <c r="L243" s="8">
        <v>0</v>
      </c>
      <c r="M243" s="6">
        <v>0</v>
      </c>
      <c r="N243" s="7">
        <f t="shared" si="266"/>
        <v>0</v>
      </c>
      <c r="O243" s="8">
        <v>0</v>
      </c>
      <c r="P243" s="6">
        <v>0</v>
      </c>
      <c r="Q243" s="7">
        <f t="shared" si="267"/>
        <v>0</v>
      </c>
      <c r="R243" s="71">
        <v>20.2</v>
      </c>
      <c r="S243" s="6">
        <v>380.83</v>
      </c>
      <c r="T243" s="7">
        <f t="shared" si="268"/>
        <v>18852.970297029704</v>
      </c>
      <c r="U243" s="8">
        <v>0</v>
      </c>
      <c r="V243" s="6">
        <v>0</v>
      </c>
      <c r="W243" s="7">
        <f t="shared" si="269"/>
        <v>0</v>
      </c>
      <c r="X243" s="8">
        <v>0</v>
      </c>
      <c r="Y243" s="6">
        <v>0</v>
      </c>
      <c r="Z243" s="7">
        <f t="shared" si="270"/>
        <v>0</v>
      </c>
      <c r="AA243" s="8">
        <v>0</v>
      </c>
      <c r="AB243" s="6">
        <v>0</v>
      </c>
      <c r="AC243" s="7">
        <f t="shared" si="271"/>
        <v>0</v>
      </c>
      <c r="AD243" s="8">
        <v>0</v>
      </c>
      <c r="AE243" s="6">
        <v>0</v>
      </c>
      <c r="AF243" s="7">
        <f t="shared" si="272"/>
        <v>0</v>
      </c>
      <c r="AG243" s="8">
        <v>0</v>
      </c>
      <c r="AH243" s="6">
        <v>0</v>
      </c>
      <c r="AI243" s="7">
        <f t="shared" si="273"/>
        <v>0</v>
      </c>
      <c r="AJ243" s="8">
        <v>0</v>
      </c>
      <c r="AK243" s="6">
        <v>0</v>
      </c>
      <c r="AL243" s="7">
        <f t="shared" si="274"/>
        <v>0</v>
      </c>
      <c r="AM243" s="8">
        <v>0</v>
      </c>
      <c r="AN243" s="6">
        <v>0</v>
      </c>
      <c r="AO243" s="7">
        <f t="shared" si="275"/>
        <v>0</v>
      </c>
      <c r="AP243" s="8">
        <v>0</v>
      </c>
      <c r="AQ243" s="6">
        <v>0</v>
      </c>
      <c r="AR243" s="7">
        <f t="shared" si="276"/>
        <v>0</v>
      </c>
      <c r="AS243" s="8">
        <v>0</v>
      </c>
      <c r="AT243" s="6">
        <v>0</v>
      </c>
      <c r="AU243" s="7">
        <f t="shared" si="277"/>
        <v>0</v>
      </c>
      <c r="AV243" s="8">
        <v>0</v>
      </c>
      <c r="AW243" s="6">
        <v>0</v>
      </c>
      <c r="AX243" s="7">
        <f t="shared" si="278"/>
        <v>0</v>
      </c>
      <c r="AY243" s="8">
        <v>0</v>
      </c>
      <c r="AZ243" s="6">
        <v>0</v>
      </c>
      <c r="BA243" s="7">
        <f t="shared" si="279"/>
        <v>0</v>
      </c>
      <c r="BB243" s="8">
        <v>0</v>
      </c>
      <c r="BC243" s="6">
        <v>0</v>
      </c>
      <c r="BD243" s="7">
        <f t="shared" si="280"/>
        <v>0</v>
      </c>
      <c r="BE243" s="8">
        <v>0</v>
      </c>
      <c r="BF243" s="6">
        <v>0</v>
      </c>
      <c r="BG243" s="7">
        <f t="shared" si="281"/>
        <v>0</v>
      </c>
      <c r="BH243" s="8">
        <v>0</v>
      </c>
      <c r="BI243" s="6">
        <v>0</v>
      </c>
      <c r="BJ243" s="7">
        <f t="shared" si="282"/>
        <v>0</v>
      </c>
      <c r="BK243" s="8">
        <f t="shared" si="284"/>
        <v>20.2</v>
      </c>
      <c r="BL243" s="7">
        <f t="shared" si="285"/>
        <v>380.83</v>
      </c>
    </row>
    <row r="244" spans="1:64" x14ac:dyDescent="0.3">
      <c r="A244" s="43">
        <v>2024</v>
      </c>
      <c r="B244" s="7" t="s">
        <v>9</v>
      </c>
      <c r="C244" s="71">
        <v>42.014069999999997</v>
      </c>
      <c r="D244" s="6">
        <v>663.48900000000003</v>
      </c>
      <c r="E244" s="7">
        <f t="shared" ref="E244:E251" si="286">IF(C244=0,0,D244/C244*1000)</f>
        <v>15792.066800478984</v>
      </c>
      <c r="F244" s="8">
        <v>0</v>
      </c>
      <c r="G244" s="6">
        <v>0</v>
      </c>
      <c r="H244" s="7">
        <f t="shared" si="264"/>
        <v>0</v>
      </c>
      <c r="I244" s="8">
        <v>0</v>
      </c>
      <c r="J244" s="6">
        <v>0</v>
      </c>
      <c r="K244" s="7">
        <f t="shared" si="265"/>
        <v>0</v>
      </c>
      <c r="L244" s="8">
        <v>0</v>
      </c>
      <c r="M244" s="6">
        <v>0</v>
      </c>
      <c r="N244" s="7">
        <f t="shared" si="266"/>
        <v>0</v>
      </c>
      <c r="O244" s="8">
        <v>0</v>
      </c>
      <c r="P244" s="6">
        <v>0</v>
      </c>
      <c r="Q244" s="7">
        <f t="shared" si="267"/>
        <v>0</v>
      </c>
      <c r="R244" s="8">
        <v>0</v>
      </c>
      <c r="S244" s="6">
        <v>0</v>
      </c>
      <c r="T244" s="7">
        <f t="shared" si="268"/>
        <v>0</v>
      </c>
      <c r="U244" s="8">
        <v>0</v>
      </c>
      <c r="V244" s="6">
        <v>0</v>
      </c>
      <c r="W244" s="7">
        <f t="shared" si="269"/>
        <v>0</v>
      </c>
      <c r="X244" s="8">
        <v>0</v>
      </c>
      <c r="Y244" s="6">
        <v>0</v>
      </c>
      <c r="Z244" s="7">
        <f t="shared" si="270"/>
        <v>0</v>
      </c>
      <c r="AA244" s="8">
        <v>0</v>
      </c>
      <c r="AB244" s="6">
        <v>0</v>
      </c>
      <c r="AC244" s="7">
        <f t="shared" si="271"/>
        <v>0</v>
      </c>
      <c r="AD244" s="8">
        <v>0</v>
      </c>
      <c r="AE244" s="6">
        <v>0</v>
      </c>
      <c r="AF244" s="7">
        <f t="shared" si="272"/>
        <v>0</v>
      </c>
      <c r="AG244" s="8">
        <v>0</v>
      </c>
      <c r="AH244" s="6">
        <v>0</v>
      </c>
      <c r="AI244" s="7">
        <f t="shared" si="273"/>
        <v>0</v>
      </c>
      <c r="AJ244" s="8">
        <v>0</v>
      </c>
      <c r="AK244" s="6">
        <v>0</v>
      </c>
      <c r="AL244" s="7">
        <f t="shared" si="274"/>
        <v>0</v>
      </c>
      <c r="AM244" s="8">
        <v>0</v>
      </c>
      <c r="AN244" s="6">
        <v>0</v>
      </c>
      <c r="AO244" s="7">
        <f t="shared" si="275"/>
        <v>0</v>
      </c>
      <c r="AP244" s="8">
        <v>0</v>
      </c>
      <c r="AQ244" s="6">
        <v>0</v>
      </c>
      <c r="AR244" s="7">
        <f t="shared" si="276"/>
        <v>0</v>
      </c>
      <c r="AS244" s="8">
        <v>0</v>
      </c>
      <c r="AT244" s="6">
        <v>0</v>
      </c>
      <c r="AU244" s="7">
        <f t="shared" si="277"/>
        <v>0</v>
      </c>
      <c r="AV244" s="8">
        <v>0</v>
      </c>
      <c r="AW244" s="6">
        <v>0</v>
      </c>
      <c r="AX244" s="7">
        <f t="shared" si="278"/>
        <v>0</v>
      </c>
      <c r="AY244" s="71">
        <v>0.69926999999999995</v>
      </c>
      <c r="AZ244" s="6">
        <v>8.5980000000000008</v>
      </c>
      <c r="BA244" s="7">
        <f t="shared" si="279"/>
        <v>12295.67978034236</v>
      </c>
      <c r="BB244" s="8">
        <v>0</v>
      </c>
      <c r="BC244" s="6">
        <v>0</v>
      </c>
      <c r="BD244" s="7">
        <f t="shared" si="280"/>
        <v>0</v>
      </c>
      <c r="BE244" s="8">
        <v>0</v>
      </c>
      <c r="BF244" s="6">
        <v>0</v>
      </c>
      <c r="BG244" s="7">
        <f t="shared" si="281"/>
        <v>0</v>
      </c>
      <c r="BH244" s="8">
        <v>0</v>
      </c>
      <c r="BI244" s="6">
        <v>0</v>
      </c>
      <c r="BJ244" s="7">
        <f t="shared" si="282"/>
        <v>0</v>
      </c>
      <c r="BK244" s="8">
        <f t="shared" si="284"/>
        <v>42.713339999999995</v>
      </c>
      <c r="BL244" s="7">
        <f t="shared" si="285"/>
        <v>672.08699999999999</v>
      </c>
    </row>
    <row r="245" spans="1:64" x14ac:dyDescent="0.3">
      <c r="A245" s="43">
        <v>2024</v>
      </c>
      <c r="B245" s="44" t="s">
        <v>10</v>
      </c>
      <c r="C245" s="71">
        <v>22.340130000000002</v>
      </c>
      <c r="D245" s="6">
        <v>694.49599999999998</v>
      </c>
      <c r="E245" s="7">
        <f t="shared" si="286"/>
        <v>31087.375051085197</v>
      </c>
      <c r="F245" s="8">
        <v>0</v>
      </c>
      <c r="G245" s="6">
        <v>0</v>
      </c>
      <c r="H245" s="7">
        <f t="shared" si="264"/>
        <v>0</v>
      </c>
      <c r="I245" s="8">
        <v>0</v>
      </c>
      <c r="J245" s="6">
        <v>0</v>
      </c>
      <c r="K245" s="7">
        <f t="shared" si="265"/>
        <v>0</v>
      </c>
      <c r="L245" s="8">
        <v>0</v>
      </c>
      <c r="M245" s="6">
        <v>0</v>
      </c>
      <c r="N245" s="7">
        <f t="shared" si="266"/>
        <v>0</v>
      </c>
      <c r="O245" s="8">
        <v>0</v>
      </c>
      <c r="P245" s="6">
        <v>0</v>
      </c>
      <c r="Q245" s="7">
        <f t="shared" si="267"/>
        <v>0</v>
      </c>
      <c r="R245" s="71">
        <v>25.25</v>
      </c>
      <c r="S245" s="6">
        <v>459.22</v>
      </c>
      <c r="T245" s="7">
        <f t="shared" si="268"/>
        <v>18186.930693069306</v>
      </c>
      <c r="U245" s="8">
        <v>0</v>
      </c>
      <c r="V245" s="6">
        <v>0</v>
      </c>
      <c r="W245" s="7">
        <f t="shared" si="269"/>
        <v>0</v>
      </c>
      <c r="X245" s="8">
        <v>0</v>
      </c>
      <c r="Y245" s="6">
        <v>0</v>
      </c>
      <c r="Z245" s="7">
        <f t="shared" si="270"/>
        <v>0</v>
      </c>
      <c r="AA245" s="8">
        <v>0</v>
      </c>
      <c r="AB245" s="6">
        <v>0</v>
      </c>
      <c r="AC245" s="7">
        <f t="shared" si="271"/>
        <v>0</v>
      </c>
      <c r="AD245" s="8">
        <v>0</v>
      </c>
      <c r="AE245" s="6">
        <v>0</v>
      </c>
      <c r="AF245" s="7">
        <f t="shared" si="272"/>
        <v>0</v>
      </c>
      <c r="AG245" s="8">
        <v>0</v>
      </c>
      <c r="AH245" s="6">
        <v>0</v>
      </c>
      <c r="AI245" s="7">
        <f t="shared" si="273"/>
        <v>0</v>
      </c>
      <c r="AJ245" s="8">
        <v>0</v>
      </c>
      <c r="AK245" s="6">
        <v>0</v>
      </c>
      <c r="AL245" s="7">
        <f t="shared" si="274"/>
        <v>0</v>
      </c>
      <c r="AM245" s="8">
        <v>0</v>
      </c>
      <c r="AN245" s="6">
        <v>0</v>
      </c>
      <c r="AO245" s="7">
        <f t="shared" si="275"/>
        <v>0</v>
      </c>
      <c r="AP245" s="8">
        <v>0</v>
      </c>
      <c r="AQ245" s="6">
        <v>0</v>
      </c>
      <c r="AR245" s="7">
        <f t="shared" si="276"/>
        <v>0</v>
      </c>
      <c r="AS245" s="8">
        <v>0</v>
      </c>
      <c r="AT245" s="6">
        <v>0</v>
      </c>
      <c r="AU245" s="7">
        <f t="shared" si="277"/>
        <v>0</v>
      </c>
      <c r="AV245" s="8">
        <v>0</v>
      </c>
      <c r="AW245" s="6">
        <v>0</v>
      </c>
      <c r="AX245" s="7">
        <f t="shared" si="278"/>
        <v>0</v>
      </c>
      <c r="AY245" s="8">
        <v>0</v>
      </c>
      <c r="AZ245" s="6">
        <v>0</v>
      </c>
      <c r="BA245" s="7">
        <f t="shared" si="279"/>
        <v>0</v>
      </c>
      <c r="BB245" s="8">
        <v>0</v>
      </c>
      <c r="BC245" s="6">
        <v>0</v>
      </c>
      <c r="BD245" s="7">
        <f t="shared" si="280"/>
        <v>0</v>
      </c>
      <c r="BE245" s="8">
        <v>0</v>
      </c>
      <c r="BF245" s="6">
        <v>0</v>
      </c>
      <c r="BG245" s="7">
        <f t="shared" si="281"/>
        <v>0</v>
      </c>
      <c r="BH245" s="8">
        <v>0</v>
      </c>
      <c r="BI245" s="6">
        <v>0</v>
      </c>
      <c r="BJ245" s="7">
        <f t="shared" si="282"/>
        <v>0</v>
      </c>
      <c r="BK245" s="8">
        <f t="shared" si="284"/>
        <v>47.590130000000002</v>
      </c>
      <c r="BL245" s="7">
        <f t="shared" si="285"/>
        <v>1153.7159999999999</v>
      </c>
    </row>
    <row r="246" spans="1:64" x14ac:dyDescent="0.3">
      <c r="A246" s="43">
        <v>2024</v>
      </c>
      <c r="B246" s="44" t="s">
        <v>11</v>
      </c>
      <c r="C246" s="8">
        <v>0</v>
      </c>
      <c r="D246" s="6">
        <v>0</v>
      </c>
      <c r="E246" s="7">
        <f t="shared" si="286"/>
        <v>0</v>
      </c>
      <c r="F246" s="8">
        <v>0</v>
      </c>
      <c r="G246" s="6">
        <v>0</v>
      </c>
      <c r="H246" s="7">
        <f t="shared" si="264"/>
        <v>0</v>
      </c>
      <c r="I246" s="8">
        <v>0</v>
      </c>
      <c r="J246" s="6">
        <v>0</v>
      </c>
      <c r="K246" s="7">
        <f t="shared" si="265"/>
        <v>0</v>
      </c>
      <c r="L246" s="8">
        <v>0</v>
      </c>
      <c r="M246" s="6">
        <v>0</v>
      </c>
      <c r="N246" s="7">
        <f t="shared" si="266"/>
        <v>0</v>
      </c>
      <c r="O246" s="8">
        <v>0</v>
      </c>
      <c r="P246" s="6">
        <v>0</v>
      </c>
      <c r="Q246" s="7">
        <f t="shared" si="267"/>
        <v>0</v>
      </c>
      <c r="R246" s="8">
        <v>0</v>
      </c>
      <c r="S246" s="6">
        <v>0</v>
      </c>
      <c r="T246" s="7">
        <f t="shared" si="268"/>
        <v>0</v>
      </c>
      <c r="U246" s="8">
        <v>0</v>
      </c>
      <c r="V246" s="6">
        <v>0</v>
      </c>
      <c r="W246" s="7">
        <f t="shared" si="269"/>
        <v>0</v>
      </c>
      <c r="X246" s="8">
        <v>0</v>
      </c>
      <c r="Y246" s="6">
        <v>0</v>
      </c>
      <c r="Z246" s="7">
        <f t="shared" si="270"/>
        <v>0</v>
      </c>
      <c r="AA246" s="8">
        <v>0</v>
      </c>
      <c r="AB246" s="6">
        <v>0</v>
      </c>
      <c r="AC246" s="7">
        <f t="shared" si="271"/>
        <v>0</v>
      </c>
      <c r="AD246" s="8">
        <v>0</v>
      </c>
      <c r="AE246" s="6">
        <v>0</v>
      </c>
      <c r="AF246" s="7">
        <f t="shared" si="272"/>
        <v>0</v>
      </c>
      <c r="AG246" s="8">
        <v>0</v>
      </c>
      <c r="AH246" s="6">
        <v>0</v>
      </c>
      <c r="AI246" s="7">
        <f t="shared" si="273"/>
        <v>0</v>
      </c>
      <c r="AJ246" s="8">
        <v>0</v>
      </c>
      <c r="AK246" s="6">
        <v>0</v>
      </c>
      <c r="AL246" s="7">
        <f t="shared" si="274"/>
        <v>0</v>
      </c>
      <c r="AM246" s="8">
        <v>0</v>
      </c>
      <c r="AN246" s="6">
        <v>0</v>
      </c>
      <c r="AO246" s="7">
        <f t="shared" si="275"/>
        <v>0</v>
      </c>
      <c r="AP246" s="8">
        <v>0</v>
      </c>
      <c r="AQ246" s="6">
        <v>0</v>
      </c>
      <c r="AR246" s="7">
        <f t="shared" si="276"/>
        <v>0</v>
      </c>
      <c r="AS246" s="8">
        <v>0</v>
      </c>
      <c r="AT246" s="6">
        <v>0</v>
      </c>
      <c r="AU246" s="7">
        <f t="shared" si="277"/>
        <v>0</v>
      </c>
      <c r="AV246" s="8">
        <v>0</v>
      </c>
      <c r="AW246" s="6">
        <v>0</v>
      </c>
      <c r="AX246" s="7">
        <f t="shared" si="278"/>
        <v>0</v>
      </c>
      <c r="AY246" s="8">
        <v>0</v>
      </c>
      <c r="AZ246" s="6">
        <v>0</v>
      </c>
      <c r="BA246" s="7">
        <f t="shared" si="279"/>
        <v>0</v>
      </c>
      <c r="BB246" s="8">
        <v>0</v>
      </c>
      <c r="BC246" s="6">
        <v>0</v>
      </c>
      <c r="BD246" s="7">
        <f t="shared" si="280"/>
        <v>0</v>
      </c>
      <c r="BE246" s="8">
        <v>0</v>
      </c>
      <c r="BF246" s="6">
        <v>0</v>
      </c>
      <c r="BG246" s="7">
        <f t="shared" si="281"/>
        <v>0</v>
      </c>
      <c r="BH246" s="8">
        <v>0</v>
      </c>
      <c r="BI246" s="6">
        <v>0</v>
      </c>
      <c r="BJ246" s="7">
        <f t="shared" si="282"/>
        <v>0</v>
      </c>
      <c r="BK246" s="8">
        <f t="shared" si="284"/>
        <v>0</v>
      </c>
      <c r="BL246" s="7">
        <f t="shared" si="285"/>
        <v>0</v>
      </c>
    </row>
    <row r="247" spans="1:64" x14ac:dyDescent="0.3">
      <c r="A247" s="43">
        <v>2024</v>
      </c>
      <c r="B247" s="44" t="s">
        <v>12</v>
      </c>
      <c r="C247" s="8">
        <v>0</v>
      </c>
      <c r="D247" s="6">
        <v>0</v>
      </c>
      <c r="E247" s="7">
        <f t="shared" si="286"/>
        <v>0</v>
      </c>
      <c r="F247" s="8">
        <v>0</v>
      </c>
      <c r="G247" s="6">
        <v>0</v>
      </c>
      <c r="H247" s="7">
        <f t="shared" si="264"/>
        <v>0</v>
      </c>
      <c r="I247" s="8">
        <v>0</v>
      </c>
      <c r="J247" s="6">
        <v>0</v>
      </c>
      <c r="K247" s="7">
        <f t="shared" si="265"/>
        <v>0</v>
      </c>
      <c r="L247" s="8">
        <v>0</v>
      </c>
      <c r="M247" s="6">
        <v>0</v>
      </c>
      <c r="N247" s="7">
        <f t="shared" si="266"/>
        <v>0</v>
      </c>
      <c r="O247" s="8">
        <v>0</v>
      </c>
      <c r="P247" s="6">
        <v>0</v>
      </c>
      <c r="Q247" s="7">
        <f t="shared" si="267"/>
        <v>0</v>
      </c>
      <c r="R247" s="8">
        <v>0</v>
      </c>
      <c r="S247" s="6">
        <v>0</v>
      </c>
      <c r="T247" s="7">
        <f t="shared" si="268"/>
        <v>0</v>
      </c>
      <c r="U247" s="8">
        <v>0</v>
      </c>
      <c r="V247" s="6">
        <v>0</v>
      </c>
      <c r="W247" s="7">
        <f t="shared" si="269"/>
        <v>0</v>
      </c>
      <c r="X247" s="8">
        <v>0</v>
      </c>
      <c r="Y247" s="6">
        <v>0</v>
      </c>
      <c r="Z247" s="7">
        <f t="shared" si="270"/>
        <v>0</v>
      </c>
      <c r="AA247" s="8">
        <v>0</v>
      </c>
      <c r="AB247" s="6">
        <v>0</v>
      </c>
      <c r="AC247" s="7">
        <f t="shared" si="271"/>
        <v>0</v>
      </c>
      <c r="AD247" s="8">
        <v>0</v>
      </c>
      <c r="AE247" s="6">
        <v>0</v>
      </c>
      <c r="AF247" s="7">
        <f t="shared" si="272"/>
        <v>0</v>
      </c>
      <c r="AG247" s="8">
        <v>0</v>
      </c>
      <c r="AH247" s="6">
        <v>0</v>
      </c>
      <c r="AI247" s="7">
        <f t="shared" si="273"/>
        <v>0</v>
      </c>
      <c r="AJ247" s="8">
        <v>0</v>
      </c>
      <c r="AK247" s="6">
        <v>0</v>
      </c>
      <c r="AL247" s="7">
        <f t="shared" si="274"/>
        <v>0</v>
      </c>
      <c r="AM247" s="8">
        <v>0</v>
      </c>
      <c r="AN247" s="6">
        <v>0</v>
      </c>
      <c r="AO247" s="7">
        <f t="shared" si="275"/>
        <v>0</v>
      </c>
      <c r="AP247" s="8">
        <v>0</v>
      </c>
      <c r="AQ247" s="6">
        <v>0</v>
      </c>
      <c r="AR247" s="7">
        <f t="shared" si="276"/>
        <v>0</v>
      </c>
      <c r="AS247" s="8">
        <v>0</v>
      </c>
      <c r="AT247" s="6">
        <v>0</v>
      </c>
      <c r="AU247" s="7">
        <f t="shared" si="277"/>
        <v>0</v>
      </c>
      <c r="AV247" s="8">
        <v>0</v>
      </c>
      <c r="AW247" s="6">
        <v>0</v>
      </c>
      <c r="AX247" s="7">
        <f t="shared" si="278"/>
        <v>0</v>
      </c>
      <c r="AY247" s="8">
        <v>0</v>
      </c>
      <c r="AZ247" s="6">
        <v>0</v>
      </c>
      <c r="BA247" s="7">
        <f t="shared" si="279"/>
        <v>0</v>
      </c>
      <c r="BB247" s="8">
        <v>0</v>
      </c>
      <c r="BC247" s="6">
        <v>0</v>
      </c>
      <c r="BD247" s="7">
        <f t="shared" si="280"/>
        <v>0</v>
      </c>
      <c r="BE247" s="8">
        <v>0</v>
      </c>
      <c r="BF247" s="6">
        <v>0</v>
      </c>
      <c r="BG247" s="7">
        <f t="shared" si="281"/>
        <v>0</v>
      </c>
      <c r="BH247" s="8">
        <v>0</v>
      </c>
      <c r="BI247" s="6">
        <v>0</v>
      </c>
      <c r="BJ247" s="7">
        <f t="shared" si="282"/>
        <v>0</v>
      </c>
      <c r="BK247" s="8">
        <f t="shared" si="284"/>
        <v>0</v>
      </c>
      <c r="BL247" s="7">
        <f t="shared" si="285"/>
        <v>0</v>
      </c>
    </row>
    <row r="248" spans="1:64" x14ac:dyDescent="0.3">
      <c r="A248" s="43">
        <v>2024</v>
      </c>
      <c r="B248" s="44" t="s">
        <v>13</v>
      </c>
      <c r="C248" s="8">
        <v>0</v>
      </c>
      <c r="D248" s="6">
        <v>0</v>
      </c>
      <c r="E248" s="7">
        <f t="shared" si="286"/>
        <v>0</v>
      </c>
      <c r="F248" s="8">
        <v>0</v>
      </c>
      <c r="G248" s="6">
        <v>0</v>
      </c>
      <c r="H248" s="7">
        <f t="shared" si="264"/>
        <v>0</v>
      </c>
      <c r="I248" s="8">
        <v>0</v>
      </c>
      <c r="J248" s="6">
        <v>0</v>
      </c>
      <c r="K248" s="7">
        <f t="shared" si="265"/>
        <v>0</v>
      </c>
      <c r="L248" s="8">
        <v>0</v>
      </c>
      <c r="M248" s="6">
        <v>0</v>
      </c>
      <c r="N248" s="7">
        <f t="shared" si="266"/>
        <v>0</v>
      </c>
      <c r="O248" s="8">
        <v>0</v>
      </c>
      <c r="P248" s="6">
        <v>0</v>
      </c>
      <c r="Q248" s="7">
        <f t="shared" si="267"/>
        <v>0</v>
      </c>
      <c r="R248" s="8">
        <v>0</v>
      </c>
      <c r="S248" s="6">
        <v>0</v>
      </c>
      <c r="T248" s="7">
        <f t="shared" si="268"/>
        <v>0</v>
      </c>
      <c r="U248" s="8">
        <v>0</v>
      </c>
      <c r="V248" s="6">
        <v>0</v>
      </c>
      <c r="W248" s="7">
        <f t="shared" si="269"/>
        <v>0</v>
      </c>
      <c r="X248" s="8">
        <v>0</v>
      </c>
      <c r="Y248" s="6">
        <v>0</v>
      </c>
      <c r="Z248" s="7">
        <f t="shared" si="270"/>
        <v>0</v>
      </c>
      <c r="AA248" s="8">
        <v>0</v>
      </c>
      <c r="AB248" s="6">
        <v>0</v>
      </c>
      <c r="AC248" s="7">
        <f t="shared" si="271"/>
        <v>0</v>
      </c>
      <c r="AD248" s="8">
        <v>0</v>
      </c>
      <c r="AE248" s="6">
        <v>0</v>
      </c>
      <c r="AF248" s="7">
        <f t="shared" si="272"/>
        <v>0</v>
      </c>
      <c r="AG248" s="8">
        <v>0</v>
      </c>
      <c r="AH248" s="6">
        <v>0</v>
      </c>
      <c r="AI248" s="7">
        <f t="shared" si="273"/>
        <v>0</v>
      </c>
      <c r="AJ248" s="8">
        <v>0</v>
      </c>
      <c r="AK248" s="6">
        <v>0</v>
      </c>
      <c r="AL248" s="7">
        <f t="shared" si="274"/>
        <v>0</v>
      </c>
      <c r="AM248" s="8">
        <v>0</v>
      </c>
      <c r="AN248" s="6">
        <v>0</v>
      </c>
      <c r="AO248" s="7">
        <f t="shared" si="275"/>
        <v>0</v>
      </c>
      <c r="AP248" s="8">
        <v>0</v>
      </c>
      <c r="AQ248" s="6">
        <v>0</v>
      </c>
      <c r="AR248" s="7">
        <f t="shared" si="276"/>
        <v>0</v>
      </c>
      <c r="AS248" s="8">
        <v>0</v>
      </c>
      <c r="AT248" s="6">
        <v>0</v>
      </c>
      <c r="AU248" s="7">
        <f t="shared" si="277"/>
        <v>0</v>
      </c>
      <c r="AV248" s="8">
        <v>0</v>
      </c>
      <c r="AW248" s="6">
        <v>0</v>
      </c>
      <c r="AX248" s="7">
        <f t="shared" si="278"/>
        <v>0</v>
      </c>
      <c r="AY248" s="8">
        <v>0</v>
      </c>
      <c r="AZ248" s="6">
        <v>0</v>
      </c>
      <c r="BA248" s="7">
        <f t="shared" si="279"/>
        <v>0</v>
      </c>
      <c r="BB248" s="8">
        <v>0</v>
      </c>
      <c r="BC248" s="6">
        <v>0</v>
      </c>
      <c r="BD248" s="7">
        <f t="shared" si="280"/>
        <v>0</v>
      </c>
      <c r="BE248" s="8">
        <v>0</v>
      </c>
      <c r="BF248" s="6">
        <v>0</v>
      </c>
      <c r="BG248" s="7">
        <f t="shared" si="281"/>
        <v>0</v>
      </c>
      <c r="BH248" s="8">
        <v>0</v>
      </c>
      <c r="BI248" s="6">
        <v>0</v>
      </c>
      <c r="BJ248" s="7">
        <f t="shared" si="282"/>
        <v>0</v>
      </c>
      <c r="BK248" s="8">
        <f t="shared" si="284"/>
        <v>0</v>
      </c>
      <c r="BL248" s="7">
        <f t="shared" si="285"/>
        <v>0</v>
      </c>
    </row>
    <row r="249" spans="1:64" x14ac:dyDescent="0.3">
      <c r="A249" s="43">
        <v>2024</v>
      </c>
      <c r="B249" s="44" t="s">
        <v>14</v>
      </c>
      <c r="C249" s="8">
        <v>0</v>
      </c>
      <c r="D249" s="6">
        <v>0</v>
      </c>
      <c r="E249" s="7">
        <f t="shared" si="286"/>
        <v>0</v>
      </c>
      <c r="F249" s="8">
        <v>0</v>
      </c>
      <c r="G249" s="6">
        <v>0</v>
      </c>
      <c r="H249" s="7">
        <f t="shared" si="264"/>
        <v>0</v>
      </c>
      <c r="I249" s="8">
        <v>0</v>
      </c>
      <c r="J249" s="6">
        <v>0</v>
      </c>
      <c r="K249" s="7">
        <f t="shared" si="265"/>
        <v>0</v>
      </c>
      <c r="L249" s="8">
        <v>0</v>
      </c>
      <c r="M249" s="6">
        <v>0</v>
      </c>
      <c r="N249" s="7">
        <f t="shared" si="266"/>
        <v>0</v>
      </c>
      <c r="O249" s="8">
        <v>0</v>
      </c>
      <c r="P249" s="6">
        <v>0</v>
      </c>
      <c r="Q249" s="7">
        <f t="shared" si="267"/>
        <v>0</v>
      </c>
      <c r="R249" s="8">
        <v>0</v>
      </c>
      <c r="S249" s="6">
        <v>0</v>
      </c>
      <c r="T249" s="7">
        <f t="shared" si="268"/>
        <v>0</v>
      </c>
      <c r="U249" s="8">
        <v>0</v>
      </c>
      <c r="V249" s="6">
        <v>0</v>
      </c>
      <c r="W249" s="7">
        <f t="shared" si="269"/>
        <v>0</v>
      </c>
      <c r="X249" s="8">
        <v>0</v>
      </c>
      <c r="Y249" s="6">
        <v>0</v>
      </c>
      <c r="Z249" s="7">
        <f t="shared" si="270"/>
        <v>0</v>
      </c>
      <c r="AA249" s="8">
        <v>0</v>
      </c>
      <c r="AB249" s="6">
        <v>0</v>
      </c>
      <c r="AC249" s="7">
        <f t="shared" si="271"/>
        <v>0</v>
      </c>
      <c r="AD249" s="8">
        <v>0</v>
      </c>
      <c r="AE249" s="6">
        <v>0</v>
      </c>
      <c r="AF249" s="7">
        <f t="shared" si="272"/>
        <v>0</v>
      </c>
      <c r="AG249" s="8">
        <v>0</v>
      </c>
      <c r="AH249" s="6">
        <v>0</v>
      </c>
      <c r="AI249" s="7">
        <f t="shared" si="273"/>
        <v>0</v>
      </c>
      <c r="AJ249" s="8">
        <v>0</v>
      </c>
      <c r="AK249" s="6">
        <v>0</v>
      </c>
      <c r="AL249" s="7">
        <f t="shared" si="274"/>
        <v>0</v>
      </c>
      <c r="AM249" s="8">
        <v>0</v>
      </c>
      <c r="AN249" s="6">
        <v>0</v>
      </c>
      <c r="AO249" s="7">
        <f t="shared" si="275"/>
        <v>0</v>
      </c>
      <c r="AP249" s="8">
        <v>0</v>
      </c>
      <c r="AQ249" s="6">
        <v>0</v>
      </c>
      <c r="AR249" s="7">
        <f t="shared" si="276"/>
        <v>0</v>
      </c>
      <c r="AS249" s="8">
        <v>0</v>
      </c>
      <c r="AT249" s="6">
        <v>0</v>
      </c>
      <c r="AU249" s="7">
        <f t="shared" si="277"/>
        <v>0</v>
      </c>
      <c r="AV249" s="8">
        <v>0</v>
      </c>
      <c r="AW249" s="6">
        <v>0</v>
      </c>
      <c r="AX249" s="7">
        <f t="shared" si="278"/>
        <v>0</v>
      </c>
      <c r="AY249" s="8">
        <v>0</v>
      </c>
      <c r="AZ249" s="6">
        <v>0</v>
      </c>
      <c r="BA249" s="7">
        <f t="shared" si="279"/>
        <v>0</v>
      </c>
      <c r="BB249" s="8">
        <v>0</v>
      </c>
      <c r="BC249" s="6">
        <v>0</v>
      </c>
      <c r="BD249" s="7">
        <f t="shared" si="280"/>
        <v>0</v>
      </c>
      <c r="BE249" s="8">
        <v>0</v>
      </c>
      <c r="BF249" s="6">
        <v>0</v>
      </c>
      <c r="BG249" s="7">
        <f t="shared" si="281"/>
        <v>0</v>
      </c>
      <c r="BH249" s="8">
        <v>0</v>
      </c>
      <c r="BI249" s="6">
        <v>0</v>
      </c>
      <c r="BJ249" s="7">
        <f t="shared" si="282"/>
        <v>0</v>
      </c>
      <c r="BK249" s="8">
        <f t="shared" si="284"/>
        <v>0</v>
      </c>
      <c r="BL249" s="7">
        <f t="shared" si="285"/>
        <v>0</v>
      </c>
    </row>
    <row r="250" spans="1:64" x14ac:dyDescent="0.3">
      <c r="A250" s="43">
        <v>2024</v>
      </c>
      <c r="B250" s="7" t="s">
        <v>15</v>
      </c>
      <c r="C250" s="8">
        <v>0</v>
      </c>
      <c r="D250" s="6">
        <v>0</v>
      </c>
      <c r="E250" s="7">
        <f t="shared" si="286"/>
        <v>0</v>
      </c>
      <c r="F250" s="8">
        <v>0</v>
      </c>
      <c r="G250" s="6">
        <v>0</v>
      </c>
      <c r="H250" s="7">
        <f t="shared" si="264"/>
        <v>0</v>
      </c>
      <c r="I250" s="8">
        <v>0</v>
      </c>
      <c r="J250" s="6">
        <v>0</v>
      </c>
      <c r="K250" s="7">
        <f t="shared" si="265"/>
        <v>0</v>
      </c>
      <c r="L250" s="8">
        <v>0</v>
      </c>
      <c r="M250" s="6">
        <v>0</v>
      </c>
      <c r="N250" s="7">
        <f t="shared" si="266"/>
        <v>0</v>
      </c>
      <c r="O250" s="8">
        <v>0</v>
      </c>
      <c r="P250" s="6">
        <v>0</v>
      </c>
      <c r="Q250" s="7">
        <f t="shared" si="267"/>
        <v>0</v>
      </c>
      <c r="R250" s="8">
        <v>0</v>
      </c>
      <c r="S250" s="6">
        <v>0</v>
      </c>
      <c r="T250" s="7">
        <f t="shared" si="268"/>
        <v>0</v>
      </c>
      <c r="U250" s="8">
        <v>0</v>
      </c>
      <c r="V250" s="6">
        <v>0</v>
      </c>
      <c r="W250" s="7">
        <f t="shared" si="269"/>
        <v>0</v>
      </c>
      <c r="X250" s="8">
        <v>0</v>
      </c>
      <c r="Y250" s="6">
        <v>0</v>
      </c>
      <c r="Z250" s="7">
        <f t="shared" si="270"/>
        <v>0</v>
      </c>
      <c r="AA250" s="8">
        <v>0</v>
      </c>
      <c r="AB250" s="6">
        <v>0</v>
      </c>
      <c r="AC250" s="7">
        <f t="shared" si="271"/>
        <v>0</v>
      </c>
      <c r="AD250" s="8">
        <v>0</v>
      </c>
      <c r="AE250" s="6">
        <v>0</v>
      </c>
      <c r="AF250" s="7">
        <f t="shared" si="272"/>
        <v>0</v>
      </c>
      <c r="AG250" s="8">
        <v>0</v>
      </c>
      <c r="AH250" s="6">
        <v>0</v>
      </c>
      <c r="AI250" s="7">
        <f t="shared" si="273"/>
        <v>0</v>
      </c>
      <c r="AJ250" s="8">
        <v>0</v>
      </c>
      <c r="AK250" s="6">
        <v>0</v>
      </c>
      <c r="AL250" s="7">
        <f t="shared" si="274"/>
        <v>0</v>
      </c>
      <c r="AM250" s="8">
        <v>0</v>
      </c>
      <c r="AN250" s="6">
        <v>0</v>
      </c>
      <c r="AO250" s="7">
        <f t="shared" si="275"/>
        <v>0</v>
      </c>
      <c r="AP250" s="8">
        <v>0</v>
      </c>
      <c r="AQ250" s="6">
        <v>0</v>
      </c>
      <c r="AR250" s="7">
        <f t="shared" si="276"/>
        <v>0</v>
      </c>
      <c r="AS250" s="8">
        <v>0</v>
      </c>
      <c r="AT250" s="6">
        <v>0</v>
      </c>
      <c r="AU250" s="7">
        <f t="shared" si="277"/>
        <v>0</v>
      </c>
      <c r="AV250" s="8">
        <v>0</v>
      </c>
      <c r="AW250" s="6">
        <v>0</v>
      </c>
      <c r="AX250" s="7">
        <f t="shared" si="278"/>
        <v>0</v>
      </c>
      <c r="AY250" s="8">
        <v>0</v>
      </c>
      <c r="AZ250" s="6">
        <v>0</v>
      </c>
      <c r="BA250" s="7">
        <f t="shared" si="279"/>
        <v>0</v>
      </c>
      <c r="BB250" s="8">
        <v>0</v>
      </c>
      <c r="BC250" s="6">
        <v>0</v>
      </c>
      <c r="BD250" s="7">
        <f t="shared" si="280"/>
        <v>0</v>
      </c>
      <c r="BE250" s="8">
        <v>0</v>
      </c>
      <c r="BF250" s="6">
        <v>0</v>
      </c>
      <c r="BG250" s="7">
        <f t="shared" si="281"/>
        <v>0</v>
      </c>
      <c r="BH250" s="8">
        <v>0</v>
      </c>
      <c r="BI250" s="6">
        <v>0</v>
      </c>
      <c r="BJ250" s="7">
        <f t="shared" si="282"/>
        <v>0</v>
      </c>
      <c r="BK250" s="8">
        <f t="shared" si="284"/>
        <v>0</v>
      </c>
      <c r="BL250" s="7">
        <f t="shared" si="285"/>
        <v>0</v>
      </c>
    </row>
    <row r="251" spans="1:64" x14ac:dyDescent="0.3">
      <c r="A251" s="43">
        <v>2024</v>
      </c>
      <c r="B251" s="44" t="s">
        <v>16</v>
      </c>
      <c r="C251" s="8">
        <v>0</v>
      </c>
      <c r="D251" s="6">
        <v>0</v>
      </c>
      <c r="E251" s="7">
        <f t="shared" si="286"/>
        <v>0</v>
      </c>
      <c r="F251" s="8">
        <v>0</v>
      </c>
      <c r="G251" s="6">
        <v>0</v>
      </c>
      <c r="H251" s="7">
        <f t="shared" si="264"/>
        <v>0</v>
      </c>
      <c r="I251" s="8">
        <v>0</v>
      </c>
      <c r="J251" s="6">
        <v>0</v>
      </c>
      <c r="K251" s="7">
        <f t="shared" si="265"/>
        <v>0</v>
      </c>
      <c r="L251" s="8">
        <v>0</v>
      </c>
      <c r="M251" s="6">
        <v>0</v>
      </c>
      <c r="N251" s="7">
        <f t="shared" si="266"/>
        <v>0</v>
      </c>
      <c r="O251" s="8">
        <v>0</v>
      </c>
      <c r="P251" s="6">
        <v>0</v>
      </c>
      <c r="Q251" s="7">
        <f t="shared" si="267"/>
        <v>0</v>
      </c>
      <c r="R251" s="8">
        <v>0</v>
      </c>
      <c r="S251" s="6">
        <v>0</v>
      </c>
      <c r="T251" s="7">
        <f t="shared" si="268"/>
        <v>0</v>
      </c>
      <c r="U251" s="8">
        <v>0</v>
      </c>
      <c r="V251" s="6">
        <v>0</v>
      </c>
      <c r="W251" s="7">
        <f t="shared" si="269"/>
        <v>0</v>
      </c>
      <c r="X251" s="8">
        <v>0</v>
      </c>
      <c r="Y251" s="6">
        <v>0</v>
      </c>
      <c r="Z251" s="7">
        <f t="shared" si="270"/>
        <v>0</v>
      </c>
      <c r="AA251" s="8">
        <v>0</v>
      </c>
      <c r="AB251" s="6">
        <v>0</v>
      </c>
      <c r="AC251" s="7">
        <f t="shared" si="271"/>
        <v>0</v>
      </c>
      <c r="AD251" s="8">
        <v>0</v>
      </c>
      <c r="AE251" s="6">
        <v>0</v>
      </c>
      <c r="AF251" s="7">
        <f t="shared" si="272"/>
        <v>0</v>
      </c>
      <c r="AG251" s="8">
        <v>0</v>
      </c>
      <c r="AH251" s="6">
        <v>0</v>
      </c>
      <c r="AI251" s="7">
        <f t="shared" si="273"/>
        <v>0</v>
      </c>
      <c r="AJ251" s="8">
        <v>0</v>
      </c>
      <c r="AK251" s="6">
        <v>0</v>
      </c>
      <c r="AL251" s="7">
        <f t="shared" si="274"/>
        <v>0</v>
      </c>
      <c r="AM251" s="8">
        <v>0</v>
      </c>
      <c r="AN251" s="6">
        <v>0</v>
      </c>
      <c r="AO251" s="7">
        <f t="shared" si="275"/>
        <v>0</v>
      </c>
      <c r="AP251" s="8">
        <v>0</v>
      </c>
      <c r="AQ251" s="6">
        <v>0</v>
      </c>
      <c r="AR251" s="7">
        <f t="shared" si="276"/>
        <v>0</v>
      </c>
      <c r="AS251" s="8">
        <v>0</v>
      </c>
      <c r="AT251" s="6">
        <v>0</v>
      </c>
      <c r="AU251" s="7">
        <f t="shared" si="277"/>
        <v>0</v>
      </c>
      <c r="AV251" s="8">
        <v>0</v>
      </c>
      <c r="AW251" s="6">
        <v>0</v>
      </c>
      <c r="AX251" s="7">
        <f t="shared" si="278"/>
        <v>0</v>
      </c>
      <c r="AY251" s="8">
        <v>0</v>
      </c>
      <c r="AZ251" s="6">
        <v>0</v>
      </c>
      <c r="BA251" s="7">
        <f t="shared" si="279"/>
        <v>0</v>
      </c>
      <c r="BB251" s="8">
        <v>0</v>
      </c>
      <c r="BC251" s="6">
        <v>0</v>
      </c>
      <c r="BD251" s="7">
        <f t="shared" si="280"/>
        <v>0</v>
      </c>
      <c r="BE251" s="8">
        <v>0</v>
      </c>
      <c r="BF251" s="6">
        <v>0</v>
      </c>
      <c r="BG251" s="7">
        <f t="shared" si="281"/>
        <v>0</v>
      </c>
      <c r="BH251" s="8">
        <v>0</v>
      </c>
      <c r="BI251" s="6">
        <v>0</v>
      </c>
      <c r="BJ251" s="7">
        <f t="shared" si="282"/>
        <v>0</v>
      </c>
      <c r="BK251" s="8">
        <f t="shared" si="284"/>
        <v>0</v>
      </c>
      <c r="BL251" s="7">
        <f t="shared" si="285"/>
        <v>0</v>
      </c>
    </row>
    <row r="252" spans="1:64" ht="15" thickBot="1" x14ac:dyDescent="0.35">
      <c r="A252" s="45"/>
      <c r="B252" s="46" t="s">
        <v>17</v>
      </c>
      <c r="C252" s="36">
        <f t="shared" ref="C252:D252" si="287">SUM(C240:C251)</f>
        <v>110.01638000000001</v>
      </c>
      <c r="D252" s="34">
        <f t="shared" si="287"/>
        <v>2119.8150000000001</v>
      </c>
      <c r="E252" s="35"/>
      <c r="F252" s="36">
        <f t="shared" ref="F252:G252" si="288">SUM(F240:F251)</f>
        <v>0</v>
      </c>
      <c r="G252" s="34">
        <f t="shared" si="288"/>
        <v>0</v>
      </c>
      <c r="H252" s="35"/>
      <c r="I252" s="36">
        <f t="shared" ref="I252:J252" si="289">SUM(I240:I251)</f>
        <v>0</v>
      </c>
      <c r="J252" s="34">
        <f t="shared" si="289"/>
        <v>0</v>
      </c>
      <c r="K252" s="35"/>
      <c r="L252" s="36">
        <f t="shared" ref="L252:M252" si="290">SUM(L240:L251)</f>
        <v>0</v>
      </c>
      <c r="M252" s="34">
        <f t="shared" si="290"/>
        <v>0</v>
      </c>
      <c r="N252" s="35"/>
      <c r="O252" s="36">
        <f t="shared" ref="O252:P252" si="291">SUM(O240:O251)</f>
        <v>0</v>
      </c>
      <c r="P252" s="34">
        <f t="shared" si="291"/>
        <v>0</v>
      </c>
      <c r="Q252" s="35"/>
      <c r="R252" s="36">
        <f t="shared" ref="R252:S252" si="292">SUM(R240:R251)</f>
        <v>71.036000000000001</v>
      </c>
      <c r="S252" s="34">
        <f t="shared" si="292"/>
        <v>1309.4380000000001</v>
      </c>
      <c r="T252" s="35"/>
      <c r="U252" s="36">
        <f t="shared" ref="U252:V252" si="293">SUM(U240:U251)</f>
        <v>0</v>
      </c>
      <c r="V252" s="34">
        <f t="shared" si="293"/>
        <v>0</v>
      </c>
      <c r="W252" s="35"/>
      <c r="X252" s="36">
        <f t="shared" ref="X252:Y252" si="294">SUM(X240:X251)</f>
        <v>0</v>
      </c>
      <c r="Y252" s="34">
        <f t="shared" si="294"/>
        <v>0</v>
      </c>
      <c r="Z252" s="35"/>
      <c r="AA252" s="36">
        <f t="shared" ref="AA252:AB252" si="295">SUM(AA240:AA251)</f>
        <v>0</v>
      </c>
      <c r="AB252" s="34">
        <f t="shared" si="295"/>
        <v>0</v>
      </c>
      <c r="AC252" s="35"/>
      <c r="AD252" s="36">
        <f t="shared" ref="AD252:AE252" si="296">SUM(AD240:AD251)</f>
        <v>0</v>
      </c>
      <c r="AE252" s="34">
        <f t="shared" si="296"/>
        <v>0</v>
      </c>
      <c r="AF252" s="35"/>
      <c r="AG252" s="36">
        <f t="shared" ref="AG252:AH252" si="297">SUM(AG240:AG251)</f>
        <v>0</v>
      </c>
      <c r="AH252" s="34">
        <f t="shared" si="297"/>
        <v>0</v>
      </c>
      <c r="AI252" s="35"/>
      <c r="AJ252" s="36">
        <f t="shared" ref="AJ252:AK252" si="298">SUM(AJ240:AJ251)</f>
        <v>0</v>
      </c>
      <c r="AK252" s="34">
        <f t="shared" si="298"/>
        <v>0</v>
      </c>
      <c r="AL252" s="35"/>
      <c r="AM252" s="36">
        <f t="shared" ref="AM252:AN252" si="299">SUM(AM240:AM251)</f>
        <v>0</v>
      </c>
      <c r="AN252" s="34">
        <f t="shared" si="299"/>
        <v>0</v>
      </c>
      <c r="AO252" s="35"/>
      <c r="AP252" s="36">
        <f t="shared" ref="AP252:AQ252" si="300">SUM(AP240:AP251)</f>
        <v>0</v>
      </c>
      <c r="AQ252" s="34">
        <f t="shared" si="300"/>
        <v>0</v>
      </c>
      <c r="AR252" s="35"/>
      <c r="AS252" s="36">
        <f t="shared" ref="AS252:AT252" si="301">SUM(AS240:AS251)</f>
        <v>0</v>
      </c>
      <c r="AT252" s="34">
        <f t="shared" si="301"/>
        <v>0</v>
      </c>
      <c r="AU252" s="35"/>
      <c r="AV252" s="36">
        <f t="shared" ref="AV252:AW252" si="302">SUM(AV240:AV251)</f>
        <v>0</v>
      </c>
      <c r="AW252" s="34">
        <f t="shared" si="302"/>
        <v>0</v>
      </c>
      <c r="AX252" s="35"/>
      <c r="AY252" s="36">
        <f t="shared" ref="AY252:AZ252" si="303">SUM(AY240:AY251)</f>
        <v>0.69926999999999995</v>
      </c>
      <c r="AZ252" s="34">
        <f t="shared" si="303"/>
        <v>8.5980000000000008</v>
      </c>
      <c r="BA252" s="35"/>
      <c r="BB252" s="36">
        <f t="shared" ref="BB252:BC252" si="304">SUM(BB240:BB251)</f>
        <v>0</v>
      </c>
      <c r="BC252" s="34">
        <f t="shared" si="304"/>
        <v>0</v>
      </c>
      <c r="BD252" s="35"/>
      <c r="BE252" s="36">
        <f t="shared" ref="BE252:BF252" si="305">SUM(BE240:BE251)</f>
        <v>0</v>
      </c>
      <c r="BF252" s="34">
        <f t="shared" si="305"/>
        <v>0</v>
      </c>
      <c r="BG252" s="35"/>
      <c r="BH252" s="36">
        <f t="shared" ref="BH252:BI252" si="306">SUM(BH240:BH251)</f>
        <v>30</v>
      </c>
      <c r="BI252" s="34">
        <f t="shared" si="306"/>
        <v>307.387</v>
      </c>
      <c r="BJ252" s="35"/>
      <c r="BK252" s="36">
        <f t="shared" si="284"/>
        <v>211.75165000000004</v>
      </c>
      <c r="BL252" s="35">
        <f t="shared" si="285"/>
        <v>3745.2380000000003</v>
      </c>
    </row>
  </sheetData>
  <mergeCells count="36">
    <mergeCell ref="A4:B4"/>
    <mergeCell ref="BH4:BJ4"/>
    <mergeCell ref="R4:T4"/>
    <mergeCell ref="BB4:BD4"/>
    <mergeCell ref="F4:H4"/>
    <mergeCell ref="AY4:BA4"/>
    <mergeCell ref="AA4:AC4"/>
    <mergeCell ref="AP4:AR4"/>
    <mergeCell ref="U4:W4"/>
    <mergeCell ref="X4:Z4"/>
    <mergeCell ref="AJ4:AL4"/>
    <mergeCell ref="AM4:AO4"/>
    <mergeCell ref="AD4:AF4"/>
    <mergeCell ref="O4:Q4"/>
    <mergeCell ref="BE4:BG4"/>
    <mergeCell ref="DO4:DQ4"/>
    <mergeCell ref="AS4:AU4"/>
    <mergeCell ref="I4:K4"/>
    <mergeCell ref="CI4:CK4"/>
    <mergeCell ref="L4:N4"/>
    <mergeCell ref="DS4:DU4"/>
    <mergeCell ref="C2:T2"/>
    <mergeCell ref="CQ4:CS4"/>
    <mergeCell ref="CU4:CW4"/>
    <mergeCell ref="CY4:DA4"/>
    <mergeCell ref="DC4:DE4"/>
    <mergeCell ref="DG4:DI4"/>
    <mergeCell ref="C4:E4"/>
    <mergeCell ref="DK4:DM4"/>
    <mergeCell ref="BS4:BU4"/>
    <mergeCell ref="BW4:BY4"/>
    <mergeCell ref="CA4:CC4"/>
    <mergeCell ref="CE4:CG4"/>
    <mergeCell ref="AV4:AX4"/>
    <mergeCell ref="AG4:AI4"/>
    <mergeCell ref="CM4:C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265"/>
  <sheetViews>
    <sheetView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9" sqref="A259"/>
    </sheetView>
  </sheetViews>
  <sheetFormatPr defaultRowHeight="14.4" x14ac:dyDescent="0.3"/>
  <cols>
    <col min="2" max="2" width="11.6640625" customWidth="1"/>
    <col min="3" max="3" width="9.109375" style="9"/>
    <col min="4" max="4" width="9.109375" style="10"/>
    <col min="5" max="5" width="9.109375" style="3"/>
    <col min="6" max="6" width="9.109375" style="9"/>
    <col min="7" max="7" width="9.109375" style="10"/>
    <col min="8" max="8" width="11.44140625" style="3" customWidth="1"/>
    <col min="9" max="9" width="8.88671875" style="9"/>
    <col min="10" max="10" width="8.88671875" style="10"/>
    <col min="11" max="11" width="9.33203125" style="3" bestFit="1" customWidth="1"/>
    <col min="12" max="12" width="9.109375" style="9"/>
    <col min="13" max="13" width="9.109375" style="10"/>
    <col min="14" max="14" width="9.33203125" style="3" bestFit="1" customWidth="1"/>
    <col min="15" max="16" width="9.33203125" style="3" customWidth="1"/>
    <col min="17" max="17" width="12.44140625" style="3" bestFit="1" customWidth="1"/>
    <col min="18" max="19" width="9.33203125" style="3" customWidth="1"/>
    <col min="20" max="20" width="12.44140625" style="3" bestFit="1" customWidth="1"/>
    <col min="21" max="22" width="9.33203125" style="3" customWidth="1"/>
    <col min="23" max="23" width="12.44140625" style="3" bestFit="1" customWidth="1"/>
    <col min="24" max="24" width="9.109375" style="9"/>
    <col min="25" max="25" width="9.109375" style="10"/>
    <col min="26" max="26" width="9.88671875" style="3" bestFit="1" customWidth="1"/>
    <col min="27" max="27" width="9.109375" style="9"/>
    <col min="28" max="28" width="9.109375" style="10"/>
    <col min="29" max="29" width="12.6640625" style="3" customWidth="1"/>
    <col min="30" max="30" width="9.109375" style="9"/>
    <col min="31" max="31" width="10.44140625" style="10" customWidth="1"/>
    <col min="32" max="32" width="12.44140625" style="3" customWidth="1"/>
    <col min="33" max="33" width="9.109375" style="9"/>
    <col min="34" max="34" width="9.109375" style="10"/>
    <col min="35" max="35" width="9.88671875" style="3" bestFit="1" customWidth="1"/>
    <col min="36" max="36" width="9.109375" style="9"/>
    <col min="37" max="37" width="9.109375" style="10"/>
    <col min="38" max="38" width="9.88671875" style="3" bestFit="1" customWidth="1"/>
    <col min="39" max="39" width="9.109375" style="9"/>
    <col min="40" max="40" width="9.109375" style="10"/>
    <col min="41" max="41" width="11.33203125" style="3" bestFit="1" customWidth="1"/>
    <col min="42" max="42" width="9.6640625" style="9" customWidth="1"/>
    <col min="43" max="43" width="9.6640625" style="10" customWidth="1"/>
    <col min="44" max="44" width="9.6640625" style="3" customWidth="1"/>
    <col min="45" max="45" width="9.6640625" style="9" customWidth="1"/>
    <col min="46" max="46" width="9.6640625" style="10" customWidth="1"/>
    <col min="47" max="47" width="9.6640625" style="3" customWidth="1"/>
    <col min="48" max="48" width="9.6640625" style="9" customWidth="1"/>
    <col min="49" max="49" width="9.6640625" style="10" customWidth="1"/>
    <col min="50" max="50" width="9.6640625" style="3" customWidth="1"/>
    <col min="51" max="51" width="9.6640625" style="9" customWidth="1"/>
    <col min="52" max="52" width="9.6640625" style="10" customWidth="1"/>
    <col min="53" max="53" width="9.6640625" style="3" customWidth="1"/>
    <col min="54" max="54" width="9.109375" style="9"/>
    <col min="55" max="55" width="9.109375" style="10"/>
    <col min="56" max="56" width="12.33203125" style="3" customWidth="1"/>
    <col min="57" max="57" width="9.109375" style="9"/>
    <col min="58" max="58" width="9.109375" style="10"/>
    <col min="59" max="59" width="9.109375" style="3"/>
    <col min="60" max="60" width="9.109375" style="9"/>
    <col min="61" max="61" width="9.109375" style="10"/>
    <col min="62" max="62" width="11" style="3" customWidth="1"/>
    <col min="63" max="63" width="9.109375" style="9"/>
    <col min="64" max="64" width="9.109375" style="10"/>
    <col min="65" max="65" width="9.109375" style="3"/>
    <col min="66" max="66" width="9.109375" style="9"/>
    <col min="67" max="67" width="9.109375" style="10"/>
    <col min="68" max="68" width="9.109375" style="3"/>
    <col min="69" max="69" width="9.88671875" style="9" customWidth="1"/>
    <col min="70" max="70" width="9.88671875" style="10" customWidth="1"/>
    <col min="71" max="71" width="10.44140625" style="3" customWidth="1"/>
    <col min="72" max="72" width="9.6640625" style="9" customWidth="1"/>
    <col min="73" max="73" width="9.6640625" style="10" customWidth="1"/>
    <col min="74" max="74" width="9.6640625" style="3" customWidth="1"/>
    <col min="75" max="75" width="11.6640625" style="9" customWidth="1"/>
    <col min="76" max="76" width="11.6640625" style="10" customWidth="1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8" max="98" width="1.6640625" customWidth="1"/>
    <col min="99" max="99" width="12.109375" customWidth="1"/>
    <col min="102" max="102" width="1.6640625" customWidth="1"/>
    <col min="106" max="106" width="1.6640625" customWidth="1"/>
    <col min="110" max="110" width="1.6640625" customWidth="1"/>
    <col min="114" max="114" width="1.6640625" customWidth="1"/>
  </cols>
  <sheetData>
    <row r="1" spans="1:196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</row>
    <row r="2" spans="1:196" s="25" customFormat="1" ht="21" customHeight="1" x14ac:dyDescent="0.4">
      <c r="B2" s="19" t="s">
        <v>18</v>
      </c>
      <c r="C2" s="80" t="s">
        <v>38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</row>
    <row r="3" spans="1:196" s="25" customFormat="1" ht="16.2" thickBot="1" x14ac:dyDescent="0.35">
      <c r="C3" s="26"/>
      <c r="D3" s="27"/>
      <c r="E3" s="28"/>
      <c r="F3" s="22"/>
      <c r="G3" s="23"/>
      <c r="H3" s="24"/>
      <c r="I3" s="22"/>
      <c r="J3" s="23"/>
      <c r="K3" s="24"/>
      <c r="L3" s="22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2"/>
      <c r="Y3" s="23"/>
      <c r="Z3" s="24"/>
      <c r="AA3" s="22"/>
      <c r="AB3" s="23"/>
      <c r="AC3" s="24"/>
      <c r="AD3" s="22"/>
      <c r="AE3" s="23"/>
      <c r="AF3" s="24"/>
      <c r="AG3" s="22"/>
      <c r="AH3" s="23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  <c r="BP3" s="24"/>
      <c r="BQ3" s="22"/>
      <c r="BR3" s="23"/>
      <c r="BS3" s="24"/>
      <c r="BT3" s="22"/>
      <c r="BU3" s="23"/>
      <c r="BV3" s="24"/>
      <c r="BW3" s="22"/>
      <c r="BX3" s="23"/>
    </row>
    <row r="4" spans="1:196" s="76" customFormat="1" ht="45" customHeight="1" x14ac:dyDescent="0.3">
      <c r="A4" s="90" t="s">
        <v>0</v>
      </c>
      <c r="B4" s="91"/>
      <c r="C4" s="86" t="s">
        <v>26</v>
      </c>
      <c r="D4" s="87"/>
      <c r="E4" s="88"/>
      <c r="F4" s="86" t="s">
        <v>39</v>
      </c>
      <c r="G4" s="87"/>
      <c r="H4" s="88"/>
      <c r="I4" s="86" t="s">
        <v>59</v>
      </c>
      <c r="J4" s="87"/>
      <c r="K4" s="88"/>
      <c r="L4" s="86" t="s">
        <v>34</v>
      </c>
      <c r="M4" s="87"/>
      <c r="N4" s="88"/>
      <c r="O4" s="90" t="s">
        <v>58</v>
      </c>
      <c r="P4" s="92"/>
      <c r="Q4" s="93"/>
      <c r="R4" s="90" t="s">
        <v>45</v>
      </c>
      <c r="S4" s="92"/>
      <c r="T4" s="93"/>
      <c r="U4" s="90" t="s">
        <v>21</v>
      </c>
      <c r="V4" s="92"/>
      <c r="W4" s="93"/>
      <c r="X4" s="86" t="s">
        <v>27</v>
      </c>
      <c r="Y4" s="87"/>
      <c r="Z4" s="88"/>
      <c r="AA4" s="86" t="s">
        <v>42</v>
      </c>
      <c r="AB4" s="87"/>
      <c r="AC4" s="88"/>
      <c r="AD4" s="86" t="s">
        <v>35</v>
      </c>
      <c r="AE4" s="87"/>
      <c r="AF4" s="88"/>
      <c r="AG4" s="86" t="s">
        <v>51</v>
      </c>
      <c r="AH4" s="87"/>
      <c r="AI4" s="88"/>
      <c r="AJ4" s="86" t="s">
        <v>28</v>
      </c>
      <c r="AK4" s="87"/>
      <c r="AL4" s="88"/>
      <c r="AM4" s="86" t="s">
        <v>40</v>
      </c>
      <c r="AN4" s="87"/>
      <c r="AO4" s="88"/>
      <c r="AP4" s="86" t="s">
        <v>47</v>
      </c>
      <c r="AQ4" s="87"/>
      <c r="AR4" s="88"/>
      <c r="AS4" s="86" t="s">
        <v>43</v>
      </c>
      <c r="AT4" s="87"/>
      <c r="AU4" s="88"/>
      <c r="AV4" s="86" t="s">
        <v>49</v>
      </c>
      <c r="AW4" s="87"/>
      <c r="AX4" s="88"/>
      <c r="AY4" s="86" t="s">
        <v>54</v>
      </c>
      <c r="AZ4" s="87"/>
      <c r="BA4" s="88"/>
      <c r="BB4" s="86" t="s">
        <v>41</v>
      </c>
      <c r="BC4" s="87"/>
      <c r="BD4" s="88"/>
      <c r="BE4" s="86" t="s">
        <v>29</v>
      </c>
      <c r="BF4" s="87"/>
      <c r="BG4" s="88"/>
      <c r="BH4" s="86" t="s">
        <v>48</v>
      </c>
      <c r="BI4" s="87"/>
      <c r="BJ4" s="88"/>
      <c r="BK4" s="86" t="s">
        <v>33</v>
      </c>
      <c r="BL4" s="87"/>
      <c r="BM4" s="88"/>
      <c r="BN4" s="86" t="s">
        <v>36</v>
      </c>
      <c r="BO4" s="87"/>
      <c r="BP4" s="88"/>
      <c r="BQ4" s="86" t="s">
        <v>30</v>
      </c>
      <c r="BR4" s="87"/>
      <c r="BS4" s="88"/>
      <c r="BT4" s="86" t="s">
        <v>31</v>
      </c>
      <c r="BU4" s="87"/>
      <c r="BV4" s="88"/>
      <c r="BW4" s="73" t="s">
        <v>23</v>
      </c>
      <c r="BX4" s="74" t="s">
        <v>23</v>
      </c>
      <c r="BY4" s="75"/>
      <c r="CA4" s="89"/>
      <c r="CB4" s="89"/>
      <c r="CC4" s="89"/>
      <c r="CE4" s="89"/>
      <c r="CF4" s="89"/>
      <c r="CG4" s="89"/>
      <c r="CI4" s="89"/>
      <c r="CJ4" s="89"/>
      <c r="CK4" s="89"/>
      <c r="CM4" s="89"/>
      <c r="CN4" s="89"/>
      <c r="CO4" s="89"/>
      <c r="CQ4" s="89"/>
      <c r="CR4" s="89"/>
      <c r="CS4" s="89"/>
      <c r="CU4" s="89"/>
      <c r="CV4" s="89"/>
      <c r="CW4" s="89"/>
      <c r="CY4" s="89"/>
      <c r="CZ4" s="89"/>
      <c r="DA4" s="89"/>
      <c r="DC4" s="89"/>
      <c r="DD4" s="89"/>
      <c r="DE4" s="89"/>
      <c r="DG4" s="89"/>
      <c r="DH4" s="89"/>
      <c r="DI4" s="89"/>
      <c r="DK4" s="89"/>
      <c r="DL4" s="89"/>
      <c r="DM4" s="89"/>
    </row>
    <row r="5" spans="1:196" ht="45" customHeight="1" thickBot="1" x14ac:dyDescent="0.35">
      <c r="A5" s="54" t="s">
        <v>1</v>
      </c>
      <c r="B5" s="55" t="s">
        <v>52</v>
      </c>
      <c r="C5" s="37" t="s">
        <v>2</v>
      </c>
      <c r="D5" s="30" t="s">
        <v>3</v>
      </c>
      <c r="E5" s="58" t="s">
        <v>4</v>
      </c>
      <c r="F5" s="37" t="s">
        <v>2</v>
      </c>
      <c r="G5" s="30" t="s">
        <v>3</v>
      </c>
      <c r="H5" s="58" t="s">
        <v>4</v>
      </c>
      <c r="I5" s="37" t="s">
        <v>2</v>
      </c>
      <c r="J5" s="30" t="s">
        <v>3</v>
      </c>
      <c r="K5" s="58" t="s">
        <v>4</v>
      </c>
      <c r="L5" s="37" t="s">
        <v>2</v>
      </c>
      <c r="M5" s="30" t="s">
        <v>3</v>
      </c>
      <c r="N5" s="58" t="s">
        <v>4</v>
      </c>
      <c r="O5" s="37" t="s">
        <v>2</v>
      </c>
      <c r="P5" s="30" t="s">
        <v>3</v>
      </c>
      <c r="Q5" s="58" t="s">
        <v>4</v>
      </c>
      <c r="R5" s="37" t="s">
        <v>2</v>
      </c>
      <c r="S5" s="30" t="s">
        <v>3</v>
      </c>
      <c r="T5" s="58" t="s">
        <v>4</v>
      </c>
      <c r="U5" s="37" t="s">
        <v>2</v>
      </c>
      <c r="V5" s="30" t="s">
        <v>3</v>
      </c>
      <c r="W5" s="58" t="s">
        <v>4</v>
      </c>
      <c r="X5" s="37" t="s">
        <v>2</v>
      </c>
      <c r="Y5" s="30" t="s">
        <v>3</v>
      </c>
      <c r="Z5" s="58" t="s">
        <v>4</v>
      </c>
      <c r="AA5" s="37" t="s">
        <v>2</v>
      </c>
      <c r="AB5" s="30" t="s">
        <v>3</v>
      </c>
      <c r="AC5" s="58" t="s">
        <v>4</v>
      </c>
      <c r="AD5" s="37" t="s">
        <v>2</v>
      </c>
      <c r="AE5" s="30" t="s">
        <v>3</v>
      </c>
      <c r="AF5" s="58" t="s">
        <v>4</v>
      </c>
      <c r="AG5" s="37" t="s">
        <v>2</v>
      </c>
      <c r="AH5" s="30" t="s">
        <v>3</v>
      </c>
      <c r="AI5" s="58" t="s">
        <v>4</v>
      </c>
      <c r="AJ5" s="37" t="s">
        <v>2</v>
      </c>
      <c r="AK5" s="30" t="s">
        <v>3</v>
      </c>
      <c r="AL5" s="58" t="s">
        <v>4</v>
      </c>
      <c r="AM5" s="37" t="s">
        <v>2</v>
      </c>
      <c r="AN5" s="30" t="s">
        <v>3</v>
      </c>
      <c r="AO5" s="58" t="s">
        <v>4</v>
      </c>
      <c r="AP5" s="37" t="s">
        <v>2</v>
      </c>
      <c r="AQ5" s="30" t="s">
        <v>3</v>
      </c>
      <c r="AR5" s="58" t="s">
        <v>4</v>
      </c>
      <c r="AS5" s="37" t="s">
        <v>2</v>
      </c>
      <c r="AT5" s="30" t="s">
        <v>3</v>
      </c>
      <c r="AU5" s="58" t="s">
        <v>4</v>
      </c>
      <c r="AV5" s="37" t="s">
        <v>2</v>
      </c>
      <c r="AW5" s="30" t="s">
        <v>3</v>
      </c>
      <c r="AX5" s="58" t="s">
        <v>4</v>
      </c>
      <c r="AY5" s="37" t="s">
        <v>2</v>
      </c>
      <c r="AZ5" s="30" t="s">
        <v>3</v>
      </c>
      <c r="BA5" s="58" t="s">
        <v>4</v>
      </c>
      <c r="BB5" s="37" t="s">
        <v>2</v>
      </c>
      <c r="BC5" s="30" t="s">
        <v>3</v>
      </c>
      <c r="BD5" s="58" t="s">
        <v>4</v>
      </c>
      <c r="BE5" s="37" t="s">
        <v>2</v>
      </c>
      <c r="BF5" s="30" t="s">
        <v>3</v>
      </c>
      <c r="BG5" s="58" t="s">
        <v>4</v>
      </c>
      <c r="BH5" s="37" t="s">
        <v>2</v>
      </c>
      <c r="BI5" s="30" t="s">
        <v>3</v>
      </c>
      <c r="BJ5" s="58" t="s">
        <v>4</v>
      </c>
      <c r="BK5" s="37" t="s">
        <v>2</v>
      </c>
      <c r="BL5" s="30" t="s">
        <v>3</v>
      </c>
      <c r="BM5" s="58" t="s">
        <v>4</v>
      </c>
      <c r="BN5" s="37" t="s">
        <v>2</v>
      </c>
      <c r="BO5" s="30" t="s">
        <v>3</v>
      </c>
      <c r="BP5" s="58" t="s">
        <v>4</v>
      </c>
      <c r="BQ5" s="37" t="s">
        <v>2</v>
      </c>
      <c r="BR5" s="30" t="s">
        <v>3</v>
      </c>
      <c r="BS5" s="58" t="s">
        <v>4</v>
      </c>
      <c r="BT5" s="37" t="s">
        <v>2</v>
      </c>
      <c r="BU5" s="30" t="s">
        <v>3</v>
      </c>
      <c r="BV5" s="58" t="s">
        <v>4</v>
      </c>
      <c r="BW5" s="37" t="s">
        <v>24</v>
      </c>
      <c r="BX5" s="31" t="s">
        <v>25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</row>
    <row r="6" spans="1:196" x14ac:dyDescent="0.3">
      <c r="A6" s="43">
        <v>2004</v>
      </c>
      <c r="B6" s="44" t="s">
        <v>5</v>
      </c>
      <c r="C6" s="8">
        <v>4</v>
      </c>
      <c r="D6" s="6">
        <v>7</v>
      </c>
      <c r="E6" s="7">
        <f>D6/C6*1000</f>
        <v>1750</v>
      </c>
      <c r="F6" s="8">
        <v>0</v>
      </c>
      <c r="G6" s="6">
        <v>0</v>
      </c>
      <c r="H6" s="7">
        <v>0</v>
      </c>
      <c r="I6" s="8">
        <v>0</v>
      </c>
      <c r="J6" s="6">
        <v>0</v>
      </c>
      <c r="K6" s="7">
        <f t="shared" ref="K6:K17" si="0">IF(I6=0,0,J6/I6*1000)</f>
        <v>0</v>
      </c>
      <c r="L6" s="8">
        <v>0</v>
      </c>
      <c r="M6" s="6">
        <v>0</v>
      </c>
      <c r="N6" s="7">
        <v>0</v>
      </c>
      <c r="O6" s="8">
        <v>0</v>
      </c>
      <c r="P6" s="6">
        <v>0</v>
      </c>
      <c r="Q6" s="7">
        <f t="shared" ref="Q6:Q17" si="1">IF(O6=0,0,P6/O6*1000)</f>
        <v>0</v>
      </c>
      <c r="R6" s="8">
        <v>0</v>
      </c>
      <c r="S6" s="6">
        <v>0</v>
      </c>
      <c r="T6" s="7">
        <v>0</v>
      </c>
      <c r="U6" s="8">
        <v>0</v>
      </c>
      <c r="V6" s="6">
        <v>0</v>
      </c>
      <c r="W6" s="7">
        <v>0</v>
      </c>
      <c r="X6" s="8">
        <v>0</v>
      </c>
      <c r="Y6" s="6">
        <v>0</v>
      </c>
      <c r="Z6" s="7">
        <v>0</v>
      </c>
      <c r="AA6" s="8">
        <v>0</v>
      </c>
      <c r="AB6" s="6">
        <v>0</v>
      </c>
      <c r="AC6" s="7">
        <v>0</v>
      </c>
      <c r="AD6" s="8">
        <v>0</v>
      </c>
      <c r="AE6" s="6">
        <v>0</v>
      </c>
      <c r="AF6" s="7">
        <v>0</v>
      </c>
      <c r="AG6" s="8">
        <v>0</v>
      </c>
      <c r="AH6" s="6">
        <v>0</v>
      </c>
      <c r="AI6" s="7">
        <v>0</v>
      </c>
      <c r="AJ6" s="8">
        <v>0</v>
      </c>
      <c r="AK6" s="6">
        <v>0</v>
      </c>
      <c r="AL6" s="7">
        <v>0</v>
      </c>
      <c r="AM6" s="8">
        <v>0</v>
      </c>
      <c r="AN6" s="6">
        <v>0</v>
      </c>
      <c r="AO6" s="7">
        <v>0</v>
      </c>
      <c r="AP6" s="8">
        <v>0</v>
      </c>
      <c r="AQ6" s="6">
        <v>0</v>
      </c>
      <c r="AR6" s="7">
        <v>0</v>
      </c>
      <c r="AS6" s="8">
        <v>0</v>
      </c>
      <c r="AT6" s="6">
        <v>0</v>
      </c>
      <c r="AU6" s="7">
        <f t="shared" ref="AU6:AU17" si="2">IF(AS6=0,0,AT6/AS6*1000)</f>
        <v>0</v>
      </c>
      <c r="AV6" s="8">
        <v>0</v>
      </c>
      <c r="AW6" s="6">
        <v>0</v>
      </c>
      <c r="AX6" s="7">
        <v>0</v>
      </c>
      <c r="AY6" s="8">
        <v>0</v>
      </c>
      <c r="AZ6" s="6">
        <v>0</v>
      </c>
      <c r="BA6" s="7">
        <v>0</v>
      </c>
      <c r="BB6" s="8">
        <v>0</v>
      </c>
      <c r="BC6" s="6">
        <v>0</v>
      </c>
      <c r="BD6" s="7">
        <v>0</v>
      </c>
      <c r="BE6" s="8">
        <v>0</v>
      </c>
      <c r="BF6" s="6">
        <v>0</v>
      </c>
      <c r="BG6" s="7">
        <v>0</v>
      </c>
      <c r="BH6" s="8">
        <v>0</v>
      </c>
      <c r="BI6" s="6">
        <v>0</v>
      </c>
      <c r="BJ6" s="7">
        <v>0</v>
      </c>
      <c r="BK6" s="8">
        <v>0</v>
      </c>
      <c r="BL6" s="6">
        <v>0</v>
      </c>
      <c r="BM6" s="7">
        <v>0</v>
      </c>
      <c r="BN6" s="8">
        <v>0</v>
      </c>
      <c r="BO6" s="6">
        <v>0</v>
      </c>
      <c r="BP6" s="7">
        <v>0</v>
      </c>
      <c r="BQ6" s="8">
        <v>14</v>
      </c>
      <c r="BR6" s="6">
        <v>199</v>
      </c>
      <c r="BS6" s="7">
        <f t="shared" ref="BS6:BS17" si="3">BR6/BQ6*1000</f>
        <v>14214.285714285714</v>
      </c>
      <c r="BT6" s="8">
        <v>0</v>
      </c>
      <c r="BU6" s="6">
        <v>0</v>
      </c>
      <c r="BV6" s="7">
        <v>0</v>
      </c>
      <c r="BW6" s="8">
        <f t="shared" ref="BW6:BW37" si="4">C6+L6+X6+AD6+AJ6+BK6+BQ6+BT6+BN6</f>
        <v>18</v>
      </c>
      <c r="BX6" s="7">
        <f t="shared" ref="BX6:BX37" si="5">D6+M6+Y6+AE6+AK6+BL6+BR6+BU6+BO6</f>
        <v>206</v>
      </c>
    </row>
    <row r="7" spans="1:196" x14ac:dyDescent="0.3">
      <c r="A7" s="43">
        <v>2004</v>
      </c>
      <c r="B7" s="44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f t="shared" si="0"/>
        <v>0</v>
      </c>
      <c r="L7" s="8">
        <v>0</v>
      </c>
      <c r="M7" s="6">
        <v>0</v>
      </c>
      <c r="N7" s="7">
        <v>0</v>
      </c>
      <c r="O7" s="8">
        <v>0</v>
      </c>
      <c r="P7" s="6">
        <v>0</v>
      </c>
      <c r="Q7" s="7">
        <f t="shared" si="1"/>
        <v>0</v>
      </c>
      <c r="R7" s="8">
        <v>0</v>
      </c>
      <c r="S7" s="6">
        <v>0</v>
      </c>
      <c r="T7" s="7"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f t="shared" si="2"/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>
        <v>0</v>
      </c>
      <c r="BL7" s="6">
        <v>0</v>
      </c>
      <c r="BM7" s="7"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v>0</v>
      </c>
      <c r="BT7" s="8">
        <v>0</v>
      </c>
      <c r="BU7" s="6">
        <v>0</v>
      </c>
      <c r="BV7" s="7">
        <v>0</v>
      </c>
      <c r="BW7" s="8">
        <f t="shared" si="4"/>
        <v>0</v>
      </c>
      <c r="BX7" s="7">
        <f t="shared" si="5"/>
        <v>0</v>
      </c>
    </row>
    <row r="8" spans="1:196" x14ac:dyDescent="0.3">
      <c r="A8" s="43">
        <v>2004</v>
      </c>
      <c r="B8" s="44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f t="shared" si="0"/>
        <v>0</v>
      </c>
      <c r="L8" s="8">
        <v>0</v>
      </c>
      <c r="M8" s="6">
        <v>0</v>
      </c>
      <c r="N8" s="7">
        <v>0</v>
      </c>
      <c r="O8" s="8">
        <v>0</v>
      </c>
      <c r="P8" s="6">
        <v>0</v>
      </c>
      <c r="Q8" s="7">
        <f t="shared" si="1"/>
        <v>0</v>
      </c>
      <c r="R8" s="8">
        <v>0</v>
      </c>
      <c r="S8" s="6">
        <v>0</v>
      </c>
      <c r="T8" s="7"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f t="shared" si="2"/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>
        <v>0</v>
      </c>
      <c r="BL8" s="6">
        <v>0</v>
      </c>
      <c r="BM8" s="7">
        <v>0</v>
      </c>
      <c r="BN8" s="8">
        <v>0</v>
      </c>
      <c r="BO8" s="6">
        <v>0</v>
      </c>
      <c r="BP8" s="7">
        <v>0</v>
      </c>
      <c r="BQ8" s="51">
        <v>3</v>
      </c>
      <c r="BR8" s="11">
        <v>22</v>
      </c>
      <c r="BS8" s="7">
        <f t="shared" si="3"/>
        <v>7333.333333333333</v>
      </c>
      <c r="BT8" s="8">
        <v>0</v>
      </c>
      <c r="BU8" s="6">
        <v>0</v>
      </c>
      <c r="BV8" s="7">
        <v>0</v>
      </c>
      <c r="BW8" s="8">
        <f t="shared" si="4"/>
        <v>3</v>
      </c>
      <c r="BX8" s="7">
        <f t="shared" si="5"/>
        <v>22</v>
      </c>
    </row>
    <row r="9" spans="1:196" x14ac:dyDescent="0.3">
      <c r="A9" s="43">
        <v>2004</v>
      </c>
      <c r="B9" s="44" t="s">
        <v>8</v>
      </c>
      <c r="C9" s="8">
        <v>0</v>
      </c>
      <c r="D9" s="6">
        <v>0</v>
      </c>
      <c r="E9" s="7">
        <v>0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f t="shared" si="0"/>
        <v>0</v>
      </c>
      <c r="L9" s="8">
        <v>0</v>
      </c>
      <c r="M9" s="6">
        <v>0</v>
      </c>
      <c r="N9" s="7">
        <v>0</v>
      </c>
      <c r="O9" s="8">
        <v>0</v>
      </c>
      <c r="P9" s="6">
        <v>0</v>
      </c>
      <c r="Q9" s="7">
        <f t="shared" si="1"/>
        <v>0</v>
      </c>
      <c r="R9" s="8">
        <v>0</v>
      </c>
      <c r="S9" s="6">
        <v>0</v>
      </c>
      <c r="T9" s="7"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f t="shared" si="2"/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8">
        <v>0</v>
      </c>
      <c r="BL9" s="6">
        <v>0</v>
      </c>
      <c r="BM9" s="7">
        <v>0</v>
      </c>
      <c r="BN9" s="8">
        <v>0</v>
      </c>
      <c r="BO9" s="6">
        <v>0</v>
      </c>
      <c r="BP9" s="7">
        <v>0</v>
      </c>
      <c r="BQ9" s="51">
        <v>1</v>
      </c>
      <c r="BR9" s="11">
        <v>6</v>
      </c>
      <c r="BS9" s="7">
        <f t="shared" si="3"/>
        <v>6000</v>
      </c>
      <c r="BT9" s="8">
        <v>0</v>
      </c>
      <c r="BU9" s="6">
        <v>0</v>
      </c>
      <c r="BV9" s="7">
        <v>0</v>
      </c>
      <c r="BW9" s="8">
        <f t="shared" si="4"/>
        <v>1</v>
      </c>
      <c r="BX9" s="7">
        <f t="shared" si="5"/>
        <v>6</v>
      </c>
    </row>
    <row r="10" spans="1:196" x14ac:dyDescent="0.3">
      <c r="A10" s="43">
        <v>2004</v>
      </c>
      <c r="B10" s="44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0</v>
      </c>
      <c r="K10" s="7">
        <f t="shared" si="0"/>
        <v>0</v>
      </c>
      <c r="L10" s="8">
        <v>0</v>
      </c>
      <c r="M10" s="6">
        <v>0</v>
      </c>
      <c r="N10" s="7">
        <v>0</v>
      </c>
      <c r="O10" s="8">
        <v>0</v>
      </c>
      <c r="P10" s="6">
        <v>0</v>
      </c>
      <c r="Q10" s="7">
        <f t="shared" si="1"/>
        <v>0</v>
      </c>
      <c r="R10" s="8">
        <v>0</v>
      </c>
      <c r="S10" s="6">
        <v>0</v>
      </c>
      <c r="T10" s="7"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f t="shared" si="2"/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>
        <v>0</v>
      </c>
      <c r="BL10" s="6">
        <v>0</v>
      </c>
      <c r="BM10" s="7">
        <v>0</v>
      </c>
      <c r="BN10" s="8">
        <v>0</v>
      </c>
      <c r="BO10" s="6">
        <v>0</v>
      </c>
      <c r="BP10" s="7">
        <v>0</v>
      </c>
      <c r="BQ10" s="51">
        <v>4</v>
      </c>
      <c r="BR10" s="11">
        <v>44</v>
      </c>
      <c r="BS10" s="7">
        <f t="shared" si="3"/>
        <v>11000</v>
      </c>
      <c r="BT10" s="8">
        <v>0</v>
      </c>
      <c r="BU10" s="6">
        <v>0</v>
      </c>
      <c r="BV10" s="7">
        <v>0</v>
      </c>
      <c r="BW10" s="8">
        <f t="shared" si="4"/>
        <v>4</v>
      </c>
      <c r="BX10" s="7">
        <f t="shared" si="5"/>
        <v>44</v>
      </c>
    </row>
    <row r="11" spans="1:196" x14ac:dyDescent="0.3">
      <c r="A11" s="43">
        <v>2004</v>
      </c>
      <c r="B11" s="44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f t="shared" si="0"/>
        <v>0</v>
      </c>
      <c r="L11" s="8">
        <v>0</v>
      </c>
      <c r="M11" s="6">
        <v>0</v>
      </c>
      <c r="N11" s="7">
        <v>0</v>
      </c>
      <c r="O11" s="8">
        <v>0</v>
      </c>
      <c r="P11" s="6">
        <v>0</v>
      </c>
      <c r="Q11" s="7">
        <f t="shared" si="1"/>
        <v>0</v>
      </c>
      <c r="R11" s="8">
        <v>0</v>
      </c>
      <c r="S11" s="6">
        <v>0</v>
      </c>
      <c r="T11" s="7"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f t="shared" si="2"/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v>0</v>
      </c>
      <c r="BK11" s="8">
        <v>0</v>
      </c>
      <c r="BL11" s="6">
        <v>0</v>
      </c>
      <c r="BM11" s="7">
        <v>0</v>
      </c>
      <c r="BN11" s="8">
        <v>0</v>
      </c>
      <c r="BO11" s="6">
        <v>0</v>
      </c>
      <c r="BP11" s="7">
        <v>0</v>
      </c>
      <c r="BQ11" s="51">
        <v>3</v>
      </c>
      <c r="BR11" s="11">
        <v>29</v>
      </c>
      <c r="BS11" s="7">
        <f t="shared" si="3"/>
        <v>9666.6666666666661</v>
      </c>
      <c r="BT11" s="8">
        <v>0</v>
      </c>
      <c r="BU11" s="6">
        <v>2</v>
      </c>
      <c r="BV11" s="7">
        <v>0</v>
      </c>
      <c r="BW11" s="8">
        <f t="shared" si="4"/>
        <v>3</v>
      </c>
      <c r="BX11" s="7">
        <f t="shared" si="5"/>
        <v>31</v>
      </c>
    </row>
    <row r="12" spans="1:196" x14ac:dyDescent="0.3">
      <c r="A12" s="43">
        <v>2004</v>
      </c>
      <c r="B12" s="44" t="s">
        <v>11</v>
      </c>
      <c r="C12" s="8">
        <v>0</v>
      </c>
      <c r="D12" s="6">
        <v>0</v>
      </c>
      <c r="E12" s="7">
        <v>0</v>
      </c>
      <c r="F12" s="8">
        <v>0</v>
      </c>
      <c r="G12" s="6">
        <v>0</v>
      </c>
      <c r="H12" s="7">
        <v>0</v>
      </c>
      <c r="I12" s="8">
        <v>0</v>
      </c>
      <c r="J12" s="6">
        <v>0</v>
      </c>
      <c r="K12" s="7">
        <f t="shared" si="0"/>
        <v>0</v>
      </c>
      <c r="L12" s="8">
        <v>0</v>
      </c>
      <c r="M12" s="6">
        <v>0</v>
      </c>
      <c r="N12" s="7">
        <v>0</v>
      </c>
      <c r="O12" s="8">
        <v>0</v>
      </c>
      <c r="P12" s="6">
        <v>0</v>
      </c>
      <c r="Q12" s="7">
        <f t="shared" si="1"/>
        <v>0</v>
      </c>
      <c r="R12" s="8">
        <v>0</v>
      </c>
      <c r="S12" s="6">
        <v>0</v>
      </c>
      <c r="T12" s="7"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f t="shared" si="2"/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>
        <v>0</v>
      </c>
      <c r="BL12" s="6">
        <v>0</v>
      </c>
      <c r="BM12" s="7">
        <v>0</v>
      </c>
      <c r="BN12" s="8">
        <v>0</v>
      </c>
      <c r="BO12" s="6">
        <v>0</v>
      </c>
      <c r="BP12" s="7">
        <v>0</v>
      </c>
      <c r="BQ12" s="51">
        <v>7</v>
      </c>
      <c r="BR12" s="11">
        <v>92</v>
      </c>
      <c r="BS12" s="7">
        <f t="shared" si="3"/>
        <v>13142.857142857143</v>
      </c>
      <c r="BT12" s="8">
        <v>0</v>
      </c>
      <c r="BU12" s="6">
        <v>0</v>
      </c>
      <c r="BV12" s="7">
        <v>0</v>
      </c>
      <c r="BW12" s="8">
        <f t="shared" si="4"/>
        <v>7</v>
      </c>
      <c r="BX12" s="7">
        <f t="shared" si="5"/>
        <v>92</v>
      </c>
    </row>
    <row r="13" spans="1:196" x14ac:dyDescent="0.3">
      <c r="A13" s="43">
        <v>2004</v>
      </c>
      <c r="B13" s="44" t="s">
        <v>12</v>
      </c>
      <c r="C13" s="8">
        <v>0</v>
      </c>
      <c r="D13" s="6">
        <v>0</v>
      </c>
      <c r="E13" s="7">
        <v>0</v>
      </c>
      <c r="F13" s="8">
        <v>0</v>
      </c>
      <c r="G13" s="6">
        <v>0</v>
      </c>
      <c r="H13" s="7">
        <v>0</v>
      </c>
      <c r="I13" s="8">
        <v>0</v>
      </c>
      <c r="J13" s="6">
        <v>0</v>
      </c>
      <c r="K13" s="7">
        <f t="shared" si="0"/>
        <v>0</v>
      </c>
      <c r="L13" s="8">
        <v>0</v>
      </c>
      <c r="M13" s="6">
        <v>0</v>
      </c>
      <c r="N13" s="7">
        <v>0</v>
      </c>
      <c r="O13" s="8">
        <v>0</v>
      </c>
      <c r="P13" s="6">
        <v>0</v>
      </c>
      <c r="Q13" s="7">
        <f t="shared" si="1"/>
        <v>0</v>
      </c>
      <c r="R13" s="8">
        <v>0</v>
      </c>
      <c r="S13" s="6">
        <v>0</v>
      </c>
      <c r="T13" s="7"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3</v>
      </c>
      <c r="AK13" s="6">
        <v>9</v>
      </c>
      <c r="AL13" s="7">
        <f>AK13/AJ13*1000</f>
        <v>3000</v>
      </c>
      <c r="AM13" s="8">
        <v>0</v>
      </c>
      <c r="AN13" s="6">
        <v>0</v>
      </c>
      <c r="AO13" s="7">
        <v>0</v>
      </c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f t="shared" si="2"/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>
        <v>0</v>
      </c>
      <c r="BL13" s="6">
        <v>0</v>
      </c>
      <c r="BM13" s="7">
        <v>0</v>
      </c>
      <c r="BN13" s="8">
        <v>0</v>
      </c>
      <c r="BO13" s="6">
        <v>0</v>
      </c>
      <c r="BP13" s="7">
        <v>0</v>
      </c>
      <c r="BQ13" s="51">
        <v>0</v>
      </c>
      <c r="BR13" s="11">
        <v>1</v>
      </c>
      <c r="BS13" s="7">
        <v>0</v>
      </c>
      <c r="BT13" s="8">
        <v>0</v>
      </c>
      <c r="BU13" s="6">
        <v>0</v>
      </c>
      <c r="BV13" s="7">
        <v>0</v>
      </c>
      <c r="BW13" s="8">
        <f t="shared" si="4"/>
        <v>3</v>
      </c>
      <c r="BX13" s="7">
        <f t="shared" si="5"/>
        <v>10</v>
      </c>
    </row>
    <row r="14" spans="1:196" x14ac:dyDescent="0.3">
      <c r="A14" s="43">
        <v>2004</v>
      </c>
      <c r="B14" s="44" t="s">
        <v>13</v>
      </c>
      <c r="C14" s="8">
        <v>0</v>
      </c>
      <c r="D14" s="6">
        <v>0</v>
      </c>
      <c r="E14" s="7">
        <v>0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f t="shared" si="0"/>
        <v>0</v>
      </c>
      <c r="L14" s="8">
        <v>0</v>
      </c>
      <c r="M14" s="6">
        <v>0</v>
      </c>
      <c r="N14" s="7">
        <v>0</v>
      </c>
      <c r="O14" s="8">
        <v>0</v>
      </c>
      <c r="P14" s="6">
        <v>0</v>
      </c>
      <c r="Q14" s="7">
        <f t="shared" si="1"/>
        <v>0</v>
      </c>
      <c r="R14" s="8">
        <v>0</v>
      </c>
      <c r="S14" s="6">
        <v>0</v>
      </c>
      <c r="T14" s="7"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f t="shared" si="2"/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>
        <v>0</v>
      </c>
      <c r="BL14" s="6">
        <v>0</v>
      </c>
      <c r="BM14" s="7">
        <v>0</v>
      </c>
      <c r="BN14" s="8">
        <v>0</v>
      </c>
      <c r="BO14" s="6">
        <v>0</v>
      </c>
      <c r="BP14" s="7">
        <v>0</v>
      </c>
      <c r="BQ14" s="51">
        <v>7</v>
      </c>
      <c r="BR14" s="11">
        <v>82</v>
      </c>
      <c r="BS14" s="7">
        <f t="shared" si="3"/>
        <v>11714.285714285714</v>
      </c>
      <c r="BT14" s="8">
        <v>0</v>
      </c>
      <c r="BU14" s="6">
        <v>5</v>
      </c>
      <c r="BV14" s="7">
        <v>0</v>
      </c>
      <c r="BW14" s="8">
        <f t="shared" si="4"/>
        <v>7</v>
      </c>
      <c r="BX14" s="7">
        <f t="shared" si="5"/>
        <v>87</v>
      </c>
    </row>
    <row r="15" spans="1:196" x14ac:dyDescent="0.3">
      <c r="A15" s="43">
        <v>2004</v>
      </c>
      <c r="B15" s="44" t="s">
        <v>14</v>
      </c>
      <c r="C15" s="8">
        <v>0</v>
      </c>
      <c r="D15" s="6">
        <v>0</v>
      </c>
      <c r="E15" s="7">
        <v>0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f t="shared" si="0"/>
        <v>0</v>
      </c>
      <c r="L15" s="8">
        <v>0</v>
      </c>
      <c r="M15" s="6">
        <v>0</v>
      </c>
      <c r="N15" s="7">
        <v>0</v>
      </c>
      <c r="O15" s="8">
        <v>0</v>
      </c>
      <c r="P15" s="6">
        <v>0</v>
      </c>
      <c r="Q15" s="7">
        <f t="shared" si="1"/>
        <v>0</v>
      </c>
      <c r="R15" s="8">
        <v>0</v>
      </c>
      <c r="S15" s="6">
        <v>0</v>
      </c>
      <c r="T15" s="7"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8">
        <v>0</v>
      </c>
      <c r="AN15" s="6">
        <v>0</v>
      </c>
      <c r="AO15" s="7">
        <v>0</v>
      </c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f t="shared" si="2"/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>
        <v>0</v>
      </c>
      <c r="BL15" s="6">
        <v>0</v>
      </c>
      <c r="BM15" s="7">
        <v>0</v>
      </c>
      <c r="BN15" s="8">
        <v>0</v>
      </c>
      <c r="BO15" s="6">
        <v>0</v>
      </c>
      <c r="BP15" s="7">
        <v>0</v>
      </c>
      <c r="BQ15" s="51">
        <v>0</v>
      </c>
      <c r="BR15" s="11">
        <v>5</v>
      </c>
      <c r="BS15" s="7">
        <v>0</v>
      </c>
      <c r="BT15" s="8">
        <v>0</v>
      </c>
      <c r="BU15" s="6">
        <v>0</v>
      </c>
      <c r="BV15" s="7">
        <v>0</v>
      </c>
      <c r="BW15" s="8">
        <f t="shared" si="4"/>
        <v>0</v>
      </c>
      <c r="BX15" s="7">
        <f t="shared" si="5"/>
        <v>5</v>
      </c>
    </row>
    <row r="16" spans="1:196" x14ac:dyDescent="0.3">
      <c r="A16" s="43">
        <v>2004</v>
      </c>
      <c r="B16" s="44" t="s">
        <v>15</v>
      </c>
      <c r="C16" s="8">
        <v>0</v>
      </c>
      <c r="D16" s="6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f t="shared" si="0"/>
        <v>0</v>
      </c>
      <c r="L16" s="8">
        <v>0</v>
      </c>
      <c r="M16" s="6">
        <v>1</v>
      </c>
      <c r="N16" s="7">
        <v>0</v>
      </c>
      <c r="O16" s="8">
        <v>0</v>
      </c>
      <c r="P16" s="6">
        <v>0</v>
      </c>
      <c r="Q16" s="7">
        <f t="shared" si="1"/>
        <v>0</v>
      </c>
      <c r="R16" s="8">
        <v>0</v>
      </c>
      <c r="S16" s="6">
        <v>0</v>
      </c>
      <c r="T16" s="7"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1</v>
      </c>
      <c r="AK16" s="6">
        <v>11</v>
      </c>
      <c r="AL16" s="7">
        <f>AK16/AJ16*1000</f>
        <v>11000</v>
      </c>
      <c r="AM16" s="8">
        <v>0</v>
      </c>
      <c r="AN16" s="6">
        <v>0</v>
      </c>
      <c r="AO16" s="7">
        <v>0</v>
      </c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f t="shared" si="2"/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>
        <v>0</v>
      </c>
      <c r="BL16" s="6">
        <v>0</v>
      </c>
      <c r="BM16" s="7">
        <v>0</v>
      </c>
      <c r="BN16" s="8">
        <v>0</v>
      </c>
      <c r="BO16" s="6">
        <v>0</v>
      </c>
      <c r="BP16" s="7">
        <v>0</v>
      </c>
      <c r="BQ16" s="51">
        <v>9</v>
      </c>
      <c r="BR16" s="11">
        <v>94</v>
      </c>
      <c r="BS16" s="7">
        <f t="shared" si="3"/>
        <v>10444.444444444445</v>
      </c>
      <c r="BT16" s="8">
        <v>0</v>
      </c>
      <c r="BU16" s="6">
        <v>0</v>
      </c>
      <c r="BV16" s="7">
        <v>0</v>
      </c>
      <c r="BW16" s="8">
        <f t="shared" si="4"/>
        <v>10</v>
      </c>
      <c r="BX16" s="7">
        <f t="shared" si="5"/>
        <v>106</v>
      </c>
    </row>
    <row r="17" spans="1:192" x14ac:dyDescent="0.3">
      <c r="A17" s="43">
        <v>2004</v>
      </c>
      <c r="B17" s="44" t="s">
        <v>16</v>
      </c>
      <c r="C17" s="8">
        <v>0</v>
      </c>
      <c r="D17" s="6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f t="shared" si="0"/>
        <v>0</v>
      </c>
      <c r="L17" s="8">
        <v>0</v>
      </c>
      <c r="M17" s="6">
        <v>0</v>
      </c>
      <c r="N17" s="7">
        <v>0</v>
      </c>
      <c r="O17" s="8">
        <v>0</v>
      </c>
      <c r="P17" s="6">
        <v>0</v>
      </c>
      <c r="Q17" s="7">
        <f t="shared" si="1"/>
        <v>0</v>
      </c>
      <c r="R17" s="8">
        <v>0</v>
      </c>
      <c r="S17" s="6">
        <v>0</v>
      </c>
      <c r="T17" s="7">
        <v>0</v>
      </c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f t="shared" si="2"/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>
        <v>0</v>
      </c>
      <c r="BL17" s="6">
        <v>0</v>
      </c>
      <c r="BM17" s="7">
        <v>0</v>
      </c>
      <c r="BN17" s="8">
        <v>0</v>
      </c>
      <c r="BO17" s="6">
        <v>0</v>
      </c>
      <c r="BP17" s="7">
        <v>0</v>
      </c>
      <c r="BQ17" s="51">
        <v>2</v>
      </c>
      <c r="BR17" s="11">
        <v>22</v>
      </c>
      <c r="BS17" s="7">
        <f t="shared" si="3"/>
        <v>11000</v>
      </c>
      <c r="BT17" s="8">
        <v>0</v>
      </c>
      <c r="BU17" s="6">
        <v>0</v>
      </c>
      <c r="BV17" s="7">
        <v>0</v>
      </c>
      <c r="BW17" s="8">
        <f t="shared" si="4"/>
        <v>2</v>
      </c>
      <c r="BX17" s="7">
        <f t="shared" si="5"/>
        <v>22</v>
      </c>
    </row>
    <row r="18" spans="1:192" ht="15" thickBot="1" x14ac:dyDescent="0.35">
      <c r="A18" s="56"/>
      <c r="B18" s="57" t="s">
        <v>17</v>
      </c>
      <c r="C18" s="40">
        <f>SUM(C6:C17)</f>
        <v>4</v>
      </c>
      <c r="D18" s="38">
        <f>SUM(D6:D17)</f>
        <v>7</v>
      </c>
      <c r="E18" s="39"/>
      <c r="F18" s="40">
        <f>SUM(F6:F17)</f>
        <v>0</v>
      </c>
      <c r="G18" s="38">
        <f>SUM(G6:G17)</f>
        <v>0</v>
      </c>
      <c r="H18" s="39"/>
      <c r="I18" s="40">
        <f t="shared" ref="I18:J18" si="6">SUM(I6:I17)</f>
        <v>0</v>
      </c>
      <c r="J18" s="38">
        <f t="shared" si="6"/>
        <v>0</v>
      </c>
      <c r="K18" s="39"/>
      <c r="L18" s="40">
        <f>SUM(L6:L17)</f>
        <v>0</v>
      </c>
      <c r="M18" s="38">
        <f>SUM(M6:M17)</f>
        <v>1</v>
      </c>
      <c r="N18" s="39"/>
      <c r="O18" s="40">
        <f t="shared" ref="O18:P18" si="7">SUM(O6:O17)</f>
        <v>0</v>
      </c>
      <c r="P18" s="38">
        <f t="shared" si="7"/>
        <v>0</v>
      </c>
      <c r="Q18" s="39"/>
      <c r="R18" s="40">
        <f>SUM(R6:R17)</f>
        <v>0</v>
      </c>
      <c r="S18" s="38">
        <f>SUM(S6:S17)</f>
        <v>0</v>
      </c>
      <c r="T18" s="39"/>
      <c r="U18" s="40">
        <f>SUM(U6:U17)</f>
        <v>0</v>
      </c>
      <c r="V18" s="38">
        <f>SUM(V6:V17)</f>
        <v>0</v>
      </c>
      <c r="W18" s="39"/>
      <c r="X18" s="40">
        <f>SUM(X6:X17)</f>
        <v>0</v>
      </c>
      <c r="Y18" s="38">
        <f>SUM(Y6:Y17)</f>
        <v>0</v>
      </c>
      <c r="Z18" s="39"/>
      <c r="AA18" s="40">
        <f>SUM(AA6:AA17)</f>
        <v>0</v>
      </c>
      <c r="AB18" s="38">
        <f>SUM(AB6:AB17)</f>
        <v>0</v>
      </c>
      <c r="AC18" s="39"/>
      <c r="AD18" s="40">
        <f>SUM(AD6:AD17)</f>
        <v>0</v>
      </c>
      <c r="AE18" s="38">
        <f>SUM(AE6:AE17)</f>
        <v>0</v>
      </c>
      <c r="AF18" s="39"/>
      <c r="AG18" s="40">
        <f>SUM(AG6:AG17)</f>
        <v>0</v>
      </c>
      <c r="AH18" s="38">
        <f>SUM(AH6:AH17)</f>
        <v>0</v>
      </c>
      <c r="AI18" s="39"/>
      <c r="AJ18" s="40">
        <f>SUM(AJ6:AJ17)</f>
        <v>4</v>
      </c>
      <c r="AK18" s="38">
        <f>SUM(AK6:AK17)</f>
        <v>20</v>
      </c>
      <c r="AL18" s="39"/>
      <c r="AM18" s="40">
        <f>SUM(AM6:AM17)</f>
        <v>0</v>
      </c>
      <c r="AN18" s="38">
        <f>SUM(AN6:AN17)</f>
        <v>0</v>
      </c>
      <c r="AO18" s="39"/>
      <c r="AP18" s="40">
        <f>SUM(AP6:AP17)</f>
        <v>0</v>
      </c>
      <c r="AQ18" s="38">
        <f>SUM(AQ6:AQ17)</f>
        <v>0</v>
      </c>
      <c r="AR18" s="39"/>
      <c r="AS18" s="40">
        <f t="shared" ref="AS18:AT18" si="8">SUM(AS6:AS17)</f>
        <v>0</v>
      </c>
      <c r="AT18" s="38">
        <f t="shared" si="8"/>
        <v>0</v>
      </c>
      <c r="AU18" s="39"/>
      <c r="AV18" s="40">
        <f>SUM(AV6:AV17)</f>
        <v>0</v>
      </c>
      <c r="AW18" s="38">
        <f>SUM(AW6:AW17)</f>
        <v>0</v>
      </c>
      <c r="AX18" s="39"/>
      <c r="AY18" s="40">
        <f>SUM(AY6:AY17)</f>
        <v>0</v>
      </c>
      <c r="AZ18" s="38">
        <f>SUM(AZ6:AZ17)</f>
        <v>0</v>
      </c>
      <c r="BA18" s="39"/>
      <c r="BB18" s="40">
        <f>SUM(BB6:BB17)</f>
        <v>0</v>
      </c>
      <c r="BC18" s="38">
        <f>SUM(BC6:BC17)</f>
        <v>0</v>
      </c>
      <c r="BD18" s="39"/>
      <c r="BE18" s="40">
        <f>SUM(BE6:BE17)</f>
        <v>0</v>
      </c>
      <c r="BF18" s="38">
        <f>SUM(BF6:BF17)</f>
        <v>0</v>
      </c>
      <c r="BG18" s="39"/>
      <c r="BH18" s="40">
        <f>SUM(BH6:BH17)</f>
        <v>0</v>
      </c>
      <c r="BI18" s="38">
        <f>SUM(BI6:BI17)</f>
        <v>0</v>
      </c>
      <c r="BJ18" s="39"/>
      <c r="BK18" s="40">
        <f>SUM(BK6:BK17)</f>
        <v>0</v>
      </c>
      <c r="BL18" s="38">
        <f>SUM(BL6:BL17)</f>
        <v>0</v>
      </c>
      <c r="BM18" s="39"/>
      <c r="BN18" s="40">
        <f>SUM(BN6:BN17)</f>
        <v>0</v>
      </c>
      <c r="BO18" s="38">
        <f>SUM(BO6:BO17)</f>
        <v>0</v>
      </c>
      <c r="BP18" s="39"/>
      <c r="BQ18" s="40">
        <f>SUM(BQ6:BQ17)</f>
        <v>50</v>
      </c>
      <c r="BR18" s="38">
        <f>SUM(BR6:BR17)</f>
        <v>596</v>
      </c>
      <c r="BS18" s="39"/>
      <c r="BT18" s="40">
        <f>SUM(BT6:BT17)</f>
        <v>0</v>
      </c>
      <c r="BU18" s="38">
        <f>SUM(BU6:BU17)</f>
        <v>7</v>
      </c>
      <c r="BV18" s="39"/>
      <c r="BW18" s="40">
        <f t="shared" si="4"/>
        <v>58</v>
      </c>
      <c r="BX18" s="39">
        <f t="shared" si="5"/>
        <v>631</v>
      </c>
      <c r="DR18" s="2"/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</row>
    <row r="19" spans="1:192" x14ac:dyDescent="0.3">
      <c r="A19" s="47">
        <v>2005</v>
      </c>
      <c r="B19" s="48" t="s">
        <v>5</v>
      </c>
      <c r="C19" s="14">
        <v>0</v>
      </c>
      <c r="D19" s="29">
        <v>0</v>
      </c>
      <c r="E19" s="13">
        <v>0</v>
      </c>
      <c r="F19" s="14">
        <v>0</v>
      </c>
      <c r="G19" s="29">
        <v>0</v>
      </c>
      <c r="H19" s="13">
        <v>0</v>
      </c>
      <c r="I19" s="14">
        <v>0</v>
      </c>
      <c r="J19" s="29">
        <v>0</v>
      </c>
      <c r="K19" s="13">
        <f t="shared" ref="K19:K30" si="9">IF(I19=0,0,J19/I19*1000)</f>
        <v>0</v>
      </c>
      <c r="L19" s="14">
        <v>0</v>
      </c>
      <c r="M19" s="29">
        <v>0</v>
      </c>
      <c r="N19" s="13">
        <v>0</v>
      </c>
      <c r="O19" s="14">
        <v>0</v>
      </c>
      <c r="P19" s="29">
        <v>0</v>
      </c>
      <c r="Q19" s="13">
        <f t="shared" ref="Q19:Q30" si="10">IF(O19=0,0,P19/O19*1000)</f>
        <v>0</v>
      </c>
      <c r="R19" s="14">
        <v>0</v>
      </c>
      <c r="S19" s="29">
        <v>0</v>
      </c>
      <c r="T19" s="13">
        <v>0</v>
      </c>
      <c r="U19" s="14">
        <v>0</v>
      </c>
      <c r="V19" s="29">
        <v>0</v>
      </c>
      <c r="W19" s="13">
        <v>0</v>
      </c>
      <c r="X19" s="14">
        <v>0</v>
      </c>
      <c r="Y19" s="29">
        <v>0</v>
      </c>
      <c r="Z19" s="13">
        <v>0</v>
      </c>
      <c r="AA19" s="14">
        <v>0</v>
      </c>
      <c r="AB19" s="29">
        <v>0</v>
      </c>
      <c r="AC19" s="13">
        <v>0</v>
      </c>
      <c r="AD19" s="14">
        <v>0</v>
      </c>
      <c r="AE19" s="29">
        <v>0</v>
      </c>
      <c r="AF19" s="13">
        <v>0</v>
      </c>
      <c r="AG19" s="14">
        <v>0</v>
      </c>
      <c r="AH19" s="29">
        <v>0</v>
      </c>
      <c r="AI19" s="13">
        <v>0</v>
      </c>
      <c r="AJ19" s="14">
        <v>0</v>
      </c>
      <c r="AK19" s="29">
        <v>0</v>
      </c>
      <c r="AL19" s="13">
        <v>0</v>
      </c>
      <c r="AM19" s="14">
        <v>0</v>
      </c>
      <c r="AN19" s="29">
        <v>0</v>
      </c>
      <c r="AO19" s="13">
        <v>0</v>
      </c>
      <c r="AP19" s="14">
        <v>0</v>
      </c>
      <c r="AQ19" s="29">
        <v>0</v>
      </c>
      <c r="AR19" s="13">
        <v>0</v>
      </c>
      <c r="AS19" s="14">
        <v>0</v>
      </c>
      <c r="AT19" s="29">
        <v>0</v>
      </c>
      <c r="AU19" s="13">
        <f t="shared" ref="AU19:AU30" si="11">IF(AS19=0,0,AT19/AS19*1000)</f>
        <v>0</v>
      </c>
      <c r="AV19" s="14">
        <v>0</v>
      </c>
      <c r="AW19" s="29">
        <v>0</v>
      </c>
      <c r="AX19" s="13">
        <v>0</v>
      </c>
      <c r="AY19" s="14">
        <v>0</v>
      </c>
      <c r="AZ19" s="29">
        <v>0</v>
      </c>
      <c r="BA19" s="13">
        <v>0</v>
      </c>
      <c r="BB19" s="14">
        <v>0</v>
      </c>
      <c r="BC19" s="29">
        <v>0</v>
      </c>
      <c r="BD19" s="13">
        <v>0</v>
      </c>
      <c r="BE19" s="14">
        <v>0</v>
      </c>
      <c r="BF19" s="29">
        <v>0</v>
      </c>
      <c r="BG19" s="13">
        <v>0</v>
      </c>
      <c r="BH19" s="14">
        <v>0</v>
      </c>
      <c r="BI19" s="29">
        <v>0</v>
      </c>
      <c r="BJ19" s="13">
        <v>0</v>
      </c>
      <c r="BK19" s="14">
        <v>0</v>
      </c>
      <c r="BL19" s="29">
        <v>0</v>
      </c>
      <c r="BM19" s="13">
        <v>0</v>
      </c>
      <c r="BN19" s="14">
        <v>0</v>
      </c>
      <c r="BO19" s="29">
        <v>0</v>
      </c>
      <c r="BP19" s="13">
        <v>0</v>
      </c>
      <c r="BQ19" s="14">
        <v>0</v>
      </c>
      <c r="BR19" s="29">
        <v>0</v>
      </c>
      <c r="BS19" s="13">
        <v>0</v>
      </c>
      <c r="BT19" s="14">
        <v>0</v>
      </c>
      <c r="BU19" s="29">
        <v>0</v>
      </c>
      <c r="BV19" s="13">
        <v>0</v>
      </c>
      <c r="BW19" s="14">
        <f t="shared" si="4"/>
        <v>0</v>
      </c>
      <c r="BX19" s="13">
        <f t="shared" si="5"/>
        <v>0</v>
      </c>
    </row>
    <row r="20" spans="1:192" x14ac:dyDescent="0.3">
      <c r="A20" s="43">
        <v>2005</v>
      </c>
      <c r="B20" s="44" t="s">
        <v>6</v>
      </c>
      <c r="C20" s="8">
        <v>0</v>
      </c>
      <c r="D20" s="6">
        <v>0</v>
      </c>
      <c r="E20" s="7">
        <v>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f t="shared" si="9"/>
        <v>0</v>
      </c>
      <c r="L20" s="8">
        <v>0</v>
      </c>
      <c r="M20" s="6">
        <v>0</v>
      </c>
      <c r="N20" s="7">
        <v>0</v>
      </c>
      <c r="O20" s="8">
        <v>0</v>
      </c>
      <c r="P20" s="6">
        <v>0</v>
      </c>
      <c r="Q20" s="7">
        <f t="shared" si="10"/>
        <v>0</v>
      </c>
      <c r="R20" s="8">
        <v>0</v>
      </c>
      <c r="S20" s="6">
        <v>0</v>
      </c>
      <c r="T20" s="7"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f t="shared" si="11"/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>
        <v>0</v>
      </c>
      <c r="BL20" s="6">
        <v>2</v>
      </c>
      <c r="BM20" s="7">
        <v>0</v>
      </c>
      <c r="BN20" s="8">
        <v>0</v>
      </c>
      <c r="BO20" s="6">
        <v>0</v>
      </c>
      <c r="BP20" s="7">
        <v>0</v>
      </c>
      <c r="BQ20" s="51">
        <v>5</v>
      </c>
      <c r="BR20" s="11">
        <v>43</v>
      </c>
      <c r="BS20" s="7">
        <f t="shared" ref="BS20:BS30" si="12">BR20/BQ20*1000</f>
        <v>8600</v>
      </c>
      <c r="BT20" s="8">
        <v>0</v>
      </c>
      <c r="BU20" s="6">
        <v>0</v>
      </c>
      <c r="BV20" s="7">
        <v>0</v>
      </c>
      <c r="BW20" s="8">
        <f t="shared" si="4"/>
        <v>5</v>
      </c>
      <c r="BX20" s="7">
        <f t="shared" si="5"/>
        <v>45</v>
      </c>
    </row>
    <row r="21" spans="1:192" x14ac:dyDescent="0.3">
      <c r="A21" s="43">
        <v>2005</v>
      </c>
      <c r="B21" s="44" t="s">
        <v>7</v>
      </c>
      <c r="C21" s="8">
        <v>0</v>
      </c>
      <c r="D21" s="6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f t="shared" si="9"/>
        <v>0</v>
      </c>
      <c r="L21" s="8">
        <v>0</v>
      </c>
      <c r="M21" s="6">
        <v>0</v>
      </c>
      <c r="N21" s="7">
        <v>0</v>
      </c>
      <c r="O21" s="8">
        <v>0</v>
      </c>
      <c r="P21" s="6">
        <v>0</v>
      </c>
      <c r="Q21" s="7">
        <f t="shared" si="10"/>
        <v>0</v>
      </c>
      <c r="R21" s="8">
        <v>0</v>
      </c>
      <c r="S21" s="6">
        <v>0</v>
      </c>
      <c r="T21" s="7"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f t="shared" si="11"/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>
        <v>0</v>
      </c>
      <c r="BL21" s="6">
        <v>0</v>
      </c>
      <c r="BM21" s="7">
        <v>0</v>
      </c>
      <c r="BN21" s="8">
        <v>0</v>
      </c>
      <c r="BO21" s="6">
        <v>0</v>
      </c>
      <c r="BP21" s="7">
        <v>0</v>
      </c>
      <c r="BQ21" s="51">
        <v>1</v>
      </c>
      <c r="BR21" s="11">
        <v>15</v>
      </c>
      <c r="BS21" s="7">
        <f t="shared" si="12"/>
        <v>15000</v>
      </c>
      <c r="BT21" s="8">
        <v>0</v>
      </c>
      <c r="BU21" s="6">
        <v>0</v>
      </c>
      <c r="BV21" s="7">
        <v>0</v>
      </c>
      <c r="BW21" s="8">
        <f t="shared" si="4"/>
        <v>1</v>
      </c>
      <c r="BX21" s="7">
        <f t="shared" si="5"/>
        <v>15</v>
      </c>
    </row>
    <row r="22" spans="1:192" x14ac:dyDescent="0.3">
      <c r="A22" s="43">
        <v>2005</v>
      </c>
      <c r="B22" s="44" t="s">
        <v>8</v>
      </c>
      <c r="C22" s="8">
        <v>0</v>
      </c>
      <c r="D22" s="6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f t="shared" si="9"/>
        <v>0</v>
      </c>
      <c r="L22" s="8">
        <v>0</v>
      </c>
      <c r="M22" s="6">
        <v>0</v>
      </c>
      <c r="N22" s="7">
        <v>0</v>
      </c>
      <c r="O22" s="8">
        <v>0</v>
      </c>
      <c r="P22" s="6">
        <v>0</v>
      </c>
      <c r="Q22" s="7">
        <f t="shared" si="10"/>
        <v>0</v>
      </c>
      <c r="R22" s="8">
        <v>0</v>
      </c>
      <c r="S22" s="6">
        <v>0</v>
      </c>
      <c r="T22" s="7"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f t="shared" si="11"/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8">
        <v>0</v>
      </c>
      <c r="BL22" s="6">
        <v>0</v>
      </c>
      <c r="BM22" s="7">
        <v>0</v>
      </c>
      <c r="BN22" s="8">
        <v>0</v>
      </c>
      <c r="BO22" s="6">
        <v>0</v>
      </c>
      <c r="BP22" s="7">
        <v>0</v>
      </c>
      <c r="BQ22" s="51">
        <v>0</v>
      </c>
      <c r="BR22" s="11">
        <v>0</v>
      </c>
      <c r="BS22" s="7">
        <v>0</v>
      </c>
      <c r="BT22" s="8">
        <v>0</v>
      </c>
      <c r="BU22" s="6">
        <v>0</v>
      </c>
      <c r="BV22" s="7">
        <v>0</v>
      </c>
      <c r="BW22" s="8">
        <f t="shared" si="4"/>
        <v>0</v>
      </c>
      <c r="BX22" s="7">
        <f t="shared" si="5"/>
        <v>0</v>
      </c>
    </row>
    <row r="23" spans="1:192" x14ac:dyDescent="0.3">
      <c r="A23" s="43">
        <v>2005</v>
      </c>
      <c r="B23" s="44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0</v>
      </c>
      <c r="K23" s="7">
        <f t="shared" si="9"/>
        <v>0</v>
      </c>
      <c r="L23" s="8">
        <v>0</v>
      </c>
      <c r="M23" s="6">
        <v>0</v>
      </c>
      <c r="N23" s="7">
        <v>0</v>
      </c>
      <c r="O23" s="8">
        <v>0</v>
      </c>
      <c r="P23" s="6">
        <v>0</v>
      </c>
      <c r="Q23" s="7">
        <f t="shared" si="10"/>
        <v>0</v>
      </c>
      <c r="R23" s="8">
        <v>0</v>
      </c>
      <c r="S23" s="6">
        <v>0</v>
      </c>
      <c r="T23" s="7">
        <v>0</v>
      </c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f t="shared" si="11"/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>
        <v>0</v>
      </c>
      <c r="BL23" s="6">
        <v>0</v>
      </c>
      <c r="BM23" s="7">
        <v>0</v>
      </c>
      <c r="BN23" s="8">
        <v>0</v>
      </c>
      <c r="BO23" s="6">
        <v>0</v>
      </c>
      <c r="BP23" s="7">
        <v>0</v>
      </c>
      <c r="BQ23" s="51">
        <v>4</v>
      </c>
      <c r="BR23" s="11">
        <v>41</v>
      </c>
      <c r="BS23" s="7">
        <f t="shared" si="12"/>
        <v>10250</v>
      </c>
      <c r="BT23" s="8">
        <v>0</v>
      </c>
      <c r="BU23" s="6">
        <v>0</v>
      </c>
      <c r="BV23" s="7">
        <v>0</v>
      </c>
      <c r="BW23" s="8">
        <f t="shared" si="4"/>
        <v>4</v>
      </c>
      <c r="BX23" s="7">
        <f t="shared" si="5"/>
        <v>41</v>
      </c>
    </row>
    <row r="24" spans="1:192" x14ac:dyDescent="0.3">
      <c r="A24" s="43">
        <v>2005</v>
      </c>
      <c r="B24" s="44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f t="shared" si="9"/>
        <v>0</v>
      </c>
      <c r="L24" s="8">
        <v>0</v>
      </c>
      <c r="M24" s="6">
        <v>0</v>
      </c>
      <c r="N24" s="7">
        <v>0</v>
      </c>
      <c r="O24" s="8">
        <v>0</v>
      </c>
      <c r="P24" s="6">
        <v>0</v>
      </c>
      <c r="Q24" s="7">
        <f t="shared" si="10"/>
        <v>0</v>
      </c>
      <c r="R24" s="8">
        <v>0</v>
      </c>
      <c r="S24" s="6">
        <v>0</v>
      </c>
      <c r="T24" s="7"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f t="shared" si="11"/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>
        <v>0</v>
      </c>
      <c r="BL24" s="6">
        <v>0</v>
      </c>
      <c r="BM24" s="7"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v>0</v>
      </c>
      <c r="BT24" s="8">
        <v>0</v>
      </c>
      <c r="BU24" s="6">
        <v>0</v>
      </c>
      <c r="BV24" s="7">
        <v>0</v>
      </c>
      <c r="BW24" s="8">
        <f t="shared" si="4"/>
        <v>0</v>
      </c>
      <c r="BX24" s="7">
        <f t="shared" si="5"/>
        <v>0</v>
      </c>
    </row>
    <row r="25" spans="1:192" x14ac:dyDescent="0.3">
      <c r="A25" s="43">
        <v>2005</v>
      </c>
      <c r="B25" s="44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f t="shared" si="9"/>
        <v>0</v>
      </c>
      <c r="L25" s="8">
        <v>0</v>
      </c>
      <c r="M25" s="6">
        <v>0</v>
      </c>
      <c r="N25" s="7">
        <v>0</v>
      </c>
      <c r="O25" s="8">
        <v>0</v>
      </c>
      <c r="P25" s="6">
        <v>0</v>
      </c>
      <c r="Q25" s="7">
        <f t="shared" si="10"/>
        <v>0</v>
      </c>
      <c r="R25" s="8">
        <v>0</v>
      </c>
      <c r="S25" s="6">
        <v>0</v>
      </c>
      <c r="T25" s="7"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f t="shared" si="11"/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>
        <v>0</v>
      </c>
      <c r="BL25" s="6">
        <v>0</v>
      </c>
      <c r="BM25" s="7"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v>0</v>
      </c>
      <c r="BT25" s="8">
        <v>0</v>
      </c>
      <c r="BU25" s="6">
        <v>0</v>
      </c>
      <c r="BV25" s="7">
        <v>0</v>
      </c>
      <c r="BW25" s="8">
        <f t="shared" si="4"/>
        <v>0</v>
      </c>
      <c r="BX25" s="7">
        <f t="shared" si="5"/>
        <v>0</v>
      </c>
    </row>
    <row r="26" spans="1:192" x14ac:dyDescent="0.3">
      <c r="A26" s="43">
        <v>2005</v>
      </c>
      <c r="B26" s="44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f t="shared" si="9"/>
        <v>0</v>
      </c>
      <c r="L26" s="8">
        <v>0</v>
      </c>
      <c r="M26" s="6">
        <v>0</v>
      </c>
      <c r="N26" s="7">
        <v>0</v>
      </c>
      <c r="O26" s="8">
        <v>0</v>
      </c>
      <c r="P26" s="6">
        <v>0</v>
      </c>
      <c r="Q26" s="7">
        <f t="shared" si="10"/>
        <v>0</v>
      </c>
      <c r="R26" s="8">
        <v>0</v>
      </c>
      <c r="S26" s="6">
        <v>0</v>
      </c>
      <c r="T26" s="7">
        <v>0</v>
      </c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f t="shared" si="11"/>
        <v>0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>
        <v>0</v>
      </c>
      <c r="BL26" s="6">
        <v>0</v>
      </c>
      <c r="BM26" s="7"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v>0</v>
      </c>
      <c r="BT26" s="8">
        <v>0</v>
      </c>
      <c r="BU26" s="6">
        <v>0</v>
      </c>
      <c r="BV26" s="7">
        <v>0</v>
      </c>
      <c r="BW26" s="8">
        <f t="shared" si="4"/>
        <v>0</v>
      </c>
      <c r="BX26" s="7">
        <f t="shared" si="5"/>
        <v>0</v>
      </c>
    </row>
    <row r="27" spans="1:192" x14ac:dyDescent="0.3">
      <c r="A27" s="43">
        <v>2005</v>
      </c>
      <c r="B27" s="44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f t="shared" si="9"/>
        <v>0</v>
      </c>
      <c r="L27" s="8">
        <v>0</v>
      </c>
      <c r="M27" s="6">
        <v>0</v>
      </c>
      <c r="N27" s="7">
        <v>0</v>
      </c>
      <c r="O27" s="8">
        <v>0</v>
      </c>
      <c r="P27" s="6">
        <v>0</v>
      </c>
      <c r="Q27" s="7">
        <f t="shared" si="10"/>
        <v>0</v>
      </c>
      <c r="R27" s="8">
        <v>0</v>
      </c>
      <c r="S27" s="6">
        <v>0</v>
      </c>
      <c r="T27" s="7"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f t="shared" si="11"/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>
        <v>0</v>
      </c>
      <c r="BL27" s="6">
        <v>0</v>
      </c>
      <c r="BM27" s="7">
        <v>0</v>
      </c>
      <c r="BN27" s="8">
        <v>0</v>
      </c>
      <c r="BO27" s="6">
        <v>0</v>
      </c>
      <c r="BP27" s="7">
        <v>0</v>
      </c>
      <c r="BQ27" s="51">
        <v>4</v>
      </c>
      <c r="BR27" s="11">
        <v>39</v>
      </c>
      <c r="BS27" s="7">
        <f t="shared" si="12"/>
        <v>9750</v>
      </c>
      <c r="BT27" s="8">
        <v>0</v>
      </c>
      <c r="BU27" s="6">
        <v>0</v>
      </c>
      <c r="BV27" s="7">
        <v>0</v>
      </c>
      <c r="BW27" s="8">
        <f t="shared" si="4"/>
        <v>4</v>
      </c>
      <c r="BX27" s="7">
        <f t="shared" si="5"/>
        <v>39</v>
      </c>
    </row>
    <row r="28" spans="1:192" x14ac:dyDescent="0.3">
      <c r="A28" s="43">
        <v>2005</v>
      </c>
      <c r="B28" s="44" t="s">
        <v>14</v>
      </c>
      <c r="C28" s="8">
        <v>0</v>
      </c>
      <c r="D28" s="6">
        <v>0</v>
      </c>
      <c r="E28" s="7">
        <v>0</v>
      </c>
      <c r="F28" s="8">
        <v>0</v>
      </c>
      <c r="G28" s="6">
        <v>0</v>
      </c>
      <c r="H28" s="7">
        <v>0</v>
      </c>
      <c r="I28" s="8">
        <v>0</v>
      </c>
      <c r="J28" s="6">
        <v>0</v>
      </c>
      <c r="K28" s="7">
        <f t="shared" si="9"/>
        <v>0</v>
      </c>
      <c r="L28" s="8">
        <v>0</v>
      </c>
      <c r="M28" s="6">
        <v>0</v>
      </c>
      <c r="N28" s="7">
        <v>0</v>
      </c>
      <c r="O28" s="8">
        <v>0</v>
      </c>
      <c r="P28" s="6">
        <v>0</v>
      </c>
      <c r="Q28" s="7">
        <f t="shared" si="10"/>
        <v>0</v>
      </c>
      <c r="R28" s="8">
        <v>0</v>
      </c>
      <c r="S28" s="6">
        <v>0</v>
      </c>
      <c r="T28" s="7"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f t="shared" si="11"/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>
        <v>0</v>
      </c>
      <c r="BL28" s="6">
        <v>0</v>
      </c>
      <c r="BM28" s="7">
        <v>0</v>
      </c>
      <c r="BN28" s="8">
        <v>0</v>
      </c>
      <c r="BO28" s="6">
        <v>0</v>
      </c>
      <c r="BP28" s="7">
        <v>0</v>
      </c>
      <c r="BQ28" s="51">
        <v>3</v>
      </c>
      <c r="BR28" s="11">
        <v>33</v>
      </c>
      <c r="BS28" s="7">
        <f t="shared" si="12"/>
        <v>11000</v>
      </c>
      <c r="BT28" s="8">
        <v>0</v>
      </c>
      <c r="BU28" s="6">
        <v>0</v>
      </c>
      <c r="BV28" s="7">
        <v>0</v>
      </c>
      <c r="BW28" s="8">
        <f t="shared" si="4"/>
        <v>3</v>
      </c>
      <c r="BX28" s="7">
        <f t="shared" si="5"/>
        <v>33</v>
      </c>
    </row>
    <row r="29" spans="1:192" x14ac:dyDescent="0.3">
      <c r="A29" s="43">
        <v>2005</v>
      </c>
      <c r="B29" s="44" t="s">
        <v>15</v>
      </c>
      <c r="C29" s="8">
        <v>0</v>
      </c>
      <c r="D29" s="6">
        <v>0</v>
      </c>
      <c r="E29" s="7">
        <v>0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f t="shared" si="9"/>
        <v>0</v>
      </c>
      <c r="L29" s="8">
        <v>0</v>
      </c>
      <c r="M29" s="6">
        <v>0</v>
      </c>
      <c r="N29" s="7">
        <v>0</v>
      </c>
      <c r="O29" s="8">
        <v>0</v>
      </c>
      <c r="P29" s="6">
        <v>0</v>
      </c>
      <c r="Q29" s="7">
        <f t="shared" si="10"/>
        <v>0</v>
      </c>
      <c r="R29" s="8">
        <v>0</v>
      </c>
      <c r="S29" s="6">
        <v>0</v>
      </c>
      <c r="T29" s="7"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f t="shared" si="11"/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>
        <v>0</v>
      </c>
      <c r="BL29" s="6">
        <v>0</v>
      </c>
      <c r="BM29" s="7">
        <v>0</v>
      </c>
      <c r="BN29" s="8">
        <v>0</v>
      </c>
      <c r="BO29" s="6">
        <v>0</v>
      </c>
      <c r="BP29" s="7">
        <v>0</v>
      </c>
      <c r="BQ29" s="51">
        <v>7</v>
      </c>
      <c r="BR29" s="11">
        <v>75</v>
      </c>
      <c r="BS29" s="7">
        <f t="shared" si="12"/>
        <v>10714.285714285714</v>
      </c>
      <c r="BT29" s="8">
        <v>0</v>
      </c>
      <c r="BU29" s="6">
        <v>0</v>
      </c>
      <c r="BV29" s="7">
        <v>0</v>
      </c>
      <c r="BW29" s="8">
        <f t="shared" si="4"/>
        <v>7</v>
      </c>
      <c r="BX29" s="7">
        <f t="shared" si="5"/>
        <v>75</v>
      </c>
    </row>
    <row r="30" spans="1:192" x14ac:dyDescent="0.3">
      <c r="A30" s="43">
        <v>2005</v>
      </c>
      <c r="B30" s="44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f t="shared" si="9"/>
        <v>0</v>
      </c>
      <c r="L30" s="8">
        <v>0</v>
      </c>
      <c r="M30" s="6">
        <v>0</v>
      </c>
      <c r="N30" s="7">
        <v>0</v>
      </c>
      <c r="O30" s="8">
        <v>0</v>
      </c>
      <c r="P30" s="6">
        <v>0</v>
      </c>
      <c r="Q30" s="7">
        <f t="shared" si="10"/>
        <v>0</v>
      </c>
      <c r="R30" s="8">
        <v>0</v>
      </c>
      <c r="S30" s="6">
        <v>0</v>
      </c>
      <c r="T30" s="7"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f t="shared" si="11"/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>
        <v>0</v>
      </c>
      <c r="BL30" s="6">
        <v>0</v>
      </c>
      <c r="BM30" s="7">
        <v>0</v>
      </c>
      <c r="BN30" s="8">
        <v>0</v>
      </c>
      <c r="BO30" s="6">
        <v>0</v>
      </c>
      <c r="BP30" s="7">
        <v>0</v>
      </c>
      <c r="BQ30" s="51">
        <v>1</v>
      </c>
      <c r="BR30" s="11">
        <v>13</v>
      </c>
      <c r="BS30" s="7">
        <f t="shared" si="12"/>
        <v>13000</v>
      </c>
      <c r="BT30" s="8">
        <v>0</v>
      </c>
      <c r="BU30" s="6">
        <v>0</v>
      </c>
      <c r="BV30" s="7">
        <v>0</v>
      </c>
      <c r="BW30" s="8">
        <f t="shared" si="4"/>
        <v>1</v>
      </c>
      <c r="BX30" s="7">
        <f t="shared" si="5"/>
        <v>13</v>
      </c>
    </row>
    <row r="31" spans="1:192" ht="15" thickBot="1" x14ac:dyDescent="0.35">
      <c r="A31" s="56"/>
      <c r="B31" s="57" t="s">
        <v>17</v>
      </c>
      <c r="C31" s="40">
        <f>SUM(C19:C30)</f>
        <v>0</v>
      </c>
      <c r="D31" s="38">
        <f>SUM(D19:D30)</f>
        <v>0</v>
      </c>
      <c r="E31" s="39"/>
      <c r="F31" s="40">
        <f>SUM(F19:F30)</f>
        <v>0</v>
      </c>
      <c r="G31" s="38">
        <f>SUM(G19:G30)</f>
        <v>0</v>
      </c>
      <c r="H31" s="39"/>
      <c r="I31" s="40">
        <f t="shared" ref="I31:J31" si="13">SUM(I19:I30)</f>
        <v>0</v>
      </c>
      <c r="J31" s="38">
        <f t="shared" si="13"/>
        <v>0</v>
      </c>
      <c r="K31" s="39"/>
      <c r="L31" s="40">
        <f>SUM(L19:L30)</f>
        <v>0</v>
      </c>
      <c r="M31" s="38">
        <f>SUM(M19:M30)</f>
        <v>0</v>
      </c>
      <c r="N31" s="39"/>
      <c r="O31" s="40">
        <f t="shared" ref="O31:P31" si="14">SUM(O19:O30)</f>
        <v>0</v>
      </c>
      <c r="P31" s="38">
        <f t="shared" si="14"/>
        <v>0</v>
      </c>
      <c r="Q31" s="39"/>
      <c r="R31" s="40">
        <f>SUM(R19:R30)</f>
        <v>0</v>
      </c>
      <c r="S31" s="38">
        <f>SUM(S19:S30)</f>
        <v>0</v>
      </c>
      <c r="T31" s="39"/>
      <c r="U31" s="40">
        <f>SUM(U19:U30)</f>
        <v>0</v>
      </c>
      <c r="V31" s="38">
        <f>SUM(V19:V30)</f>
        <v>0</v>
      </c>
      <c r="W31" s="39"/>
      <c r="X31" s="40">
        <f>SUM(X19:X30)</f>
        <v>0</v>
      </c>
      <c r="Y31" s="38">
        <f>SUM(Y19:Y30)</f>
        <v>0</v>
      </c>
      <c r="Z31" s="39"/>
      <c r="AA31" s="40">
        <f>SUM(AA19:AA30)</f>
        <v>0</v>
      </c>
      <c r="AB31" s="38">
        <f>SUM(AB19:AB30)</f>
        <v>0</v>
      </c>
      <c r="AC31" s="39"/>
      <c r="AD31" s="40">
        <f>SUM(AD19:AD30)</f>
        <v>0</v>
      </c>
      <c r="AE31" s="38">
        <f>SUM(AE19:AE30)</f>
        <v>0</v>
      </c>
      <c r="AF31" s="39"/>
      <c r="AG31" s="40">
        <f>SUM(AG19:AG30)</f>
        <v>0</v>
      </c>
      <c r="AH31" s="38">
        <f>SUM(AH19:AH30)</f>
        <v>0</v>
      </c>
      <c r="AI31" s="39"/>
      <c r="AJ31" s="40">
        <f>SUM(AJ19:AJ30)</f>
        <v>0</v>
      </c>
      <c r="AK31" s="38">
        <f>SUM(AK19:AK30)</f>
        <v>0</v>
      </c>
      <c r="AL31" s="39"/>
      <c r="AM31" s="40">
        <f>SUM(AM19:AM30)</f>
        <v>0</v>
      </c>
      <c r="AN31" s="38">
        <f>SUM(AN19:AN30)</f>
        <v>0</v>
      </c>
      <c r="AO31" s="39"/>
      <c r="AP31" s="40">
        <f>SUM(AP19:AP30)</f>
        <v>0</v>
      </c>
      <c r="AQ31" s="38">
        <f>SUM(AQ19:AQ30)</f>
        <v>0</v>
      </c>
      <c r="AR31" s="39"/>
      <c r="AS31" s="40">
        <f t="shared" ref="AS31:AT31" si="15">SUM(AS19:AS30)</f>
        <v>0</v>
      </c>
      <c r="AT31" s="38">
        <f t="shared" si="15"/>
        <v>0</v>
      </c>
      <c r="AU31" s="39"/>
      <c r="AV31" s="40">
        <f>SUM(AV19:AV30)</f>
        <v>0</v>
      </c>
      <c r="AW31" s="38">
        <f>SUM(AW19:AW30)</f>
        <v>0</v>
      </c>
      <c r="AX31" s="39"/>
      <c r="AY31" s="40">
        <f>SUM(AY19:AY30)</f>
        <v>0</v>
      </c>
      <c r="AZ31" s="38">
        <f>SUM(AZ19:AZ30)</f>
        <v>0</v>
      </c>
      <c r="BA31" s="39"/>
      <c r="BB31" s="40">
        <f>SUM(BB19:BB30)</f>
        <v>0</v>
      </c>
      <c r="BC31" s="38">
        <f>SUM(BC19:BC30)</f>
        <v>0</v>
      </c>
      <c r="BD31" s="39"/>
      <c r="BE31" s="40">
        <f>SUM(BE19:BE30)</f>
        <v>0</v>
      </c>
      <c r="BF31" s="38">
        <f>SUM(BF19:BF30)</f>
        <v>0</v>
      </c>
      <c r="BG31" s="39"/>
      <c r="BH31" s="40">
        <f>SUM(BH19:BH30)</f>
        <v>0</v>
      </c>
      <c r="BI31" s="38">
        <f>SUM(BI19:BI30)</f>
        <v>0</v>
      </c>
      <c r="BJ31" s="39"/>
      <c r="BK31" s="40">
        <f>SUM(BK19:BK30)</f>
        <v>0</v>
      </c>
      <c r="BL31" s="38">
        <f>SUM(BL19:BL30)</f>
        <v>2</v>
      </c>
      <c r="BM31" s="39"/>
      <c r="BN31" s="40">
        <f>SUM(BN19:BN30)</f>
        <v>0</v>
      </c>
      <c r="BO31" s="38">
        <f>SUM(BO19:BO30)</f>
        <v>0</v>
      </c>
      <c r="BP31" s="39"/>
      <c r="BQ31" s="40">
        <f>SUM(BQ19:BQ30)</f>
        <v>25</v>
      </c>
      <c r="BR31" s="38">
        <f>SUM(BR19:BR30)</f>
        <v>259</v>
      </c>
      <c r="BS31" s="39"/>
      <c r="BT31" s="40">
        <f>SUM(BT19:BT30)</f>
        <v>0</v>
      </c>
      <c r="BU31" s="38">
        <f>SUM(BU19:BU30)</f>
        <v>0</v>
      </c>
      <c r="BV31" s="39"/>
      <c r="BW31" s="40">
        <f t="shared" si="4"/>
        <v>25</v>
      </c>
      <c r="BX31" s="39">
        <f t="shared" si="5"/>
        <v>261</v>
      </c>
      <c r="DR31" s="2"/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</row>
    <row r="32" spans="1:192" x14ac:dyDescent="0.3">
      <c r="A32" s="43">
        <v>2006</v>
      </c>
      <c r="B32" s="44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f t="shared" ref="K32:K43" si="16">IF(I32=0,0,J32/I32*1000)</f>
        <v>0</v>
      </c>
      <c r="L32" s="8">
        <v>0</v>
      </c>
      <c r="M32" s="6">
        <v>0</v>
      </c>
      <c r="N32" s="7">
        <v>0</v>
      </c>
      <c r="O32" s="8">
        <v>0</v>
      </c>
      <c r="P32" s="6">
        <v>0</v>
      </c>
      <c r="Q32" s="7">
        <f t="shared" ref="Q32:Q43" si="17">IF(O32=0,0,P32/O32*1000)</f>
        <v>0</v>
      </c>
      <c r="R32" s="8">
        <v>0</v>
      </c>
      <c r="S32" s="6">
        <v>0</v>
      </c>
      <c r="T32" s="7"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f t="shared" ref="AU32:AU43" si="18">IF(AS32=0,0,AT32/AS32*1000)</f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>
        <v>0</v>
      </c>
      <c r="BL32" s="6">
        <v>0</v>
      </c>
      <c r="BM32" s="7"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v>0</v>
      </c>
      <c r="BT32" s="8">
        <v>0</v>
      </c>
      <c r="BU32" s="6">
        <v>0</v>
      </c>
      <c r="BV32" s="7">
        <v>0</v>
      </c>
      <c r="BW32" s="8">
        <f t="shared" si="4"/>
        <v>0</v>
      </c>
      <c r="BX32" s="7">
        <f t="shared" si="5"/>
        <v>0</v>
      </c>
    </row>
    <row r="33" spans="1:192" x14ac:dyDescent="0.3">
      <c r="A33" s="43">
        <v>2006</v>
      </c>
      <c r="B33" s="44" t="s">
        <v>6</v>
      </c>
      <c r="C33" s="8">
        <v>0</v>
      </c>
      <c r="D33" s="6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f t="shared" si="16"/>
        <v>0</v>
      </c>
      <c r="L33" s="8">
        <v>0</v>
      </c>
      <c r="M33" s="6">
        <v>0</v>
      </c>
      <c r="N33" s="7">
        <v>0</v>
      </c>
      <c r="O33" s="8">
        <v>0</v>
      </c>
      <c r="P33" s="6">
        <v>0</v>
      </c>
      <c r="Q33" s="7">
        <f t="shared" si="17"/>
        <v>0</v>
      </c>
      <c r="R33" s="8">
        <v>0</v>
      </c>
      <c r="S33" s="6">
        <v>0</v>
      </c>
      <c r="T33" s="7"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f t="shared" si="18"/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>
        <v>0</v>
      </c>
      <c r="BL33" s="6">
        <v>0</v>
      </c>
      <c r="BM33" s="7">
        <v>0</v>
      </c>
      <c r="BN33" s="8">
        <v>0</v>
      </c>
      <c r="BO33" s="6">
        <v>0</v>
      </c>
      <c r="BP33" s="7">
        <v>0</v>
      </c>
      <c r="BQ33" s="51">
        <v>4</v>
      </c>
      <c r="BR33" s="11">
        <v>39</v>
      </c>
      <c r="BS33" s="7">
        <f t="shared" ref="BS33:BS43" si="19">BR33/BQ33*1000</f>
        <v>9750</v>
      </c>
      <c r="BT33" s="8">
        <v>0</v>
      </c>
      <c r="BU33" s="6">
        <v>0</v>
      </c>
      <c r="BV33" s="7">
        <v>0</v>
      </c>
      <c r="BW33" s="8">
        <f t="shared" si="4"/>
        <v>4</v>
      </c>
      <c r="BX33" s="7">
        <f t="shared" si="5"/>
        <v>39</v>
      </c>
    </row>
    <row r="34" spans="1:192" x14ac:dyDescent="0.3">
      <c r="A34" s="43">
        <v>2006</v>
      </c>
      <c r="B34" s="44" t="s">
        <v>7</v>
      </c>
      <c r="C34" s="8">
        <v>0</v>
      </c>
      <c r="D34" s="6">
        <v>0</v>
      </c>
      <c r="E34" s="7">
        <v>0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f t="shared" si="16"/>
        <v>0</v>
      </c>
      <c r="L34" s="8">
        <v>0</v>
      </c>
      <c r="M34" s="6">
        <v>0</v>
      </c>
      <c r="N34" s="7">
        <v>0</v>
      </c>
      <c r="O34" s="8">
        <v>0</v>
      </c>
      <c r="P34" s="6">
        <v>0</v>
      </c>
      <c r="Q34" s="7">
        <f t="shared" si="17"/>
        <v>0</v>
      </c>
      <c r="R34" s="8">
        <v>0</v>
      </c>
      <c r="S34" s="6">
        <v>0</v>
      </c>
      <c r="T34" s="7"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3</v>
      </c>
      <c r="AL34" s="7">
        <v>0</v>
      </c>
      <c r="AM34" s="8">
        <v>0</v>
      </c>
      <c r="AN34" s="6">
        <v>0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f t="shared" si="18"/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>
        <v>0</v>
      </c>
      <c r="BL34" s="6">
        <v>1</v>
      </c>
      <c r="BM34" s="7">
        <v>0</v>
      </c>
      <c r="BN34" s="8">
        <v>0</v>
      </c>
      <c r="BO34" s="6">
        <v>0</v>
      </c>
      <c r="BP34" s="7">
        <v>0</v>
      </c>
      <c r="BQ34" s="51">
        <v>4</v>
      </c>
      <c r="BR34" s="11">
        <v>42</v>
      </c>
      <c r="BS34" s="7">
        <f t="shared" si="19"/>
        <v>10500</v>
      </c>
      <c r="BT34" s="8">
        <v>0</v>
      </c>
      <c r="BU34" s="6">
        <v>0</v>
      </c>
      <c r="BV34" s="7">
        <v>0</v>
      </c>
      <c r="BW34" s="8">
        <f t="shared" si="4"/>
        <v>4</v>
      </c>
      <c r="BX34" s="7">
        <f t="shared" si="5"/>
        <v>46</v>
      </c>
    </row>
    <row r="35" spans="1:192" x14ac:dyDescent="0.3">
      <c r="A35" s="43">
        <v>2006</v>
      </c>
      <c r="B35" s="44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f t="shared" si="16"/>
        <v>0</v>
      </c>
      <c r="L35" s="8">
        <v>0</v>
      </c>
      <c r="M35" s="6">
        <v>0</v>
      </c>
      <c r="N35" s="7">
        <v>0</v>
      </c>
      <c r="O35" s="8">
        <v>0</v>
      </c>
      <c r="P35" s="6">
        <v>0</v>
      </c>
      <c r="Q35" s="7">
        <f t="shared" si="17"/>
        <v>0</v>
      </c>
      <c r="R35" s="8">
        <v>0</v>
      </c>
      <c r="S35" s="6">
        <v>0</v>
      </c>
      <c r="T35" s="7"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f t="shared" si="18"/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>
        <v>0</v>
      </c>
      <c r="BL35" s="6">
        <v>0</v>
      </c>
      <c r="BM35" s="7">
        <v>0</v>
      </c>
      <c r="BN35" s="8">
        <v>0</v>
      </c>
      <c r="BO35" s="6">
        <v>0</v>
      </c>
      <c r="BP35" s="7">
        <v>0</v>
      </c>
      <c r="BQ35" s="51">
        <v>3</v>
      </c>
      <c r="BR35" s="11">
        <v>28</v>
      </c>
      <c r="BS35" s="7">
        <f t="shared" si="19"/>
        <v>9333.3333333333339</v>
      </c>
      <c r="BT35" s="8">
        <v>0</v>
      </c>
      <c r="BU35" s="6">
        <v>0</v>
      </c>
      <c r="BV35" s="7">
        <v>0</v>
      </c>
      <c r="BW35" s="8">
        <f t="shared" si="4"/>
        <v>3</v>
      </c>
      <c r="BX35" s="7">
        <f t="shared" si="5"/>
        <v>28</v>
      </c>
    </row>
    <row r="36" spans="1:192" x14ac:dyDescent="0.3">
      <c r="A36" s="43">
        <v>2006</v>
      </c>
      <c r="B36" s="44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f t="shared" si="16"/>
        <v>0</v>
      </c>
      <c r="L36" s="8">
        <v>0</v>
      </c>
      <c r="M36" s="6">
        <v>0</v>
      </c>
      <c r="N36" s="7">
        <v>0</v>
      </c>
      <c r="O36" s="8">
        <v>0</v>
      </c>
      <c r="P36" s="6">
        <v>0</v>
      </c>
      <c r="Q36" s="7">
        <f t="shared" si="17"/>
        <v>0</v>
      </c>
      <c r="R36" s="8">
        <v>0</v>
      </c>
      <c r="S36" s="6">
        <v>0</v>
      </c>
      <c r="T36" s="7"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f t="shared" si="18"/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>
        <v>0</v>
      </c>
      <c r="BL36" s="6">
        <v>0</v>
      </c>
      <c r="BM36" s="7"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v>0</v>
      </c>
      <c r="BT36" s="8">
        <v>0</v>
      </c>
      <c r="BU36" s="6">
        <v>0</v>
      </c>
      <c r="BV36" s="7">
        <v>0</v>
      </c>
      <c r="BW36" s="8">
        <f t="shared" si="4"/>
        <v>0</v>
      </c>
      <c r="BX36" s="7">
        <f t="shared" si="5"/>
        <v>0</v>
      </c>
    </row>
    <row r="37" spans="1:192" x14ac:dyDescent="0.3">
      <c r="A37" s="43">
        <v>2006</v>
      </c>
      <c r="B37" s="44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f t="shared" si="16"/>
        <v>0</v>
      </c>
      <c r="L37" s="8">
        <v>0</v>
      </c>
      <c r="M37" s="6">
        <v>0</v>
      </c>
      <c r="N37" s="7">
        <v>0</v>
      </c>
      <c r="O37" s="8">
        <v>0</v>
      </c>
      <c r="P37" s="6">
        <v>0</v>
      </c>
      <c r="Q37" s="7">
        <f t="shared" si="17"/>
        <v>0</v>
      </c>
      <c r="R37" s="8">
        <v>0</v>
      </c>
      <c r="S37" s="6">
        <v>0</v>
      </c>
      <c r="T37" s="7"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f t="shared" si="18"/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>
        <v>0</v>
      </c>
      <c r="BL37" s="6">
        <v>0</v>
      </c>
      <c r="BM37" s="7">
        <v>0</v>
      </c>
      <c r="BN37" s="8">
        <v>0</v>
      </c>
      <c r="BO37" s="6">
        <v>0</v>
      </c>
      <c r="BP37" s="7">
        <v>0</v>
      </c>
      <c r="BQ37" s="51">
        <v>10</v>
      </c>
      <c r="BR37" s="11">
        <v>105</v>
      </c>
      <c r="BS37" s="7">
        <f t="shared" si="19"/>
        <v>10500</v>
      </c>
      <c r="BT37" s="8">
        <v>0</v>
      </c>
      <c r="BU37" s="6">
        <v>0</v>
      </c>
      <c r="BV37" s="7">
        <v>0</v>
      </c>
      <c r="BW37" s="8">
        <f t="shared" si="4"/>
        <v>10</v>
      </c>
      <c r="BX37" s="7">
        <f t="shared" si="5"/>
        <v>105</v>
      </c>
    </row>
    <row r="38" spans="1:192" x14ac:dyDescent="0.3">
      <c r="A38" s="43">
        <v>2006</v>
      </c>
      <c r="B38" s="44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f t="shared" si="16"/>
        <v>0</v>
      </c>
      <c r="L38" s="8">
        <v>0</v>
      </c>
      <c r="M38" s="6">
        <v>0</v>
      </c>
      <c r="N38" s="7">
        <v>0</v>
      </c>
      <c r="O38" s="8">
        <v>0</v>
      </c>
      <c r="P38" s="6">
        <v>0</v>
      </c>
      <c r="Q38" s="7">
        <f t="shared" si="17"/>
        <v>0</v>
      </c>
      <c r="R38" s="8">
        <v>0</v>
      </c>
      <c r="S38" s="6">
        <v>0</v>
      </c>
      <c r="T38" s="7"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f t="shared" si="18"/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>
        <v>0</v>
      </c>
      <c r="BL38" s="6">
        <v>0</v>
      </c>
      <c r="BM38" s="7">
        <v>0</v>
      </c>
      <c r="BN38" s="8">
        <v>0</v>
      </c>
      <c r="BO38" s="6">
        <v>0</v>
      </c>
      <c r="BP38" s="7">
        <v>0</v>
      </c>
      <c r="BQ38" s="51">
        <v>2</v>
      </c>
      <c r="BR38" s="11">
        <v>21</v>
      </c>
      <c r="BS38" s="7">
        <f t="shared" si="19"/>
        <v>10500</v>
      </c>
      <c r="BT38" s="8">
        <v>0</v>
      </c>
      <c r="BU38" s="6">
        <v>0</v>
      </c>
      <c r="BV38" s="7">
        <v>0</v>
      </c>
      <c r="BW38" s="8">
        <f t="shared" ref="BW38:BW69" si="20">C38+L38+X38+AD38+AJ38+BK38+BQ38+BT38+BN38</f>
        <v>2</v>
      </c>
      <c r="BX38" s="7">
        <f t="shared" ref="BX38:BX69" si="21">D38+M38+Y38+AE38+AK38+BL38+BR38+BU38+BO38</f>
        <v>21</v>
      </c>
    </row>
    <row r="39" spans="1:192" x14ac:dyDescent="0.3">
      <c r="A39" s="43">
        <v>2006</v>
      </c>
      <c r="B39" s="44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f t="shared" si="16"/>
        <v>0</v>
      </c>
      <c r="L39" s="8">
        <v>0</v>
      </c>
      <c r="M39" s="6">
        <v>0</v>
      </c>
      <c r="N39" s="7">
        <v>0</v>
      </c>
      <c r="O39" s="8">
        <v>0</v>
      </c>
      <c r="P39" s="6">
        <v>0</v>
      </c>
      <c r="Q39" s="7">
        <f t="shared" si="17"/>
        <v>0</v>
      </c>
      <c r="R39" s="8">
        <v>0</v>
      </c>
      <c r="S39" s="6">
        <v>0</v>
      </c>
      <c r="T39" s="7"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f t="shared" si="18"/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>
        <v>0</v>
      </c>
      <c r="BL39" s="6">
        <v>0</v>
      </c>
      <c r="BM39" s="7">
        <v>0</v>
      </c>
      <c r="BN39" s="8">
        <v>0</v>
      </c>
      <c r="BO39" s="6">
        <v>0</v>
      </c>
      <c r="BP39" s="7">
        <v>0</v>
      </c>
      <c r="BQ39" s="51">
        <v>5</v>
      </c>
      <c r="BR39" s="11">
        <v>55</v>
      </c>
      <c r="BS39" s="7">
        <f t="shared" si="19"/>
        <v>11000</v>
      </c>
      <c r="BT39" s="8">
        <v>0</v>
      </c>
      <c r="BU39" s="6">
        <v>0</v>
      </c>
      <c r="BV39" s="7">
        <v>0</v>
      </c>
      <c r="BW39" s="8">
        <f t="shared" si="20"/>
        <v>5</v>
      </c>
      <c r="BX39" s="7">
        <f t="shared" si="21"/>
        <v>55</v>
      </c>
    </row>
    <row r="40" spans="1:192" x14ac:dyDescent="0.3">
      <c r="A40" s="43">
        <v>2006</v>
      </c>
      <c r="B40" s="44" t="s">
        <v>13</v>
      </c>
      <c r="C40" s="8">
        <v>0</v>
      </c>
      <c r="D40" s="6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f t="shared" si="16"/>
        <v>0</v>
      </c>
      <c r="L40" s="8">
        <v>0</v>
      </c>
      <c r="M40" s="6">
        <v>0</v>
      </c>
      <c r="N40" s="7">
        <v>0</v>
      </c>
      <c r="O40" s="8">
        <v>0</v>
      </c>
      <c r="P40" s="6">
        <v>0</v>
      </c>
      <c r="Q40" s="7">
        <f t="shared" si="17"/>
        <v>0</v>
      </c>
      <c r="R40" s="8">
        <v>0</v>
      </c>
      <c r="S40" s="6">
        <v>0</v>
      </c>
      <c r="T40" s="7"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f t="shared" si="18"/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>
        <v>0</v>
      </c>
      <c r="BL40" s="6">
        <v>0</v>
      </c>
      <c r="BM40" s="7">
        <v>0</v>
      </c>
      <c r="BN40" s="8">
        <v>0</v>
      </c>
      <c r="BO40" s="6">
        <v>0</v>
      </c>
      <c r="BP40" s="7">
        <v>0</v>
      </c>
      <c r="BQ40" s="51">
        <v>2</v>
      </c>
      <c r="BR40" s="11">
        <v>25</v>
      </c>
      <c r="BS40" s="7">
        <f t="shared" si="19"/>
        <v>12500</v>
      </c>
      <c r="BT40" s="8">
        <v>0</v>
      </c>
      <c r="BU40" s="6">
        <v>0</v>
      </c>
      <c r="BV40" s="7">
        <v>0</v>
      </c>
      <c r="BW40" s="8">
        <f t="shared" si="20"/>
        <v>2</v>
      </c>
      <c r="BX40" s="7">
        <f t="shared" si="21"/>
        <v>25</v>
      </c>
    </row>
    <row r="41" spans="1:192" x14ac:dyDescent="0.3">
      <c r="A41" s="43">
        <v>2006</v>
      </c>
      <c r="B41" s="44" t="s">
        <v>14</v>
      </c>
      <c r="C41" s="8">
        <v>0</v>
      </c>
      <c r="D41" s="6">
        <v>0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f t="shared" si="16"/>
        <v>0</v>
      </c>
      <c r="L41" s="8">
        <v>0</v>
      </c>
      <c r="M41" s="6">
        <v>0</v>
      </c>
      <c r="N41" s="7">
        <v>0</v>
      </c>
      <c r="O41" s="8">
        <v>0</v>
      </c>
      <c r="P41" s="6">
        <v>0</v>
      </c>
      <c r="Q41" s="7">
        <f t="shared" si="17"/>
        <v>0</v>
      </c>
      <c r="R41" s="8">
        <v>0</v>
      </c>
      <c r="S41" s="6">
        <v>0</v>
      </c>
      <c r="T41" s="7"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f t="shared" si="18"/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>
        <v>0</v>
      </c>
      <c r="BL41" s="6">
        <v>0</v>
      </c>
      <c r="BM41" s="7">
        <v>0</v>
      </c>
      <c r="BN41" s="8">
        <v>0</v>
      </c>
      <c r="BO41" s="6">
        <v>0</v>
      </c>
      <c r="BP41" s="7">
        <v>0</v>
      </c>
      <c r="BQ41" s="51">
        <v>4</v>
      </c>
      <c r="BR41" s="11">
        <v>37</v>
      </c>
      <c r="BS41" s="7">
        <f t="shared" si="19"/>
        <v>9250</v>
      </c>
      <c r="BT41" s="8">
        <v>0</v>
      </c>
      <c r="BU41" s="6">
        <v>0</v>
      </c>
      <c r="BV41" s="7">
        <v>0</v>
      </c>
      <c r="BW41" s="8">
        <f t="shared" si="20"/>
        <v>4</v>
      </c>
      <c r="BX41" s="7">
        <f t="shared" si="21"/>
        <v>37</v>
      </c>
    </row>
    <row r="42" spans="1:192" x14ac:dyDescent="0.3">
      <c r="A42" s="43">
        <v>2006</v>
      </c>
      <c r="B42" s="44" t="s">
        <v>15</v>
      </c>
      <c r="C42" s="8">
        <v>0</v>
      </c>
      <c r="D42" s="6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f t="shared" si="16"/>
        <v>0</v>
      </c>
      <c r="L42" s="8">
        <v>0</v>
      </c>
      <c r="M42" s="6">
        <v>0</v>
      </c>
      <c r="N42" s="7">
        <v>0</v>
      </c>
      <c r="O42" s="8">
        <v>0</v>
      </c>
      <c r="P42" s="6">
        <v>0</v>
      </c>
      <c r="Q42" s="7">
        <f t="shared" si="17"/>
        <v>0</v>
      </c>
      <c r="R42" s="8">
        <v>0</v>
      </c>
      <c r="S42" s="6">
        <v>0</v>
      </c>
      <c r="T42" s="7">
        <v>0</v>
      </c>
      <c r="U42" s="8">
        <v>0</v>
      </c>
      <c r="V42" s="6">
        <v>0</v>
      </c>
      <c r="W42" s="7">
        <v>0</v>
      </c>
      <c r="X42" s="8">
        <v>1</v>
      </c>
      <c r="Y42" s="6">
        <v>28</v>
      </c>
      <c r="Z42" s="7">
        <f>Y42/X42*1000</f>
        <v>28000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f t="shared" si="18"/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>
        <v>0</v>
      </c>
      <c r="BL42" s="6">
        <v>0</v>
      </c>
      <c r="BM42" s="7">
        <v>0</v>
      </c>
      <c r="BN42" s="8">
        <v>0</v>
      </c>
      <c r="BO42" s="6">
        <v>0</v>
      </c>
      <c r="BP42" s="7">
        <v>0</v>
      </c>
      <c r="BQ42" s="51">
        <v>3</v>
      </c>
      <c r="BR42" s="11">
        <v>49</v>
      </c>
      <c r="BS42" s="7">
        <f t="shared" si="19"/>
        <v>16333.333333333332</v>
      </c>
      <c r="BT42" s="8">
        <v>0</v>
      </c>
      <c r="BU42" s="6">
        <v>0</v>
      </c>
      <c r="BV42" s="7">
        <v>0</v>
      </c>
      <c r="BW42" s="8">
        <f t="shared" si="20"/>
        <v>4</v>
      </c>
      <c r="BX42" s="7">
        <f t="shared" si="21"/>
        <v>77</v>
      </c>
    </row>
    <row r="43" spans="1:192" x14ac:dyDescent="0.3">
      <c r="A43" s="43">
        <v>2006</v>
      </c>
      <c r="B43" s="44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f t="shared" si="16"/>
        <v>0</v>
      </c>
      <c r="L43" s="8">
        <v>0</v>
      </c>
      <c r="M43" s="6">
        <v>0</v>
      </c>
      <c r="N43" s="7">
        <v>0</v>
      </c>
      <c r="O43" s="8">
        <v>0</v>
      </c>
      <c r="P43" s="6">
        <v>0</v>
      </c>
      <c r="Q43" s="7">
        <f t="shared" si="17"/>
        <v>0</v>
      </c>
      <c r="R43" s="8">
        <v>0</v>
      </c>
      <c r="S43" s="6">
        <v>0</v>
      </c>
      <c r="T43" s="7">
        <v>0</v>
      </c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f t="shared" si="18"/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>
        <v>0</v>
      </c>
      <c r="BL43" s="6">
        <v>0</v>
      </c>
      <c r="BM43" s="7">
        <v>0</v>
      </c>
      <c r="BN43" s="8">
        <v>0</v>
      </c>
      <c r="BO43" s="6">
        <v>0</v>
      </c>
      <c r="BP43" s="7">
        <v>0</v>
      </c>
      <c r="BQ43" s="51">
        <v>4</v>
      </c>
      <c r="BR43" s="11">
        <v>51</v>
      </c>
      <c r="BS43" s="7">
        <f t="shared" si="19"/>
        <v>12750</v>
      </c>
      <c r="BT43" s="8">
        <v>3</v>
      </c>
      <c r="BU43" s="6">
        <v>4810</v>
      </c>
      <c r="BV43" s="7">
        <f>BU43/BT43*1000</f>
        <v>1603333.3333333333</v>
      </c>
      <c r="BW43" s="8">
        <f t="shared" si="20"/>
        <v>7</v>
      </c>
      <c r="BX43" s="7">
        <f t="shared" si="21"/>
        <v>4861</v>
      </c>
    </row>
    <row r="44" spans="1:192" ht="15" thickBot="1" x14ac:dyDescent="0.35">
      <c r="A44" s="56"/>
      <c r="B44" s="57" t="s">
        <v>17</v>
      </c>
      <c r="C44" s="40">
        <f>SUM(C32:C43)</f>
        <v>0</v>
      </c>
      <c r="D44" s="38">
        <f>SUM(D32:D43)</f>
        <v>0</v>
      </c>
      <c r="E44" s="39"/>
      <c r="F44" s="40">
        <f>SUM(F32:F43)</f>
        <v>0</v>
      </c>
      <c r="G44" s="38">
        <f>SUM(G32:G43)</f>
        <v>0</v>
      </c>
      <c r="H44" s="39"/>
      <c r="I44" s="40">
        <f t="shared" ref="I44:J44" si="22">SUM(I32:I43)</f>
        <v>0</v>
      </c>
      <c r="J44" s="38">
        <f t="shared" si="22"/>
        <v>0</v>
      </c>
      <c r="K44" s="39"/>
      <c r="L44" s="40">
        <f>SUM(L32:L43)</f>
        <v>0</v>
      </c>
      <c r="M44" s="38">
        <f>SUM(M32:M43)</f>
        <v>0</v>
      </c>
      <c r="N44" s="39"/>
      <c r="O44" s="40">
        <f t="shared" ref="O44:P44" si="23">SUM(O32:O43)</f>
        <v>0</v>
      </c>
      <c r="P44" s="38">
        <f t="shared" si="23"/>
        <v>0</v>
      </c>
      <c r="Q44" s="39"/>
      <c r="R44" s="40">
        <f>SUM(R32:R43)</f>
        <v>0</v>
      </c>
      <c r="S44" s="38">
        <f>SUM(S32:S43)</f>
        <v>0</v>
      </c>
      <c r="T44" s="39"/>
      <c r="U44" s="40">
        <f>SUM(U32:U43)</f>
        <v>0</v>
      </c>
      <c r="V44" s="38">
        <f>SUM(V32:V43)</f>
        <v>0</v>
      </c>
      <c r="W44" s="39"/>
      <c r="X44" s="40">
        <f>SUM(X32:X43)</f>
        <v>1</v>
      </c>
      <c r="Y44" s="38">
        <f>SUM(Y32:Y43)</f>
        <v>28</v>
      </c>
      <c r="Z44" s="39"/>
      <c r="AA44" s="40">
        <f>SUM(AA32:AA43)</f>
        <v>0</v>
      </c>
      <c r="AB44" s="38">
        <f>SUM(AB32:AB43)</f>
        <v>0</v>
      </c>
      <c r="AC44" s="39"/>
      <c r="AD44" s="40">
        <f>SUM(AD32:AD43)</f>
        <v>0</v>
      </c>
      <c r="AE44" s="38">
        <f>SUM(AE32:AE43)</f>
        <v>0</v>
      </c>
      <c r="AF44" s="39"/>
      <c r="AG44" s="40">
        <f>SUM(AG32:AG43)</f>
        <v>0</v>
      </c>
      <c r="AH44" s="38">
        <f>SUM(AH32:AH43)</f>
        <v>0</v>
      </c>
      <c r="AI44" s="39"/>
      <c r="AJ44" s="40">
        <f>SUM(AJ32:AJ43)</f>
        <v>0</v>
      </c>
      <c r="AK44" s="38">
        <f>SUM(AK32:AK43)</f>
        <v>3</v>
      </c>
      <c r="AL44" s="39"/>
      <c r="AM44" s="40">
        <f>SUM(AM32:AM43)</f>
        <v>0</v>
      </c>
      <c r="AN44" s="38">
        <f>SUM(AN32:AN43)</f>
        <v>0</v>
      </c>
      <c r="AO44" s="39"/>
      <c r="AP44" s="40">
        <f>SUM(AP32:AP43)</f>
        <v>0</v>
      </c>
      <c r="AQ44" s="38">
        <f>SUM(AQ32:AQ43)</f>
        <v>0</v>
      </c>
      <c r="AR44" s="39"/>
      <c r="AS44" s="40">
        <f t="shared" ref="AS44:AT44" si="24">SUM(AS32:AS43)</f>
        <v>0</v>
      </c>
      <c r="AT44" s="38">
        <f t="shared" si="24"/>
        <v>0</v>
      </c>
      <c r="AU44" s="39"/>
      <c r="AV44" s="40">
        <f>SUM(AV32:AV43)</f>
        <v>0</v>
      </c>
      <c r="AW44" s="38">
        <f>SUM(AW32:AW43)</f>
        <v>0</v>
      </c>
      <c r="AX44" s="39"/>
      <c r="AY44" s="40">
        <f>SUM(AY32:AY43)</f>
        <v>0</v>
      </c>
      <c r="AZ44" s="38">
        <f>SUM(AZ32:AZ43)</f>
        <v>0</v>
      </c>
      <c r="BA44" s="39"/>
      <c r="BB44" s="40">
        <f>SUM(BB32:BB43)</f>
        <v>0</v>
      </c>
      <c r="BC44" s="38">
        <f>SUM(BC32:BC43)</f>
        <v>0</v>
      </c>
      <c r="BD44" s="39"/>
      <c r="BE44" s="40">
        <f>SUM(BE32:BE43)</f>
        <v>0</v>
      </c>
      <c r="BF44" s="38">
        <f>SUM(BF32:BF43)</f>
        <v>0</v>
      </c>
      <c r="BG44" s="39"/>
      <c r="BH44" s="40">
        <f>SUM(BH32:BH43)</f>
        <v>0</v>
      </c>
      <c r="BI44" s="38">
        <f>SUM(BI32:BI43)</f>
        <v>0</v>
      </c>
      <c r="BJ44" s="39"/>
      <c r="BK44" s="40">
        <f>SUM(BK32:BK43)</f>
        <v>0</v>
      </c>
      <c r="BL44" s="38">
        <f>SUM(BL32:BL43)</f>
        <v>1</v>
      </c>
      <c r="BM44" s="39"/>
      <c r="BN44" s="40">
        <f>SUM(BN32:BN43)</f>
        <v>0</v>
      </c>
      <c r="BO44" s="38">
        <f>SUM(BO32:BO43)</f>
        <v>0</v>
      </c>
      <c r="BP44" s="39"/>
      <c r="BQ44" s="40">
        <f>SUM(BQ32:BQ43)</f>
        <v>41</v>
      </c>
      <c r="BR44" s="38">
        <f>SUM(BR32:BR43)</f>
        <v>452</v>
      </c>
      <c r="BS44" s="39"/>
      <c r="BT44" s="40">
        <f>SUM(BT32:BT43)</f>
        <v>3</v>
      </c>
      <c r="BU44" s="38">
        <f>SUM(BU32:BU43)</f>
        <v>4810</v>
      </c>
      <c r="BV44" s="39"/>
      <c r="BW44" s="40">
        <f t="shared" si="20"/>
        <v>45</v>
      </c>
      <c r="BX44" s="39">
        <f t="shared" si="21"/>
        <v>5294</v>
      </c>
      <c r="DR44" s="2"/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</row>
    <row r="45" spans="1:192" x14ac:dyDescent="0.3">
      <c r="A45" s="43">
        <v>2007</v>
      </c>
      <c r="B45" s="44" t="s">
        <v>5</v>
      </c>
      <c r="C45" s="8">
        <v>0</v>
      </c>
      <c r="D45" s="6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f t="shared" ref="K45:K56" si="25">IF(I45=0,0,J45/I45*1000)</f>
        <v>0</v>
      </c>
      <c r="L45" s="8">
        <v>0</v>
      </c>
      <c r="M45" s="6">
        <v>0</v>
      </c>
      <c r="N45" s="7">
        <v>0</v>
      </c>
      <c r="O45" s="8">
        <v>0</v>
      </c>
      <c r="P45" s="6">
        <v>0</v>
      </c>
      <c r="Q45" s="7">
        <f t="shared" ref="Q45:Q56" si="26">IF(O45=0,0,P45/O45*1000)</f>
        <v>0</v>
      </c>
      <c r="R45" s="8">
        <v>0</v>
      </c>
      <c r="S45" s="6">
        <v>0</v>
      </c>
      <c r="T45" s="7"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f t="shared" ref="AU45:AU56" si="27">IF(AS45=0,0,AT45/AS45*1000)</f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>
        <v>0</v>
      </c>
      <c r="BL45" s="6">
        <v>0</v>
      </c>
      <c r="BM45" s="7">
        <v>0</v>
      </c>
      <c r="BN45" s="8">
        <v>0</v>
      </c>
      <c r="BO45" s="6">
        <v>0</v>
      </c>
      <c r="BP45" s="7">
        <v>0</v>
      </c>
      <c r="BQ45" s="51">
        <v>2</v>
      </c>
      <c r="BR45" s="11">
        <v>21</v>
      </c>
      <c r="BS45" s="7">
        <f t="shared" ref="BS45:BS56" si="28">BR45/BQ45*1000</f>
        <v>10500</v>
      </c>
      <c r="BT45" s="8">
        <v>0</v>
      </c>
      <c r="BU45" s="6">
        <v>0</v>
      </c>
      <c r="BV45" s="7">
        <v>0</v>
      </c>
      <c r="BW45" s="8">
        <f t="shared" si="20"/>
        <v>2</v>
      </c>
      <c r="BX45" s="7">
        <f t="shared" si="21"/>
        <v>21</v>
      </c>
    </row>
    <row r="46" spans="1:192" x14ac:dyDescent="0.3">
      <c r="A46" s="43">
        <v>2007</v>
      </c>
      <c r="B46" s="44" t="s">
        <v>6</v>
      </c>
      <c r="C46" s="8">
        <v>0</v>
      </c>
      <c r="D46" s="6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f t="shared" si="25"/>
        <v>0</v>
      </c>
      <c r="L46" s="8">
        <v>0</v>
      </c>
      <c r="M46" s="6">
        <v>0</v>
      </c>
      <c r="N46" s="7">
        <v>0</v>
      </c>
      <c r="O46" s="8">
        <v>0</v>
      </c>
      <c r="P46" s="6">
        <v>0</v>
      </c>
      <c r="Q46" s="7">
        <f t="shared" si="26"/>
        <v>0</v>
      </c>
      <c r="R46" s="8">
        <v>0</v>
      </c>
      <c r="S46" s="6">
        <v>0</v>
      </c>
      <c r="T46" s="7"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f t="shared" si="27"/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>
        <v>0</v>
      </c>
      <c r="BL46" s="6">
        <v>0</v>
      </c>
      <c r="BM46" s="7">
        <v>0</v>
      </c>
      <c r="BN46" s="8">
        <v>0</v>
      </c>
      <c r="BO46" s="6">
        <v>0</v>
      </c>
      <c r="BP46" s="7">
        <v>0</v>
      </c>
      <c r="BQ46" s="51">
        <v>4</v>
      </c>
      <c r="BR46" s="11">
        <v>66</v>
      </c>
      <c r="BS46" s="7">
        <f t="shared" si="28"/>
        <v>16500</v>
      </c>
      <c r="BT46" s="8">
        <v>0</v>
      </c>
      <c r="BU46" s="6">
        <v>0</v>
      </c>
      <c r="BV46" s="7">
        <v>0</v>
      </c>
      <c r="BW46" s="8">
        <f t="shared" si="20"/>
        <v>4</v>
      </c>
      <c r="BX46" s="7">
        <f t="shared" si="21"/>
        <v>66</v>
      </c>
    </row>
    <row r="47" spans="1:192" x14ac:dyDescent="0.3">
      <c r="A47" s="43">
        <v>2007</v>
      </c>
      <c r="B47" s="44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f t="shared" si="25"/>
        <v>0</v>
      </c>
      <c r="L47" s="8">
        <v>0</v>
      </c>
      <c r="M47" s="6">
        <v>0</v>
      </c>
      <c r="N47" s="7">
        <v>0</v>
      </c>
      <c r="O47" s="8">
        <v>0</v>
      </c>
      <c r="P47" s="6">
        <v>0</v>
      </c>
      <c r="Q47" s="7">
        <f t="shared" si="26"/>
        <v>0</v>
      </c>
      <c r="R47" s="8">
        <v>0</v>
      </c>
      <c r="S47" s="6">
        <v>0</v>
      </c>
      <c r="T47" s="7"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f t="shared" si="27"/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>
        <v>0</v>
      </c>
      <c r="BL47" s="6">
        <v>0</v>
      </c>
      <c r="BM47" s="7">
        <v>0</v>
      </c>
      <c r="BN47" s="8">
        <v>0</v>
      </c>
      <c r="BO47" s="6">
        <v>0</v>
      </c>
      <c r="BP47" s="7">
        <v>0</v>
      </c>
      <c r="BQ47" s="51">
        <v>2</v>
      </c>
      <c r="BR47" s="11">
        <v>14</v>
      </c>
      <c r="BS47" s="7">
        <f t="shared" si="28"/>
        <v>7000</v>
      </c>
      <c r="BT47" s="8">
        <v>0</v>
      </c>
      <c r="BU47" s="6">
        <v>0</v>
      </c>
      <c r="BV47" s="7">
        <v>0</v>
      </c>
      <c r="BW47" s="8">
        <f t="shared" si="20"/>
        <v>2</v>
      </c>
      <c r="BX47" s="7">
        <f t="shared" si="21"/>
        <v>14</v>
      </c>
    </row>
    <row r="48" spans="1:192" x14ac:dyDescent="0.3">
      <c r="A48" s="43">
        <v>2007</v>
      </c>
      <c r="B48" s="44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f t="shared" si="25"/>
        <v>0</v>
      </c>
      <c r="L48" s="8">
        <v>0</v>
      </c>
      <c r="M48" s="6">
        <v>0</v>
      </c>
      <c r="N48" s="7">
        <v>0</v>
      </c>
      <c r="O48" s="8">
        <v>0</v>
      </c>
      <c r="P48" s="6">
        <v>0</v>
      </c>
      <c r="Q48" s="7">
        <f t="shared" si="26"/>
        <v>0</v>
      </c>
      <c r="R48" s="8">
        <v>0</v>
      </c>
      <c r="S48" s="6">
        <v>0</v>
      </c>
      <c r="T48" s="7"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f t="shared" si="27"/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>
        <v>0</v>
      </c>
      <c r="BL48" s="6">
        <v>0</v>
      </c>
      <c r="BM48" s="7">
        <v>0</v>
      </c>
      <c r="BN48" s="8">
        <v>0</v>
      </c>
      <c r="BO48" s="6">
        <v>0</v>
      </c>
      <c r="BP48" s="7">
        <v>0</v>
      </c>
      <c r="BQ48" s="51">
        <v>0</v>
      </c>
      <c r="BR48" s="11">
        <v>8</v>
      </c>
      <c r="BS48" s="7">
        <v>0</v>
      </c>
      <c r="BT48" s="8">
        <v>0</v>
      </c>
      <c r="BU48" s="6">
        <v>0</v>
      </c>
      <c r="BV48" s="7">
        <v>0</v>
      </c>
      <c r="BW48" s="8">
        <f t="shared" si="20"/>
        <v>0</v>
      </c>
      <c r="BX48" s="7">
        <f t="shared" si="21"/>
        <v>8</v>
      </c>
    </row>
    <row r="49" spans="1:192" x14ac:dyDescent="0.3">
      <c r="A49" s="43">
        <v>2007</v>
      </c>
      <c r="B49" s="44" t="s">
        <v>9</v>
      </c>
      <c r="C49" s="8">
        <v>0</v>
      </c>
      <c r="D49" s="6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f t="shared" si="25"/>
        <v>0</v>
      </c>
      <c r="L49" s="8">
        <v>0</v>
      </c>
      <c r="M49" s="6">
        <v>0</v>
      </c>
      <c r="N49" s="7">
        <v>0</v>
      </c>
      <c r="O49" s="8">
        <v>0</v>
      </c>
      <c r="P49" s="6">
        <v>0</v>
      </c>
      <c r="Q49" s="7">
        <f t="shared" si="26"/>
        <v>0</v>
      </c>
      <c r="R49" s="8">
        <v>0</v>
      </c>
      <c r="S49" s="6">
        <v>0</v>
      </c>
      <c r="T49" s="7">
        <v>0</v>
      </c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f t="shared" si="27"/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>
        <v>0</v>
      </c>
      <c r="BL49" s="6">
        <v>0</v>
      </c>
      <c r="BM49" s="7">
        <v>0</v>
      </c>
      <c r="BN49" s="8">
        <v>0</v>
      </c>
      <c r="BO49" s="6">
        <v>0</v>
      </c>
      <c r="BP49" s="7">
        <v>0</v>
      </c>
      <c r="BQ49" s="51">
        <v>1</v>
      </c>
      <c r="BR49" s="11">
        <v>11</v>
      </c>
      <c r="BS49" s="7">
        <f t="shared" si="28"/>
        <v>11000</v>
      </c>
      <c r="BT49" s="8">
        <v>0</v>
      </c>
      <c r="BU49" s="6">
        <v>0</v>
      </c>
      <c r="BV49" s="7">
        <v>0</v>
      </c>
      <c r="BW49" s="8">
        <f t="shared" si="20"/>
        <v>1</v>
      </c>
      <c r="BX49" s="7">
        <f t="shared" si="21"/>
        <v>11</v>
      </c>
    </row>
    <row r="50" spans="1:192" x14ac:dyDescent="0.3">
      <c r="A50" s="43">
        <v>2007</v>
      </c>
      <c r="B50" s="44" t="s">
        <v>10</v>
      </c>
      <c r="C50" s="8">
        <v>0</v>
      </c>
      <c r="D50" s="6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f t="shared" si="25"/>
        <v>0</v>
      </c>
      <c r="L50" s="8">
        <v>0</v>
      </c>
      <c r="M50" s="6">
        <v>0</v>
      </c>
      <c r="N50" s="7">
        <v>0</v>
      </c>
      <c r="O50" s="8">
        <v>0</v>
      </c>
      <c r="P50" s="6">
        <v>0</v>
      </c>
      <c r="Q50" s="7">
        <f t="shared" si="26"/>
        <v>0</v>
      </c>
      <c r="R50" s="8">
        <v>0</v>
      </c>
      <c r="S50" s="6">
        <v>0</v>
      </c>
      <c r="T50" s="7"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f t="shared" si="27"/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>
        <v>0</v>
      </c>
      <c r="BL50" s="6">
        <v>0</v>
      </c>
      <c r="BM50" s="7">
        <v>0</v>
      </c>
      <c r="BN50" s="8">
        <v>0</v>
      </c>
      <c r="BO50" s="6">
        <v>0</v>
      </c>
      <c r="BP50" s="7">
        <v>0</v>
      </c>
      <c r="BQ50" s="51">
        <v>1</v>
      </c>
      <c r="BR50" s="11">
        <v>12</v>
      </c>
      <c r="BS50" s="7">
        <f t="shared" si="28"/>
        <v>12000</v>
      </c>
      <c r="BT50" s="8">
        <v>0</v>
      </c>
      <c r="BU50" s="6">
        <v>0</v>
      </c>
      <c r="BV50" s="7">
        <v>0</v>
      </c>
      <c r="BW50" s="8">
        <f t="shared" si="20"/>
        <v>1</v>
      </c>
      <c r="BX50" s="7">
        <f t="shared" si="21"/>
        <v>12</v>
      </c>
    </row>
    <row r="51" spans="1:192" x14ac:dyDescent="0.3">
      <c r="A51" s="43">
        <v>2007</v>
      </c>
      <c r="B51" s="44" t="s">
        <v>11</v>
      </c>
      <c r="C51" s="8">
        <v>0</v>
      </c>
      <c r="D51" s="6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f t="shared" si="25"/>
        <v>0</v>
      </c>
      <c r="L51" s="8">
        <v>0</v>
      </c>
      <c r="M51" s="6">
        <v>0</v>
      </c>
      <c r="N51" s="7">
        <v>0</v>
      </c>
      <c r="O51" s="8">
        <v>0</v>
      </c>
      <c r="P51" s="6">
        <v>0</v>
      </c>
      <c r="Q51" s="7">
        <f t="shared" si="26"/>
        <v>0</v>
      </c>
      <c r="R51" s="8">
        <v>0</v>
      </c>
      <c r="S51" s="6">
        <v>0</v>
      </c>
      <c r="T51" s="7">
        <v>0</v>
      </c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f t="shared" si="27"/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>
        <v>0</v>
      </c>
      <c r="BL51" s="6">
        <v>0</v>
      </c>
      <c r="BM51" s="7">
        <v>0</v>
      </c>
      <c r="BN51" s="8">
        <v>0</v>
      </c>
      <c r="BO51" s="6">
        <v>0</v>
      </c>
      <c r="BP51" s="7">
        <v>0</v>
      </c>
      <c r="BQ51" s="51">
        <v>1</v>
      </c>
      <c r="BR51" s="11">
        <v>3</v>
      </c>
      <c r="BS51" s="7">
        <f t="shared" si="28"/>
        <v>3000</v>
      </c>
      <c r="BT51" s="8">
        <v>0</v>
      </c>
      <c r="BU51" s="6">
        <v>0</v>
      </c>
      <c r="BV51" s="7">
        <v>0</v>
      </c>
      <c r="BW51" s="8">
        <f t="shared" si="20"/>
        <v>1</v>
      </c>
      <c r="BX51" s="7">
        <f t="shared" si="21"/>
        <v>3</v>
      </c>
    </row>
    <row r="52" spans="1:192" x14ac:dyDescent="0.3">
      <c r="A52" s="43">
        <v>2007</v>
      </c>
      <c r="B52" s="44" t="s">
        <v>12</v>
      </c>
      <c r="C52" s="8">
        <v>0</v>
      </c>
      <c r="D52" s="6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f t="shared" si="25"/>
        <v>0</v>
      </c>
      <c r="L52" s="8">
        <v>0</v>
      </c>
      <c r="M52" s="6">
        <v>0</v>
      </c>
      <c r="N52" s="7">
        <v>0</v>
      </c>
      <c r="O52" s="8">
        <v>0</v>
      </c>
      <c r="P52" s="6">
        <v>0</v>
      </c>
      <c r="Q52" s="7">
        <f t="shared" si="26"/>
        <v>0</v>
      </c>
      <c r="R52" s="8">
        <v>0</v>
      </c>
      <c r="S52" s="6">
        <v>0</v>
      </c>
      <c r="T52" s="7">
        <v>0</v>
      </c>
      <c r="U52" s="8">
        <v>0</v>
      </c>
      <c r="V52" s="6">
        <v>0</v>
      </c>
      <c r="W52" s="7">
        <v>0</v>
      </c>
      <c r="X52" s="8">
        <v>1</v>
      </c>
      <c r="Y52" s="6">
        <v>10</v>
      </c>
      <c r="Z52" s="7">
        <f>Y52/X52*1000</f>
        <v>10000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f t="shared" si="27"/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>
        <v>0</v>
      </c>
      <c r="BL52" s="6">
        <v>0</v>
      </c>
      <c r="BM52" s="7">
        <v>0</v>
      </c>
      <c r="BN52" s="8">
        <v>0</v>
      </c>
      <c r="BO52" s="6">
        <v>0</v>
      </c>
      <c r="BP52" s="7">
        <v>0</v>
      </c>
      <c r="BQ52" s="51">
        <v>3</v>
      </c>
      <c r="BR52" s="11">
        <v>36</v>
      </c>
      <c r="BS52" s="7">
        <f t="shared" si="28"/>
        <v>12000</v>
      </c>
      <c r="BT52" s="8">
        <v>0</v>
      </c>
      <c r="BU52" s="6">
        <v>3</v>
      </c>
      <c r="BV52" s="7">
        <v>0</v>
      </c>
      <c r="BW52" s="8">
        <f t="shared" si="20"/>
        <v>4</v>
      </c>
      <c r="BX52" s="7">
        <f t="shared" si="21"/>
        <v>49</v>
      </c>
    </row>
    <row r="53" spans="1:192" x14ac:dyDescent="0.3">
      <c r="A53" s="43">
        <v>2007</v>
      </c>
      <c r="B53" s="44" t="s">
        <v>13</v>
      </c>
      <c r="C53" s="8">
        <v>0</v>
      </c>
      <c r="D53" s="6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f t="shared" si="25"/>
        <v>0</v>
      </c>
      <c r="L53" s="8">
        <v>0</v>
      </c>
      <c r="M53" s="6">
        <v>0</v>
      </c>
      <c r="N53" s="7">
        <v>0</v>
      </c>
      <c r="O53" s="8">
        <v>0</v>
      </c>
      <c r="P53" s="6">
        <v>0</v>
      </c>
      <c r="Q53" s="7">
        <f t="shared" si="26"/>
        <v>0</v>
      </c>
      <c r="R53" s="8">
        <v>0</v>
      </c>
      <c r="S53" s="6">
        <v>0</v>
      </c>
      <c r="T53" s="7">
        <v>0</v>
      </c>
      <c r="U53" s="8">
        <v>0</v>
      </c>
      <c r="V53" s="6">
        <v>0</v>
      </c>
      <c r="W53" s="7">
        <v>0</v>
      </c>
      <c r="X53" s="8">
        <v>0</v>
      </c>
      <c r="Y53" s="6">
        <v>6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f t="shared" si="27"/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>
        <v>0</v>
      </c>
      <c r="BL53" s="6">
        <v>0</v>
      </c>
      <c r="BM53" s="7">
        <v>0</v>
      </c>
      <c r="BN53" s="8">
        <v>0</v>
      </c>
      <c r="BO53" s="6">
        <v>0</v>
      </c>
      <c r="BP53" s="7">
        <v>0</v>
      </c>
      <c r="BQ53" s="51">
        <v>1</v>
      </c>
      <c r="BR53" s="11">
        <v>12</v>
      </c>
      <c r="BS53" s="7">
        <f t="shared" si="28"/>
        <v>12000</v>
      </c>
      <c r="BT53" s="8">
        <v>0</v>
      </c>
      <c r="BU53" s="6">
        <v>0</v>
      </c>
      <c r="BV53" s="7">
        <v>0</v>
      </c>
      <c r="BW53" s="8">
        <f t="shared" si="20"/>
        <v>1</v>
      </c>
      <c r="BX53" s="7">
        <f t="shared" si="21"/>
        <v>18</v>
      </c>
    </row>
    <row r="54" spans="1:192" x14ac:dyDescent="0.3">
      <c r="A54" s="43">
        <v>2007</v>
      </c>
      <c r="B54" s="44" t="s">
        <v>14</v>
      </c>
      <c r="C54" s="8">
        <v>0</v>
      </c>
      <c r="D54" s="6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f t="shared" si="25"/>
        <v>0</v>
      </c>
      <c r="L54" s="8">
        <v>0</v>
      </c>
      <c r="M54" s="6">
        <v>0</v>
      </c>
      <c r="N54" s="7">
        <v>0</v>
      </c>
      <c r="O54" s="8">
        <v>0</v>
      </c>
      <c r="P54" s="6">
        <v>0</v>
      </c>
      <c r="Q54" s="7">
        <f t="shared" si="26"/>
        <v>0</v>
      </c>
      <c r="R54" s="8">
        <v>0</v>
      </c>
      <c r="S54" s="6">
        <v>0</v>
      </c>
      <c r="T54" s="7"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f t="shared" si="27"/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>
        <v>0</v>
      </c>
      <c r="BL54" s="6">
        <v>0</v>
      </c>
      <c r="BM54" s="7">
        <v>0</v>
      </c>
      <c r="BN54" s="8">
        <v>0</v>
      </c>
      <c r="BO54" s="6">
        <v>0</v>
      </c>
      <c r="BP54" s="7">
        <v>0</v>
      </c>
      <c r="BQ54" s="8">
        <v>0</v>
      </c>
      <c r="BR54" s="6">
        <v>5</v>
      </c>
      <c r="BS54" s="7">
        <v>0</v>
      </c>
      <c r="BT54" s="8">
        <v>0</v>
      </c>
      <c r="BU54" s="6">
        <v>0</v>
      </c>
      <c r="BV54" s="7">
        <v>0</v>
      </c>
      <c r="BW54" s="8">
        <f t="shared" si="20"/>
        <v>0</v>
      </c>
      <c r="BX54" s="7">
        <f t="shared" si="21"/>
        <v>5</v>
      </c>
    </row>
    <row r="55" spans="1:192" x14ac:dyDescent="0.3">
      <c r="A55" s="43">
        <v>2007</v>
      </c>
      <c r="B55" s="44" t="s">
        <v>15</v>
      </c>
      <c r="C55" s="8">
        <v>0</v>
      </c>
      <c r="D55" s="6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f t="shared" si="25"/>
        <v>0</v>
      </c>
      <c r="L55" s="8">
        <v>0</v>
      </c>
      <c r="M55" s="6">
        <v>0</v>
      </c>
      <c r="N55" s="7">
        <v>0</v>
      </c>
      <c r="O55" s="8">
        <v>0</v>
      </c>
      <c r="P55" s="6">
        <v>0</v>
      </c>
      <c r="Q55" s="7">
        <f t="shared" si="26"/>
        <v>0</v>
      </c>
      <c r="R55" s="8">
        <v>0</v>
      </c>
      <c r="S55" s="6">
        <v>0</v>
      </c>
      <c r="T55" s="7"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f t="shared" si="27"/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>
        <v>0</v>
      </c>
      <c r="BL55" s="6">
        <v>0</v>
      </c>
      <c r="BM55" s="7">
        <v>0</v>
      </c>
      <c r="BN55" s="8">
        <v>0</v>
      </c>
      <c r="BO55" s="6">
        <v>0</v>
      </c>
      <c r="BP55" s="7">
        <v>0</v>
      </c>
      <c r="BQ55" s="8">
        <v>0</v>
      </c>
      <c r="BR55" s="6">
        <v>0</v>
      </c>
      <c r="BS55" s="7">
        <v>0</v>
      </c>
      <c r="BT55" s="8">
        <v>0</v>
      </c>
      <c r="BU55" s="6">
        <v>0</v>
      </c>
      <c r="BV55" s="7">
        <v>0</v>
      </c>
      <c r="BW55" s="8">
        <f t="shared" si="20"/>
        <v>0</v>
      </c>
      <c r="BX55" s="7">
        <f t="shared" si="21"/>
        <v>0</v>
      </c>
    </row>
    <row r="56" spans="1:192" x14ac:dyDescent="0.3">
      <c r="A56" s="43">
        <v>2007</v>
      </c>
      <c r="B56" s="44" t="s">
        <v>16</v>
      </c>
      <c r="C56" s="8">
        <v>0</v>
      </c>
      <c r="D56" s="6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f t="shared" si="25"/>
        <v>0</v>
      </c>
      <c r="L56" s="8">
        <v>0</v>
      </c>
      <c r="M56" s="6">
        <v>0</v>
      </c>
      <c r="N56" s="7">
        <v>0</v>
      </c>
      <c r="O56" s="8">
        <v>0</v>
      </c>
      <c r="P56" s="6">
        <v>0</v>
      </c>
      <c r="Q56" s="7">
        <f t="shared" si="26"/>
        <v>0</v>
      </c>
      <c r="R56" s="8">
        <v>0</v>
      </c>
      <c r="S56" s="6">
        <v>0</v>
      </c>
      <c r="T56" s="7">
        <v>0</v>
      </c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f t="shared" si="27"/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>
        <v>0</v>
      </c>
      <c r="BL56" s="6">
        <v>0</v>
      </c>
      <c r="BM56" s="7">
        <v>0</v>
      </c>
      <c r="BN56" s="8">
        <v>0</v>
      </c>
      <c r="BO56" s="6">
        <v>0</v>
      </c>
      <c r="BP56" s="7">
        <v>0</v>
      </c>
      <c r="BQ56" s="8">
        <v>1</v>
      </c>
      <c r="BR56" s="6">
        <v>14</v>
      </c>
      <c r="BS56" s="7">
        <f t="shared" si="28"/>
        <v>14000</v>
      </c>
      <c r="BT56" s="8">
        <v>0</v>
      </c>
      <c r="BU56" s="6">
        <v>0</v>
      </c>
      <c r="BV56" s="7">
        <v>0</v>
      </c>
      <c r="BW56" s="8">
        <f t="shared" si="20"/>
        <v>1</v>
      </c>
      <c r="BX56" s="7">
        <f t="shared" si="21"/>
        <v>14</v>
      </c>
    </row>
    <row r="57" spans="1:192" ht="15" thickBot="1" x14ac:dyDescent="0.35">
      <c r="A57" s="56"/>
      <c r="B57" s="57" t="s">
        <v>17</v>
      </c>
      <c r="C57" s="40">
        <f>SUM(C45:C56)</f>
        <v>0</v>
      </c>
      <c r="D57" s="38">
        <f>SUM(D45:D56)</f>
        <v>0</v>
      </c>
      <c r="E57" s="39"/>
      <c r="F57" s="40">
        <f>SUM(F45:F56)</f>
        <v>0</v>
      </c>
      <c r="G57" s="38">
        <f>SUM(G45:G56)</f>
        <v>0</v>
      </c>
      <c r="H57" s="39"/>
      <c r="I57" s="40">
        <f t="shared" ref="I57:J57" si="29">SUM(I45:I56)</f>
        <v>0</v>
      </c>
      <c r="J57" s="38">
        <f t="shared" si="29"/>
        <v>0</v>
      </c>
      <c r="K57" s="39"/>
      <c r="L57" s="40">
        <f>SUM(L45:L56)</f>
        <v>0</v>
      </c>
      <c r="M57" s="38">
        <f>SUM(M45:M56)</f>
        <v>0</v>
      </c>
      <c r="N57" s="39"/>
      <c r="O57" s="40">
        <f t="shared" ref="O57:P57" si="30">SUM(O45:O56)</f>
        <v>0</v>
      </c>
      <c r="P57" s="38">
        <f t="shared" si="30"/>
        <v>0</v>
      </c>
      <c r="Q57" s="39"/>
      <c r="R57" s="40">
        <f>SUM(R45:R56)</f>
        <v>0</v>
      </c>
      <c r="S57" s="38">
        <f>SUM(S45:S56)</f>
        <v>0</v>
      </c>
      <c r="T57" s="39"/>
      <c r="U57" s="40">
        <f>SUM(U45:U56)</f>
        <v>0</v>
      </c>
      <c r="V57" s="38">
        <f>SUM(V45:V56)</f>
        <v>0</v>
      </c>
      <c r="W57" s="39"/>
      <c r="X57" s="40">
        <f>SUM(X45:X56)</f>
        <v>1</v>
      </c>
      <c r="Y57" s="38">
        <f>SUM(Y45:Y56)</f>
        <v>16</v>
      </c>
      <c r="Z57" s="39"/>
      <c r="AA57" s="40">
        <f>SUM(AA45:AA56)</f>
        <v>0</v>
      </c>
      <c r="AB57" s="38">
        <f>SUM(AB45:AB56)</f>
        <v>0</v>
      </c>
      <c r="AC57" s="39"/>
      <c r="AD57" s="40">
        <f>SUM(AD45:AD56)</f>
        <v>0</v>
      </c>
      <c r="AE57" s="38">
        <f>SUM(AE45:AE56)</f>
        <v>0</v>
      </c>
      <c r="AF57" s="39"/>
      <c r="AG57" s="40">
        <f>SUM(AG45:AG56)</f>
        <v>0</v>
      </c>
      <c r="AH57" s="38">
        <f>SUM(AH45:AH56)</f>
        <v>0</v>
      </c>
      <c r="AI57" s="39"/>
      <c r="AJ57" s="40">
        <f>SUM(AJ45:AJ56)</f>
        <v>0</v>
      </c>
      <c r="AK57" s="38">
        <f>SUM(AK45:AK56)</f>
        <v>0</v>
      </c>
      <c r="AL57" s="39"/>
      <c r="AM57" s="40">
        <f>SUM(AM45:AM56)</f>
        <v>0</v>
      </c>
      <c r="AN57" s="38">
        <f>SUM(AN45:AN56)</f>
        <v>0</v>
      </c>
      <c r="AO57" s="39"/>
      <c r="AP57" s="40">
        <f>SUM(AP45:AP56)</f>
        <v>0</v>
      </c>
      <c r="AQ57" s="38">
        <f>SUM(AQ45:AQ56)</f>
        <v>0</v>
      </c>
      <c r="AR57" s="39"/>
      <c r="AS57" s="40">
        <f t="shared" ref="AS57:AT57" si="31">SUM(AS45:AS56)</f>
        <v>0</v>
      </c>
      <c r="AT57" s="38">
        <f t="shared" si="31"/>
        <v>0</v>
      </c>
      <c r="AU57" s="39"/>
      <c r="AV57" s="40">
        <f>SUM(AV45:AV56)</f>
        <v>0</v>
      </c>
      <c r="AW57" s="38">
        <f>SUM(AW45:AW56)</f>
        <v>0</v>
      </c>
      <c r="AX57" s="39"/>
      <c r="AY57" s="40">
        <f>SUM(AY45:AY56)</f>
        <v>0</v>
      </c>
      <c r="AZ57" s="38">
        <f>SUM(AZ45:AZ56)</f>
        <v>0</v>
      </c>
      <c r="BA57" s="39"/>
      <c r="BB57" s="40">
        <f>SUM(BB45:BB56)</f>
        <v>0</v>
      </c>
      <c r="BC57" s="38">
        <f>SUM(BC45:BC56)</f>
        <v>0</v>
      </c>
      <c r="BD57" s="39"/>
      <c r="BE57" s="40">
        <f>SUM(BE45:BE56)</f>
        <v>0</v>
      </c>
      <c r="BF57" s="38">
        <f>SUM(BF45:BF56)</f>
        <v>0</v>
      </c>
      <c r="BG57" s="39"/>
      <c r="BH57" s="40">
        <f>SUM(BH45:BH56)</f>
        <v>0</v>
      </c>
      <c r="BI57" s="38">
        <f>SUM(BI45:BI56)</f>
        <v>0</v>
      </c>
      <c r="BJ57" s="39"/>
      <c r="BK57" s="40">
        <f>SUM(BK45:BK56)</f>
        <v>0</v>
      </c>
      <c r="BL57" s="38">
        <f>SUM(BL45:BL56)</f>
        <v>0</v>
      </c>
      <c r="BM57" s="39"/>
      <c r="BN57" s="40">
        <f>SUM(BN45:BN56)</f>
        <v>0</v>
      </c>
      <c r="BO57" s="38">
        <f>SUM(BO45:BO56)</f>
        <v>0</v>
      </c>
      <c r="BP57" s="39"/>
      <c r="BQ57" s="40">
        <f>SUM(BQ45:BQ56)</f>
        <v>16</v>
      </c>
      <c r="BR57" s="38">
        <f>SUM(BR45:BR56)</f>
        <v>202</v>
      </c>
      <c r="BS57" s="39"/>
      <c r="BT57" s="40">
        <f>SUM(BT45:BT56)</f>
        <v>0</v>
      </c>
      <c r="BU57" s="38">
        <f>SUM(BU45:BU56)</f>
        <v>3</v>
      </c>
      <c r="BV57" s="39"/>
      <c r="BW57" s="40">
        <f t="shared" si="20"/>
        <v>17</v>
      </c>
      <c r="BX57" s="39">
        <f t="shared" si="21"/>
        <v>221</v>
      </c>
      <c r="DR57" s="2"/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</row>
    <row r="58" spans="1:192" x14ac:dyDescent="0.3">
      <c r="A58" s="43">
        <v>2008</v>
      </c>
      <c r="B58" s="44" t="s">
        <v>5</v>
      </c>
      <c r="C58" s="8">
        <v>0</v>
      </c>
      <c r="D58" s="6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f t="shared" ref="K58:K69" si="32">IF(I58=0,0,J58/I58*1000)</f>
        <v>0</v>
      </c>
      <c r="L58" s="8">
        <v>0</v>
      </c>
      <c r="M58" s="6">
        <v>0</v>
      </c>
      <c r="N58" s="7">
        <v>0</v>
      </c>
      <c r="O58" s="8">
        <v>0</v>
      </c>
      <c r="P58" s="6">
        <v>0</v>
      </c>
      <c r="Q58" s="7">
        <f t="shared" ref="Q58:Q69" si="33">IF(O58=0,0,P58/O58*1000)</f>
        <v>0</v>
      </c>
      <c r="R58" s="8">
        <v>0</v>
      </c>
      <c r="S58" s="6">
        <v>0</v>
      </c>
      <c r="T58" s="7">
        <v>0</v>
      </c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f t="shared" ref="AU58:AU69" si="34">IF(AS58=0,0,AT58/AS58*1000)</f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>
        <v>0</v>
      </c>
      <c r="BL58" s="6">
        <v>0</v>
      </c>
      <c r="BM58" s="7"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v>0</v>
      </c>
      <c r="BT58" s="8">
        <v>0</v>
      </c>
      <c r="BU58" s="6">
        <v>0</v>
      </c>
      <c r="BV58" s="7">
        <v>0</v>
      </c>
      <c r="BW58" s="8">
        <f t="shared" si="20"/>
        <v>0</v>
      </c>
      <c r="BX58" s="7">
        <f t="shared" si="21"/>
        <v>0</v>
      </c>
    </row>
    <row r="59" spans="1:192" x14ac:dyDescent="0.3">
      <c r="A59" s="43">
        <v>2008</v>
      </c>
      <c r="B59" s="44" t="s">
        <v>6</v>
      </c>
      <c r="C59" s="8">
        <v>0</v>
      </c>
      <c r="D59" s="6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f t="shared" si="32"/>
        <v>0</v>
      </c>
      <c r="L59" s="8">
        <v>0</v>
      </c>
      <c r="M59" s="6">
        <v>0</v>
      </c>
      <c r="N59" s="7">
        <v>0</v>
      </c>
      <c r="O59" s="8">
        <v>0</v>
      </c>
      <c r="P59" s="6">
        <v>0</v>
      </c>
      <c r="Q59" s="7">
        <f t="shared" si="33"/>
        <v>0</v>
      </c>
      <c r="R59" s="8">
        <v>0</v>
      </c>
      <c r="S59" s="6">
        <v>0</v>
      </c>
      <c r="T59" s="7"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f t="shared" si="34"/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>
        <v>0</v>
      </c>
      <c r="BL59" s="6">
        <v>0</v>
      </c>
      <c r="BM59" s="7">
        <v>0</v>
      </c>
      <c r="BN59" s="8">
        <v>0</v>
      </c>
      <c r="BO59" s="6">
        <v>0</v>
      </c>
      <c r="BP59" s="7">
        <v>0</v>
      </c>
      <c r="BQ59" s="51">
        <v>1</v>
      </c>
      <c r="BR59" s="11">
        <v>20</v>
      </c>
      <c r="BS59" s="7">
        <f t="shared" ref="BS59:BS69" si="35">BR59/BQ59*1000</f>
        <v>20000</v>
      </c>
      <c r="BT59" s="8">
        <v>0</v>
      </c>
      <c r="BU59" s="6">
        <v>0</v>
      </c>
      <c r="BV59" s="7">
        <v>0</v>
      </c>
      <c r="BW59" s="8">
        <f t="shared" si="20"/>
        <v>1</v>
      </c>
      <c r="BX59" s="7">
        <f t="shared" si="21"/>
        <v>20</v>
      </c>
    </row>
    <row r="60" spans="1:192" x14ac:dyDescent="0.3">
      <c r="A60" s="43">
        <v>2008</v>
      </c>
      <c r="B60" s="44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0</v>
      </c>
      <c r="K60" s="7">
        <f t="shared" si="32"/>
        <v>0</v>
      </c>
      <c r="L60" s="8">
        <v>0</v>
      </c>
      <c r="M60" s="6">
        <v>0</v>
      </c>
      <c r="N60" s="7">
        <v>0</v>
      </c>
      <c r="O60" s="8">
        <v>0</v>
      </c>
      <c r="P60" s="6">
        <v>0</v>
      </c>
      <c r="Q60" s="7">
        <f t="shared" si="33"/>
        <v>0</v>
      </c>
      <c r="R60" s="8">
        <v>0</v>
      </c>
      <c r="S60" s="6">
        <v>0</v>
      </c>
      <c r="T60" s="7"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f t="shared" si="34"/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>
        <v>0</v>
      </c>
      <c r="BL60" s="6">
        <v>0</v>
      </c>
      <c r="BM60" s="7">
        <v>0</v>
      </c>
      <c r="BN60" s="8">
        <v>0</v>
      </c>
      <c r="BO60" s="6">
        <v>0</v>
      </c>
      <c r="BP60" s="7">
        <v>0</v>
      </c>
      <c r="BQ60" s="51">
        <v>1</v>
      </c>
      <c r="BR60" s="11">
        <v>16</v>
      </c>
      <c r="BS60" s="7">
        <f t="shared" si="35"/>
        <v>16000</v>
      </c>
      <c r="BT60" s="8">
        <v>0</v>
      </c>
      <c r="BU60" s="6">
        <v>0</v>
      </c>
      <c r="BV60" s="7">
        <v>0</v>
      </c>
      <c r="BW60" s="8">
        <f t="shared" si="20"/>
        <v>1</v>
      </c>
      <c r="BX60" s="7">
        <f t="shared" si="21"/>
        <v>16</v>
      </c>
    </row>
    <row r="61" spans="1:192" x14ac:dyDescent="0.3">
      <c r="A61" s="43">
        <v>2008</v>
      </c>
      <c r="B61" s="44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f t="shared" si="32"/>
        <v>0</v>
      </c>
      <c r="L61" s="8">
        <v>0</v>
      </c>
      <c r="M61" s="6">
        <v>0</v>
      </c>
      <c r="N61" s="7">
        <v>0</v>
      </c>
      <c r="O61" s="8">
        <v>0</v>
      </c>
      <c r="P61" s="6">
        <v>0</v>
      </c>
      <c r="Q61" s="7">
        <f t="shared" si="33"/>
        <v>0</v>
      </c>
      <c r="R61" s="8">
        <v>0</v>
      </c>
      <c r="S61" s="6">
        <v>0</v>
      </c>
      <c r="T61" s="7"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f t="shared" si="34"/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>
        <v>0</v>
      </c>
      <c r="BL61" s="6">
        <v>0</v>
      </c>
      <c r="BM61" s="7">
        <v>0</v>
      </c>
      <c r="BN61" s="8">
        <v>0</v>
      </c>
      <c r="BO61" s="6">
        <v>0</v>
      </c>
      <c r="BP61" s="7">
        <v>0</v>
      </c>
      <c r="BQ61" s="51">
        <v>0</v>
      </c>
      <c r="BR61" s="11">
        <v>1</v>
      </c>
      <c r="BS61" s="7">
        <v>0</v>
      </c>
      <c r="BT61" s="8">
        <v>0</v>
      </c>
      <c r="BU61" s="6">
        <v>0</v>
      </c>
      <c r="BV61" s="7">
        <v>0</v>
      </c>
      <c r="BW61" s="8">
        <f t="shared" si="20"/>
        <v>0</v>
      </c>
      <c r="BX61" s="7">
        <f t="shared" si="21"/>
        <v>1</v>
      </c>
    </row>
    <row r="62" spans="1:192" x14ac:dyDescent="0.3">
      <c r="A62" s="43">
        <v>2008</v>
      </c>
      <c r="B62" s="44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f t="shared" si="32"/>
        <v>0</v>
      </c>
      <c r="L62" s="8">
        <v>0</v>
      </c>
      <c r="M62" s="6">
        <v>0</v>
      </c>
      <c r="N62" s="7">
        <v>0</v>
      </c>
      <c r="O62" s="8">
        <v>0</v>
      </c>
      <c r="P62" s="6">
        <v>0</v>
      </c>
      <c r="Q62" s="7">
        <f t="shared" si="33"/>
        <v>0</v>
      </c>
      <c r="R62" s="8">
        <v>0</v>
      </c>
      <c r="S62" s="6">
        <v>0</v>
      </c>
      <c r="T62" s="7"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f t="shared" si="34"/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>
        <v>0</v>
      </c>
      <c r="BL62" s="6">
        <v>0</v>
      </c>
      <c r="BM62" s="7">
        <v>0</v>
      </c>
      <c r="BN62" s="8">
        <v>0</v>
      </c>
      <c r="BO62" s="6">
        <v>0</v>
      </c>
      <c r="BP62" s="7">
        <v>0</v>
      </c>
      <c r="BQ62" s="51">
        <v>1</v>
      </c>
      <c r="BR62" s="11">
        <v>9</v>
      </c>
      <c r="BS62" s="7">
        <f t="shared" si="35"/>
        <v>9000</v>
      </c>
      <c r="BT62" s="8">
        <v>0</v>
      </c>
      <c r="BU62" s="6">
        <v>0</v>
      </c>
      <c r="BV62" s="7">
        <v>0</v>
      </c>
      <c r="BW62" s="8">
        <f t="shared" si="20"/>
        <v>1</v>
      </c>
      <c r="BX62" s="7">
        <f t="shared" si="21"/>
        <v>9</v>
      </c>
    </row>
    <row r="63" spans="1:192" x14ac:dyDescent="0.3">
      <c r="A63" s="43">
        <v>2008</v>
      </c>
      <c r="B63" s="44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f t="shared" si="32"/>
        <v>0</v>
      </c>
      <c r="L63" s="8">
        <v>0</v>
      </c>
      <c r="M63" s="6">
        <v>0</v>
      </c>
      <c r="N63" s="7">
        <v>0</v>
      </c>
      <c r="O63" s="8">
        <v>0</v>
      </c>
      <c r="P63" s="6">
        <v>0</v>
      </c>
      <c r="Q63" s="7">
        <f t="shared" si="33"/>
        <v>0</v>
      </c>
      <c r="R63" s="8">
        <v>0</v>
      </c>
      <c r="S63" s="6">
        <v>0</v>
      </c>
      <c r="T63" s="7">
        <v>0</v>
      </c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f t="shared" si="34"/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>
        <v>0</v>
      </c>
      <c r="BL63" s="6">
        <v>0</v>
      </c>
      <c r="BM63" s="7">
        <v>0</v>
      </c>
      <c r="BN63" s="8">
        <v>0</v>
      </c>
      <c r="BO63" s="6">
        <v>0</v>
      </c>
      <c r="BP63" s="7">
        <v>0</v>
      </c>
      <c r="BQ63" s="51">
        <v>1</v>
      </c>
      <c r="BR63" s="11">
        <v>13</v>
      </c>
      <c r="BS63" s="7">
        <f t="shared" si="35"/>
        <v>13000</v>
      </c>
      <c r="BT63" s="8">
        <v>0</v>
      </c>
      <c r="BU63" s="6">
        <v>0</v>
      </c>
      <c r="BV63" s="7">
        <v>0</v>
      </c>
      <c r="BW63" s="8">
        <f t="shared" si="20"/>
        <v>1</v>
      </c>
      <c r="BX63" s="7">
        <f t="shared" si="21"/>
        <v>13</v>
      </c>
    </row>
    <row r="64" spans="1:192" x14ac:dyDescent="0.3">
      <c r="A64" s="43">
        <v>2008</v>
      </c>
      <c r="B64" s="44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f t="shared" si="32"/>
        <v>0</v>
      </c>
      <c r="L64" s="8">
        <v>0</v>
      </c>
      <c r="M64" s="6">
        <v>0</v>
      </c>
      <c r="N64" s="7">
        <v>0</v>
      </c>
      <c r="O64" s="8">
        <v>0</v>
      </c>
      <c r="P64" s="6">
        <v>0</v>
      </c>
      <c r="Q64" s="7">
        <f t="shared" si="33"/>
        <v>0</v>
      </c>
      <c r="R64" s="8">
        <v>0</v>
      </c>
      <c r="S64" s="6">
        <v>0</v>
      </c>
      <c r="T64" s="7">
        <v>0</v>
      </c>
      <c r="U64" s="8">
        <v>0</v>
      </c>
      <c r="V64" s="6">
        <v>0</v>
      </c>
      <c r="W64" s="7">
        <v>0</v>
      </c>
      <c r="X64" s="8">
        <v>1</v>
      </c>
      <c r="Y64" s="6">
        <v>11</v>
      </c>
      <c r="Z64" s="7">
        <f>Y64/X64*1000</f>
        <v>11000</v>
      </c>
      <c r="AA64" s="8">
        <v>0</v>
      </c>
      <c r="AB64" s="6">
        <v>0</v>
      </c>
      <c r="AC64" s="7">
        <v>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f t="shared" si="34"/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>
        <v>0</v>
      </c>
      <c r="BL64" s="6">
        <v>0</v>
      </c>
      <c r="BM64" s="7">
        <v>0</v>
      </c>
      <c r="BN64" s="8">
        <v>0</v>
      </c>
      <c r="BO64" s="6">
        <v>0</v>
      </c>
      <c r="BP64" s="7">
        <v>0</v>
      </c>
      <c r="BQ64" s="51">
        <v>3</v>
      </c>
      <c r="BR64" s="11">
        <v>62</v>
      </c>
      <c r="BS64" s="7">
        <f t="shared" si="35"/>
        <v>20666.666666666668</v>
      </c>
      <c r="BT64" s="8">
        <v>0</v>
      </c>
      <c r="BU64" s="6">
        <v>0</v>
      </c>
      <c r="BV64" s="7">
        <v>0</v>
      </c>
      <c r="BW64" s="8">
        <f t="shared" si="20"/>
        <v>4</v>
      </c>
      <c r="BX64" s="7">
        <f t="shared" si="21"/>
        <v>73</v>
      </c>
    </row>
    <row r="65" spans="1:192" x14ac:dyDescent="0.3">
      <c r="A65" s="43">
        <v>2008</v>
      </c>
      <c r="B65" s="44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0</v>
      </c>
      <c r="K65" s="7">
        <f t="shared" si="32"/>
        <v>0</v>
      </c>
      <c r="L65" s="8">
        <v>0</v>
      </c>
      <c r="M65" s="6">
        <v>0</v>
      </c>
      <c r="N65" s="7">
        <v>0</v>
      </c>
      <c r="O65" s="8">
        <v>0</v>
      </c>
      <c r="P65" s="6">
        <v>0</v>
      </c>
      <c r="Q65" s="7">
        <f t="shared" si="33"/>
        <v>0</v>
      </c>
      <c r="R65" s="8">
        <v>0</v>
      </c>
      <c r="S65" s="6">
        <v>0</v>
      </c>
      <c r="T65" s="7">
        <v>0</v>
      </c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f t="shared" si="34"/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>
        <v>0</v>
      </c>
      <c r="BL65" s="6">
        <v>0</v>
      </c>
      <c r="BM65" s="7">
        <v>0</v>
      </c>
      <c r="BN65" s="8">
        <v>0</v>
      </c>
      <c r="BO65" s="6">
        <v>0</v>
      </c>
      <c r="BP65" s="7">
        <v>0</v>
      </c>
      <c r="BQ65" s="51">
        <v>1</v>
      </c>
      <c r="BR65" s="11">
        <v>16</v>
      </c>
      <c r="BS65" s="7">
        <f t="shared" si="35"/>
        <v>16000</v>
      </c>
      <c r="BT65" s="8">
        <v>1</v>
      </c>
      <c r="BU65" s="6">
        <v>7</v>
      </c>
      <c r="BV65" s="7">
        <f>BU65/BT65*1000</f>
        <v>7000</v>
      </c>
      <c r="BW65" s="8">
        <f t="shared" si="20"/>
        <v>2</v>
      </c>
      <c r="BX65" s="7">
        <f t="shared" si="21"/>
        <v>23</v>
      </c>
    </row>
    <row r="66" spans="1:192" x14ac:dyDescent="0.3">
      <c r="A66" s="43">
        <v>2008</v>
      </c>
      <c r="B66" s="44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f t="shared" si="32"/>
        <v>0</v>
      </c>
      <c r="L66" s="8">
        <v>0</v>
      </c>
      <c r="M66" s="6">
        <v>0</v>
      </c>
      <c r="N66" s="7">
        <v>0</v>
      </c>
      <c r="O66" s="8">
        <v>0</v>
      </c>
      <c r="P66" s="6">
        <v>0</v>
      </c>
      <c r="Q66" s="7">
        <f t="shared" si="33"/>
        <v>0</v>
      </c>
      <c r="R66" s="8">
        <v>0</v>
      </c>
      <c r="S66" s="6">
        <v>0</v>
      </c>
      <c r="T66" s="7">
        <v>0</v>
      </c>
      <c r="U66" s="8">
        <v>0</v>
      </c>
      <c r="V66" s="6">
        <v>0</v>
      </c>
      <c r="W66" s="7">
        <v>0</v>
      </c>
      <c r="X66" s="8">
        <v>0</v>
      </c>
      <c r="Y66" s="6">
        <v>4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f t="shared" si="34"/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>
        <v>0</v>
      </c>
      <c r="BL66" s="6">
        <v>0</v>
      </c>
      <c r="BM66" s="7">
        <v>0</v>
      </c>
      <c r="BN66" s="8">
        <v>0</v>
      </c>
      <c r="BO66" s="6">
        <v>0</v>
      </c>
      <c r="BP66" s="7">
        <v>0</v>
      </c>
      <c r="BQ66" s="51">
        <v>3</v>
      </c>
      <c r="BR66" s="11">
        <v>43</v>
      </c>
      <c r="BS66" s="7">
        <f t="shared" si="35"/>
        <v>14333.333333333334</v>
      </c>
      <c r="BT66" s="8">
        <v>0</v>
      </c>
      <c r="BU66" s="6">
        <v>1</v>
      </c>
      <c r="BV66" s="7">
        <v>0</v>
      </c>
      <c r="BW66" s="8">
        <f t="shared" si="20"/>
        <v>3</v>
      </c>
      <c r="BX66" s="7">
        <f t="shared" si="21"/>
        <v>48</v>
      </c>
    </row>
    <row r="67" spans="1:192" x14ac:dyDescent="0.3">
      <c r="A67" s="43">
        <v>2008</v>
      </c>
      <c r="B67" s="44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f t="shared" si="32"/>
        <v>0</v>
      </c>
      <c r="L67" s="8">
        <v>0</v>
      </c>
      <c r="M67" s="6">
        <v>0</v>
      </c>
      <c r="N67" s="7">
        <v>0</v>
      </c>
      <c r="O67" s="8">
        <v>0</v>
      </c>
      <c r="P67" s="6">
        <v>0</v>
      </c>
      <c r="Q67" s="7">
        <f t="shared" si="33"/>
        <v>0</v>
      </c>
      <c r="R67" s="8">
        <v>0</v>
      </c>
      <c r="S67" s="6">
        <v>0</v>
      </c>
      <c r="T67" s="7">
        <v>0</v>
      </c>
      <c r="U67" s="8">
        <v>0</v>
      </c>
      <c r="V67" s="6">
        <v>0</v>
      </c>
      <c r="W67" s="7">
        <v>0</v>
      </c>
      <c r="X67" s="8">
        <v>0</v>
      </c>
      <c r="Y67" s="6">
        <v>6</v>
      </c>
      <c r="Z67" s="7">
        <v>0</v>
      </c>
      <c r="AA67" s="8">
        <v>0</v>
      </c>
      <c r="AB67" s="6">
        <v>0</v>
      </c>
      <c r="AC67" s="7">
        <v>0</v>
      </c>
      <c r="AD67" s="8">
        <v>0</v>
      </c>
      <c r="AE67" s="6">
        <v>0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f t="shared" si="34"/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>
        <v>0</v>
      </c>
      <c r="BL67" s="6">
        <v>0</v>
      </c>
      <c r="BM67" s="7">
        <v>0</v>
      </c>
      <c r="BN67" s="8">
        <v>0</v>
      </c>
      <c r="BO67" s="6">
        <v>0</v>
      </c>
      <c r="BP67" s="7">
        <v>0</v>
      </c>
      <c r="BQ67" s="51">
        <v>1</v>
      </c>
      <c r="BR67" s="11">
        <v>20</v>
      </c>
      <c r="BS67" s="7">
        <f t="shared" si="35"/>
        <v>20000</v>
      </c>
      <c r="BT67" s="8">
        <v>2</v>
      </c>
      <c r="BU67" s="6">
        <v>19</v>
      </c>
      <c r="BV67" s="7">
        <f>BU67/BT67*1000</f>
        <v>9500</v>
      </c>
      <c r="BW67" s="8">
        <f t="shared" si="20"/>
        <v>3</v>
      </c>
      <c r="BX67" s="7">
        <f t="shared" si="21"/>
        <v>45</v>
      </c>
    </row>
    <row r="68" spans="1:192" x14ac:dyDescent="0.3">
      <c r="A68" s="43">
        <v>2008</v>
      </c>
      <c r="B68" s="44" t="s">
        <v>15</v>
      </c>
      <c r="C68" s="8">
        <v>0</v>
      </c>
      <c r="D68" s="6">
        <v>0</v>
      </c>
      <c r="E68" s="7">
        <v>0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f t="shared" si="32"/>
        <v>0</v>
      </c>
      <c r="L68" s="8">
        <v>0</v>
      </c>
      <c r="M68" s="6">
        <v>0</v>
      </c>
      <c r="N68" s="7">
        <v>0</v>
      </c>
      <c r="O68" s="8">
        <v>0</v>
      </c>
      <c r="P68" s="6">
        <v>0</v>
      </c>
      <c r="Q68" s="7">
        <f t="shared" si="33"/>
        <v>0</v>
      </c>
      <c r="R68" s="8">
        <v>0</v>
      </c>
      <c r="S68" s="6">
        <v>0</v>
      </c>
      <c r="T68" s="7">
        <v>0</v>
      </c>
      <c r="U68" s="8">
        <v>0</v>
      </c>
      <c r="V68" s="6">
        <v>0</v>
      </c>
      <c r="W68" s="7">
        <v>0</v>
      </c>
      <c r="X68" s="8">
        <v>1</v>
      </c>
      <c r="Y68" s="6">
        <v>9</v>
      </c>
      <c r="Z68" s="7">
        <f>Y68/X68*1000</f>
        <v>9000</v>
      </c>
      <c r="AA68" s="8">
        <v>0</v>
      </c>
      <c r="AB68" s="6">
        <v>0</v>
      </c>
      <c r="AC68" s="7">
        <v>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f t="shared" si="34"/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>
        <v>0</v>
      </c>
      <c r="BL68" s="6">
        <v>0</v>
      </c>
      <c r="BM68" s="7">
        <v>0</v>
      </c>
      <c r="BN68" s="8">
        <v>0</v>
      </c>
      <c r="BO68" s="6">
        <v>0</v>
      </c>
      <c r="BP68" s="7">
        <v>0</v>
      </c>
      <c r="BQ68" s="51">
        <v>1</v>
      </c>
      <c r="BR68" s="11">
        <v>28</v>
      </c>
      <c r="BS68" s="7">
        <f t="shared" si="35"/>
        <v>28000</v>
      </c>
      <c r="BT68" s="8">
        <v>1</v>
      </c>
      <c r="BU68" s="6">
        <v>11</v>
      </c>
      <c r="BV68" s="7">
        <f>BU68/BT68*1000</f>
        <v>11000</v>
      </c>
      <c r="BW68" s="8">
        <f t="shared" si="20"/>
        <v>3</v>
      </c>
      <c r="BX68" s="7">
        <f t="shared" si="21"/>
        <v>48</v>
      </c>
    </row>
    <row r="69" spans="1:192" x14ac:dyDescent="0.3">
      <c r="A69" s="43">
        <v>2008</v>
      </c>
      <c r="B69" s="44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f t="shared" si="32"/>
        <v>0</v>
      </c>
      <c r="L69" s="8">
        <v>0</v>
      </c>
      <c r="M69" s="6">
        <v>0</v>
      </c>
      <c r="N69" s="7">
        <v>0</v>
      </c>
      <c r="O69" s="8">
        <v>0</v>
      </c>
      <c r="P69" s="6">
        <v>0</v>
      </c>
      <c r="Q69" s="7">
        <f t="shared" si="33"/>
        <v>0</v>
      </c>
      <c r="R69" s="8">
        <v>0</v>
      </c>
      <c r="S69" s="6">
        <v>0</v>
      </c>
      <c r="T69" s="7">
        <v>0</v>
      </c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f t="shared" si="34"/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>
        <v>0</v>
      </c>
      <c r="BL69" s="6">
        <v>0</v>
      </c>
      <c r="BM69" s="7">
        <v>0</v>
      </c>
      <c r="BN69" s="8">
        <v>0</v>
      </c>
      <c r="BO69" s="6">
        <v>0</v>
      </c>
      <c r="BP69" s="7">
        <v>0</v>
      </c>
      <c r="BQ69" s="51">
        <v>1</v>
      </c>
      <c r="BR69" s="11">
        <v>16</v>
      </c>
      <c r="BS69" s="7">
        <f t="shared" si="35"/>
        <v>16000</v>
      </c>
      <c r="BT69" s="8">
        <v>0</v>
      </c>
      <c r="BU69" s="6">
        <v>0</v>
      </c>
      <c r="BV69" s="7">
        <v>0</v>
      </c>
      <c r="BW69" s="8">
        <f t="shared" si="20"/>
        <v>1</v>
      </c>
      <c r="BX69" s="7">
        <f t="shared" si="21"/>
        <v>16</v>
      </c>
    </row>
    <row r="70" spans="1:192" ht="15" thickBot="1" x14ac:dyDescent="0.35">
      <c r="A70" s="56"/>
      <c r="B70" s="57" t="s">
        <v>17</v>
      </c>
      <c r="C70" s="40">
        <f>SUM(C58:C69)</f>
        <v>0</v>
      </c>
      <c r="D70" s="38">
        <f>SUM(D58:D69)</f>
        <v>0</v>
      </c>
      <c r="E70" s="39"/>
      <c r="F70" s="40">
        <f>SUM(F58:F69)</f>
        <v>0</v>
      </c>
      <c r="G70" s="38">
        <f>SUM(G58:G69)</f>
        <v>0</v>
      </c>
      <c r="H70" s="39"/>
      <c r="I70" s="40">
        <f t="shared" ref="I70:J70" si="36">SUM(I58:I69)</f>
        <v>0</v>
      </c>
      <c r="J70" s="38">
        <f t="shared" si="36"/>
        <v>0</v>
      </c>
      <c r="K70" s="39"/>
      <c r="L70" s="40">
        <f>SUM(L58:L69)</f>
        <v>0</v>
      </c>
      <c r="M70" s="38">
        <f>SUM(M58:M69)</f>
        <v>0</v>
      </c>
      <c r="N70" s="39"/>
      <c r="O70" s="40">
        <f t="shared" ref="O70:P70" si="37">SUM(O58:O69)</f>
        <v>0</v>
      </c>
      <c r="P70" s="38">
        <f t="shared" si="37"/>
        <v>0</v>
      </c>
      <c r="Q70" s="39"/>
      <c r="R70" s="40">
        <f>SUM(R58:R69)</f>
        <v>0</v>
      </c>
      <c r="S70" s="38">
        <f>SUM(S58:S69)</f>
        <v>0</v>
      </c>
      <c r="T70" s="39"/>
      <c r="U70" s="40">
        <f>SUM(U58:U69)</f>
        <v>0</v>
      </c>
      <c r="V70" s="38">
        <f>SUM(V58:V69)</f>
        <v>0</v>
      </c>
      <c r="W70" s="39"/>
      <c r="X70" s="40">
        <f>SUM(X58:X69)</f>
        <v>2</v>
      </c>
      <c r="Y70" s="38">
        <f>SUM(Y58:Y69)</f>
        <v>30</v>
      </c>
      <c r="Z70" s="39"/>
      <c r="AA70" s="40">
        <f>SUM(AA58:AA69)</f>
        <v>0</v>
      </c>
      <c r="AB70" s="38">
        <f>SUM(AB58:AB69)</f>
        <v>0</v>
      </c>
      <c r="AC70" s="39"/>
      <c r="AD70" s="40">
        <f>SUM(AD58:AD69)</f>
        <v>0</v>
      </c>
      <c r="AE70" s="38">
        <f>SUM(AE58:AE69)</f>
        <v>0</v>
      </c>
      <c r="AF70" s="39"/>
      <c r="AG70" s="40">
        <f>SUM(AG58:AG69)</f>
        <v>0</v>
      </c>
      <c r="AH70" s="38">
        <f>SUM(AH58:AH69)</f>
        <v>0</v>
      </c>
      <c r="AI70" s="39"/>
      <c r="AJ70" s="40">
        <f>SUM(AJ58:AJ69)</f>
        <v>0</v>
      </c>
      <c r="AK70" s="38">
        <f>SUM(AK58:AK69)</f>
        <v>0</v>
      </c>
      <c r="AL70" s="39"/>
      <c r="AM70" s="40">
        <f>SUM(AM58:AM69)</f>
        <v>0</v>
      </c>
      <c r="AN70" s="38">
        <f>SUM(AN58:AN69)</f>
        <v>0</v>
      </c>
      <c r="AO70" s="39"/>
      <c r="AP70" s="40">
        <f>SUM(AP58:AP69)</f>
        <v>0</v>
      </c>
      <c r="AQ70" s="38">
        <f>SUM(AQ58:AQ69)</f>
        <v>0</v>
      </c>
      <c r="AR70" s="39"/>
      <c r="AS70" s="40">
        <f t="shared" ref="AS70:AT70" si="38">SUM(AS58:AS69)</f>
        <v>0</v>
      </c>
      <c r="AT70" s="38">
        <f t="shared" si="38"/>
        <v>0</v>
      </c>
      <c r="AU70" s="39"/>
      <c r="AV70" s="40">
        <f>SUM(AV58:AV69)</f>
        <v>0</v>
      </c>
      <c r="AW70" s="38">
        <f>SUM(AW58:AW69)</f>
        <v>0</v>
      </c>
      <c r="AX70" s="39"/>
      <c r="AY70" s="40">
        <f>SUM(AY58:AY69)</f>
        <v>0</v>
      </c>
      <c r="AZ70" s="38">
        <f>SUM(AZ58:AZ69)</f>
        <v>0</v>
      </c>
      <c r="BA70" s="39"/>
      <c r="BB70" s="40">
        <f>SUM(BB58:BB69)</f>
        <v>0</v>
      </c>
      <c r="BC70" s="38">
        <f>SUM(BC58:BC69)</f>
        <v>0</v>
      </c>
      <c r="BD70" s="39"/>
      <c r="BE70" s="40">
        <f>SUM(BE58:BE69)</f>
        <v>0</v>
      </c>
      <c r="BF70" s="38">
        <f>SUM(BF58:BF69)</f>
        <v>0</v>
      </c>
      <c r="BG70" s="39"/>
      <c r="BH70" s="40">
        <f>SUM(BH58:BH69)</f>
        <v>0</v>
      </c>
      <c r="BI70" s="38">
        <f>SUM(BI58:BI69)</f>
        <v>0</v>
      </c>
      <c r="BJ70" s="39"/>
      <c r="BK70" s="40">
        <f>SUM(BK58:BK69)</f>
        <v>0</v>
      </c>
      <c r="BL70" s="38">
        <f>SUM(BL58:BL69)</f>
        <v>0</v>
      </c>
      <c r="BM70" s="39"/>
      <c r="BN70" s="40">
        <f>SUM(BN58:BN69)</f>
        <v>0</v>
      </c>
      <c r="BO70" s="38">
        <f>SUM(BO58:BO69)</f>
        <v>0</v>
      </c>
      <c r="BP70" s="39"/>
      <c r="BQ70" s="40">
        <f>SUM(BQ58:BQ69)</f>
        <v>14</v>
      </c>
      <c r="BR70" s="38">
        <f>SUM(BR58:BR69)</f>
        <v>244</v>
      </c>
      <c r="BS70" s="39"/>
      <c r="BT70" s="40">
        <f>SUM(BT58:BT69)</f>
        <v>4</v>
      </c>
      <c r="BU70" s="38">
        <f>SUM(BU58:BU69)</f>
        <v>38</v>
      </c>
      <c r="BV70" s="39"/>
      <c r="BW70" s="40">
        <f t="shared" ref="BW70:BW101" si="39">C70+L70+X70+AD70+AJ70+BK70+BQ70+BT70+BN70</f>
        <v>20</v>
      </c>
      <c r="BX70" s="39">
        <f t="shared" ref="BX70:BX101" si="40">D70+M70+Y70+AE70+AK70+BL70+BR70+BU70+BO70</f>
        <v>312</v>
      </c>
      <c r="DR70" s="2"/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</row>
    <row r="71" spans="1:192" x14ac:dyDescent="0.3">
      <c r="A71" s="43">
        <v>2009</v>
      </c>
      <c r="B71" s="44" t="s">
        <v>5</v>
      </c>
      <c r="C71" s="8">
        <v>0</v>
      </c>
      <c r="D71" s="6">
        <v>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f t="shared" ref="K71:K82" si="41">IF(I71=0,0,J71/I71*1000)</f>
        <v>0</v>
      </c>
      <c r="L71" s="8">
        <v>0</v>
      </c>
      <c r="M71" s="6">
        <v>0</v>
      </c>
      <c r="N71" s="7">
        <v>0</v>
      </c>
      <c r="O71" s="8">
        <v>0</v>
      </c>
      <c r="P71" s="6">
        <v>0</v>
      </c>
      <c r="Q71" s="7">
        <f t="shared" ref="Q71:Q82" si="42">IF(O71=0,0,P71/O71*1000)</f>
        <v>0</v>
      </c>
      <c r="R71" s="8">
        <v>0</v>
      </c>
      <c r="S71" s="6">
        <v>0</v>
      </c>
      <c r="T71" s="7">
        <v>0</v>
      </c>
      <c r="U71" s="8">
        <v>0</v>
      </c>
      <c r="V71" s="6">
        <v>0</v>
      </c>
      <c r="W71" s="7"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f t="shared" ref="AU71:AU82" si="43">IF(AS71=0,0,AT71/AS71*1000)</f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>
        <v>0</v>
      </c>
      <c r="BL71" s="6">
        <v>0</v>
      </c>
      <c r="BM71" s="7">
        <v>0</v>
      </c>
      <c r="BN71" s="8">
        <v>0</v>
      </c>
      <c r="BO71" s="6">
        <v>0</v>
      </c>
      <c r="BP71" s="7">
        <v>0</v>
      </c>
      <c r="BQ71" s="8">
        <v>1</v>
      </c>
      <c r="BR71" s="6">
        <v>21</v>
      </c>
      <c r="BS71" s="7">
        <f>BR71/BQ71*1000</f>
        <v>21000</v>
      </c>
      <c r="BT71" s="8">
        <v>2</v>
      </c>
      <c r="BU71" s="6">
        <v>19</v>
      </c>
      <c r="BV71" s="7">
        <f t="shared" ref="BV71:BV79" si="44">BU71/BT71*1000</f>
        <v>9500</v>
      </c>
      <c r="BW71" s="8">
        <f t="shared" si="39"/>
        <v>3</v>
      </c>
      <c r="BX71" s="7">
        <f t="shared" si="40"/>
        <v>40</v>
      </c>
    </row>
    <row r="72" spans="1:192" x14ac:dyDescent="0.3">
      <c r="A72" s="43">
        <v>2009</v>
      </c>
      <c r="B72" s="44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f t="shared" si="41"/>
        <v>0</v>
      </c>
      <c r="L72" s="8">
        <v>0</v>
      </c>
      <c r="M72" s="6">
        <v>0</v>
      </c>
      <c r="N72" s="7">
        <v>0</v>
      </c>
      <c r="O72" s="8">
        <v>0</v>
      </c>
      <c r="P72" s="6">
        <v>0</v>
      </c>
      <c r="Q72" s="7">
        <f t="shared" si="42"/>
        <v>0</v>
      </c>
      <c r="R72" s="8">
        <v>0</v>
      </c>
      <c r="S72" s="6">
        <v>0</v>
      </c>
      <c r="T72" s="7">
        <v>0</v>
      </c>
      <c r="U72" s="8">
        <v>0</v>
      </c>
      <c r="V72" s="6">
        <v>0</v>
      </c>
      <c r="W72" s="7">
        <v>0</v>
      </c>
      <c r="X72" s="8">
        <v>1</v>
      </c>
      <c r="Y72" s="6">
        <v>13</v>
      </c>
      <c r="Z72" s="7">
        <f>Y72/X72*1000</f>
        <v>13000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f t="shared" si="43"/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>
        <v>0</v>
      </c>
      <c r="BL72" s="6">
        <v>0</v>
      </c>
      <c r="BM72" s="7">
        <v>0</v>
      </c>
      <c r="BN72" s="8">
        <v>0</v>
      </c>
      <c r="BO72" s="6">
        <v>1</v>
      </c>
      <c r="BP72" s="7">
        <v>0</v>
      </c>
      <c r="BQ72" s="8">
        <v>0</v>
      </c>
      <c r="BR72" s="6">
        <v>3</v>
      </c>
      <c r="BS72" s="7">
        <v>0</v>
      </c>
      <c r="BT72" s="8">
        <v>0</v>
      </c>
      <c r="BU72" s="6">
        <v>0</v>
      </c>
      <c r="BV72" s="7">
        <v>0</v>
      </c>
      <c r="BW72" s="8">
        <f t="shared" si="39"/>
        <v>1</v>
      </c>
      <c r="BX72" s="7">
        <f t="shared" si="40"/>
        <v>17</v>
      </c>
    </row>
    <row r="73" spans="1:192" x14ac:dyDescent="0.3">
      <c r="A73" s="43">
        <v>2009</v>
      </c>
      <c r="B73" s="44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f t="shared" si="41"/>
        <v>0</v>
      </c>
      <c r="L73" s="8">
        <v>0</v>
      </c>
      <c r="M73" s="6">
        <v>0</v>
      </c>
      <c r="N73" s="7">
        <v>0</v>
      </c>
      <c r="O73" s="8">
        <v>0</v>
      </c>
      <c r="P73" s="6">
        <v>0</v>
      </c>
      <c r="Q73" s="7">
        <f t="shared" si="42"/>
        <v>0</v>
      </c>
      <c r="R73" s="8">
        <v>0</v>
      </c>
      <c r="S73" s="6">
        <v>0</v>
      </c>
      <c r="T73" s="7"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f t="shared" si="43"/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>
        <v>0</v>
      </c>
      <c r="BL73" s="6">
        <v>0</v>
      </c>
      <c r="BM73" s="7">
        <v>0</v>
      </c>
      <c r="BN73" s="8">
        <v>0</v>
      </c>
      <c r="BO73" s="6">
        <v>0</v>
      </c>
      <c r="BP73" s="7">
        <v>0</v>
      </c>
      <c r="BQ73" s="8">
        <v>0</v>
      </c>
      <c r="BR73" s="6">
        <v>1</v>
      </c>
      <c r="BS73" s="7">
        <v>0</v>
      </c>
      <c r="BT73" s="51">
        <v>1</v>
      </c>
      <c r="BU73" s="11">
        <v>12</v>
      </c>
      <c r="BV73" s="7">
        <f t="shared" si="44"/>
        <v>12000</v>
      </c>
      <c r="BW73" s="8">
        <f t="shared" si="39"/>
        <v>1</v>
      </c>
      <c r="BX73" s="7">
        <f t="shared" si="40"/>
        <v>13</v>
      </c>
    </row>
    <row r="74" spans="1:192" x14ac:dyDescent="0.3">
      <c r="A74" s="43">
        <v>2009</v>
      </c>
      <c r="B74" s="44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f t="shared" si="41"/>
        <v>0</v>
      </c>
      <c r="L74" s="8">
        <v>0</v>
      </c>
      <c r="M74" s="6">
        <v>0</v>
      </c>
      <c r="N74" s="7">
        <v>0</v>
      </c>
      <c r="O74" s="8">
        <v>0</v>
      </c>
      <c r="P74" s="6">
        <v>0</v>
      </c>
      <c r="Q74" s="7">
        <f t="shared" si="42"/>
        <v>0</v>
      </c>
      <c r="R74" s="8">
        <v>0</v>
      </c>
      <c r="S74" s="6">
        <v>0</v>
      </c>
      <c r="T74" s="7"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2</v>
      </c>
      <c r="AK74" s="6">
        <v>30</v>
      </c>
      <c r="AL74" s="7">
        <f>AK74/AJ74*1000</f>
        <v>15000</v>
      </c>
      <c r="AM74" s="8">
        <v>0</v>
      </c>
      <c r="AN74" s="6">
        <v>0</v>
      </c>
      <c r="AO74" s="7">
        <v>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f t="shared" si="43"/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v>0</v>
      </c>
      <c r="BK74" s="8">
        <v>0</v>
      </c>
      <c r="BL74" s="6">
        <v>0</v>
      </c>
      <c r="BM74" s="7">
        <v>0</v>
      </c>
      <c r="BN74" s="8">
        <v>0</v>
      </c>
      <c r="BO74" s="6">
        <v>0</v>
      </c>
      <c r="BP74" s="7">
        <v>0</v>
      </c>
      <c r="BQ74" s="8">
        <v>1</v>
      </c>
      <c r="BR74" s="6">
        <v>1</v>
      </c>
      <c r="BS74" s="7">
        <f>BR74/BQ74*1000</f>
        <v>1000</v>
      </c>
      <c r="BT74" s="51">
        <v>5</v>
      </c>
      <c r="BU74" s="11">
        <v>41</v>
      </c>
      <c r="BV74" s="7">
        <f t="shared" si="44"/>
        <v>8200</v>
      </c>
      <c r="BW74" s="8">
        <f t="shared" si="39"/>
        <v>8</v>
      </c>
      <c r="BX74" s="7">
        <f t="shared" si="40"/>
        <v>72</v>
      </c>
    </row>
    <row r="75" spans="1:192" x14ac:dyDescent="0.3">
      <c r="A75" s="43">
        <v>2009</v>
      </c>
      <c r="B75" s="44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f t="shared" si="41"/>
        <v>0</v>
      </c>
      <c r="L75" s="8">
        <v>0</v>
      </c>
      <c r="M75" s="6">
        <v>0</v>
      </c>
      <c r="N75" s="7">
        <v>0</v>
      </c>
      <c r="O75" s="8">
        <v>0</v>
      </c>
      <c r="P75" s="6">
        <v>0</v>
      </c>
      <c r="Q75" s="7">
        <f t="shared" si="42"/>
        <v>0</v>
      </c>
      <c r="R75" s="8">
        <v>0</v>
      </c>
      <c r="S75" s="6">
        <v>0</v>
      </c>
      <c r="T75" s="7"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f t="shared" si="43"/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8">
        <v>0</v>
      </c>
      <c r="BL75" s="6">
        <v>0</v>
      </c>
      <c r="BM75" s="7">
        <v>0</v>
      </c>
      <c r="BN75" s="8">
        <v>0</v>
      </c>
      <c r="BO75" s="6">
        <v>0</v>
      </c>
      <c r="BP75" s="7">
        <v>0</v>
      </c>
      <c r="BQ75" s="8">
        <v>0</v>
      </c>
      <c r="BR75" s="6">
        <v>7</v>
      </c>
      <c r="BS75" s="7">
        <v>0</v>
      </c>
      <c r="BT75" s="51">
        <v>1</v>
      </c>
      <c r="BU75" s="11">
        <v>10</v>
      </c>
      <c r="BV75" s="7">
        <f t="shared" si="44"/>
        <v>10000</v>
      </c>
      <c r="BW75" s="8">
        <f t="shared" si="39"/>
        <v>1</v>
      </c>
      <c r="BX75" s="7">
        <f t="shared" si="40"/>
        <v>17</v>
      </c>
    </row>
    <row r="76" spans="1:192" x14ac:dyDescent="0.3">
      <c r="A76" s="43">
        <v>2009</v>
      </c>
      <c r="B76" s="44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f t="shared" si="41"/>
        <v>0</v>
      </c>
      <c r="L76" s="8">
        <v>0</v>
      </c>
      <c r="M76" s="6">
        <v>0</v>
      </c>
      <c r="N76" s="7">
        <v>0</v>
      </c>
      <c r="O76" s="8">
        <v>0</v>
      </c>
      <c r="P76" s="6">
        <v>0</v>
      </c>
      <c r="Q76" s="7">
        <f t="shared" si="42"/>
        <v>0</v>
      </c>
      <c r="R76" s="8">
        <v>0</v>
      </c>
      <c r="S76" s="6">
        <v>0</v>
      </c>
      <c r="T76" s="7">
        <v>0</v>
      </c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f t="shared" si="43"/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>
        <v>0</v>
      </c>
      <c r="BL76" s="6">
        <v>0</v>
      </c>
      <c r="BM76" s="7"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v>0</v>
      </c>
      <c r="BT76" s="51">
        <v>2</v>
      </c>
      <c r="BU76" s="11">
        <v>15</v>
      </c>
      <c r="BV76" s="7">
        <f t="shared" si="44"/>
        <v>7500</v>
      </c>
      <c r="BW76" s="8">
        <f t="shared" si="39"/>
        <v>2</v>
      </c>
      <c r="BX76" s="7">
        <f t="shared" si="40"/>
        <v>15</v>
      </c>
    </row>
    <row r="77" spans="1:192" x14ac:dyDescent="0.3">
      <c r="A77" s="43">
        <v>2009</v>
      </c>
      <c r="B77" s="44" t="s">
        <v>11</v>
      </c>
      <c r="C77" s="8">
        <v>0</v>
      </c>
      <c r="D77" s="6">
        <v>0</v>
      </c>
      <c r="E77" s="7">
        <v>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f t="shared" si="41"/>
        <v>0</v>
      </c>
      <c r="L77" s="8">
        <v>0</v>
      </c>
      <c r="M77" s="6">
        <v>0</v>
      </c>
      <c r="N77" s="7">
        <v>0</v>
      </c>
      <c r="O77" s="8">
        <v>0</v>
      </c>
      <c r="P77" s="6">
        <v>0</v>
      </c>
      <c r="Q77" s="7">
        <f t="shared" si="42"/>
        <v>0</v>
      </c>
      <c r="R77" s="8">
        <v>0</v>
      </c>
      <c r="S77" s="6">
        <v>0</v>
      </c>
      <c r="T77" s="7"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f t="shared" si="43"/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v>0</v>
      </c>
      <c r="BK77" s="8">
        <v>0</v>
      </c>
      <c r="BL77" s="6">
        <v>0</v>
      </c>
      <c r="BM77" s="7">
        <v>0</v>
      </c>
      <c r="BN77" s="8">
        <v>0</v>
      </c>
      <c r="BO77" s="6">
        <v>0</v>
      </c>
      <c r="BP77" s="7">
        <v>0</v>
      </c>
      <c r="BQ77" s="8">
        <v>0</v>
      </c>
      <c r="BR77" s="6">
        <v>1</v>
      </c>
      <c r="BS77" s="7">
        <v>0</v>
      </c>
      <c r="BT77" s="51">
        <v>2</v>
      </c>
      <c r="BU77" s="11">
        <v>13</v>
      </c>
      <c r="BV77" s="7">
        <f t="shared" si="44"/>
        <v>6500</v>
      </c>
      <c r="BW77" s="8">
        <f t="shared" si="39"/>
        <v>2</v>
      </c>
      <c r="BX77" s="7">
        <f t="shared" si="40"/>
        <v>14</v>
      </c>
    </row>
    <row r="78" spans="1:192" x14ac:dyDescent="0.3">
      <c r="A78" s="43">
        <v>2009</v>
      </c>
      <c r="B78" s="44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f t="shared" si="41"/>
        <v>0</v>
      </c>
      <c r="L78" s="8">
        <v>0</v>
      </c>
      <c r="M78" s="6">
        <v>0</v>
      </c>
      <c r="N78" s="7">
        <v>0</v>
      </c>
      <c r="O78" s="8">
        <v>0</v>
      </c>
      <c r="P78" s="6">
        <v>0</v>
      </c>
      <c r="Q78" s="7">
        <f t="shared" si="42"/>
        <v>0</v>
      </c>
      <c r="R78" s="8">
        <v>0</v>
      </c>
      <c r="S78" s="6">
        <v>0</v>
      </c>
      <c r="T78" s="7">
        <v>0</v>
      </c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f t="shared" si="43"/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8">
        <v>0</v>
      </c>
      <c r="BL78" s="6">
        <v>0</v>
      </c>
      <c r="BM78" s="7">
        <v>0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v>0</v>
      </c>
      <c r="BT78" s="8">
        <v>0</v>
      </c>
      <c r="BU78" s="6">
        <v>0</v>
      </c>
      <c r="BV78" s="7">
        <v>0</v>
      </c>
      <c r="BW78" s="8">
        <f t="shared" si="39"/>
        <v>0</v>
      </c>
      <c r="BX78" s="7">
        <f t="shared" si="40"/>
        <v>0</v>
      </c>
    </row>
    <row r="79" spans="1:192" x14ac:dyDescent="0.3">
      <c r="A79" s="43">
        <v>2009</v>
      </c>
      <c r="B79" s="44" t="s">
        <v>13</v>
      </c>
      <c r="C79" s="8">
        <v>0</v>
      </c>
      <c r="D79" s="6">
        <v>0</v>
      </c>
      <c r="E79" s="7">
        <v>0</v>
      </c>
      <c r="F79" s="8">
        <v>0</v>
      </c>
      <c r="G79" s="6">
        <v>0</v>
      </c>
      <c r="H79" s="7">
        <v>0</v>
      </c>
      <c r="I79" s="8">
        <v>0</v>
      </c>
      <c r="J79" s="6">
        <v>0</v>
      </c>
      <c r="K79" s="7">
        <f t="shared" si="41"/>
        <v>0</v>
      </c>
      <c r="L79" s="8">
        <v>0</v>
      </c>
      <c r="M79" s="6">
        <v>0</v>
      </c>
      <c r="N79" s="7">
        <v>0</v>
      </c>
      <c r="O79" s="8">
        <v>0</v>
      </c>
      <c r="P79" s="6">
        <v>0</v>
      </c>
      <c r="Q79" s="7">
        <f t="shared" si="42"/>
        <v>0</v>
      </c>
      <c r="R79" s="8">
        <v>0</v>
      </c>
      <c r="S79" s="6">
        <v>0</v>
      </c>
      <c r="T79" s="7"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f t="shared" si="43"/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8">
        <v>0</v>
      </c>
      <c r="BL79" s="6">
        <v>0</v>
      </c>
      <c r="BM79" s="7">
        <v>0</v>
      </c>
      <c r="BN79" s="8">
        <v>0</v>
      </c>
      <c r="BO79" s="6">
        <v>0</v>
      </c>
      <c r="BP79" s="7">
        <v>0</v>
      </c>
      <c r="BQ79" s="8">
        <v>0</v>
      </c>
      <c r="BR79" s="6">
        <v>1</v>
      </c>
      <c r="BS79" s="7">
        <v>0</v>
      </c>
      <c r="BT79" s="8">
        <v>2</v>
      </c>
      <c r="BU79" s="6">
        <v>26</v>
      </c>
      <c r="BV79" s="7">
        <f t="shared" si="44"/>
        <v>13000</v>
      </c>
      <c r="BW79" s="8">
        <f t="shared" si="39"/>
        <v>2</v>
      </c>
      <c r="BX79" s="7">
        <f t="shared" si="40"/>
        <v>27</v>
      </c>
    </row>
    <row r="80" spans="1:192" x14ac:dyDescent="0.3">
      <c r="A80" s="43">
        <v>2009</v>
      </c>
      <c r="B80" s="44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f t="shared" si="41"/>
        <v>0</v>
      </c>
      <c r="L80" s="8">
        <v>0</v>
      </c>
      <c r="M80" s="6">
        <v>0</v>
      </c>
      <c r="N80" s="7">
        <v>0</v>
      </c>
      <c r="O80" s="8">
        <v>0</v>
      </c>
      <c r="P80" s="6">
        <v>0</v>
      </c>
      <c r="Q80" s="7">
        <f t="shared" si="42"/>
        <v>0</v>
      </c>
      <c r="R80" s="8">
        <v>0</v>
      </c>
      <c r="S80" s="6">
        <v>0</v>
      </c>
      <c r="T80" s="7"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f t="shared" si="43"/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0</v>
      </c>
      <c r="BG80" s="7">
        <v>0</v>
      </c>
      <c r="BH80" s="8">
        <v>0</v>
      </c>
      <c r="BI80" s="6">
        <v>0</v>
      </c>
      <c r="BJ80" s="7">
        <v>0</v>
      </c>
      <c r="BK80" s="8">
        <v>0</v>
      </c>
      <c r="BL80" s="6">
        <v>0</v>
      </c>
      <c r="BM80" s="7">
        <v>0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v>0</v>
      </c>
      <c r="BT80" s="8">
        <v>0</v>
      </c>
      <c r="BU80" s="6">
        <v>0</v>
      </c>
      <c r="BV80" s="7">
        <v>0</v>
      </c>
      <c r="BW80" s="8">
        <f t="shared" si="39"/>
        <v>0</v>
      </c>
      <c r="BX80" s="7">
        <f t="shared" si="40"/>
        <v>0</v>
      </c>
    </row>
    <row r="81" spans="1:192" x14ac:dyDescent="0.3">
      <c r="A81" s="43">
        <v>2009</v>
      </c>
      <c r="B81" s="44" t="s">
        <v>15</v>
      </c>
      <c r="C81" s="8">
        <v>0</v>
      </c>
      <c r="D81" s="6">
        <v>0</v>
      </c>
      <c r="E81" s="7">
        <v>0</v>
      </c>
      <c r="F81" s="8">
        <v>0</v>
      </c>
      <c r="G81" s="6">
        <v>0</v>
      </c>
      <c r="H81" s="7">
        <v>0</v>
      </c>
      <c r="I81" s="8">
        <v>0</v>
      </c>
      <c r="J81" s="6">
        <v>0</v>
      </c>
      <c r="K81" s="7">
        <f t="shared" si="41"/>
        <v>0</v>
      </c>
      <c r="L81" s="8">
        <v>0</v>
      </c>
      <c r="M81" s="6">
        <v>0</v>
      </c>
      <c r="N81" s="7">
        <v>0</v>
      </c>
      <c r="O81" s="8">
        <v>0</v>
      </c>
      <c r="P81" s="6">
        <v>0</v>
      </c>
      <c r="Q81" s="7">
        <f t="shared" si="42"/>
        <v>0</v>
      </c>
      <c r="R81" s="8">
        <v>0</v>
      </c>
      <c r="S81" s="6">
        <v>0</v>
      </c>
      <c r="T81" s="7"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f t="shared" si="43"/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v>0</v>
      </c>
      <c r="BK81" s="8">
        <v>0</v>
      </c>
      <c r="BL81" s="6">
        <v>0</v>
      </c>
      <c r="BM81" s="7">
        <v>0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v>0</v>
      </c>
      <c r="BT81" s="8">
        <v>0</v>
      </c>
      <c r="BU81" s="6">
        <v>0</v>
      </c>
      <c r="BV81" s="7">
        <v>0</v>
      </c>
      <c r="BW81" s="8">
        <f t="shared" si="39"/>
        <v>0</v>
      </c>
      <c r="BX81" s="7">
        <f t="shared" si="40"/>
        <v>0</v>
      </c>
    </row>
    <row r="82" spans="1:192" x14ac:dyDescent="0.3">
      <c r="A82" s="43">
        <v>2009</v>
      </c>
      <c r="B82" s="44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8">
        <v>0</v>
      </c>
      <c r="J82" s="6">
        <v>0</v>
      </c>
      <c r="K82" s="7">
        <f t="shared" si="41"/>
        <v>0</v>
      </c>
      <c r="L82" s="8">
        <v>0</v>
      </c>
      <c r="M82" s="6">
        <v>0</v>
      </c>
      <c r="N82" s="7">
        <v>0</v>
      </c>
      <c r="O82" s="8">
        <v>0</v>
      </c>
      <c r="P82" s="6">
        <v>0</v>
      </c>
      <c r="Q82" s="7">
        <f t="shared" si="42"/>
        <v>0</v>
      </c>
      <c r="R82" s="8">
        <v>0</v>
      </c>
      <c r="S82" s="6">
        <v>0</v>
      </c>
      <c r="T82" s="7">
        <v>0</v>
      </c>
      <c r="U82" s="8">
        <v>0</v>
      </c>
      <c r="V82" s="6">
        <v>0</v>
      </c>
      <c r="W82" s="7"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>
        <v>0</v>
      </c>
      <c r="AH82" s="6">
        <v>0</v>
      </c>
      <c r="AI82" s="7">
        <v>0</v>
      </c>
      <c r="AJ82" s="8">
        <v>0</v>
      </c>
      <c r="AK82" s="6">
        <v>0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f t="shared" si="43"/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>
        <v>0</v>
      </c>
      <c r="BL82" s="6">
        <v>1</v>
      </c>
      <c r="BM82" s="7">
        <v>0</v>
      </c>
      <c r="BN82" s="8">
        <v>0</v>
      </c>
      <c r="BO82" s="6">
        <v>0</v>
      </c>
      <c r="BP82" s="7">
        <v>0</v>
      </c>
      <c r="BQ82" s="8">
        <v>0</v>
      </c>
      <c r="BR82" s="6">
        <v>1</v>
      </c>
      <c r="BS82" s="7">
        <v>0</v>
      </c>
      <c r="BT82" s="8">
        <v>0</v>
      </c>
      <c r="BU82" s="6">
        <v>0</v>
      </c>
      <c r="BV82" s="7">
        <v>0</v>
      </c>
      <c r="BW82" s="8">
        <f t="shared" si="39"/>
        <v>0</v>
      </c>
      <c r="BX82" s="7">
        <f t="shared" si="40"/>
        <v>2</v>
      </c>
    </row>
    <row r="83" spans="1:192" ht="15" thickBot="1" x14ac:dyDescent="0.35">
      <c r="A83" s="56"/>
      <c r="B83" s="57" t="s">
        <v>17</v>
      </c>
      <c r="C83" s="40">
        <f>SUM(C71:C82)</f>
        <v>0</v>
      </c>
      <c r="D83" s="38">
        <f>SUM(D71:D82)</f>
        <v>0</v>
      </c>
      <c r="E83" s="39"/>
      <c r="F83" s="40">
        <f>SUM(F71:F82)</f>
        <v>0</v>
      </c>
      <c r="G83" s="38">
        <f>SUM(G71:G82)</f>
        <v>0</v>
      </c>
      <c r="H83" s="39"/>
      <c r="I83" s="40">
        <f t="shared" ref="I83:J83" si="45">SUM(I71:I82)</f>
        <v>0</v>
      </c>
      <c r="J83" s="38">
        <f t="shared" si="45"/>
        <v>0</v>
      </c>
      <c r="K83" s="39"/>
      <c r="L83" s="40">
        <f>SUM(L71:L82)</f>
        <v>0</v>
      </c>
      <c r="M83" s="38">
        <f>SUM(M71:M82)</f>
        <v>0</v>
      </c>
      <c r="N83" s="39"/>
      <c r="O83" s="40">
        <f t="shared" ref="O83:P83" si="46">SUM(O71:O82)</f>
        <v>0</v>
      </c>
      <c r="P83" s="38">
        <f t="shared" si="46"/>
        <v>0</v>
      </c>
      <c r="Q83" s="39"/>
      <c r="R83" s="40">
        <f>SUM(R71:R82)</f>
        <v>0</v>
      </c>
      <c r="S83" s="38">
        <f>SUM(S71:S82)</f>
        <v>0</v>
      </c>
      <c r="T83" s="39"/>
      <c r="U83" s="40">
        <f>SUM(U71:U82)</f>
        <v>0</v>
      </c>
      <c r="V83" s="38">
        <f>SUM(V71:V82)</f>
        <v>0</v>
      </c>
      <c r="W83" s="39"/>
      <c r="X83" s="40">
        <f>SUM(X71:X82)</f>
        <v>1</v>
      </c>
      <c r="Y83" s="38">
        <f>SUM(Y71:Y82)</f>
        <v>13</v>
      </c>
      <c r="Z83" s="39"/>
      <c r="AA83" s="40">
        <f>SUM(AA71:AA82)</f>
        <v>0</v>
      </c>
      <c r="AB83" s="38">
        <f>SUM(AB71:AB82)</f>
        <v>0</v>
      </c>
      <c r="AC83" s="39"/>
      <c r="AD83" s="40">
        <f>SUM(AD71:AD82)</f>
        <v>0</v>
      </c>
      <c r="AE83" s="38">
        <f>SUM(AE71:AE82)</f>
        <v>0</v>
      </c>
      <c r="AF83" s="39"/>
      <c r="AG83" s="40">
        <f>SUM(AG71:AG82)</f>
        <v>0</v>
      </c>
      <c r="AH83" s="38">
        <f>SUM(AH71:AH82)</f>
        <v>0</v>
      </c>
      <c r="AI83" s="39"/>
      <c r="AJ83" s="40">
        <f>SUM(AJ71:AJ82)</f>
        <v>2</v>
      </c>
      <c r="AK83" s="38">
        <f>SUM(AK71:AK82)</f>
        <v>30</v>
      </c>
      <c r="AL83" s="39"/>
      <c r="AM83" s="40">
        <f>SUM(AM71:AM82)</f>
        <v>0</v>
      </c>
      <c r="AN83" s="38">
        <f>SUM(AN71:AN82)</f>
        <v>0</v>
      </c>
      <c r="AO83" s="39"/>
      <c r="AP83" s="40">
        <f>SUM(AP71:AP82)</f>
        <v>0</v>
      </c>
      <c r="AQ83" s="38">
        <f>SUM(AQ71:AQ82)</f>
        <v>0</v>
      </c>
      <c r="AR83" s="39"/>
      <c r="AS83" s="40">
        <f t="shared" ref="AS83:AT83" si="47">SUM(AS71:AS82)</f>
        <v>0</v>
      </c>
      <c r="AT83" s="38">
        <f t="shared" si="47"/>
        <v>0</v>
      </c>
      <c r="AU83" s="39"/>
      <c r="AV83" s="40">
        <f>SUM(AV71:AV82)</f>
        <v>0</v>
      </c>
      <c r="AW83" s="38">
        <f>SUM(AW71:AW82)</f>
        <v>0</v>
      </c>
      <c r="AX83" s="39"/>
      <c r="AY83" s="40">
        <f>SUM(AY71:AY82)</f>
        <v>0</v>
      </c>
      <c r="AZ83" s="38">
        <f>SUM(AZ71:AZ82)</f>
        <v>0</v>
      </c>
      <c r="BA83" s="39"/>
      <c r="BB83" s="40">
        <f>SUM(BB71:BB82)</f>
        <v>0</v>
      </c>
      <c r="BC83" s="38">
        <f>SUM(BC71:BC82)</f>
        <v>0</v>
      </c>
      <c r="BD83" s="39"/>
      <c r="BE83" s="40">
        <f>SUM(BE71:BE82)</f>
        <v>0</v>
      </c>
      <c r="BF83" s="38">
        <f>SUM(BF71:BF82)</f>
        <v>0</v>
      </c>
      <c r="BG83" s="39"/>
      <c r="BH83" s="40">
        <f>SUM(BH71:BH82)</f>
        <v>0</v>
      </c>
      <c r="BI83" s="38">
        <f>SUM(BI71:BI82)</f>
        <v>0</v>
      </c>
      <c r="BJ83" s="39"/>
      <c r="BK83" s="40">
        <f>SUM(BK71:BK82)</f>
        <v>0</v>
      </c>
      <c r="BL83" s="38">
        <f>SUM(BL71:BL82)</f>
        <v>1</v>
      </c>
      <c r="BM83" s="39"/>
      <c r="BN83" s="40">
        <f>SUM(BN71:BN82)</f>
        <v>0</v>
      </c>
      <c r="BO83" s="38">
        <f>SUM(BO71:BO82)</f>
        <v>1</v>
      </c>
      <c r="BP83" s="39"/>
      <c r="BQ83" s="40">
        <f>SUM(BQ71:BQ82)</f>
        <v>2</v>
      </c>
      <c r="BR83" s="38">
        <f>SUM(BR71:BR82)</f>
        <v>36</v>
      </c>
      <c r="BS83" s="39"/>
      <c r="BT83" s="40">
        <f>SUM(BT71:BT82)</f>
        <v>15</v>
      </c>
      <c r="BU83" s="38">
        <f>SUM(BU71:BU82)</f>
        <v>136</v>
      </c>
      <c r="BV83" s="39"/>
      <c r="BW83" s="40">
        <f t="shared" si="39"/>
        <v>20</v>
      </c>
      <c r="BX83" s="39">
        <f t="shared" si="40"/>
        <v>217</v>
      </c>
      <c r="DR83" s="2"/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</row>
    <row r="84" spans="1:192" x14ac:dyDescent="0.3">
      <c r="A84" s="43">
        <v>2010</v>
      </c>
      <c r="B84" s="44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8">
        <v>0</v>
      </c>
      <c r="J84" s="6">
        <v>0</v>
      </c>
      <c r="K84" s="7">
        <f t="shared" ref="K84:K95" si="48">IF(I84=0,0,J84/I84*1000)</f>
        <v>0</v>
      </c>
      <c r="L84" s="8">
        <v>0</v>
      </c>
      <c r="M84" s="6">
        <v>0</v>
      </c>
      <c r="N84" s="7">
        <v>0</v>
      </c>
      <c r="O84" s="8">
        <v>0</v>
      </c>
      <c r="P84" s="6">
        <v>0</v>
      </c>
      <c r="Q84" s="7">
        <f t="shared" ref="Q84:Q95" si="49">IF(O84=0,0,P84/O84*1000)</f>
        <v>0</v>
      </c>
      <c r="R84" s="8">
        <v>0</v>
      </c>
      <c r="S84" s="6">
        <v>0</v>
      </c>
      <c r="T84" s="7"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f t="shared" ref="AU84:AU95" si="50">IF(AS84=0,0,AT84/AS84*1000)</f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v>0</v>
      </c>
      <c r="BK84" s="8">
        <v>0</v>
      </c>
      <c r="BL84" s="6">
        <v>0</v>
      </c>
      <c r="BM84" s="7"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v>0</v>
      </c>
      <c r="BT84" s="8">
        <v>0</v>
      </c>
      <c r="BU84" s="6">
        <v>0</v>
      </c>
      <c r="BV84" s="7">
        <v>0</v>
      </c>
      <c r="BW84" s="8">
        <f t="shared" si="39"/>
        <v>0</v>
      </c>
      <c r="BX84" s="7">
        <f t="shared" si="40"/>
        <v>0</v>
      </c>
    </row>
    <row r="85" spans="1:192" x14ac:dyDescent="0.3">
      <c r="A85" s="43">
        <v>2010</v>
      </c>
      <c r="B85" s="44" t="s">
        <v>6</v>
      </c>
      <c r="C85" s="8">
        <v>0</v>
      </c>
      <c r="D85" s="6">
        <v>0</v>
      </c>
      <c r="E85" s="7">
        <v>0</v>
      </c>
      <c r="F85" s="8">
        <v>0</v>
      </c>
      <c r="G85" s="6">
        <v>0</v>
      </c>
      <c r="H85" s="7">
        <v>0</v>
      </c>
      <c r="I85" s="8">
        <v>0</v>
      </c>
      <c r="J85" s="6">
        <v>0</v>
      </c>
      <c r="K85" s="7">
        <f t="shared" si="48"/>
        <v>0</v>
      </c>
      <c r="L85" s="8">
        <v>0</v>
      </c>
      <c r="M85" s="6">
        <v>0</v>
      </c>
      <c r="N85" s="7">
        <v>0</v>
      </c>
      <c r="O85" s="8">
        <v>0</v>
      </c>
      <c r="P85" s="6">
        <v>0</v>
      </c>
      <c r="Q85" s="7">
        <f t="shared" si="49"/>
        <v>0</v>
      </c>
      <c r="R85" s="8">
        <v>0</v>
      </c>
      <c r="S85" s="6">
        <v>0</v>
      </c>
      <c r="T85" s="7">
        <v>0</v>
      </c>
      <c r="U85" s="8">
        <v>0</v>
      </c>
      <c r="V85" s="6">
        <v>0</v>
      </c>
      <c r="W85" s="7">
        <v>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f t="shared" si="50"/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>
        <v>0</v>
      </c>
      <c r="BL85" s="6">
        <v>0</v>
      </c>
      <c r="BM85" s="7"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v>0</v>
      </c>
      <c r="BT85" s="8">
        <v>0</v>
      </c>
      <c r="BU85" s="6">
        <v>0</v>
      </c>
      <c r="BV85" s="7">
        <v>0</v>
      </c>
      <c r="BW85" s="8">
        <f t="shared" si="39"/>
        <v>0</v>
      </c>
      <c r="BX85" s="7">
        <f t="shared" si="40"/>
        <v>0</v>
      </c>
    </row>
    <row r="86" spans="1:192" x14ac:dyDescent="0.3">
      <c r="A86" s="43">
        <v>2010</v>
      </c>
      <c r="B86" s="44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8">
        <v>0</v>
      </c>
      <c r="J86" s="6">
        <v>0</v>
      </c>
      <c r="K86" s="7">
        <f t="shared" si="48"/>
        <v>0</v>
      </c>
      <c r="L86" s="8">
        <v>0</v>
      </c>
      <c r="M86" s="6">
        <v>0</v>
      </c>
      <c r="N86" s="7">
        <v>0</v>
      </c>
      <c r="O86" s="8">
        <v>0</v>
      </c>
      <c r="P86" s="6">
        <v>0</v>
      </c>
      <c r="Q86" s="7">
        <f t="shared" si="49"/>
        <v>0</v>
      </c>
      <c r="R86" s="8">
        <v>0</v>
      </c>
      <c r="S86" s="6">
        <v>0</v>
      </c>
      <c r="T86" s="7"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f t="shared" si="50"/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>
        <v>0</v>
      </c>
      <c r="BL86" s="6">
        <v>0</v>
      </c>
      <c r="BM86" s="7"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v>0</v>
      </c>
      <c r="BT86" s="8">
        <v>0</v>
      </c>
      <c r="BU86" s="6">
        <v>0</v>
      </c>
      <c r="BV86" s="7">
        <v>0</v>
      </c>
      <c r="BW86" s="8">
        <f t="shared" si="39"/>
        <v>0</v>
      </c>
      <c r="BX86" s="7">
        <f t="shared" si="40"/>
        <v>0</v>
      </c>
    </row>
    <row r="87" spans="1:192" x14ac:dyDescent="0.3">
      <c r="A87" s="43">
        <v>2010</v>
      </c>
      <c r="B87" s="44" t="s">
        <v>8</v>
      </c>
      <c r="C87" s="8">
        <v>0</v>
      </c>
      <c r="D87" s="6">
        <v>0</v>
      </c>
      <c r="E87" s="7">
        <v>0</v>
      </c>
      <c r="F87" s="8">
        <v>0</v>
      </c>
      <c r="G87" s="6">
        <v>0</v>
      </c>
      <c r="H87" s="7">
        <v>0</v>
      </c>
      <c r="I87" s="8">
        <v>0</v>
      </c>
      <c r="J87" s="6">
        <v>0</v>
      </c>
      <c r="K87" s="7">
        <f t="shared" si="48"/>
        <v>0</v>
      </c>
      <c r="L87" s="8">
        <v>0</v>
      </c>
      <c r="M87" s="6">
        <v>0</v>
      </c>
      <c r="N87" s="7">
        <v>0</v>
      </c>
      <c r="O87" s="8">
        <v>0</v>
      </c>
      <c r="P87" s="6">
        <v>0</v>
      </c>
      <c r="Q87" s="7">
        <f t="shared" si="49"/>
        <v>0</v>
      </c>
      <c r="R87" s="8">
        <v>0</v>
      </c>
      <c r="S87" s="6">
        <v>0</v>
      </c>
      <c r="T87" s="7"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f t="shared" si="50"/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>
        <v>0</v>
      </c>
      <c r="BL87" s="6">
        <v>0</v>
      </c>
      <c r="BM87" s="7"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v>0</v>
      </c>
      <c r="BT87" s="8">
        <v>0</v>
      </c>
      <c r="BU87" s="6">
        <v>0</v>
      </c>
      <c r="BV87" s="7">
        <v>0</v>
      </c>
      <c r="BW87" s="8">
        <f t="shared" si="39"/>
        <v>0</v>
      </c>
      <c r="BX87" s="7">
        <f t="shared" si="40"/>
        <v>0</v>
      </c>
    </row>
    <row r="88" spans="1:192" x14ac:dyDescent="0.3">
      <c r="A88" s="43">
        <v>2010</v>
      </c>
      <c r="B88" s="44" t="s">
        <v>9</v>
      </c>
      <c r="C88" s="8">
        <v>0</v>
      </c>
      <c r="D88" s="6">
        <v>0</v>
      </c>
      <c r="E88" s="7">
        <v>0</v>
      </c>
      <c r="F88" s="8">
        <v>0</v>
      </c>
      <c r="G88" s="6">
        <v>0</v>
      </c>
      <c r="H88" s="7">
        <v>0</v>
      </c>
      <c r="I88" s="8">
        <v>0</v>
      </c>
      <c r="J88" s="6">
        <v>0</v>
      </c>
      <c r="K88" s="7">
        <f t="shared" si="48"/>
        <v>0</v>
      </c>
      <c r="L88" s="8">
        <v>0</v>
      </c>
      <c r="M88" s="6">
        <v>0</v>
      </c>
      <c r="N88" s="7">
        <v>0</v>
      </c>
      <c r="O88" s="8">
        <v>0</v>
      </c>
      <c r="P88" s="6">
        <v>0</v>
      </c>
      <c r="Q88" s="7">
        <f t="shared" si="49"/>
        <v>0</v>
      </c>
      <c r="R88" s="8">
        <v>0</v>
      </c>
      <c r="S88" s="6">
        <v>0</v>
      </c>
      <c r="T88" s="7"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f t="shared" si="50"/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8">
        <v>0</v>
      </c>
      <c r="BF88" s="6">
        <v>0</v>
      </c>
      <c r="BG88" s="7">
        <v>0</v>
      </c>
      <c r="BH88" s="8">
        <v>0</v>
      </c>
      <c r="BI88" s="6">
        <v>0</v>
      </c>
      <c r="BJ88" s="7">
        <v>0</v>
      </c>
      <c r="BK88" s="8">
        <v>0</v>
      </c>
      <c r="BL88" s="6">
        <v>0</v>
      </c>
      <c r="BM88" s="7"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v>0</v>
      </c>
      <c r="BT88" s="8">
        <v>0</v>
      </c>
      <c r="BU88" s="6">
        <v>0</v>
      </c>
      <c r="BV88" s="7">
        <v>0</v>
      </c>
      <c r="BW88" s="8">
        <f t="shared" si="39"/>
        <v>0</v>
      </c>
      <c r="BX88" s="7">
        <f t="shared" si="40"/>
        <v>0</v>
      </c>
    </row>
    <row r="89" spans="1:192" x14ac:dyDescent="0.3">
      <c r="A89" s="43">
        <v>2010</v>
      </c>
      <c r="B89" s="44" t="s">
        <v>10</v>
      </c>
      <c r="C89" s="8">
        <v>0</v>
      </c>
      <c r="D89" s="6">
        <v>0</v>
      </c>
      <c r="E89" s="7">
        <v>0</v>
      </c>
      <c r="F89" s="8">
        <v>0</v>
      </c>
      <c r="G89" s="6">
        <v>0</v>
      </c>
      <c r="H89" s="7">
        <v>0</v>
      </c>
      <c r="I89" s="8">
        <v>0</v>
      </c>
      <c r="J89" s="6">
        <v>0</v>
      </c>
      <c r="K89" s="7">
        <f t="shared" si="48"/>
        <v>0</v>
      </c>
      <c r="L89" s="8">
        <v>0</v>
      </c>
      <c r="M89" s="6">
        <v>0</v>
      </c>
      <c r="N89" s="7">
        <v>0</v>
      </c>
      <c r="O89" s="8">
        <v>0</v>
      </c>
      <c r="P89" s="6">
        <v>0</v>
      </c>
      <c r="Q89" s="7">
        <f t="shared" si="49"/>
        <v>0</v>
      </c>
      <c r="R89" s="8">
        <v>0</v>
      </c>
      <c r="S89" s="6">
        <v>0</v>
      </c>
      <c r="T89" s="7"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8">
        <v>0</v>
      </c>
      <c r="AB89" s="6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f t="shared" si="50"/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8">
        <v>0</v>
      </c>
      <c r="BL89" s="6">
        <v>0</v>
      </c>
      <c r="BM89" s="7">
        <v>0</v>
      </c>
      <c r="BN89" s="8">
        <v>0</v>
      </c>
      <c r="BO89" s="6">
        <v>0</v>
      </c>
      <c r="BP89" s="7">
        <v>0</v>
      </c>
      <c r="BQ89" s="8">
        <v>0</v>
      </c>
      <c r="BR89" s="6">
        <v>0</v>
      </c>
      <c r="BS89" s="7">
        <v>0</v>
      </c>
      <c r="BT89" s="8">
        <v>0</v>
      </c>
      <c r="BU89" s="6">
        <v>0</v>
      </c>
      <c r="BV89" s="7">
        <v>0</v>
      </c>
      <c r="BW89" s="8">
        <f t="shared" si="39"/>
        <v>0</v>
      </c>
      <c r="BX89" s="7">
        <f t="shared" si="40"/>
        <v>0</v>
      </c>
    </row>
    <row r="90" spans="1:192" x14ac:dyDescent="0.3">
      <c r="A90" s="43">
        <v>2010</v>
      </c>
      <c r="B90" s="44" t="s">
        <v>11</v>
      </c>
      <c r="C90" s="8">
        <v>0</v>
      </c>
      <c r="D90" s="6">
        <v>0</v>
      </c>
      <c r="E90" s="7">
        <v>0</v>
      </c>
      <c r="F90" s="8">
        <v>0</v>
      </c>
      <c r="G90" s="6">
        <v>0</v>
      </c>
      <c r="H90" s="7">
        <v>0</v>
      </c>
      <c r="I90" s="8">
        <v>0</v>
      </c>
      <c r="J90" s="6">
        <v>0</v>
      </c>
      <c r="K90" s="7">
        <f t="shared" si="48"/>
        <v>0</v>
      </c>
      <c r="L90" s="8">
        <v>0</v>
      </c>
      <c r="M90" s="6">
        <v>0</v>
      </c>
      <c r="N90" s="7">
        <v>0</v>
      </c>
      <c r="O90" s="8">
        <v>0</v>
      </c>
      <c r="P90" s="6">
        <v>0</v>
      </c>
      <c r="Q90" s="7">
        <f t="shared" si="49"/>
        <v>0</v>
      </c>
      <c r="R90" s="8">
        <v>0</v>
      </c>
      <c r="S90" s="6">
        <v>0</v>
      </c>
      <c r="T90" s="7"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f t="shared" si="50"/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8">
        <v>0</v>
      </c>
      <c r="BL90" s="6">
        <v>0</v>
      </c>
      <c r="BM90" s="7">
        <v>0</v>
      </c>
      <c r="BN90" s="8">
        <v>0</v>
      </c>
      <c r="BO90" s="6">
        <v>0</v>
      </c>
      <c r="BP90" s="7">
        <v>0</v>
      </c>
      <c r="BQ90" s="8">
        <v>0</v>
      </c>
      <c r="BR90" s="6">
        <v>0</v>
      </c>
      <c r="BS90" s="7">
        <v>0</v>
      </c>
      <c r="BT90" s="8">
        <v>0</v>
      </c>
      <c r="BU90" s="6">
        <v>0</v>
      </c>
      <c r="BV90" s="7">
        <v>0</v>
      </c>
      <c r="BW90" s="8">
        <f t="shared" si="39"/>
        <v>0</v>
      </c>
      <c r="BX90" s="7">
        <f t="shared" si="40"/>
        <v>0</v>
      </c>
    </row>
    <row r="91" spans="1:192" x14ac:dyDescent="0.3">
      <c r="A91" s="43">
        <v>2010</v>
      </c>
      <c r="B91" s="44" t="s">
        <v>12</v>
      </c>
      <c r="C91" s="8">
        <v>0</v>
      </c>
      <c r="D91" s="6">
        <v>0</v>
      </c>
      <c r="E91" s="7">
        <v>0</v>
      </c>
      <c r="F91" s="8">
        <v>0</v>
      </c>
      <c r="G91" s="6">
        <v>0</v>
      </c>
      <c r="H91" s="7">
        <v>0</v>
      </c>
      <c r="I91" s="8">
        <v>0</v>
      </c>
      <c r="J91" s="6">
        <v>0</v>
      </c>
      <c r="K91" s="7">
        <f t="shared" si="48"/>
        <v>0</v>
      </c>
      <c r="L91" s="8">
        <v>0</v>
      </c>
      <c r="M91" s="6">
        <v>0</v>
      </c>
      <c r="N91" s="7">
        <v>0</v>
      </c>
      <c r="O91" s="8">
        <v>0</v>
      </c>
      <c r="P91" s="6">
        <v>0</v>
      </c>
      <c r="Q91" s="7">
        <f t="shared" si="49"/>
        <v>0</v>
      </c>
      <c r="R91" s="8">
        <v>0</v>
      </c>
      <c r="S91" s="6">
        <v>0</v>
      </c>
      <c r="T91" s="7">
        <v>0</v>
      </c>
      <c r="U91" s="8">
        <v>0</v>
      </c>
      <c r="V91" s="6">
        <v>0</v>
      </c>
      <c r="W91" s="7">
        <v>0</v>
      </c>
      <c r="X91" s="8">
        <v>0</v>
      </c>
      <c r="Y91" s="6">
        <v>0</v>
      </c>
      <c r="Z91" s="7">
        <v>0</v>
      </c>
      <c r="AA91" s="8">
        <v>0</v>
      </c>
      <c r="AB91" s="6">
        <v>0</v>
      </c>
      <c r="AC91" s="7">
        <v>0</v>
      </c>
      <c r="AD91" s="8">
        <v>0</v>
      </c>
      <c r="AE91" s="6">
        <v>0</v>
      </c>
      <c r="AF91" s="7">
        <v>0</v>
      </c>
      <c r="AG91" s="8">
        <v>0</v>
      </c>
      <c r="AH91" s="6">
        <v>0</v>
      </c>
      <c r="AI91" s="7">
        <v>0</v>
      </c>
      <c r="AJ91" s="8">
        <v>0</v>
      </c>
      <c r="AK91" s="6">
        <v>4</v>
      </c>
      <c r="AL91" s="7">
        <v>0</v>
      </c>
      <c r="AM91" s="8">
        <v>0</v>
      </c>
      <c r="AN91" s="6">
        <v>0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f t="shared" si="50"/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>
        <v>0</v>
      </c>
      <c r="BL91" s="6">
        <v>0</v>
      </c>
      <c r="BM91" s="7">
        <v>0</v>
      </c>
      <c r="BN91" s="8">
        <v>0</v>
      </c>
      <c r="BO91" s="6">
        <v>0</v>
      </c>
      <c r="BP91" s="7">
        <v>0</v>
      </c>
      <c r="BQ91" s="8">
        <v>0</v>
      </c>
      <c r="BR91" s="6">
        <v>0</v>
      </c>
      <c r="BS91" s="7">
        <v>0</v>
      </c>
      <c r="BT91" s="8">
        <v>0</v>
      </c>
      <c r="BU91" s="6">
        <v>0</v>
      </c>
      <c r="BV91" s="7">
        <v>0</v>
      </c>
      <c r="BW91" s="8">
        <f t="shared" si="39"/>
        <v>0</v>
      </c>
      <c r="BX91" s="7">
        <f t="shared" si="40"/>
        <v>4</v>
      </c>
    </row>
    <row r="92" spans="1:192" x14ac:dyDescent="0.3">
      <c r="A92" s="43">
        <v>2010</v>
      </c>
      <c r="B92" s="44" t="s">
        <v>13</v>
      </c>
      <c r="C92" s="8">
        <v>0</v>
      </c>
      <c r="D92" s="6">
        <v>0</v>
      </c>
      <c r="E92" s="7">
        <v>0</v>
      </c>
      <c r="F92" s="8">
        <v>0</v>
      </c>
      <c r="G92" s="6">
        <v>0</v>
      </c>
      <c r="H92" s="7">
        <v>0</v>
      </c>
      <c r="I92" s="8">
        <v>0</v>
      </c>
      <c r="J92" s="6">
        <v>0</v>
      </c>
      <c r="K92" s="7">
        <f t="shared" si="48"/>
        <v>0</v>
      </c>
      <c r="L92" s="8">
        <v>0</v>
      </c>
      <c r="M92" s="6">
        <v>0</v>
      </c>
      <c r="N92" s="7">
        <v>0</v>
      </c>
      <c r="O92" s="8">
        <v>0</v>
      </c>
      <c r="P92" s="6">
        <v>0</v>
      </c>
      <c r="Q92" s="7">
        <f t="shared" si="49"/>
        <v>0</v>
      </c>
      <c r="R92" s="8">
        <v>0</v>
      </c>
      <c r="S92" s="6">
        <v>0</v>
      </c>
      <c r="T92" s="7">
        <v>0</v>
      </c>
      <c r="U92" s="8">
        <v>0</v>
      </c>
      <c r="V92" s="6">
        <v>0</v>
      </c>
      <c r="W92" s="7">
        <v>0</v>
      </c>
      <c r="X92" s="8">
        <v>0</v>
      </c>
      <c r="Y92" s="6">
        <v>0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f t="shared" si="50"/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>
        <v>0</v>
      </c>
      <c r="BL92" s="6">
        <v>0</v>
      </c>
      <c r="BM92" s="7"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v>0</v>
      </c>
      <c r="BT92" s="8">
        <v>1</v>
      </c>
      <c r="BU92" s="6">
        <v>10</v>
      </c>
      <c r="BV92" s="7">
        <f>BU92/BT92*1000</f>
        <v>10000</v>
      </c>
      <c r="BW92" s="8">
        <f t="shared" si="39"/>
        <v>1</v>
      </c>
      <c r="BX92" s="7">
        <f t="shared" si="40"/>
        <v>10</v>
      </c>
    </row>
    <row r="93" spans="1:192" x14ac:dyDescent="0.3">
      <c r="A93" s="43">
        <v>2010</v>
      </c>
      <c r="B93" s="44" t="s">
        <v>14</v>
      </c>
      <c r="C93" s="8">
        <v>0</v>
      </c>
      <c r="D93" s="6">
        <v>0</v>
      </c>
      <c r="E93" s="7">
        <v>0</v>
      </c>
      <c r="F93" s="8">
        <v>0</v>
      </c>
      <c r="G93" s="6">
        <v>0</v>
      </c>
      <c r="H93" s="7">
        <v>0</v>
      </c>
      <c r="I93" s="8">
        <v>0</v>
      </c>
      <c r="J93" s="6">
        <v>0</v>
      </c>
      <c r="K93" s="7">
        <f t="shared" si="48"/>
        <v>0</v>
      </c>
      <c r="L93" s="8">
        <v>0</v>
      </c>
      <c r="M93" s="6">
        <v>0</v>
      </c>
      <c r="N93" s="7">
        <v>0</v>
      </c>
      <c r="O93" s="8">
        <v>0</v>
      </c>
      <c r="P93" s="6">
        <v>0</v>
      </c>
      <c r="Q93" s="7">
        <f t="shared" si="49"/>
        <v>0</v>
      </c>
      <c r="R93" s="8">
        <v>0</v>
      </c>
      <c r="S93" s="6">
        <v>0</v>
      </c>
      <c r="T93" s="7"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f t="shared" si="50"/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>
        <v>0</v>
      </c>
      <c r="BL93" s="6">
        <v>0</v>
      </c>
      <c r="BM93" s="7"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v>0</v>
      </c>
      <c r="BT93" s="8">
        <v>0</v>
      </c>
      <c r="BU93" s="6">
        <v>0</v>
      </c>
      <c r="BV93" s="7">
        <v>0</v>
      </c>
      <c r="BW93" s="8">
        <f t="shared" si="39"/>
        <v>0</v>
      </c>
      <c r="BX93" s="7">
        <f t="shared" si="40"/>
        <v>0</v>
      </c>
    </row>
    <row r="94" spans="1:192" x14ac:dyDescent="0.3">
      <c r="A94" s="43">
        <v>2010</v>
      </c>
      <c r="B94" s="44" t="s">
        <v>15</v>
      </c>
      <c r="C94" s="8">
        <v>0</v>
      </c>
      <c r="D94" s="6">
        <v>0</v>
      </c>
      <c r="E94" s="7">
        <v>0</v>
      </c>
      <c r="F94" s="8">
        <v>0</v>
      </c>
      <c r="G94" s="6">
        <v>0</v>
      </c>
      <c r="H94" s="7">
        <v>0</v>
      </c>
      <c r="I94" s="8">
        <v>0</v>
      </c>
      <c r="J94" s="6">
        <v>0</v>
      </c>
      <c r="K94" s="7">
        <f t="shared" si="48"/>
        <v>0</v>
      </c>
      <c r="L94" s="8">
        <v>0</v>
      </c>
      <c r="M94" s="6">
        <v>0</v>
      </c>
      <c r="N94" s="7">
        <v>0</v>
      </c>
      <c r="O94" s="8">
        <v>0</v>
      </c>
      <c r="P94" s="6">
        <v>0</v>
      </c>
      <c r="Q94" s="7">
        <f t="shared" si="49"/>
        <v>0</v>
      </c>
      <c r="R94" s="8">
        <v>0</v>
      </c>
      <c r="S94" s="6">
        <v>0</v>
      </c>
      <c r="T94" s="7">
        <v>0</v>
      </c>
      <c r="U94" s="8">
        <v>0</v>
      </c>
      <c r="V94" s="6">
        <v>0</v>
      </c>
      <c r="W94" s="7">
        <v>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f t="shared" si="50"/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>
        <v>0</v>
      </c>
      <c r="BL94" s="6">
        <v>0</v>
      </c>
      <c r="BM94" s="7"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v>0</v>
      </c>
      <c r="BT94" s="8">
        <v>0</v>
      </c>
      <c r="BU94" s="6">
        <v>0</v>
      </c>
      <c r="BV94" s="7">
        <v>0</v>
      </c>
      <c r="BW94" s="8">
        <f t="shared" si="39"/>
        <v>0</v>
      </c>
      <c r="BX94" s="7">
        <f t="shared" si="40"/>
        <v>0</v>
      </c>
    </row>
    <row r="95" spans="1:192" x14ac:dyDescent="0.3">
      <c r="A95" s="43">
        <v>2010</v>
      </c>
      <c r="B95" s="44" t="s">
        <v>16</v>
      </c>
      <c r="C95" s="8">
        <v>0</v>
      </c>
      <c r="D95" s="6">
        <v>0</v>
      </c>
      <c r="E95" s="7">
        <v>0</v>
      </c>
      <c r="F95" s="8">
        <v>0</v>
      </c>
      <c r="G95" s="6">
        <v>0</v>
      </c>
      <c r="H95" s="7">
        <v>0</v>
      </c>
      <c r="I95" s="8">
        <v>0</v>
      </c>
      <c r="J95" s="6">
        <v>0</v>
      </c>
      <c r="K95" s="7">
        <f t="shared" si="48"/>
        <v>0</v>
      </c>
      <c r="L95" s="8">
        <v>0</v>
      </c>
      <c r="M95" s="6">
        <v>0</v>
      </c>
      <c r="N95" s="7">
        <v>0</v>
      </c>
      <c r="O95" s="8">
        <v>0</v>
      </c>
      <c r="P95" s="6">
        <v>0</v>
      </c>
      <c r="Q95" s="7">
        <f t="shared" si="49"/>
        <v>0</v>
      </c>
      <c r="R95" s="8">
        <v>0</v>
      </c>
      <c r="S95" s="6">
        <v>0</v>
      </c>
      <c r="T95" s="7"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8">
        <v>0</v>
      </c>
      <c r="AB95" s="6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f t="shared" si="50"/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>
        <v>0</v>
      </c>
      <c r="BL95" s="6">
        <v>0</v>
      </c>
      <c r="BM95" s="7"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v>0</v>
      </c>
      <c r="BT95" s="8">
        <v>0</v>
      </c>
      <c r="BU95" s="6">
        <v>0</v>
      </c>
      <c r="BV95" s="7">
        <v>0</v>
      </c>
      <c r="BW95" s="8">
        <f t="shared" si="39"/>
        <v>0</v>
      </c>
      <c r="BX95" s="7">
        <f t="shared" si="40"/>
        <v>0</v>
      </c>
    </row>
    <row r="96" spans="1:192" ht="15" thickBot="1" x14ac:dyDescent="0.35">
      <c r="A96" s="56"/>
      <c r="B96" s="57" t="s">
        <v>17</v>
      </c>
      <c r="C96" s="40">
        <f>SUM(C84:C95)</f>
        <v>0</v>
      </c>
      <c r="D96" s="38">
        <f>SUM(D84:D95)</f>
        <v>0</v>
      </c>
      <c r="E96" s="39"/>
      <c r="F96" s="40">
        <f>SUM(F84:F95)</f>
        <v>0</v>
      </c>
      <c r="G96" s="38">
        <f>SUM(G84:G95)</f>
        <v>0</v>
      </c>
      <c r="H96" s="39"/>
      <c r="I96" s="40">
        <f t="shared" ref="I96:J96" si="51">SUM(I84:I95)</f>
        <v>0</v>
      </c>
      <c r="J96" s="38">
        <f t="shared" si="51"/>
        <v>0</v>
      </c>
      <c r="K96" s="39"/>
      <c r="L96" s="40">
        <f>SUM(L84:L95)</f>
        <v>0</v>
      </c>
      <c r="M96" s="38">
        <f>SUM(M84:M95)</f>
        <v>0</v>
      </c>
      <c r="N96" s="39"/>
      <c r="O96" s="40">
        <f t="shared" ref="O96:P96" si="52">SUM(O84:O95)</f>
        <v>0</v>
      </c>
      <c r="P96" s="38">
        <f t="shared" si="52"/>
        <v>0</v>
      </c>
      <c r="Q96" s="39"/>
      <c r="R96" s="40">
        <f>SUM(R84:R95)</f>
        <v>0</v>
      </c>
      <c r="S96" s="38">
        <f>SUM(S84:S95)</f>
        <v>0</v>
      </c>
      <c r="T96" s="39"/>
      <c r="U96" s="40">
        <f>SUM(U84:U95)</f>
        <v>0</v>
      </c>
      <c r="V96" s="38">
        <f>SUM(V84:V95)</f>
        <v>0</v>
      </c>
      <c r="W96" s="39"/>
      <c r="X96" s="40">
        <f>SUM(X84:X95)</f>
        <v>0</v>
      </c>
      <c r="Y96" s="38">
        <f>SUM(Y84:Y95)</f>
        <v>0</v>
      </c>
      <c r="Z96" s="39"/>
      <c r="AA96" s="40">
        <f>SUM(AA84:AA95)</f>
        <v>0</v>
      </c>
      <c r="AB96" s="38">
        <f>SUM(AB84:AB95)</f>
        <v>0</v>
      </c>
      <c r="AC96" s="39"/>
      <c r="AD96" s="40">
        <f>SUM(AD84:AD95)</f>
        <v>0</v>
      </c>
      <c r="AE96" s="38">
        <f>SUM(AE84:AE95)</f>
        <v>0</v>
      </c>
      <c r="AF96" s="39"/>
      <c r="AG96" s="40">
        <f>SUM(AG84:AG95)</f>
        <v>0</v>
      </c>
      <c r="AH96" s="38">
        <f>SUM(AH84:AH95)</f>
        <v>0</v>
      </c>
      <c r="AI96" s="39"/>
      <c r="AJ96" s="40">
        <f>SUM(AJ84:AJ95)</f>
        <v>0</v>
      </c>
      <c r="AK96" s="38">
        <f>SUM(AK84:AK95)</f>
        <v>4</v>
      </c>
      <c r="AL96" s="39"/>
      <c r="AM96" s="40">
        <f>SUM(AM84:AM95)</f>
        <v>0</v>
      </c>
      <c r="AN96" s="38">
        <f>SUM(AN84:AN95)</f>
        <v>0</v>
      </c>
      <c r="AO96" s="39"/>
      <c r="AP96" s="40">
        <f>SUM(AP84:AP95)</f>
        <v>0</v>
      </c>
      <c r="AQ96" s="38">
        <f>SUM(AQ84:AQ95)</f>
        <v>0</v>
      </c>
      <c r="AR96" s="39"/>
      <c r="AS96" s="40">
        <f t="shared" ref="AS96:AT96" si="53">SUM(AS84:AS95)</f>
        <v>0</v>
      </c>
      <c r="AT96" s="38">
        <f t="shared" si="53"/>
        <v>0</v>
      </c>
      <c r="AU96" s="39"/>
      <c r="AV96" s="40">
        <f>SUM(AV84:AV95)</f>
        <v>0</v>
      </c>
      <c r="AW96" s="38">
        <f>SUM(AW84:AW95)</f>
        <v>0</v>
      </c>
      <c r="AX96" s="39"/>
      <c r="AY96" s="40">
        <f>SUM(AY84:AY95)</f>
        <v>0</v>
      </c>
      <c r="AZ96" s="38">
        <f>SUM(AZ84:AZ95)</f>
        <v>0</v>
      </c>
      <c r="BA96" s="39"/>
      <c r="BB96" s="40">
        <f>SUM(BB84:BB95)</f>
        <v>0</v>
      </c>
      <c r="BC96" s="38">
        <f>SUM(BC84:BC95)</f>
        <v>0</v>
      </c>
      <c r="BD96" s="39"/>
      <c r="BE96" s="40">
        <f>SUM(BE84:BE95)</f>
        <v>0</v>
      </c>
      <c r="BF96" s="38">
        <f>SUM(BF84:BF95)</f>
        <v>0</v>
      </c>
      <c r="BG96" s="39"/>
      <c r="BH96" s="40">
        <f>SUM(BH84:BH95)</f>
        <v>0</v>
      </c>
      <c r="BI96" s="38">
        <f>SUM(BI84:BI95)</f>
        <v>0</v>
      </c>
      <c r="BJ96" s="39"/>
      <c r="BK96" s="40">
        <f>SUM(BK84:BK95)</f>
        <v>0</v>
      </c>
      <c r="BL96" s="38">
        <f>SUM(BL84:BL95)</f>
        <v>0</v>
      </c>
      <c r="BM96" s="39"/>
      <c r="BN96" s="40">
        <f>SUM(BN84:BN95)</f>
        <v>0</v>
      </c>
      <c r="BO96" s="38">
        <f>SUM(BO84:BO95)</f>
        <v>0</v>
      </c>
      <c r="BP96" s="39"/>
      <c r="BQ96" s="40">
        <f>SUM(BQ84:BQ95)</f>
        <v>0</v>
      </c>
      <c r="BR96" s="38">
        <f>SUM(BR84:BR95)</f>
        <v>0</v>
      </c>
      <c r="BS96" s="39"/>
      <c r="BT96" s="40">
        <f>SUM(BT84:BT95)</f>
        <v>1</v>
      </c>
      <c r="BU96" s="38">
        <f>SUM(BU84:BU95)</f>
        <v>10</v>
      </c>
      <c r="BV96" s="39"/>
      <c r="BW96" s="40">
        <f t="shared" si="39"/>
        <v>1</v>
      </c>
      <c r="BX96" s="39">
        <f t="shared" si="40"/>
        <v>14</v>
      </c>
      <c r="DR96" s="2"/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</row>
    <row r="97" spans="1:192" x14ac:dyDescent="0.3">
      <c r="A97" s="43">
        <v>2011</v>
      </c>
      <c r="B97" s="44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0</v>
      </c>
      <c r="K97" s="7">
        <f t="shared" ref="K97:K108" si="54">IF(I97=0,0,J97/I97*1000)</f>
        <v>0</v>
      </c>
      <c r="L97" s="8">
        <v>0</v>
      </c>
      <c r="M97" s="6">
        <v>0</v>
      </c>
      <c r="N97" s="7">
        <v>0</v>
      </c>
      <c r="O97" s="8">
        <v>0</v>
      </c>
      <c r="P97" s="6">
        <v>0</v>
      </c>
      <c r="Q97" s="7">
        <f t="shared" ref="Q97:Q108" si="55">IF(O97=0,0,P97/O97*1000)</f>
        <v>0</v>
      </c>
      <c r="R97" s="8">
        <v>0</v>
      </c>
      <c r="S97" s="6">
        <v>0</v>
      </c>
      <c r="T97" s="7"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1</v>
      </c>
      <c r="AF97" s="7">
        <v>0</v>
      </c>
      <c r="AG97" s="8">
        <v>0</v>
      </c>
      <c r="AH97" s="6">
        <v>0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f t="shared" ref="AU97:AU108" si="56">IF(AS97=0,0,AT97/AS97*1000)</f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>
        <v>0</v>
      </c>
      <c r="BL97" s="6">
        <v>0</v>
      </c>
      <c r="BM97" s="7">
        <v>0</v>
      </c>
      <c r="BN97" s="8">
        <v>0</v>
      </c>
      <c r="BO97" s="6">
        <v>0</v>
      </c>
      <c r="BP97" s="7">
        <v>0</v>
      </c>
      <c r="BQ97" s="8">
        <v>0</v>
      </c>
      <c r="BR97" s="6">
        <v>0</v>
      </c>
      <c r="BS97" s="7">
        <v>0</v>
      </c>
      <c r="BT97" s="8">
        <v>0</v>
      </c>
      <c r="BU97" s="6">
        <v>0</v>
      </c>
      <c r="BV97" s="7">
        <v>0</v>
      </c>
      <c r="BW97" s="8">
        <f t="shared" si="39"/>
        <v>0</v>
      </c>
      <c r="BX97" s="7">
        <f t="shared" si="40"/>
        <v>1</v>
      </c>
    </row>
    <row r="98" spans="1:192" x14ac:dyDescent="0.3">
      <c r="A98" s="43">
        <v>2011</v>
      </c>
      <c r="B98" s="44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f t="shared" si="54"/>
        <v>0</v>
      </c>
      <c r="L98" s="8">
        <v>0</v>
      </c>
      <c r="M98" s="6">
        <v>0</v>
      </c>
      <c r="N98" s="7">
        <v>0</v>
      </c>
      <c r="O98" s="8">
        <v>0</v>
      </c>
      <c r="P98" s="6">
        <v>0</v>
      </c>
      <c r="Q98" s="7">
        <f t="shared" si="55"/>
        <v>0</v>
      </c>
      <c r="R98" s="8">
        <v>0</v>
      </c>
      <c r="S98" s="6">
        <v>0</v>
      </c>
      <c r="T98" s="7">
        <v>0</v>
      </c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f t="shared" si="56"/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>
        <v>0</v>
      </c>
      <c r="BL98" s="6">
        <v>0</v>
      </c>
      <c r="BM98" s="7"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v>0</v>
      </c>
      <c r="BT98" s="8">
        <v>0</v>
      </c>
      <c r="BU98" s="6">
        <v>6</v>
      </c>
      <c r="BV98" s="7">
        <v>0</v>
      </c>
      <c r="BW98" s="8">
        <f t="shared" si="39"/>
        <v>0</v>
      </c>
      <c r="BX98" s="7">
        <f t="shared" si="40"/>
        <v>6</v>
      </c>
    </row>
    <row r="99" spans="1:192" x14ac:dyDescent="0.3">
      <c r="A99" s="43">
        <v>2011</v>
      </c>
      <c r="B99" s="44" t="s">
        <v>7</v>
      </c>
      <c r="C99" s="8">
        <v>0</v>
      </c>
      <c r="D99" s="6">
        <v>0</v>
      </c>
      <c r="E99" s="7">
        <v>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f t="shared" si="54"/>
        <v>0</v>
      </c>
      <c r="L99" s="8">
        <v>0</v>
      </c>
      <c r="M99" s="6">
        <v>0</v>
      </c>
      <c r="N99" s="7">
        <v>0</v>
      </c>
      <c r="O99" s="8">
        <v>0</v>
      </c>
      <c r="P99" s="6">
        <v>0</v>
      </c>
      <c r="Q99" s="7">
        <f t="shared" si="55"/>
        <v>0</v>
      </c>
      <c r="R99" s="8">
        <v>0</v>
      </c>
      <c r="S99" s="6">
        <v>0</v>
      </c>
      <c r="T99" s="7">
        <v>0</v>
      </c>
      <c r="U99" s="8">
        <v>0</v>
      </c>
      <c r="V99" s="6">
        <v>0</v>
      </c>
      <c r="W99" s="7">
        <v>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f t="shared" si="56"/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>
        <v>0</v>
      </c>
      <c r="BL99" s="6">
        <v>0</v>
      </c>
      <c r="BM99" s="7"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v>0</v>
      </c>
      <c r="BT99" s="8">
        <v>0</v>
      </c>
      <c r="BU99" s="6">
        <v>0</v>
      </c>
      <c r="BV99" s="7">
        <v>0</v>
      </c>
      <c r="BW99" s="8">
        <f t="shared" si="39"/>
        <v>0</v>
      </c>
      <c r="BX99" s="7">
        <f t="shared" si="40"/>
        <v>0</v>
      </c>
    </row>
    <row r="100" spans="1:192" x14ac:dyDescent="0.3">
      <c r="A100" s="43">
        <v>2011</v>
      </c>
      <c r="B100" s="44" t="s">
        <v>8</v>
      </c>
      <c r="C100" s="8">
        <v>0</v>
      </c>
      <c r="D100" s="6">
        <v>0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f t="shared" si="54"/>
        <v>0</v>
      </c>
      <c r="L100" s="8">
        <v>0</v>
      </c>
      <c r="M100" s="6">
        <v>0</v>
      </c>
      <c r="N100" s="7">
        <v>0</v>
      </c>
      <c r="O100" s="8">
        <v>0</v>
      </c>
      <c r="P100" s="6">
        <v>0</v>
      </c>
      <c r="Q100" s="7">
        <f t="shared" si="55"/>
        <v>0</v>
      </c>
      <c r="R100" s="8">
        <v>0</v>
      </c>
      <c r="S100" s="6">
        <v>0</v>
      </c>
      <c r="T100" s="7"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f t="shared" si="56"/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>
        <v>0</v>
      </c>
      <c r="BL100" s="6">
        <v>0</v>
      </c>
      <c r="BM100" s="7"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v>0</v>
      </c>
      <c r="BT100" s="8">
        <v>0</v>
      </c>
      <c r="BU100" s="6">
        <v>0</v>
      </c>
      <c r="BV100" s="7">
        <v>0</v>
      </c>
      <c r="BW100" s="8">
        <f t="shared" si="39"/>
        <v>0</v>
      </c>
      <c r="BX100" s="7">
        <f t="shared" si="40"/>
        <v>0</v>
      </c>
    </row>
    <row r="101" spans="1:192" x14ac:dyDescent="0.3">
      <c r="A101" s="43">
        <v>2011</v>
      </c>
      <c r="B101" s="44" t="s">
        <v>9</v>
      </c>
      <c r="C101" s="8">
        <v>0</v>
      </c>
      <c r="D101" s="6">
        <v>0</v>
      </c>
      <c r="E101" s="7">
        <v>0</v>
      </c>
      <c r="F101" s="8">
        <v>0</v>
      </c>
      <c r="G101" s="6">
        <v>0</v>
      </c>
      <c r="H101" s="7">
        <v>0</v>
      </c>
      <c r="I101" s="8">
        <v>0</v>
      </c>
      <c r="J101" s="6">
        <v>0</v>
      </c>
      <c r="K101" s="7">
        <f t="shared" si="54"/>
        <v>0</v>
      </c>
      <c r="L101" s="8">
        <v>0</v>
      </c>
      <c r="M101" s="6">
        <v>0</v>
      </c>
      <c r="N101" s="7">
        <v>0</v>
      </c>
      <c r="O101" s="8">
        <v>0</v>
      </c>
      <c r="P101" s="6">
        <v>0</v>
      </c>
      <c r="Q101" s="7">
        <f t="shared" si="55"/>
        <v>0</v>
      </c>
      <c r="R101" s="8">
        <v>0</v>
      </c>
      <c r="S101" s="6">
        <v>0</v>
      </c>
      <c r="T101" s="7"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f t="shared" si="56"/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>
        <v>0</v>
      </c>
      <c r="BL101" s="6">
        <v>0</v>
      </c>
      <c r="BM101" s="7">
        <v>0</v>
      </c>
      <c r="BN101" s="8">
        <v>0</v>
      </c>
      <c r="BO101" s="6">
        <v>0</v>
      </c>
      <c r="BP101" s="7">
        <v>0</v>
      </c>
      <c r="BQ101" s="8">
        <v>0</v>
      </c>
      <c r="BR101" s="6">
        <v>0</v>
      </c>
      <c r="BS101" s="7">
        <v>0</v>
      </c>
      <c r="BT101" s="8">
        <v>0</v>
      </c>
      <c r="BU101" s="6">
        <v>0</v>
      </c>
      <c r="BV101" s="7">
        <v>0</v>
      </c>
      <c r="BW101" s="8">
        <f t="shared" si="39"/>
        <v>0</v>
      </c>
      <c r="BX101" s="7">
        <f t="shared" si="40"/>
        <v>0</v>
      </c>
    </row>
    <row r="102" spans="1:192" x14ac:dyDescent="0.3">
      <c r="A102" s="43">
        <v>2011</v>
      </c>
      <c r="B102" s="44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f t="shared" si="54"/>
        <v>0</v>
      </c>
      <c r="L102" s="8">
        <v>0</v>
      </c>
      <c r="M102" s="6">
        <v>0</v>
      </c>
      <c r="N102" s="7">
        <v>0</v>
      </c>
      <c r="O102" s="8">
        <v>0</v>
      </c>
      <c r="P102" s="6">
        <v>0</v>
      </c>
      <c r="Q102" s="7">
        <f t="shared" si="55"/>
        <v>0</v>
      </c>
      <c r="R102" s="8">
        <v>0</v>
      </c>
      <c r="S102" s="6">
        <v>0</v>
      </c>
      <c r="T102" s="7">
        <v>0</v>
      </c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f t="shared" si="56"/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>
        <v>0</v>
      </c>
      <c r="BL102" s="6">
        <v>0</v>
      </c>
      <c r="BM102" s="7">
        <v>0</v>
      </c>
      <c r="BN102" s="8">
        <v>0</v>
      </c>
      <c r="BO102" s="6">
        <v>0</v>
      </c>
      <c r="BP102" s="7">
        <v>0</v>
      </c>
      <c r="BQ102" s="8">
        <v>0</v>
      </c>
      <c r="BR102" s="6">
        <v>0</v>
      </c>
      <c r="BS102" s="7">
        <v>0</v>
      </c>
      <c r="BT102" s="8">
        <v>0</v>
      </c>
      <c r="BU102" s="6">
        <v>0</v>
      </c>
      <c r="BV102" s="7">
        <v>0</v>
      </c>
      <c r="BW102" s="8">
        <f t="shared" ref="BW102:BW109" si="57">C102+L102+X102+AD102+AJ102+BK102+BQ102+BT102+BN102</f>
        <v>0</v>
      </c>
      <c r="BX102" s="7">
        <f t="shared" ref="BX102:BX109" si="58">D102+M102+Y102+AE102+AK102+BL102+BR102+BU102+BO102</f>
        <v>0</v>
      </c>
    </row>
    <row r="103" spans="1:192" x14ac:dyDescent="0.3">
      <c r="A103" s="43">
        <v>2011</v>
      </c>
      <c r="B103" s="44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f t="shared" si="54"/>
        <v>0</v>
      </c>
      <c r="L103" s="8">
        <v>0</v>
      </c>
      <c r="M103" s="6">
        <v>0</v>
      </c>
      <c r="N103" s="7">
        <v>0</v>
      </c>
      <c r="O103" s="8">
        <v>0</v>
      </c>
      <c r="P103" s="6">
        <v>0</v>
      </c>
      <c r="Q103" s="7">
        <f t="shared" si="55"/>
        <v>0</v>
      </c>
      <c r="R103" s="8">
        <v>0</v>
      </c>
      <c r="S103" s="6">
        <v>0</v>
      </c>
      <c r="T103" s="7"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f t="shared" si="56"/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>
        <v>0</v>
      </c>
      <c r="BL103" s="6">
        <v>0</v>
      </c>
      <c r="BM103" s="7">
        <v>0</v>
      </c>
      <c r="BN103" s="8">
        <v>0</v>
      </c>
      <c r="BO103" s="6">
        <v>0</v>
      </c>
      <c r="BP103" s="7">
        <v>0</v>
      </c>
      <c r="BQ103" s="8">
        <v>1</v>
      </c>
      <c r="BR103" s="6">
        <v>4</v>
      </c>
      <c r="BS103" s="7">
        <f>BR103/BQ103*1000</f>
        <v>4000</v>
      </c>
      <c r="BT103" s="8">
        <v>1</v>
      </c>
      <c r="BU103" s="6">
        <v>2</v>
      </c>
      <c r="BV103" s="7">
        <f>BU103/BT103*1000</f>
        <v>2000</v>
      </c>
      <c r="BW103" s="8">
        <f t="shared" si="57"/>
        <v>2</v>
      </c>
      <c r="BX103" s="7">
        <f t="shared" si="58"/>
        <v>6</v>
      </c>
    </row>
    <row r="104" spans="1:192" x14ac:dyDescent="0.3">
      <c r="A104" s="43">
        <v>2011</v>
      </c>
      <c r="B104" s="44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8">
        <v>0</v>
      </c>
      <c r="J104" s="6">
        <v>0</v>
      </c>
      <c r="K104" s="7">
        <f t="shared" si="54"/>
        <v>0</v>
      </c>
      <c r="L104" s="8">
        <v>0</v>
      </c>
      <c r="M104" s="6">
        <v>0</v>
      </c>
      <c r="N104" s="7">
        <v>0</v>
      </c>
      <c r="O104" s="8">
        <v>0</v>
      </c>
      <c r="P104" s="6">
        <v>0</v>
      </c>
      <c r="Q104" s="7">
        <f t="shared" si="55"/>
        <v>0</v>
      </c>
      <c r="R104" s="8">
        <v>0</v>
      </c>
      <c r="S104" s="6">
        <v>0</v>
      </c>
      <c r="T104" s="7">
        <v>0</v>
      </c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f t="shared" si="56"/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>
        <v>0</v>
      </c>
      <c r="BL104" s="6">
        <v>0</v>
      </c>
      <c r="BM104" s="7"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v>0</v>
      </c>
      <c r="BT104" s="8">
        <v>0</v>
      </c>
      <c r="BU104" s="6">
        <v>0</v>
      </c>
      <c r="BV104" s="7">
        <v>0</v>
      </c>
      <c r="BW104" s="8">
        <f t="shared" si="57"/>
        <v>0</v>
      </c>
      <c r="BX104" s="7">
        <f t="shared" si="58"/>
        <v>0</v>
      </c>
    </row>
    <row r="105" spans="1:192" x14ac:dyDescent="0.3">
      <c r="A105" s="43">
        <v>2011</v>
      </c>
      <c r="B105" s="44" t="s">
        <v>13</v>
      </c>
      <c r="C105" s="8">
        <v>0</v>
      </c>
      <c r="D105" s="6">
        <v>0</v>
      </c>
      <c r="E105" s="7">
        <v>0</v>
      </c>
      <c r="F105" s="8">
        <v>0</v>
      </c>
      <c r="G105" s="6">
        <v>0</v>
      </c>
      <c r="H105" s="7">
        <v>0</v>
      </c>
      <c r="I105" s="8">
        <v>0</v>
      </c>
      <c r="J105" s="6">
        <v>0</v>
      </c>
      <c r="K105" s="7">
        <f t="shared" si="54"/>
        <v>0</v>
      </c>
      <c r="L105" s="8">
        <v>0</v>
      </c>
      <c r="M105" s="6">
        <v>0</v>
      </c>
      <c r="N105" s="7">
        <v>0</v>
      </c>
      <c r="O105" s="8">
        <v>0</v>
      </c>
      <c r="P105" s="6">
        <v>0</v>
      </c>
      <c r="Q105" s="7">
        <f t="shared" si="55"/>
        <v>0</v>
      </c>
      <c r="R105" s="8">
        <v>0</v>
      </c>
      <c r="S105" s="6">
        <v>0</v>
      </c>
      <c r="T105" s="7">
        <v>0</v>
      </c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f t="shared" si="56"/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>
        <v>0</v>
      </c>
      <c r="BL105" s="6">
        <v>0</v>
      </c>
      <c r="BM105" s="7"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v>0</v>
      </c>
      <c r="BT105" s="8">
        <v>0</v>
      </c>
      <c r="BU105" s="6">
        <v>0</v>
      </c>
      <c r="BV105" s="7">
        <v>0</v>
      </c>
      <c r="BW105" s="8">
        <f t="shared" si="57"/>
        <v>0</v>
      </c>
      <c r="BX105" s="7">
        <f t="shared" si="58"/>
        <v>0</v>
      </c>
    </row>
    <row r="106" spans="1:192" x14ac:dyDescent="0.3">
      <c r="A106" s="43">
        <v>2011</v>
      </c>
      <c r="B106" s="44" t="s">
        <v>14</v>
      </c>
      <c r="C106" s="8">
        <v>0</v>
      </c>
      <c r="D106" s="6">
        <v>0</v>
      </c>
      <c r="E106" s="7">
        <v>0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f t="shared" si="54"/>
        <v>0</v>
      </c>
      <c r="L106" s="8">
        <v>0</v>
      </c>
      <c r="M106" s="6">
        <v>0</v>
      </c>
      <c r="N106" s="7">
        <v>0</v>
      </c>
      <c r="O106" s="8">
        <v>0</v>
      </c>
      <c r="P106" s="6">
        <v>0</v>
      </c>
      <c r="Q106" s="7">
        <f t="shared" si="55"/>
        <v>0</v>
      </c>
      <c r="R106" s="8">
        <v>0</v>
      </c>
      <c r="S106" s="6">
        <v>0</v>
      </c>
      <c r="T106" s="7">
        <v>0</v>
      </c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f t="shared" si="56"/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0</v>
      </c>
      <c r="BD106" s="7">
        <v>0</v>
      </c>
      <c r="BE106" s="8">
        <v>0</v>
      </c>
      <c r="BF106" s="6">
        <v>0</v>
      </c>
      <c r="BG106" s="7">
        <v>0</v>
      </c>
      <c r="BH106" s="8">
        <v>0</v>
      </c>
      <c r="BI106" s="6">
        <v>0</v>
      </c>
      <c r="BJ106" s="7">
        <v>0</v>
      </c>
      <c r="BK106" s="8">
        <v>0</v>
      </c>
      <c r="BL106" s="6">
        <v>0</v>
      </c>
      <c r="BM106" s="7"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v>0</v>
      </c>
      <c r="BT106" s="8">
        <v>0</v>
      </c>
      <c r="BU106" s="6">
        <v>0</v>
      </c>
      <c r="BV106" s="7">
        <v>0</v>
      </c>
      <c r="BW106" s="8">
        <f t="shared" si="57"/>
        <v>0</v>
      </c>
      <c r="BX106" s="7">
        <f t="shared" si="58"/>
        <v>0</v>
      </c>
    </row>
    <row r="107" spans="1:192" x14ac:dyDescent="0.3">
      <c r="A107" s="43">
        <v>2011</v>
      </c>
      <c r="B107" s="44" t="s">
        <v>15</v>
      </c>
      <c r="C107" s="8">
        <v>0</v>
      </c>
      <c r="D107" s="6">
        <v>0</v>
      </c>
      <c r="E107" s="7">
        <v>0</v>
      </c>
      <c r="F107" s="8">
        <v>0</v>
      </c>
      <c r="G107" s="6">
        <v>0</v>
      </c>
      <c r="H107" s="7">
        <v>0</v>
      </c>
      <c r="I107" s="8">
        <v>0</v>
      </c>
      <c r="J107" s="6">
        <v>0</v>
      </c>
      <c r="K107" s="7">
        <f t="shared" si="54"/>
        <v>0</v>
      </c>
      <c r="L107" s="8">
        <v>0</v>
      </c>
      <c r="M107" s="6">
        <v>0</v>
      </c>
      <c r="N107" s="7">
        <v>0</v>
      </c>
      <c r="O107" s="8">
        <v>0</v>
      </c>
      <c r="P107" s="6">
        <v>0</v>
      </c>
      <c r="Q107" s="7">
        <f t="shared" si="55"/>
        <v>0</v>
      </c>
      <c r="R107" s="8">
        <v>0</v>
      </c>
      <c r="S107" s="6">
        <v>0</v>
      </c>
      <c r="T107" s="7"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f t="shared" si="56"/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>
        <v>0</v>
      </c>
      <c r="BL107" s="6">
        <v>0</v>
      </c>
      <c r="BM107" s="7"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1</v>
      </c>
      <c r="BS107" s="7">
        <v>0</v>
      </c>
      <c r="BT107" s="8">
        <v>0</v>
      </c>
      <c r="BU107" s="6">
        <v>0</v>
      </c>
      <c r="BV107" s="7">
        <v>0</v>
      </c>
      <c r="BW107" s="8">
        <f t="shared" si="57"/>
        <v>0</v>
      </c>
      <c r="BX107" s="7">
        <f t="shared" si="58"/>
        <v>1</v>
      </c>
    </row>
    <row r="108" spans="1:192" x14ac:dyDescent="0.3">
      <c r="A108" s="43">
        <v>2011</v>
      </c>
      <c r="B108" s="44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f t="shared" si="54"/>
        <v>0</v>
      </c>
      <c r="L108" s="8">
        <v>0</v>
      </c>
      <c r="M108" s="6">
        <v>0</v>
      </c>
      <c r="N108" s="7">
        <v>0</v>
      </c>
      <c r="O108" s="8">
        <v>0</v>
      </c>
      <c r="P108" s="6">
        <v>0</v>
      </c>
      <c r="Q108" s="7">
        <f t="shared" si="55"/>
        <v>0</v>
      </c>
      <c r="R108" s="8">
        <v>0</v>
      </c>
      <c r="S108" s="6">
        <v>0</v>
      </c>
      <c r="T108" s="7">
        <v>0</v>
      </c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2</v>
      </c>
      <c r="AF108" s="7">
        <v>0</v>
      </c>
      <c r="AG108" s="8">
        <v>0</v>
      </c>
      <c r="AH108" s="6">
        <v>0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f t="shared" si="56"/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>
        <v>0</v>
      </c>
      <c r="BL108" s="6">
        <v>0</v>
      </c>
      <c r="BM108" s="7"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v>0</v>
      </c>
      <c r="BT108" s="8">
        <v>0</v>
      </c>
      <c r="BU108" s="6">
        <v>0</v>
      </c>
      <c r="BV108" s="7">
        <v>0</v>
      </c>
      <c r="BW108" s="8">
        <f t="shared" si="57"/>
        <v>0</v>
      </c>
      <c r="BX108" s="7">
        <f t="shared" si="58"/>
        <v>2</v>
      </c>
    </row>
    <row r="109" spans="1:192" ht="15" thickBot="1" x14ac:dyDescent="0.35">
      <c r="A109" s="56"/>
      <c r="B109" s="57" t="s">
        <v>17</v>
      </c>
      <c r="C109" s="40">
        <f>SUM(C97:C108)</f>
        <v>0</v>
      </c>
      <c r="D109" s="38">
        <f>SUM(D97:D108)</f>
        <v>0</v>
      </c>
      <c r="E109" s="39"/>
      <c r="F109" s="40">
        <f>SUM(F97:F108)</f>
        <v>0</v>
      </c>
      <c r="G109" s="38">
        <f>SUM(G97:G108)</f>
        <v>0</v>
      </c>
      <c r="H109" s="39"/>
      <c r="I109" s="40">
        <f t="shared" ref="I109:J109" si="59">SUM(I97:I108)</f>
        <v>0</v>
      </c>
      <c r="J109" s="38">
        <f t="shared" si="59"/>
        <v>0</v>
      </c>
      <c r="K109" s="39"/>
      <c r="L109" s="40">
        <f>SUM(L97:L108)</f>
        <v>0</v>
      </c>
      <c r="M109" s="38">
        <f>SUM(M97:M108)</f>
        <v>0</v>
      </c>
      <c r="N109" s="39"/>
      <c r="O109" s="40">
        <f t="shared" ref="O109:P109" si="60">SUM(O97:O108)</f>
        <v>0</v>
      </c>
      <c r="P109" s="38">
        <f t="shared" si="60"/>
        <v>0</v>
      </c>
      <c r="Q109" s="39"/>
      <c r="R109" s="40">
        <f>SUM(R97:R108)</f>
        <v>0</v>
      </c>
      <c r="S109" s="38">
        <f>SUM(S97:S108)</f>
        <v>0</v>
      </c>
      <c r="T109" s="39"/>
      <c r="U109" s="40">
        <f>SUM(U97:U108)</f>
        <v>0</v>
      </c>
      <c r="V109" s="38">
        <f>SUM(V97:V108)</f>
        <v>0</v>
      </c>
      <c r="W109" s="39"/>
      <c r="X109" s="40">
        <f>SUM(X97:X108)</f>
        <v>0</v>
      </c>
      <c r="Y109" s="38">
        <f>SUM(Y97:Y108)</f>
        <v>0</v>
      </c>
      <c r="Z109" s="39"/>
      <c r="AA109" s="40">
        <f>SUM(AA97:AA108)</f>
        <v>0</v>
      </c>
      <c r="AB109" s="38">
        <f>SUM(AB97:AB108)</f>
        <v>0</v>
      </c>
      <c r="AC109" s="39"/>
      <c r="AD109" s="40">
        <f>SUM(AD97:AD108)</f>
        <v>0</v>
      </c>
      <c r="AE109" s="38">
        <f>SUM(AE97:AE108)</f>
        <v>3</v>
      </c>
      <c r="AF109" s="39"/>
      <c r="AG109" s="40">
        <f>SUM(AG97:AG108)</f>
        <v>0</v>
      </c>
      <c r="AH109" s="38">
        <f>SUM(AH97:AH108)</f>
        <v>0</v>
      </c>
      <c r="AI109" s="39"/>
      <c r="AJ109" s="40">
        <f>SUM(AJ97:AJ108)</f>
        <v>0</v>
      </c>
      <c r="AK109" s="38">
        <f>SUM(AK97:AK108)</f>
        <v>0</v>
      </c>
      <c r="AL109" s="39"/>
      <c r="AM109" s="40">
        <f>SUM(AM97:AM108)</f>
        <v>0</v>
      </c>
      <c r="AN109" s="38">
        <f>SUM(AN97:AN108)</f>
        <v>0</v>
      </c>
      <c r="AO109" s="39"/>
      <c r="AP109" s="40">
        <f>SUM(AP97:AP108)</f>
        <v>0</v>
      </c>
      <c r="AQ109" s="38">
        <f>SUM(AQ97:AQ108)</f>
        <v>0</v>
      </c>
      <c r="AR109" s="39"/>
      <c r="AS109" s="40">
        <f t="shared" ref="AS109:AT109" si="61">SUM(AS97:AS108)</f>
        <v>0</v>
      </c>
      <c r="AT109" s="38">
        <f t="shared" si="61"/>
        <v>0</v>
      </c>
      <c r="AU109" s="39"/>
      <c r="AV109" s="40">
        <f>SUM(AV97:AV108)</f>
        <v>0</v>
      </c>
      <c r="AW109" s="38">
        <f>SUM(AW97:AW108)</f>
        <v>0</v>
      </c>
      <c r="AX109" s="39"/>
      <c r="AY109" s="40">
        <f>SUM(AY97:AY108)</f>
        <v>0</v>
      </c>
      <c r="AZ109" s="38">
        <f>SUM(AZ97:AZ108)</f>
        <v>0</v>
      </c>
      <c r="BA109" s="39"/>
      <c r="BB109" s="40">
        <f>SUM(BB97:BB108)</f>
        <v>0</v>
      </c>
      <c r="BC109" s="38">
        <f>SUM(BC97:BC108)</f>
        <v>0</v>
      </c>
      <c r="BD109" s="39"/>
      <c r="BE109" s="40">
        <f>SUM(BE97:BE108)</f>
        <v>0</v>
      </c>
      <c r="BF109" s="38">
        <f>SUM(BF97:BF108)</f>
        <v>0</v>
      </c>
      <c r="BG109" s="39"/>
      <c r="BH109" s="40">
        <f>SUM(BH97:BH108)</f>
        <v>0</v>
      </c>
      <c r="BI109" s="38">
        <f>SUM(BI97:BI108)</f>
        <v>0</v>
      </c>
      <c r="BJ109" s="39"/>
      <c r="BK109" s="40">
        <f>SUM(BK97:BK108)</f>
        <v>0</v>
      </c>
      <c r="BL109" s="38">
        <f>SUM(BL97:BL108)</f>
        <v>0</v>
      </c>
      <c r="BM109" s="39"/>
      <c r="BN109" s="40">
        <f>SUM(BN97:BN108)</f>
        <v>0</v>
      </c>
      <c r="BO109" s="38">
        <f>SUM(BO97:BO108)</f>
        <v>0</v>
      </c>
      <c r="BP109" s="39"/>
      <c r="BQ109" s="40">
        <f>SUM(BQ97:BQ108)</f>
        <v>1</v>
      </c>
      <c r="BR109" s="38">
        <f>SUM(BR97:BR108)</f>
        <v>5</v>
      </c>
      <c r="BS109" s="39"/>
      <c r="BT109" s="40">
        <f>SUM(BT97:BT108)</f>
        <v>1</v>
      </c>
      <c r="BU109" s="38">
        <f>SUM(BU97:BU108)</f>
        <v>8</v>
      </c>
      <c r="BV109" s="39"/>
      <c r="BW109" s="40">
        <f t="shared" si="57"/>
        <v>2</v>
      </c>
      <c r="BX109" s="39">
        <f t="shared" si="58"/>
        <v>16</v>
      </c>
      <c r="DR109" s="2"/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</row>
    <row r="110" spans="1:192" x14ac:dyDescent="0.3">
      <c r="A110" s="43">
        <v>2012</v>
      </c>
      <c r="B110" s="44" t="s">
        <v>5</v>
      </c>
      <c r="C110" s="8">
        <v>0</v>
      </c>
      <c r="D110" s="6">
        <v>0</v>
      </c>
      <c r="E110" s="7">
        <v>0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f t="shared" ref="K110:K121" si="62">IF(I110=0,0,J110/I110*1000)</f>
        <v>0</v>
      </c>
      <c r="L110" s="8">
        <v>0</v>
      </c>
      <c r="M110" s="6">
        <v>0</v>
      </c>
      <c r="N110" s="7">
        <v>0</v>
      </c>
      <c r="O110" s="8">
        <v>0</v>
      </c>
      <c r="P110" s="6">
        <v>0</v>
      </c>
      <c r="Q110" s="7">
        <f t="shared" ref="Q110:Q121" si="63">IF(O110=0,0,P110/O110*1000)</f>
        <v>0</v>
      </c>
      <c r="R110" s="8">
        <v>0</v>
      </c>
      <c r="S110" s="6">
        <v>0</v>
      </c>
      <c r="T110" s="7"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f t="shared" ref="AU110:AU121" si="64">IF(AS110=0,0,AT110/AS110*1000)</f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>
        <v>0</v>
      </c>
      <c r="BL110" s="6">
        <v>0</v>
      </c>
      <c r="BM110" s="7"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v>0</v>
      </c>
      <c r="BT110" s="8">
        <v>0</v>
      </c>
      <c r="BU110" s="6">
        <v>0</v>
      </c>
      <c r="BV110" s="7">
        <v>0</v>
      </c>
      <c r="BW110" s="8">
        <f t="shared" ref="BW110:BW122" si="65">C110+L110+X110+AD110+AJ110+BK110+BQ110+BT110+BN110+BE110</f>
        <v>0</v>
      </c>
      <c r="BX110" s="7">
        <f t="shared" ref="BX110:BX122" si="66">D110+M110+Y110+AE110+AK110+BL110+BR110+BU110+BO110+BF110</f>
        <v>0</v>
      </c>
    </row>
    <row r="111" spans="1:192" x14ac:dyDescent="0.3">
      <c r="A111" s="43">
        <v>2012</v>
      </c>
      <c r="B111" s="44" t="s">
        <v>6</v>
      </c>
      <c r="C111" s="8">
        <v>0</v>
      </c>
      <c r="D111" s="6">
        <v>0</v>
      </c>
      <c r="E111" s="7">
        <v>0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f t="shared" si="62"/>
        <v>0</v>
      </c>
      <c r="L111" s="8">
        <v>0</v>
      </c>
      <c r="M111" s="6">
        <v>0</v>
      </c>
      <c r="N111" s="7">
        <v>0</v>
      </c>
      <c r="O111" s="8">
        <v>0</v>
      </c>
      <c r="P111" s="6">
        <v>0</v>
      </c>
      <c r="Q111" s="7">
        <f t="shared" si="63"/>
        <v>0</v>
      </c>
      <c r="R111" s="8">
        <v>0</v>
      </c>
      <c r="S111" s="6">
        <v>0</v>
      </c>
      <c r="T111" s="7"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0</v>
      </c>
      <c r="AT111" s="6">
        <v>0</v>
      </c>
      <c r="AU111" s="7">
        <f t="shared" si="64"/>
        <v>0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>
        <v>0</v>
      </c>
      <c r="BL111" s="6">
        <v>0</v>
      </c>
      <c r="BM111" s="7"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v>0</v>
      </c>
      <c r="BT111" s="8">
        <v>0</v>
      </c>
      <c r="BU111" s="6">
        <v>0</v>
      </c>
      <c r="BV111" s="7">
        <v>0</v>
      </c>
      <c r="BW111" s="8">
        <f t="shared" si="65"/>
        <v>0</v>
      </c>
      <c r="BX111" s="7">
        <f t="shared" si="66"/>
        <v>0</v>
      </c>
    </row>
    <row r="112" spans="1:192" x14ac:dyDescent="0.3">
      <c r="A112" s="43">
        <v>2012</v>
      </c>
      <c r="B112" s="44" t="s">
        <v>7</v>
      </c>
      <c r="C112" s="8">
        <v>0</v>
      </c>
      <c r="D112" s="6">
        <v>0</v>
      </c>
      <c r="E112" s="7">
        <v>0</v>
      </c>
      <c r="F112" s="8">
        <v>0</v>
      </c>
      <c r="G112" s="6">
        <v>0</v>
      </c>
      <c r="H112" s="7">
        <v>0</v>
      </c>
      <c r="I112" s="8">
        <v>0</v>
      </c>
      <c r="J112" s="6">
        <v>0</v>
      </c>
      <c r="K112" s="7">
        <f t="shared" si="62"/>
        <v>0</v>
      </c>
      <c r="L112" s="8">
        <v>0</v>
      </c>
      <c r="M112" s="6">
        <v>0</v>
      </c>
      <c r="N112" s="7">
        <v>0</v>
      </c>
      <c r="O112" s="8">
        <v>0</v>
      </c>
      <c r="P112" s="6">
        <v>0</v>
      </c>
      <c r="Q112" s="7">
        <f t="shared" si="63"/>
        <v>0</v>
      </c>
      <c r="R112" s="8">
        <v>0</v>
      </c>
      <c r="S112" s="6">
        <v>0</v>
      </c>
      <c r="T112" s="7">
        <v>0</v>
      </c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f t="shared" si="64"/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>
        <v>0</v>
      </c>
      <c r="BL112" s="6">
        <v>0</v>
      </c>
      <c r="BM112" s="7"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v>0</v>
      </c>
      <c r="BT112" s="8">
        <v>0</v>
      </c>
      <c r="BU112" s="6">
        <v>0</v>
      </c>
      <c r="BV112" s="7">
        <v>0</v>
      </c>
      <c r="BW112" s="8">
        <f t="shared" si="65"/>
        <v>0</v>
      </c>
      <c r="BX112" s="7">
        <f t="shared" si="66"/>
        <v>0</v>
      </c>
    </row>
    <row r="113" spans="1:192" x14ac:dyDescent="0.3">
      <c r="A113" s="43">
        <v>2012</v>
      </c>
      <c r="B113" s="44" t="s">
        <v>8</v>
      </c>
      <c r="C113" s="8">
        <v>0</v>
      </c>
      <c r="D113" s="6">
        <v>0</v>
      </c>
      <c r="E113" s="7">
        <v>0</v>
      </c>
      <c r="F113" s="8">
        <v>0</v>
      </c>
      <c r="G113" s="6">
        <v>0</v>
      </c>
      <c r="H113" s="7">
        <v>0</v>
      </c>
      <c r="I113" s="8">
        <v>0</v>
      </c>
      <c r="J113" s="6">
        <v>0</v>
      </c>
      <c r="K113" s="7">
        <f t="shared" si="62"/>
        <v>0</v>
      </c>
      <c r="L113" s="8">
        <v>0</v>
      </c>
      <c r="M113" s="6">
        <v>0</v>
      </c>
      <c r="N113" s="7">
        <v>0</v>
      </c>
      <c r="O113" s="8">
        <v>0</v>
      </c>
      <c r="P113" s="6">
        <v>0</v>
      </c>
      <c r="Q113" s="7">
        <f t="shared" si="63"/>
        <v>0</v>
      </c>
      <c r="R113" s="8">
        <v>0</v>
      </c>
      <c r="S113" s="6">
        <v>0</v>
      </c>
      <c r="T113" s="7">
        <v>0</v>
      </c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f t="shared" si="64"/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63</v>
      </c>
      <c r="BF113" s="6">
        <v>458</v>
      </c>
      <c r="BG113" s="7">
        <f t="shared" ref="BG113" si="67">BF113/BE113*1000</f>
        <v>7269.8412698412694</v>
      </c>
      <c r="BH113" s="8">
        <v>0</v>
      </c>
      <c r="BI113" s="6">
        <v>0</v>
      </c>
      <c r="BJ113" s="7">
        <v>0</v>
      </c>
      <c r="BK113" s="8">
        <v>0</v>
      </c>
      <c r="BL113" s="6">
        <v>0</v>
      </c>
      <c r="BM113" s="7"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v>0</v>
      </c>
      <c r="BT113" s="8">
        <v>0</v>
      </c>
      <c r="BU113" s="6">
        <v>0</v>
      </c>
      <c r="BV113" s="7">
        <v>0</v>
      </c>
      <c r="BW113" s="8">
        <f t="shared" si="65"/>
        <v>63</v>
      </c>
      <c r="BX113" s="7">
        <f t="shared" si="66"/>
        <v>458</v>
      </c>
    </row>
    <row r="114" spans="1:192" x14ac:dyDescent="0.3">
      <c r="A114" s="43">
        <v>2012</v>
      </c>
      <c r="B114" s="44" t="s">
        <v>9</v>
      </c>
      <c r="C114" s="8">
        <v>0</v>
      </c>
      <c r="D114" s="6">
        <v>0</v>
      </c>
      <c r="E114" s="7">
        <v>0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f t="shared" si="62"/>
        <v>0</v>
      </c>
      <c r="L114" s="8">
        <v>0</v>
      </c>
      <c r="M114" s="6">
        <v>0</v>
      </c>
      <c r="N114" s="7">
        <v>0</v>
      </c>
      <c r="O114" s="8">
        <v>0</v>
      </c>
      <c r="P114" s="6">
        <v>0</v>
      </c>
      <c r="Q114" s="7">
        <f t="shared" si="63"/>
        <v>0</v>
      </c>
      <c r="R114" s="8">
        <v>0</v>
      </c>
      <c r="S114" s="6">
        <v>0</v>
      </c>
      <c r="T114" s="7">
        <v>0</v>
      </c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f t="shared" si="64"/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v>0</v>
      </c>
      <c r="BK114" s="8">
        <v>0</v>
      </c>
      <c r="BL114" s="6">
        <v>0</v>
      </c>
      <c r="BM114" s="7"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v>0</v>
      </c>
      <c r="BT114" s="8">
        <v>0</v>
      </c>
      <c r="BU114" s="6">
        <v>0</v>
      </c>
      <c r="BV114" s="7">
        <v>0</v>
      </c>
      <c r="BW114" s="8">
        <f t="shared" si="65"/>
        <v>0</v>
      </c>
      <c r="BX114" s="7">
        <f t="shared" si="66"/>
        <v>0</v>
      </c>
    </row>
    <row r="115" spans="1:192" x14ac:dyDescent="0.3">
      <c r="A115" s="43">
        <v>2012</v>
      </c>
      <c r="B115" s="44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f t="shared" si="62"/>
        <v>0</v>
      </c>
      <c r="L115" s="8">
        <v>0</v>
      </c>
      <c r="M115" s="6">
        <v>0</v>
      </c>
      <c r="N115" s="7">
        <v>0</v>
      </c>
      <c r="O115" s="8">
        <v>0</v>
      </c>
      <c r="P115" s="6">
        <v>0</v>
      </c>
      <c r="Q115" s="7">
        <f t="shared" si="63"/>
        <v>0</v>
      </c>
      <c r="R115" s="8">
        <v>0</v>
      </c>
      <c r="S115" s="6">
        <v>0</v>
      </c>
      <c r="T115" s="7">
        <v>0</v>
      </c>
      <c r="U115" s="8">
        <v>0</v>
      </c>
      <c r="V115" s="6">
        <v>0</v>
      </c>
      <c r="W115" s="7">
        <v>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12</v>
      </c>
      <c r="AL115" s="7">
        <v>0</v>
      </c>
      <c r="AM115" s="8">
        <v>0</v>
      </c>
      <c r="AN115" s="6">
        <v>0</v>
      </c>
      <c r="AO115" s="7">
        <v>0</v>
      </c>
      <c r="AP115" s="8">
        <v>0</v>
      </c>
      <c r="AQ115" s="6">
        <v>0</v>
      </c>
      <c r="AR115" s="7">
        <v>0</v>
      </c>
      <c r="AS115" s="8">
        <v>0</v>
      </c>
      <c r="AT115" s="6">
        <v>0</v>
      </c>
      <c r="AU115" s="7">
        <f t="shared" si="64"/>
        <v>0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>
        <v>0</v>
      </c>
      <c r="BL115" s="6">
        <v>0</v>
      </c>
      <c r="BM115" s="7"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v>0</v>
      </c>
      <c r="BT115" s="8">
        <v>0</v>
      </c>
      <c r="BU115" s="6">
        <v>0</v>
      </c>
      <c r="BV115" s="7">
        <v>0</v>
      </c>
      <c r="BW115" s="8">
        <f t="shared" si="65"/>
        <v>0</v>
      </c>
      <c r="BX115" s="7">
        <f t="shared" si="66"/>
        <v>12</v>
      </c>
    </row>
    <row r="116" spans="1:192" x14ac:dyDescent="0.3">
      <c r="A116" s="43">
        <v>2012</v>
      </c>
      <c r="B116" s="44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f t="shared" si="62"/>
        <v>0</v>
      </c>
      <c r="L116" s="8">
        <v>0</v>
      </c>
      <c r="M116" s="6">
        <v>0</v>
      </c>
      <c r="N116" s="7">
        <v>0</v>
      </c>
      <c r="O116" s="8">
        <v>0</v>
      </c>
      <c r="P116" s="6">
        <v>0</v>
      </c>
      <c r="Q116" s="7">
        <f t="shared" si="63"/>
        <v>0</v>
      </c>
      <c r="R116" s="8">
        <v>0</v>
      </c>
      <c r="S116" s="6">
        <v>0</v>
      </c>
      <c r="T116" s="7">
        <v>0</v>
      </c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f t="shared" si="64"/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>
        <v>0</v>
      </c>
      <c r="BL116" s="6">
        <v>0</v>
      </c>
      <c r="BM116" s="7"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v>0</v>
      </c>
      <c r="BT116" s="8">
        <v>0</v>
      </c>
      <c r="BU116" s="6">
        <v>0</v>
      </c>
      <c r="BV116" s="7">
        <v>0</v>
      </c>
      <c r="BW116" s="8">
        <f t="shared" si="65"/>
        <v>0</v>
      </c>
      <c r="BX116" s="7">
        <f t="shared" si="66"/>
        <v>0</v>
      </c>
    </row>
    <row r="117" spans="1:192" x14ac:dyDescent="0.3">
      <c r="A117" s="43">
        <v>2012</v>
      </c>
      <c r="B117" s="44" t="s">
        <v>12</v>
      </c>
      <c r="C117" s="8">
        <v>0</v>
      </c>
      <c r="D117" s="6">
        <v>0</v>
      </c>
      <c r="E117" s="7">
        <v>0</v>
      </c>
      <c r="F117" s="8">
        <v>0</v>
      </c>
      <c r="G117" s="6">
        <v>0</v>
      </c>
      <c r="H117" s="7">
        <v>0</v>
      </c>
      <c r="I117" s="8">
        <v>0</v>
      </c>
      <c r="J117" s="6">
        <v>0</v>
      </c>
      <c r="K117" s="7">
        <f t="shared" si="62"/>
        <v>0</v>
      </c>
      <c r="L117" s="8">
        <v>0</v>
      </c>
      <c r="M117" s="6">
        <v>0</v>
      </c>
      <c r="N117" s="7">
        <v>0</v>
      </c>
      <c r="O117" s="8">
        <v>0</v>
      </c>
      <c r="P117" s="6">
        <v>0</v>
      </c>
      <c r="Q117" s="7">
        <f t="shared" si="63"/>
        <v>0</v>
      </c>
      <c r="R117" s="8">
        <v>0</v>
      </c>
      <c r="S117" s="6">
        <v>0</v>
      </c>
      <c r="T117" s="7">
        <v>0</v>
      </c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f t="shared" si="64"/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0</v>
      </c>
      <c r="BI117" s="6">
        <v>0</v>
      </c>
      <c r="BJ117" s="7">
        <v>0</v>
      </c>
      <c r="BK117" s="8">
        <v>0</v>
      </c>
      <c r="BL117" s="6">
        <v>0</v>
      </c>
      <c r="BM117" s="7">
        <v>0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v>0</v>
      </c>
      <c r="BT117" s="8">
        <v>0</v>
      </c>
      <c r="BU117" s="6">
        <v>0</v>
      </c>
      <c r="BV117" s="7">
        <v>0</v>
      </c>
      <c r="BW117" s="8">
        <f t="shared" si="65"/>
        <v>0</v>
      </c>
      <c r="BX117" s="7">
        <f t="shared" si="66"/>
        <v>0</v>
      </c>
    </row>
    <row r="118" spans="1:192" x14ac:dyDescent="0.3">
      <c r="A118" s="43">
        <v>2012</v>
      </c>
      <c r="B118" s="44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f t="shared" si="62"/>
        <v>0</v>
      </c>
      <c r="L118" s="8">
        <v>0</v>
      </c>
      <c r="M118" s="6">
        <v>0</v>
      </c>
      <c r="N118" s="7">
        <v>0</v>
      </c>
      <c r="O118" s="8">
        <v>0</v>
      </c>
      <c r="P118" s="6">
        <v>0</v>
      </c>
      <c r="Q118" s="7">
        <f t="shared" si="63"/>
        <v>0</v>
      </c>
      <c r="R118" s="8">
        <v>0</v>
      </c>
      <c r="S118" s="6">
        <v>0</v>
      </c>
      <c r="T118" s="7">
        <v>0</v>
      </c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f t="shared" si="64"/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>
        <v>0</v>
      </c>
      <c r="BL118" s="6">
        <v>0</v>
      </c>
      <c r="BM118" s="7"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v>0</v>
      </c>
      <c r="BT118" s="8">
        <v>0</v>
      </c>
      <c r="BU118" s="6">
        <v>0</v>
      </c>
      <c r="BV118" s="7">
        <v>0</v>
      </c>
      <c r="BW118" s="8">
        <f t="shared" si="65"/>
        <v>0</v>
      </c>
      <c r="BX118" s="7">
        <f t="shared" si="66"/>
        <v>0</v>
      </c>
    </row>
    <row r="119" spans="1:192" x14ac:dyDescent="0.3">
      <c r="A119" s="43">
        <v>2012</v>
      </c>
      <c r="B119" s="44" t="s">
        <v>14</v>
      </c>
      <c r="C119" s="8">
        <v>0</v>
      </c>
      <c r="D119" s="6">
        <v>0</v>
      </c>
      <c r="E119" s="7">
        <v>0</v>
      </c>
      <c r="F119" s="8">
        <v>0</v>
      </c>
      <c r="G119" s="6">
        <v>0</v>
      </c>
      <c r="H119" s="7">
        <v>0</v>
      </c>
      <c r="I119" s="8">
        <v>0</v>
      </c>
      <c r="J119" s="6">
        <v>0</v>
      </c>
      <c r="K119" s="7">
        <f t="shared" si="62"/>
        <v>0</v>
      </c>
      <c r="L119" s="8">
        <v>0</v>
      </c>
      <c r="M119" s="6">
        <v>0</v>
      </c>
      <c r="N119" s="7">
        <v>0</v>
      </c>
      <c r="O119" s="8">
        <v>0</v>
      </c>
      <c r="P119" s="6">
        <v>0</v>
      </c>
      <c r="Q119" s="7">
        <f t="shared" si="63"/>
        <v>0</v>
      </c>
      <c r="R119" s="8">
        <v>0</v>
      </c>
      <c r="S119" s="6">
        <v>0</v>
      </c>
      <c r="T119" s="7">
        <v>0</v>
      </c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f t="shared" si="64"/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>
        <v>0</v>
      </c>
      <c r="BL119" s="6">
        <v>0</v>
      </c>
      <c r="BM119" s="7"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v>0</v>
      </c>
      <c r="BT119" s="8">
        <v>0</v>
      </c>
      <c r="BU119" s="6">
        <v>0</v>
      </c>
      <c r="BV119" s="7">
        <v>0</v>
      </c>
      <c r="BW119" s="8">
        <f t="shared" si="65"/>
        <v>0</v>
      </c>
      <c r="BX119" s="7">
        <f t="shared" si="66"/>
        <v>0</v>
      </c>
    </row>
    <row r="120" spans="1:192" x14ac:dyDescent="0.3">
      <c r="A120" s="43">
        <v>2012</v>
      </c>
      <c r="B120" s="44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f t="shared" si="62"/>
        <v>0</v>
      </c>
      <c r="L120" s="8">
        <v>0</v>
      </c>
      <c r="M120" s="6">
        <v>0</v>
      </c>
      <c r="N120" s="7">
        <v>0</v>
      </c>
      <c r="O120" s="8">
        <v>0</v>
      </c>
      <c r="P120" s="6">
        <v>0</v>
      </c>
      <c r="Q120" s="7">
        <f t="shared" si="63"/>
        <v>0</v>
      </c>
      <c r="R120" s="8">
        <v>0</v>
      </c>
      <c r="S120" s="6">
        <v>0</v>
      </c>
      <c r="T120" s="7">
        <v>0</v>
      </c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f t="shared" si="64"/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>
        <v>0</v>
      </c>
      <c r="BL120" s="6">
        <v>0</v>
      </c>
      <c r="BM120" s="7"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v>0</v>
      </c>
      <c r="BT120" s="8">
        <v>0</v>
      </c>
      <c r="BU120" s="6">
        <v>0</v>
      </c>
      <c r="BV120" s="7">
        <v>0</v>
      </c>
      <c r="BW120" s="8">
        <f t="shared" si="65"/>
        <v>0</v>
      </c>
      <c r="BX120" s="7">
        <f t="shared" si="66"/>
        <v>0</v>
      </c>
    </row>
    <row r="121" spans="1:192" x14ac:dyDescent="0.3">
      <c r="A121" s="43">
        <v>2012</v>
      </c>
      <c r="B121" s="44" t="s">
        <v>16</v>
      </c>
      <c r="C121" s="8">
        <v>0</v>
      </c>
      <c r="D121" s="6">
        <v>0</v>
      </c>
      <c r="E121" s="7">
        <v>0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f t="shared" si="62"/>
        <v>0</v>
      </c>
      <c r="L121" s="8">
        <v>0</v>
      </c>
      <c r="M121" s="6">
        <v>0</v>
      </c>
      <c r="N121" s="7">
        <v>0</v>
      </c>
      <c r="O121" s="8">
        <v>0</v>
      </c>
      <c r="P121" s="6">
        <v>0</v>
      </c>
      <c r="Q121" s="7">
        <f t="shared" si="63"/>
        <v>0</v>
      </c>
      <c r="R121" s="8">
        <v>0</v>
      </c>
      <c r="S121" s="6">
        <v>0</v>
      </c>
      <c r="T121" s="7">
        <v>0</v>
      </c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f t="shared" si="64"/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>
        <v>0</v>
      </c>
      <c r="BL121" s="6">
        <v>0</v>
      </c>
      <c r="BM121" s="7"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v>0</v>
      </c>
      <c r="BT121" s="8">
        <v>0</v>
      </c>
      <c r="BU121" s="6">
        <v>0</v>
      </c>
      <c r="BV121" s="7">
        <v>0</v>
      </c>
      <c r="BW121" s="8">
        <f t="shared" si="65"/>
        <v>0</v>
      </c>
      <c r="BX121" s="7">
        <f t="shared" si="66"/>
        <v>0</v>
      </c>
    </row>
    <row r="122" spans="1:192" ht="15" thickBot="1" x14ac:dyDescent="0.35">
      <c r="A122" s="56"/>
      <c r="B122" s="57" t="s">
        <v>17</v>
      </c>
      <c r="C122" s="40">
        <f>SUM(C110:C121)</f>
        <v>0</v>
      </c>
      <c r="D122" s="38">
        <f>SUM(D110:D121)</f>
        <v>0</v>
      </c>
      <c r="E122" s="39"/>
      <c r="F122" s="40">
        <f>SUM(F110:F121)</f>
        <v>0</v>
      </c>
      <c r="G122" s="38">
        <f>SUM(G110:G121)</f>
        <v>0</v>
      </c>
      <c r="H122" s="39"/>
      <c r="I122" s="40">
        <f t="shared" ref="I122:J122" si="68">SUM(I110:I121)</f>
        <v>0</v>
      </c>
      <c r="J122" s="38">
        <f t="shared" si="68"/>
        <v>0</v>
      </c>
      <c r="K122" s="39"/>
      <c r="L122" s="40">
        <f>SUM(L110:L121)</f>
        <v>0</v>
      </c>
      <c r="M122" s="38">
        <f>SUM(M110:M121)</f>
        <v>0</v>
      </c>
      <c r="N122" s="39"/>
      <c r="O122" s="40">
        <f t="shared" ref="O122:P122" si="69">SUM(O110:O121)</f>
        <v>0</v>
      </c>
      <c r="P122" s="38">
        <f t="shared" si="69"/>
        <v>0</v>
      </c>
      <c r="Q122" s="39"/>
      <c r="R122" s="40">
        <f>SUM(R110:R121)</f>
        <v>0</v>
      </c>
      <c r="S122" s="38">
        <f>SUM(S110:S121)</f>
        <v>0</v>
      </c>
      <c r="T122" s="39"/>
      <c r="U122" s="40">
        <f>SUM(U110:U121)</f>
        <v>0</v>
      </c>
      <c r="V122" s="38">
        <f>SUM(V110:V121)</f>
        <v>0</v>
      </c>
      <c r="W122" s="39"/>
      <c r="X122" s="40">
        <f>SUM(X110:X121)</f>
        <v>0</v>
      </c>
      <c r="Y122" s="38">
        <f>SUM(Y110:Y121)</f>
        <v>0</v>
      </c>
      <c r="Z122" s="39"/>
      <c r="AA122" s="40">
        <f>SUM(AA110:AA121)</f>
        <v>0</v>
      </c>
      <c r="AB122" s="38">
        <f>SUM(AB110:AB121)</f>
        <v>0</v>
      </c>
      <c r="AC122" s="39"/>
      <c r="AD122" s="40">
        <f>SUM(AD110:AD121)</f>
        <v>0</v>
      </c>
      <c r="AE122" s="38">
        <f>SUM(AE110:AE121)</f>
        <v>0</v>
      </c>
      <c r="AF122" s="39"/>
      <c r="AG122" s="40">
        <f>SUM(AG110:AG121)</f>
        <v>0</v>
      </c>
      <c r="AH122" s="38">
        <f>SUM(AH110:AH121)</f>
        <v>0</v>
      </c>
      <c r="AI122" s="39"/>
      <c r="AJ122" s="40">
        <f>SUM(AJ110:AJ121)</f>
        <v>0</v>
      </c>
      <c r="AK122" s="38">
        <f>SUM(AK110:AK121)</f>
        <v>12</v>
      </c>
      <c r="AL122" s="39"/>
      <c r="AM122" s="40">
        <f>SUM(AM110:AM121)</f>
        <v>0</v>
      </c>
      <c r="AN122" s="38">
        <f>SUM(AN110:AN121)</f>
        <v>0</v>
      </c>
      <c r="AO122" s="39"/>
      <c r="AP122" s="40">
        <f>SUM(AP110:AP121)</f>
        <v>0</v>
      </c>
      <c r="AQ122" s="38">
        <f>SUM(AQ110:AQ121)</f>
        <v>0</v>
      </c>
      <c r="AR122" s="39"/>
      <c r="AS122" s="40">
        <f t="shared" ref="AS122:AT122" si="70">SUM(AS110:AS121)</f>
        <v>0</v>
      </c>
      <c r="AT122" s="38">
        <f t="shared" si="70"/>
        <v>0</v>
      </c>
      <c r="AU122" s="39"/>
      <c r="AV122" s="40">
        <f>SUM(AV110:AV121)</f>
        <v>0</v>
      </c>
      <c r="AW122" s="38">
        <f>SUM(AW110:AW121)</f>
        <v>0</v>
      </c>
      <c r="AX122" s="39"/>
      <c r="AY122" s="40">
        <f>SUM(AY110:AY121)</f>
        <v>0</v>
      </c>
      <c r="AZ122" s="38">
        <f>SUM(AZ110:AZ121)</f>
        <v>0</v>
      </c>
      <c r="BA122" s="39"/>
      <c r="BB122" s="40">
        <f>SUM(BB110:BB121)</f>
        <v>0</v>
      </c>
      <c r="BC122" s="38">
        <f>SUM(BC110:BC121)</f>
        <v>0</v>
      </c>
      <c r="BD122" s="39"/>
      <c r="BE122" s="40">
        <f>SUM(BE110:BE121)</f>
        <v>63</v>
      </c>
      <c r="BF122" s="38">
        <f>SUM(BF110:BF121)</f>
        <v>458</v>
      </c>
      <c r="BG122" s="39"/>
      <c r="BH122" s="40">
        <f>SUM(BH110:BH121)</f>
        <v>0</v>
      </c>
      <c r="BI122" s="38">
        <f>SUM(BI110:BI121)</f>
        <v>0</v>
      </c>
      <c r="BJ122" s="39"/>
      <c r="BK122" s="40">
        <f>SUM(BK110:BK121)</f>
        <v>0</v>
      </c>
      <c r="BL122" s="38">
        <f>SUM(BL110:BL121)</f>
        <v>0</v>
      </c>
      <c r="BM122" s="39"/>
      <c r="BN122" s="40">
        <f>SUM(BN110:BN121)</f>
        <v>0</v>
      </c>
      <c r="BO122" s="38">
        <f>SUM(BO110:BO121)</f>
        <v>0</v>
      </c>
      <c r="BP122" s="39"/>
      <c r="BQ122" s="40">
        <f>SUM(BQ110:BQ121)</f>
        <v>0</v>
      </c>
      <c r="BR122" s="38">
        <f>SUM(BR110:BR121)</f>
        <v>0</v>
      </c>
      <c r="BS122" s="39"/>
      <c r="BT122" s="40">
        <f>SUM(BT110:BT121)</f>
        <v>0</v>
      </c>
      <c r="BU122" s="38">
        <f>SUM(BU110:BU121)</f>
        <v>0</v>
      </c>
      <c r="BV122" s="39"/>
      <c r="BW122" s="40">
        <f t="shared" si="65"/>
        <v>63</v>
      </c>
      <c r="BX122" s="39">
        <f t="shared" si="66"/>
        <v>470</v>
      </c>
      <c r="DR122" s="2"/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</row>
    <row r="123" spans="1:192" x14ac:dyDescent="0.3">
      <c r="A123" s="43">
        <v>2013</v>
      </c>
      <c r="B123" s="44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f t="shared" ref="K123:K134" si="71">IF(I123=0,0,J123/I123*1000)</f>
        <v>0</v>
      </c>
      <c r="L123" s="8">
        <v>0</v>
      </c>
      <c r="M123" s="6">
        <v>0</v>
      </c>
      <c r="N123" s="7">
        <v>0</v>
      </c>
      <c r="O123" s="8">
        <v>0</v>
      </c>
      <c r="P123" s="6">
        <v>0</v>
      </c>
      <c r="Q123" s="7">
        <f t="shared" ref="Q123:Q134" si="72">IF(O123=0,0,P123/O123*1000)</f>
        <v>0</v>
      </c>
      <c r="R123" s="8">
        <v>0</v>
      </c>
      <c r="S123" s="6">
        <v>0</v>
      </c>
      <c r="T123" s="7">
        <v>0</v>
      </c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0</v>
      </c>
      <c r="AT123" s="6">
        <v>0</v>
      </c>
      <c r="AU123" s="7">
        <f t="shared" ref="AU123:AU134" si="73">IF(AS123=0,0,AT123/AS123*1000)</f>
        <v>0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>
        <v>0</v>
      </c>
      <c r="BL123" s="6">
        <v>0</v>
      </c>
      <c r="BM123" s="7"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v>0</v>
      </c>
      <c r="BT123" s="8">
        <v>0</v>
      </c>
      <c r="BU123" s="6">
        <v>0</v>
      </c>
      <c r="BV123" s="7">
        <v>0</v>
      </c>
      <c r="BW123" s="12">
        <f t="shared" ref="BW123:BX127" si="74">C123+L123+X123+AD123+AJ123+BK123+BQ123+BT123+BN123+F123+BB123+AM123</f>
        <v>0</v>
      </c>
      <c r="BX123" s="7">
        <f t="shared" si="74"/>
        <v>0</v>
      </c>
    </row>
    <row r="124" spans="1:192" x14ac:dyDescent="0.3">
      <c r="A124" s="43">
        <v>2013</v>
      </c>
      <c r="B124" s="44" t="s">
        <v>6</v>
      </c>
      <c r="C124" s="8">
        <v>0</v>
      </c>
      <c r="D124" s="6">
        <v>0</v>
      </c>
      <c r="E124" s="7">
        <v>0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f t="shared" si="71"/>
        <v>0</v>
      </c>
      <c r="L124" s="8">
        <v>0</v>
      </c>
      <c r="M124" s="6">
        <v>0</v>
      </c>
      <c r="N124" s="7">
        <v>0</v>
      </c>
      <c r="O124" s="8">
        <v>0</v>
      </c>
      <c r="P124" s="6">
        <v>0</v>
      </c>
      <c r="Q124" s="7">
        <f t="shared" si="72"/>
        <v>0</v>
      </c>
      <c r="R124" s="8">
        <v>0</v>
      </c>
      <c r="S124" s="6">
        <v>0</v>
      </c>
      <c r="T124" s="7">
        <v>0</v>
      </c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f t="shared" si="73"/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>
        <v>0</v>
      </c>
      <c r="BL124" s="6">
        <v>0</v>
      </c>
      <c r="BM124" s="7"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v>0</v>
      </c>
      <c r="BT124" s="8">
        <v>0</v>
      </c>
      <c r="BU124" s="6">
        <v>0</v>
      </c>
      <c r="BV124" s="7">
        <v>0</v>
      </c>
      <c r="BW124" s="12">
        <f t="shared" si="74"/>
        <v>0</v>
      </c>
      <c r="BX124" s="7">
        <f t="shared" si="74"/>
        <v>0</v>
      </c>
    </row>
    <row r="125" spans="1:192" x14ac:dyDescent="0.3">
      <c r="A125" s="43">
        <v>2013</v>
      </c>
      <c r="B125" s="44" t="s">
        <v>7</v>
      </c>
      <c r="C125" s="8">
        <v>0</v>
      </c>
      <c r="D125" s="6">
        <v>0</v>
      </c>
      <c r="E125" s="7">
        <v>0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f t="shared" si="71"/>
        <v>0</v>
      </c>
      <c r="L125" s="8">
        <v>0</v>
      </c>
      <c r="M125" s="6">
        <v>0</v>
      </c>
      <c r="N125" s="7">
        <v>0</v>
      </c>
      <c r="O125" s="8">
        <v>0</v>
      </c>
      <c r="P125" s="6">
        <v>0</v>
      </c>
      <c r="Q125" s="7">
        <f t="shared" si="72"/>
        <v>0</v>
      </c>
      <c r="R125" s="8">
        <v>0</v>
      </c>
      <c r="S125" s="6">
        <v>0</v>
      </c>
      <c r="T125" s="7">
        <v>0</v>
      </c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f t="shared" si="73"/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>
        <v>0</v>
      </c>
      <c r="BL125" s="6">
        <v>0</v>
      </c>
      <c r="BM125" s="7"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v>0</v>
      </c>
      <c r="BT125" s="8">
        <v>0</v>
      </c>
      <c r="BU125" s="6">
        <v>0</v>
      </c>
      <c r="BV125" s="7">
        <v>0</v>
      </c>
      <c r="BW125" s="12">
        <f t="shared" si="74"/>
        <v>0</v>
      </c>
      <c r="BX125" s="7">
        <f t="shared" si="74"/>
        <v>0</v>
      </c>
    </row>
    <row r="126" spans="1:192" x14ac:dyDescent="0.3">
      <c r="A126" s="43">
        <v>2013</v>
      </c>
      <c r="B126" s="44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f t="shared" si="71"/>
        <v>0</v>
      </c>
      <c r="L126" s="8">
        <v>0</v>
      </c>
      <c r="M126" s="6">
        <v>0</v>
      </c>
      <c r="N126" s="7">
        <v>0</v>
      </c>
      <c r="O126" s="8">
        <v>0</v>
      </c>
      <c r="P126" s="6">
        <v>0</v>
      </c>
      <c r="Q126" s="7">
        <f t="shared" si="72"/>
        <v>0</v>
      </c>
      <c r="R126" s="8">
        <v>0</v>
      </c>
      <c r="S126" s="6">
        <v>0</v>
      </c>
      <c r="T126" s="7">
        <v>0</v>
      </c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0</v>
      </c>
      <c r="AT126" s="6">
        <v>0</v>
      </c>
      <c r="AU126" s="7">
        <f t="shared" si="73"/>
        <v>0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>
        <v>0</v>
      </c>
      <c r="BL126" s="6">
        <v>0</v>
      </c>
      <c r="BM126" s="7">
        <v>0</v>
      </c>
      <c r="BN126" s="8">
        <v>0</v>
      </c>
      <c r="BO126" s="6">
        <v>0</v>
      </c>
      <c r="BP126" s="7">
        <v>0</v>
      </c>
      <c r="BQ126" s="8">
        <v>0</v>
      </c>
      <c r="BR126" s="6">
        <v>0</v>
      </c>
      <c r="BS126" s="7">
        <v>0</v>
      </c>
      <c r="BT126" s="8">
        <v>0</v>
      </c>
      <c r="BU126" s="6">
        <v>0</v>
      </c>
      <c r="BV126" s="7">
        <v>0</v>
      </c>
      <c r="BW126" s="12">
        <f t="shared" si="74"/>
        <v>0</v>
      </c>
      <c r="BX126" s="7">
        <f t="shared" si="74"/>
        <v>0</v>
      </c>
    </row>
    <row r="127" spans="1:192" x14ac:dyDescent="0.3">
      <c r="A127" s="43">
        <v>2013</v>
      </c>
      <c r="B127" s="44" t="s">
        <v>9</v>
      </c>
      <c r="C127" s="8">
        <v>0</v>
      </c>
      <c r="D127" s="6">
        <v>0</v>
      </c>
      <c r="E127" s="7">
        <v>0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f t="shared" si="71"/>
        <v>0</v>
      </c>
      <c r="L127" s="8">
        <v>0</v>
      </c>
      <c r="M127" s="6">
        <v>0</v>
      </c>
      <c r="N127" s="7">
        <v>0</v>
      </c>
      <c r="O127" s="8">
        <v>0</v>
      </c>
      <c r="P127" s="6">
        <v>0</v>
      </c>
      <c r="Q127" s="7">
        <f t="shared" si="72"/>
        <v>0</v>
      </c>
      <c r="R127" s="8">
        <v>0</v>
      </c>
      <c r="S127" s="6">
        <v>0</v>
      </c>
      <c r="T127" s="7">
        <v>0</v>
      </c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3</v>
      </c>
      <c r="AL127" s="7">
        <v>0</v>
      </c>
      <c r="AM127" s="8">
        <v>0</v>
      </c>
      <c r="AN127" s="6">
        <v>0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f t="shared" si="73"/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>
        <v>0</v>
      </c>
      <c r="BL127" s="6">
        <v>0</v>
      </c>
      <c r="BM127" s="7">
        <v>0</v>
      </c>
      <c r="BN127" s="8">
        <v>0</v>
      </c>
      <c r="BO127" s="6">
        <v>0</v>
      </c>
      <c r="BP127" s="7">
        <v>0</v>
      </c>
      <c r="BQ127" s="8">
        <v>0</v>
      </c>
      <c r="BR127" s="6">
        <v>0</v>
      </c>
      <c r="BS127" s="7">
        <v>0</v>
      </c>
      <c r="BT127" s="8">
        <v>0</v>
      </c>
      <c r="BU127" s="6">
        <v>0</v>
      </c>
      <c r="BV127" s="7">
        <v>0</v>
      </c>
      <c r="BW127" s="12">
        <f t="shared" si="74"/>
        <v>0</v>
      </c>
      <c r="BX127" s="7">
        <f t="shared" si="74"/>
        <v>3</v>
      </c>
    </row>
    <row r="128" spans="1:192" x14ac:dyDescent="0.3">
      <c r="A128" s="43">
        <v>2013</v>
      </c>
      <c r="B128" s="44" t="s">
        <v>10</v>
      </c>
      <c r="C128" s="8">
        <v>0</v>
      </c>
      <c r="D128" s="6">
        <v>0</v>
      </c>
      <c r="E128" s="7">
        <v>0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f t="shared" si="71"/>
        <v>0</v>
      </c>
      <c r="L128" s="8">
        <v>0</v>
      </c>
      <c r="M128" s="6">
        <v>0</v>
      </c>
      <c r="N128" s="7">
        <v>0</v>
      </c>
      <c r="O128" s="8">
        <v>0</v>
      </c>
      <c r="P128" s="6">
        <v>0</v>
      </c>
      <c r="Q128" s="7">
        <f t="shared" si="72"/>
        <v>0</v>
      </c>
      <c r="R128" s="8">
        <v>0</v>
      </c>
      <c r="S128" s="6">
        <v>0</v>
      </c>
      <c r="T128" s="7">
        <v>0</v>
      </c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f t="shared" si="73"/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>
        <v>0</v>
      </c>
      <c r="BL128" s="6">
        <v>0</v>
      </c>
      <c r="BM128" s="7"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v>0</v>
      </c>
      <c r="BT128" s="8">
        <v>0</v>
      </c>
      <c r="BU128" s="6">
        <v>0</v>
      </c>
      <c r="BV128" s="7">
        <v>0</v>
      </c>
      <c r="BW128" s="8">
        <f t="shared" ref="BW128:BX135" si="75">C128+L128+X128+AD128+AJ128+BK128+BQ128+BT128+BN128+F128+BB128+AM128+BE128+AA128</f>
        <v>0</v>
      </c>
      <c r="BX128" s="7">
        <f t="shared" si="75"/>
        <v>0</v>
      </c>
    </row>
    <row r="129" spans="1:192" x14ac:dyDescent="0.3">
      <c r="A129" s="43">
        <v>2013</v>
      </c>
      <c r="B129" s="44" t="s">
        <v>11</v>
      </c>
      <c r="C129" s="8">
        <v>0</v>
      </c>
      <c r="D129" s="6">
        <v>0</v>
      </c>
      <c r="E129" s="7">
        <v>0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f t="shared" si="71"/>
        <v>0</v>
      </c>
      <c r="L129" s="8">
        <v>0</v>
      </c>
      <c r="M129" s="6">
        <v>0</v>
      </c>
      <c r="N129" s="7">
        <v>0</v>
      </c>
      <c r="O129" s="8">
        <v>0</v>
      </c>
      <c r="P129" s="6">
        <v>0</v>
      </c>
      <c r="Q129" s="7">
        <f t="shared" si="72"/>
        <v>0</v>
      </c>
      <c r="R129" s="8">
        <v>0</v>
      </c>
      <c r="S129" s="6">
        <v>0</v>
      </c>
      <c r="T129" s="7"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f t="shared" si="73"/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>
        <v>0</v>
      </c>
      <c r="BL129" s="6">
        <v>0</v>
      </c>
      <c r="BM129" s="7"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v>0</v>
      </c>
      <c r="BT129" s="8">
        <v>0</v>
      </c>
      <c r="BU129" s="6">
        <v>0</v>
      </c>
      <c r="BV129" s="7">
        <v>0</v>
      </c>
      <c r="BW129" s="8">
        <f t="shared" si="75"/>
        <v>0</v>
      </c>
      <c r="BX129" s="7">
        <f t="shared" si="75"/>
        <v>0</v>
      </c>
    </row>
    <row r="130" spans="1:192" x14ac:dyDescent="0.3">
      <c r="A130" s="43">
        <v>2013</v>
      </c>
      <c r="B130" s="44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f t="shared" si="71"/>
        <v>0</v>
      </c>
      <c r="L130" s="8">
        <v>0</v>
      </c>
      <c r="M130" s="6">
        <v>0</v>
      </c>
      <c r="N130" s="7">
        <v>0</v>
      </c>
      <c r="O130" s="8">
        <v>0</v>
      </c>
      <c r="P130" s="6">
        <v>0</v>
      </c>
      <c r="Q130" s="7">
        <f t="shared" si="72"/>
        <v>0</v>
      </c>
      <c r="R130" s="8">
        <v>0</v>
      </c>
      <c r="S130" s="6">
        <v>0</v>
      </c>
      <c r="T130" s="7">
        <v>0</v>
      </c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1E-3</v>
      </c>
      <c r="AE130" s="6">
        <v>1.2330000000000001</v>
      </c>
      <c r="AF130" s="7">
        <f t="shared" ref="AF130" si="76">AE130/AD130*1000</f>
        <v>1233000</v>
      </c>
      <c r="AG130" s="8">
        <v>0</v>
      </c>
      <c r="AH130" s="6">
        <v>0</v>
      </c>
      <c r="AI130" s="7">
        <v>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f t="shared" si="73"/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v>0</v>
      </c>
      <c r="BK130" s="8">
        <v>0</v>
      </c>
      <c r="BL130" s="6">
        <v>0</v>
      </c>
      <c r="BM130" s="7"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v>0</v>
      </c>
      <c r="BT130" s="8">
        <v>0</v>
      </c>
      <c r="BU130" s="6">
        <v>0</v>
      </c>
      <c r="BV130" s="7">
        <v>0</v>
      </c>
      <c r="BW130" s="8">
        <f t="shared" si="75"/>
        <v>1E-3</v>
      </c>
      <c r="BX130" s="7">
        <f t="shared" si="75"/>
        <v>1.2330000000000001</v>
      </c>
    </row>
    <row r="131" spans="1:192" x14ac:dyDescent="0.3">
      <c r="A131" s="43">
        <v>2013</v>
      </c>
      <c r="B131" s="44" t="s">
        <v>13</v>
      </c>
      <c r="C131" s="8">
        <v>0</v>
      </c>
      <c r="D131" s="6">
        <v>0</v>
      </c>
      <c r="E131" s="7">
        <v>0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f t="shared" si="71"/>
        <v>0</v>
      </c>
      <c r="L131" s="8">
        <v>0</v>
      </c>
      <c r="M131" s="6">
        <v>0</v>
      </c>
      <c r="N131" s="7">
        <v>0</v>
      </c>
      <c r="O131" s="8">
        <v>0</v>
      </c>
      <c r="P131" s="6">
        <v>0</v>
      </c>
      <c r="Q131" s="7">
        <f t="shared" si="72"/>
        <v>0</v>
      </c>
      <c r="R131" s="8">
        <v>0</v>
      </c>
      <c r="S131" s="6">
        <v>0</v>
      </c>
      <c r="T131" s="7"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</v>
      </c>
      <c r="AT131" s="6">
        <v>0</v>
      </c>
      <c r="AU131" s="7">
        <f t="shared" si="73"/>
        <v>0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>
        <v>0</v>
      </c>
      <c r="BL131" s="6">
        <v>0</v>
      </c>
      <c r="BM131" s="7"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v>0</v>
      </c>
      <c r="BT131" s="8">
        <v>0</v>
      </c>
      <c r="BU131" s="6">
        <v>0</v>
      </c>
      <c r="BV131" s="7">
        <v>0</v>
      </c>
      <c r="BW131" s="8">
        <f t="shared" si="75"/>
        <v>0</v>
      </c>
      <c r="BX131" s="7">
        <f t="shared" si="75"/>
        <v>0</v>
      </c>
    </row>
    <row r="132" spans="1:192" x14ac:dyDescent="0.3">
      <c r="A132" s="43">
        <v>2013</v>
      </c>
      <c r="B132" s="44" t="s">
        <v>14</v>
      </c>
      <c r="C132" s="8">
        <v>0</v>
      </c>
      <c r="D132" s="6">
        <v>0</v>
      </c>
      <c r="E132" s="7">
        <v>0</v>
      </c>
      <c r="F132" s="8">
        <v>0.59699999999999998</v>
      </c>
      <c r="G132" s="6">
        <v>9.9640000000000004</v>
      </c>
      <c r="H132" s="7">
        <f t="shared" ref="H132" si="77">G132/F132*1000</f>
        <v>16690.117252931326</v>
      </c>
      <c r="I132" s="8">
        <v>0</v>
      </c>
      <c r="J132" s="6">
        <v>0</v>
      </c>
      <c r="K132" s="7">
        <f t="shared" si="71"/>
        <v>0</v>
      </c>
      <c r="L132" s="8">
        <v>0</v>
      </c>
      <c r="M132" s="6">
        <v>0</v>
      </c>
      <c r="N132" s="7">
        <v>0</v>
      </c>
      <c r="O132" s="8">
        <v>0</v>
      </c>
      <c r="P132" s="6">
        <v>0</v>
      </c>
      <c r="Q132" s="7">
        <f t="shared" si="72"/>
        <v>0</v>
      </c>
      <c r="R132" s="8">
        <v>0</v>
      </c>
      <c r="S132" s="6">
        <v>0</v>
      </c>
      <c r="T132" s="7">
        <v>0</v>
      </c>
      <c r="U132" s="8">
        <v>0</v>
      </c>
      <c r="V132" s="6">
        <v>0</v>
      </c>
      <c r="W132" s="7"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f t="shared" si="73"/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>
        <v>0</v>
      </c>
      <c r="BL132" s="6">
        <v>0</v>
      </c>
      <c r="BM132" s="7"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v>0</v>
      </c>
      <c r="BT132" s="8">
        <v>0</v>
      </c>
      <c r="BU132" s="6">
        <v>0</v>
      </c>
      <c r="BV132" s="7">
        <v>0</v>
      </c>
      <c r="BW132" s="8">
        <f t="shared" si="75"/>
        <v>0.59699999999999998</v>
      </c>
      <c r="BX132" s="7">
        <f t="shared" si="75"/>
        <v>9.9640000000000004</v>
      </c>
    </row>
    <row r="133" spans="1:192" x14ac:dyDescent="0.3">
      <c r="A133" s="43">
        <v>2013</v>
      </c>
      <c r="B133" s="44" t="s">
        <v>15</v>
      </c>
      <c r="C133" s="8">
        <v>0</v>
      </c>
      <c r="D133" s="6">
        <v>0</v>
      </c>
      <c r="E133" s="7">
        <v>0</v>
      </c>
      <c r="F133" s="8">
        <v>11.646000000000001</v>
      </c>
      <c r="G133" s="6">
        <v>112.49</v>
      </c>
      <c r="H133" s="7">
        <f t="shared" ref="H133" si="78">G133/F133*1000</f>
        <v>9659.1104241799749</v>
      </c>
      <c r="I133" s="8">
        <v>0</v>
      </c>
      <c r="J133" s="6">
        <v>0</v>
      </c>
      <c r="K133" s="7">
        <f t="shared" si="71"/>
        <v>0</v>
      </c>
      <c r="L133" s="8">
        <v>0</v>
      </c>
      <c r="M133" s="6">
        <v>0</v>
      </c>
      <c r="N133" s="7">
        <v>0</v>
      </c>
      <c r="O133" s="8">
        <v>0</v>
      </c>
      <c r="P133" s="6">
        <v>0</v>
      </c>
      <c r="Q133" s="7">
        <f t="shared" si="72"/>
        <v>0</v>
      </c>
      <c r="R133" s="8">
        <v>0</v>
      </c>
      <c r="S133" s="6">
        <v>0</v>
      </c>
      <c r="T133" s="7">
        <v>0</v>
      </c>
      <c r="U133" s="8">
        <v>0</v>
      </c>
      <c r="V133" s="6">
        <v>0</v>
      </c>
      <c r="W133" s="7">
        <v>0</v>
      </c>
      <c r="X133" s="8">
        <v>0</v>
      </c>
      <c r="Y133" s="6">
        <v>0</v>
      </c>
      <c r="Z133" s="7"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0.02</v>
      </c>
      <c r="AK133" s="6">
        <v>0.2</v>
      </c>
      <c r="AL133" s="7">
        <f t="shared" ref="AL133" si="79">AK133/AJ133*1000</f>
        <v>10000</v>
      </c>
      <c r="AM133" s="8">
        <v>0.312</v>
      </c>
      <c r="AN133" s="6">
        <v>6.33</v>
      </c>
      <c r="AO133" s="7">
        <f t="shared" ref="AO133" si="80">AN133/AM133*1000</f>
        <v>20288.461538461539</v>
      </c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f t="shared" si="73"/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1.9E-2</v>
      </c>
      <c r="BC133" s="6">
        <v>0.25</v>
      </c>
      <c r="BD133" s="7">
        <f t="shared" ref="BD133" si="81">BC133/BB133*1000</f>
        <v>13157.894736842107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v>0</v>
      </c>
      <c r="BK133" s="8">
        <v>0</v>
      </c>
      <c r="BL133" s="6">
        <v>0</v>
      </c>
      <c r="BM133" s="7">
        <v>0</v>
      </c>
      <c r="BN133" s="8">
        <v>0</v>
      </c>
      <c r="BO133" s="6">
        <v>0</v>
      </c>
      <c r="BP133" s="7">
        <v>0</v>
      </c>
      <c r="BQ133" s="8">
        <v>0</v>
      </c>
      <c r="BR133" s="6">
        <v>0</v>
      </c>
      <c r="BS133" s="7">
        <v>0</v>
      </c>
      <c r="BT133" s="8">
        <v>0</v>
      </c>
      <c r="BU133" s="6">
        <v>0</v>
      </c>
      <c r="BV133" s="7">
        <v>0</v>
      </c>
      <c r="BW133" s="8">
        <f t="shared" si="75"/>
        <v>11.997</v>
      </c>
      <c r="BX133" s="7">
        <f t="shared" si="75"/>
        <v>119.27</v>
      </c>
    </row>
    <row r="134" spans="1:192" x14ac:dyDescent="0.3">
      <c r="A134" s="43">
        <v>2013</v>
      </c>
      <c r="B134" s="44" t="s">
        <v>16</v>
      </c>
      <c r="C134" s="8">
        <v>0</v>
      </c>
      <c r="D134" s="6">
        <v>0</v>
      </c>
      <c r="E134" s="7">
        <v>0</v>
      </c>
      <c r="F134" s="8">
        <v>0.55900000000000005</v>
      </c>
      <c r="G134" s="6">
        <v>9.33</v>
      </c>
      <c r="H134" s="7">
        <f t="shared" ref="H134" si="82">G134/F134*1000</f>
        <v>16690.51878354204</v>
      </c>
      <c r="I134" s="8">
        <v>0</v>
      </c>
      <c r="J134" s="6">
        <v>0</v>
      </c>
      <c r="K134" s="7">
        <f t="shared" si="71"/>
        <v>0</v>
      </c>
      <c r="L134" s="8">
        <v>0</v>
      </c>
      <c r="M134" s="6">
        <v>0</v>
      </c>
      <c r="N134" s="7">
        <v>0</v>
      </c>
      <c r="O134" s="8">
        <v>0</v>
      </c>
      <c r="P134" s="6">
        <v>0</v>
      </c>
      <c r="Q134" s="7">
        <f t="shared" si="72"/>
        <v>0</v>
      </c>
      <c r="R134" s="8">
        <v>0</v>
      </c>
      <c r="S134" s="6">
        <v>0</v>
      </c>
      <c r="T134" s="7">
        <v>0</v>
      </c>
      <c r="U134" s="8">
        <v>0</v>
      </c>
      <c r="V134" s="6">
        <v>0</v>
      </c>
      <c r="W134" s="7">
        <v>0</v>
      </c>
      <c r="X134" s="8">
        <v>0</v>
      </c>
      <c r="Y134" s="6">
        <v>0</v>
      </c>
      <c r="Z134" s="7">
        <v>0</v>
      </c>
      <c r="AA134" s="8">
        <v>31.521999999999998</v>
      </c>
      <c r="AB134" s="6">
        <v>251.22</v>
      </c>
      <c r="AC134" s="7">
        <f t="shared" ref="AC134" si="83">AB134/AA134*1000</f>
        <v>7969.6719751284818</v>
      </c>
      <c r="AD134" s="8">
        <v>0</v>
      </c>
      <c r="AE134" s="6">
        <v>0</v>
      </c>
      <c r="AF134" s="7">
        <v>0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f t="shared" si="73"/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>
        <v>0</v>
      </c>
      <c r="BL134" s="6">
        <v>0</v>
      </c>
      <c r="BM134" s="7">
        <v>0</v>
      </c>
      <c r="BN134" s="8">
        <v>0</v>
      </c>
      <c r="BO134" s="6">
        <v>0</v>
      </c>
      <c r="BP134" s="7">
        <v>0</v>
      </c>
      <c r="BQ134" s="8">
        <v>0</v>
      </c>
      <c r="BR134" s="6">
        <v>0</v>
      </c>
      <c r="BS134" s="7">
        <v>0</v>
      </c>
      <c r="BT134" s="8">
        <v>0</v>
      </c>
      <c r="BU134" s="6">
        <v>0</v>
      </c>
      <c r="BV134" s="7">
        <v>0</v>
      </c>
      <c r="BW134" s="8">
        <f t="shared" si="75"/>
        <v>32.080999999999996</v>
      </c>
      <c r="BX134" s="7">
        <f t="shared" si="75"/>
        <v>260.55</v>
      </c>
    </row>
    <row r="135" spans="1:192" ht="15" thickBot="1" x14ac:dyDescent="0.35">
      <c r="A135" s="56"/>
      <c r="B135" s="57" t="s">
        <v>17</v>
      </c>
      <c r="C135" s="40">
        <f>SUM(C123:C134)</f>
        <v>0</v>
      </c>
      <c r="D135" s="38">
        <f>SUM(D123:D134)</f>
        <v>0</v>
      </c>
      <c r="E135" s="39"/>
      <c r="F135" s="40">
        <f>SUM(F123:F134)</f>
        <v>12.802</v>
      </c>
      <c r="G135" s="38">
        <f>SUM(G123:G134)</f>
        <v>131.78399999999999</v>
      </c>
      <c r="H135" s="39"/>
      <c r="I135" s="40">
        <f t="shared" ref="I135:J135" si="84">SUM(I123:I134)</f>
        <v>0</v>
      </c>
      <c r="J135" s="38">
        <f t="shared" si="84"/>
        <v>0</v>
      </c>
      <c r="K135" s="39"/>
      <c r="L135" s="40">
        <f>SUM(L123:L134)</f>
        <v>0</v>
      </c>
      <c r="M135" s="38">
        <f>SUM(M123:M134)</f>
        <v>0</v>
      </c>
      <c r="N135" s="39"/>
      <c r="O135" s="40">
        <f t="shared" ref="O135:P135" si="85">SUM(O123:O134)</f>
        <v>0</v>
      </c>
      <c r="P135" s="38">
        <f t="shared" si="85"/>
        <v>0</v>
      </c>
      <c r="Q135" s="39"/>
      <c r="R135" s="40">
        <f>SUM(R123:R134)</f>
        <v>0</v>
      </c>
      <c r="S135" s="38">
        <f>SUM(S123:S134)</f>
        <v>0</v>
      </c>
      <c r="T135" s="39"/>
      <c r="U135" s="40">
        <f>SUM(U123:U134)</f>
        <v>0</v>
      </c>
      <c r="V135" s="38">
        <f>SUM(V123:V134)</f>
        <v>0</v>
      </c>
      <c r="W135" s="39"/>
      <c r="X135" s="40">
        <f>SUM(X123:X134)</f>
        <v>0</v>
      </c>
      <c r="Y135" s="38">
        <f>SUM(Y123:Y134)</f>
        <v>0</v>
      </c>
      <c r="Z135" s="39"/>
      <c r="AA135" s="40">
        <f>SUM(AA123:AA134)</f>
        <v>31.521999999999998</v>
      </c>
      <c r="AB135" s="38">
        <f>SUM(AB123:AB134)</f>
        <v>251.22</v>
      </c>
      <c r="AC135" s="39"/>
      <c r="AD135" s="40">
        <f>SUM(AD123:AD134)</f>
        <v>1E-3</v>
      </c>
      <c r="AE135" s="38">
        <f>SUM(AE123:AE134)</f>
        <v>1.2330000000000001</v>
      </c>
      <c r="AF135" s="39"/>
      <c r="AG135" s="40">
        <f>SUM(AG123:AG134)</f>
        <v>0</v>
      </c>
      <c r="AH135" s="38">
        <f>SUM(AH123:AH134)</f>
        <v>0</v>
      </c>
      <c r="AI135" s="39"/>
      <c r="AJ135" s="40">
        <f>SUM(AJ123:AJ134)</f>
        <v>0.02</v>
      </c>
      <c r="AK135" s="38">
        <f>SUM(AK123:AK134)</f>
        <v>3.2</v>
      </c>
      <c r="AL135" s="39"/>
      <c r="AM135" s="40">
        <f>SUM(AM123:AM134)</f>
        <v>0.312</v>
      </c>
      <c r="AN135" s="38">
        <f>SUM(AN123:AN134)</f>
        <v>6.33</v>
      </c>
      <c r="AO135" s="39"/>
      <c r="AP135" s="40">
        <f>SUM(AP123:AP134)</f>
        <v>0</v>
      </c>
      <c r="AQ135" s="38">
        <f>SUM(AQ123:AQ134)</f>
        <v>0</v>
      </c>
      <c r="AR135" s="39"/>
      <c r="AS135" s="40">
        <f t="shared" ref="AS135:AT135" si="86">SUM(AS123:AS134)</f>
        <v>0</v>
      </c>
      <c r="AT135" s="38">
        <f t="shared" si="86"/>
        <v>0</v>
      </c>
      <c r="AU135" s="39"/>
      <c r="AV135" s="40">
        <f>SUM(AV123:AV134)</f>
        <v>0</v>
      </c>
      <c r="AW135" s="38">
        <f>SUM(AW123:AW134)</f>
        <v>0</v>
      </c>
      <c r="AX135" s="39"/>
      <c r="AY135" s="40">
        <f>SUM(AY123:AY134)</f>
        <v>0</v>
      </c>
      <c r="AZ135" s="38">
        <f>SUM(AZ123:AZ134)</f>
        <v>0</v>
      </c>
      <c r="BA135" s="39"/>
      <c r="BB135" s="40">
        <f>SUM(BB123:BB134)</f>
        <v>1.9E-2</v>
      </c>
      <c r="BC135" s="38">
        <f>SUM(BC123:BC134)</f>
        <v>0.25</v>
      </c>
      <c r="BD135" s="39"/>
      <c r="BE135" s="40">
        <f>SUM(BE123:BE134)</f>
        <v>0</v>
      </c>
      <c r="BF135" s="38">
        <f>SUM(BF123:BF134)</f>
        <v>0</v>
      </c>
      <c r="BG135" s="39"/>
      <c r="BH135" s="40">
        <f>SUM(BH123:BH134)</f>
        <v>0</v>
      </c>
      <c r="BI135" s="38">
        <f>SUM(BI123:BI134)</f>
        <v>0</v>
      </c>
      <c r="BJ135" s="39"/>
      <c r="BK135" s="40">
        <f>SUM(BK123:BK134)</f>
        <v>0</v>
      </c>
      <c r="BL135" s="38">
        <f>SUM(BL123:BL134)</f>
        <v>0</v>
      </c>
      <c r="BM135" s="39"/>
      <c r="BN135" s="40">
        <f>SUM(BN123:BN134)</f>
        <v>0</v>
      </c>
      <c r="BO135" s="38">
        <f>SUM(BO123:BO134)</f>
        <v>0</v>
      </c>
      <c r="BP135" s="39"/>
      <c r="BQ135" s="40">
        <f>SUM(BQ123:BQ134)</f>
        <v>0</v>
      </c>
      <c r="BR135" s="38">
        <f>SUM(BR123:BR134)</f>
        <v>0</v>
      </c>
      <c r="BS135" s="39"/>
      <c r="BT135" s="40">
        <f>SUM(BT123:BT134)</f>
        <v>0</v>
      </c>
      <c r="BU135" s="38">
        <f>SUM(BU123:BU134)</f>
        <v>0</v>
      </c>
      <c r="BV135" s="39"/>
      <c r="BW135" s="40">
        <f t="shared" si="75"/>
        <v>44.676000000000002</v>
      </c>
      <c r="BX135" s="39">
        <f t="shared" si="75"/>
        <v>394.017</v>
      </c>
      <c r="DR135" s="2"/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</row>
    <row r="136" spans="1:192" x14ac:dyDescent="0.3">
      <c r="A136" s="43">
        <v>2014</v>
      </c>
      <c r="B136" s="44" t="s">
        <v>5</v>
      </c>
      <c r="C136" s="8">
        <v>0</v>
      </c>
      <c r="D136" s="6">
        <v>0</v>
      </c>
      <c r="E136" s="7">
        <v>0</v>
      </c>
      <c r="F136" s="8">
        <v>0.64800000000000002</v>
      </c>
      <c r="G136" s="6">
        <v>10.81</v>
      </c>
      <c r="H136" s="7">
        <f t="shared" ref="H136" si="87">G136/F136*1000</f>
        <v>16682.0987654321</v>
      </c>
      <c r="I136" s="8">
        <v>0</v>
      </c>
      <c r="J136" s="6">
        <v>0</v>
      </c>
      <c r="K136" s="7">
        <f t="shared" ref="K136:K147" si="88">IF(I136=0,0,J136/I136*1000)</f>
        <v>0</v>
      </c>
      <c r="L136" s="8">
        <v>0</v>
      </c>
      <c r="M136" s="6">
        <v>0</v>
      </c>
      <c r="N136" s="7">
        <v>0</v>
      </c>
      <c r="O136" s="8">
        <v>0</v>
      </c>
      <c r="P136" s="6">
        <v>0</v>
      </c>
      <c r="Q136" s="7">
        <f t="shared" ref="Q136:Q147" si="89">IF(O136=0,0,P136/O136*1000)</f>
        <v>0</v>
      </c>
      <c r="R136" s="8">
        <v>0</v>
      </c>
      <c r="S136" s="6">
        <v>0</v>
      </c>
      <c r="T136" s="7">
        <v>0</v>
      </c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v>0</v>
      </c>
      <c r="AA136" s="8">
        <v>0.35399999999999998</v>
      </c>
      <c r="AB136" s="6">
        <v>1.56</v>
      </c>
      <c r="AC136" s="7">
        <f t="shared" ref="AC136" si="90">AB136/AA136*1000</f>
        <v>4406.7796610169498</v>
      </c>
      <c r="AD136" s="8">
        <v>0</v>
      </c>
      <c r="AE136" s="6">
        <v>0</v>
      </c>
      <c r="AF136" s="7">
        <v>0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1.843</v>
      </c>
      <c r="AN136" s="6">
        <v>18.46</v>
      </c>
      <c r="AO136" s="7">
        <f t="shared" ref="AO136" si="91">AN136/AM136*1000</f>
        <v>10016.277807921866</v>
      </c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f t="shared" ref="AU136:AU147" si="92">IF(AS136=0,0,AT136/AS136*1000)</f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>
        <v>0</v>
      </c>
      <c r="BL136" s="6">
        <v>0</v>
      </c>
      <c r="BM136" s="7"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v>0</v>
      </c>
      <c r="BT136" s="8">
        <v>0</v>
      </c>
      <c r="BU136" s="6">
        <v>0</v>
      </c>
      <c r="BV136" s="7">
        <v>0</v>
      </c>
      <c r="BW136" s="12">
        <f t="shared" ref="BW136:BX138" si="93">C136+L136+X136+AD136+AJ136+BK136+BQ136+BT136+BN136+F136+BB136+AM136+AA136</f>
        <v>2.8450000000000002</v>
      </c>
      <c r="BX136" s="7">
        <f t="shared" si="93"/>
        <v>30.830000000000002</v>
      </c>
    </row>
    <row r="137" spans="1:192" x14ac:dyDescent="0.3">
      <c r="A137" s="43">
        <v>2014</v>
      </c>
      <c r="B137" s="44" t="s">
        <v>6</v>
      </c>
      <c r="C137" s="8">
        <v>0</v>
      </c>
      <c r="D137" s="6">
        <v>0</v>
      </c>
      <c r="E137" s="7">
        <v>0</v>
      </c>
      <c r="F137" s="8">
        <v>0.52100000000000002</v>
      </c>
      <c r="G137" s="6">
        <v>8.7899999999999991</v>
      </c>
      <c r="H137" s="7">
        <f t="shared" ref="H137" si="94">G137/F137*1000</f>
        <v>16871.401151631475</v>
      </c>
      <c r="I137" s="8">
        <v>0</v>
      </c>
      <c r="J137" s="6">
        <v>0</v>
      </c>
      <c r="K137" s="7">
        <f t="shared" si="88"/>
        <v>0</v>
      </c>
      <c r="L137" s="8">
        <v>0</v>
      </c>
      <c r="M137" s="6">
        <v>0</v>
      </c>
      <c r="N137" s="7">
        <v>0</v>
      </c>
      <c r="O137" s="8">
        <v>0</v>
      </c>
      <c r="P137" s="6">
        <v>0</v>
      </c>
      <c r="Q137" s="7">
        <f t="shared" si="89"/>
        <v>0</v>
      </c>
      <c r="R137" s="8">
        <v>0</v>
      </c>
      <c r="S137" s="6">
        <v>0</v>
      </c>
      <c r="T137" s="7">
        <v>0</v>
      </c>
      <c r="U137" s="8">
        <v>0</v>
      </c>
      <c r="V137" s="6">
        <v>0</v>
      </c>
      <c r="W137" s="7">
        <v>0</v>
      </c>
      <c r="X137" s="8">
        <v>0</v>
      </c>
      <c r="Y137" s="6">
        <v>0</v>
      </c>
      <c r="Z137" s="7">
        <v>0</v>
      </c>
      <c r="AA137" s="8">
        <v>1.4999999999999999E-2</v>
      </c>
      <c r="AB137" s="6">
        <v>0.18</v>
      </c>
      <c r="AC137" s="7">
        <f t="shared" ref="AC137" si="95">AB137/AA137*1000</f>
        <v>12000</v>
      </c>
      <c r="AD137" s="8">
        <v>0</v>
      </c>
      <c r="AE137" s="6">
        <v>0</v>
      </c>
      <c r="AF137" s="7">
        <v>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0</v>
      </c>
      <c r="AT137" s="6">
        <v>0</v>
      </c>
      <c r="AU137" s="7">
        <f t="shared" si="92"/>
        <v>0</v>
      </c>
      <c r="AV137" s="8">
        <v>0</v>
      </c>
      <c r="AW137" s="6">
        <v>0</v>
      </c>
      <c r="AX137" s="7"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>
        <v>0</v>
      </c>
      <c r="BL137" s="6">
        <v>0</v>
      </c>
      <c r="BM137" s="7">
        <v>0</v>
      </c>
      <c r="BN137" s="8">
        <v>0</v>
      </c>
      <c r="BO137" s="6">
        <v>0</v>
      </c>
      <c r="BP137" s="7">
        <v>0</v>
      </c>
      <c r="BQ137" s="8">
        <v>0</v>
      </c>
      <c r="BR137" s="6">
        <v>0</v>
      </c>
      <c r="BS137" s="7">
        <v>0</v>
      </c>
      <c r="BT137" s="8">
        <v>0</v>
      </c>
      <c r="BU137" s="6">
        <v>0</v>
      </c>
      <c r="BV137" s="7">
        <v>0</v>
      </c>
      <c r="BW137" s="12">
        <f t="shared" si="93"/>
        <v>0.53600000000000003</v>
      </c>
      <c r="BX137" s="7">
        <f t="shared" si="93"/>
        <v>8.9699999999999989</v>
      </c>
    </row>
    <row r="138" spans="1:192" x14ac:dyDescent="0.3">
      <c r="A138" s="43">
        <v>2014</v>
      </c>
      <c r="B138" s="44" t="s">
        <v>7</v>
      </c>
      <c r="C138" s="8">
        <v>0</v>
      </c>
      <c r="D138" s="6">
        <v>0</v>
      </c>
      <c r="E138" s="7">
        <v>0</v>
      </c>
      <c r="F138" s="8">
        <v>0.38100000000000001</v>
      </c>
      <c r="G138" s="6">
        <v>7.58</v>
      </c>
      <c r="H138" s="7">
        <f t="shared" ref="H138" si="96">G138/F138*1000</f>
        <v>19895.013123359578</v>
      </c>
      <c r="I138" s="8">
        <v>0</v>
      </c>
      <c r="J138" s="6">
        <v>0</v>
      </c>
      <c r="K138" s="7">
        <f t="shared" si="88"/>
        <v>0</v>
      </c>
      <c r="L138" s="8">
        <v>0</v>
      </c>
      <c r="M138" s="6">
        <v>0</v>
      </c>
      <c r="N138" s="7">
        <v>0</v>
      </c>
      <c r="O138" s="8">
        <v>0</v>
      </c>
      <c r="P138" s="6">
        <v>0</v>
      </c>
      <c r="Q138" s="7">
        <f t="shared" si="89"/>
        <v>0</v>
      </c>
      <c r="R138" s="8">
        <v>0</v>
      </c>
      <c r="S138" s="6">
        <v>0</v>
      </c>
      <c r="T138" s="7">
        <v>0</v>
      </c>
      <c r="U138" s="8">
        <v>0</v>
      </c>
      <c r="V138" s="6">
        <v>0</v>
      </c>
      <c r="W138" s="7">
        <v>0</v>
      </c>
      <c r="X138" s="8">
        <v>0</v>
      </c>
      <c r="Y138" s="6">
        <v>0</v>
      </c>
      <c r="Z138" s="7">
        <v>0</v>
      </c>
      <c r="AA138" s="8">
        <v>0.151</v>
      </c>
      <c r="AB138" s="6">
        <v>1.78</v>
      </c>
      <c r="AC138" s="7">
        <f t="shared" ref="AC138" si="97">AB138/AA138*1000</f>
        <v>11788.079470198676</v>
      </c>
      <c r="AD138" s="8">
        <v>0</v>
      </c>
      <c r="AE138" s="6">
        <v>0</v>
      </c>
      <c r="AF138" s="7">
        <v>0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0.52500000000000002</v>
      </c>
      <c r="AN138" s="6">
        <v>8.26</v>
      </c>
      <c r="AO138" s="7">
        <f t="shared" ref="AO138" si="98">AN138/AM138*1000</f>
        <v>15733.333333333332</v>
      </c>
      <c r="AP138" s="8">
        <v>0</v>
      </c>
      <c r="AQ138" s="6">
        <v>0</v>
      </c>
      <c r="AR138" s="7">
        <v>0</v>
      </c>
      <c r="AS138" s="8">
        <v>0</v>
      </c>
      <c r="AT138" s="6">
        <v>0</v>
      </c>
      <c r="AU138" s="7">
        <f t="shared" si="92"/>
        <v>0</v>
      </c>
      <c r="AV138" s="8">
        <v>0</v>
      </c>
      <c r="AW138" s="6">
        <v>0</v>
      </c>
      <c r="AX138" s="7"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>
        <v>0</v>
      </c>
      <c r="BL138" s="6">
        <v>0</v>
      </c>
      <c r="BM138" s="7">
        <v>0</v>
      </c>
      <c r="BN138" s="8">
        <v>0</v>
      </c>
      <c r="BO138" s="6">
        <v>0</v>
      </c>
      <c r="BP138" s="7">
        <v>0</v>
      </c>
      <c r="BQ138" s="8">
        <v>0</v>
      </c>
      <c r="BR138" s="6">
        <v>0</v>
      </c>
      <c r="BS138" s="7">
        <v>0</v>
      </c>
      <c r="BT138" s="8">
        <v>0</v>
      </c>
      <c r="BU138" s="6">
        <v>0</v>
      </c>
      <c r="BV138" s="7">
        <v>0</v>
      </c>
      <c r="BW138" s="12">
        <f t="shared" si="93"/>
        <v>1.0569999999999999</v>
      </c>
      <c r="BX138" s="7">
        <f t="shared" si="93"/>
        <v>17.62</v>
      </c>
    </row>
    <row r="139" spans="1:192" x14ac:dyDescent="0.3">
      <c r="A139" s="43">
        <v>2014</v>
      </c>
      <c r="B139" s="44" t="s">
        <v>8</v>
      </c>
      <c r="C139" s="8">
        <v>0</v>
      </c>
      <c r="D139" s="6">
        <v>0</v>
      </c>
      <c r="E139" s="7">
        <v>0</v>
      </c>
      <c r="F139" s="8">
        <v>0.622</v>
      </c>
      <c r="G139" s="6">
        <v>12.6</v>
      </c>
      <c r="H139" s="7">
        <f t="shared" ref="H139:H147" si="99">G139/F139*1000</f>
        <v>20257.234726688104</v>
      </c>
      <c r="I139" s="8">
        <v>0</v>
      </c>
      <c r="J139" s="6">
        <v>0</v>
      </c>
      <c r="K139" s="7">
        <f t="shared" si="88"/>
        <v>0</v>
      </c>
      <c r="L139" s="8">
        <v>0</v>
      </c>
      <c r="M139" s="6">
        <v>0</v>
      </c>
      <c r="N139" s="7">
        <v>0</v>
      </c>
      <c r="O139" s="8">
        <v>0</v>
      </c>
      <c r="P139" s="6">
        <v>0</v>
      </c>
      <c r="Q139" s="7">
        <f t="shared" si="89"/>
        <v>0</v>
      </c>
      <c r="R139" s="8">
        <v>0</v>
      </c>
      <c r="S139" s="6">
        <v>0</v>
      </c>
      <c r="T139" s="7">
        <v>0</v>
      </c>
      <c r="U139" s="8">
        <v>0</v>
      </c>
      <c r="V139" s="6">
        <v>0</v>
      </c>
      <c r="W139" s="7">
        <v>0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0</v>
      </c>
      <c r="AQ139" s="6">
        <v>0</v>
      </c>
      <c r="AR139" s="7">
        <v>0</v>
      </c>
      <c r="AS139" s="8">
        <v>0</v>
      </c>
      <c r="AT139" s="6">
        <v>0</v>
      </c>
      <c r="AU139" s="7">
        <f t="shared" si="92"/>
        <v>0</v>
      </c>
      <c r="AV139" s="8">
        <v>0</v>
      </c>
      <c r="AW139" s="6">
        <v>0</v>
      </c>
      <c r="AX139" s="7"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>
        <v>0</v>
      </c>
      <c r="BL139" s="6">
        <v>0</v>
      </c>
      <c r="BM139" s="7">
        <v>0</v>
      </c>
      <c r="BN139" s="8">
        <v>0</v>
      </c>
      <c r="BO139" s="6">
        <v>0</v>
      </c>
      <c r="BP139" s="7">
        <v>0</v>
      </c>
      <c r="BQ139" s="8">
        <v>0</v>
      </c>
      <c r="BR139" s="6">
        <v>0</v>
      </c>
      <c r="BS139" s="7">
        <v>0</v>
      </c>
      <c r="BT139" s="8">
        <v>0</v>
      </c>
      <c r="BU139" s="6">
        <v>0</v>
      </c>
      <c r="BV139" s="7">
        <v>0</v>
      </c>
      <c r="BW139" s="12">
        <f>C139+L139+X139+AD139+AJ139+BK139+BQ139+BT139+BN139+F139+BB139+AM139</f>
        <v>0.622</v>
      </c>
      <c r="BX139" s="7">
        <f>D139+M139+Y139+AE139+AK139+BL139+BR139+BU139+BO139+G139+BC139+AN139</f>
        <v>12.6</v>
      </c>
    </row>
    <row r="140" spans="1:192" x14ac:dyDescent="0.3">
      <c r="A140" s="43">
        <v>2014</v>
      </c>
      <c r="B140" s="44" t="s">
        <v>9</v>
      </c>
      <c r="C140" s="8">
        <v>0</v>
      </c>
      <c r="D140" s="6">
        <v>0</v>
      </c>
      <c r="E140" s="7">
        <v>0</v>
      </c>
      <c r="F140" s="8">
        <v>0.432</v>
      </c>
      <c r="G140" s="6">
        <v>8.74</v>
      </c>
      <c r="H140" s="7">
        <f t="shared" si="99"/>
        <v>20231.481481481482</v>
      </c>
      <c r="I140" s="8">
        <v>0</v>
      </c>
      <c r="J140" s="6">
        <v>0</v>
      </c>
      <c r="K140" s="7">
        <f t="shared" si="88"/>
        <v>0</v>
      </c>
      <c r="L140" s="8">
        <v>0</v>
      </c>
      <c r="M140" s="6">
        <v>0</v>
      </c>
      <c r="N140" s="7">
        <v>0</v>
      </c>
      <c r="O140" s="8">
        <v>0</v>
      </c>
      <c r="P140" s="6">
        <v>0</v>
      </c>
      <c r="Q140" s="7">
        <f t="shared" si="89"/>
        <v>0</v>
      </c>
      <c r="R140" s="8">
        <v>0</v>
      </c>
      <c r="S140" s="6">
        <v>0</v>
      </c>
      <c r="T140" s="7">
        <v>0</v>
      </c>
      <c r="U140" s="8">
        <v>0</v>
      </c>
      <c r="V140" s="6">
        <v>0</v>
      </c>
      <c r="W140" s="7">
        <v>0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9.5000000000000001E-2</v>
      </c>
      <c r="AK140" s="6">
        <v>0.92</v>
      </c>
      <c r="AL140" s="7">
        <f t="shared" ref="AL140" si="100">AK140/AJ140*1000</f>
        <v>9684.21052631579</v>
      </c>
      <c r="AM140" s="8">
        <v>0</v>
      </c>
      <c r="AN140" s="6">
        <v>0</v>
      </c>
      <c r="AO140" s="7">
        <v>0</v>
      </c>
      <c r="AP140" s="8">
        <v>0</v>
      </c>
      <c r="AQ140" s="6">
        <v>0</v>
      </c>
      <c r="AR140" s="7">
        <v>0</v>
      </c>
      <c r="AS140" s="8">
        <v>0</v>
      </c>
      <c r="AT140" s="6">
        <v>0</v>
      </c>
      <c r="AU140" s="7">
        <f t="shared" si="92"/>
        <v>0</v>
      </c>
      <c r="AV140" s="8">
        <v>0</v>
      </c>
      <c r="AW140" s="6">
        <v>0</v>
      </c>
      <c r="AX140" s="7">
        <v>0</v>
      </c>
      <c r="AY140" s="8">
        <v>0</v>
      </c>
      <c r="AZ140" s="6">
        <v>0</v>
      </c>
      <c r="BA140" s="7">
        <v>0</v>
      </c>
      <c r="BB140" s="8">
        <v>3.9</v>
      </c>
      <c r="BC140" s="6">
        <v>36.5</v>
      </c>
      <c r="BD140" s="7">
        <f t="shared" ref="BD140" si="101">BC140/BB140*1000</f>
        <v>9358.9743589743593</v>
      </c>
      <c r="BE140" s="8">
        <v>0</v>
      </c>
      <c r="BF140" s="6">
        <v>0</v>
      </c>
      <c r="BG140" s="7">
        <v>0</v>
      </c>
      <c r="BH140" s="8">
        <v>0</v>
      </c>
      <c r="BI140" s="6">
        <v>0</v>
      </c>
      <c r="BJ140" s="7">
        <v>0</v>
      </c>
      <c r="BK140" s="8">
        <v>0</v>
      </c>
      <c r="BL140" s="6">
        <v>0</v>
      </c>
      <c r="BM140" s="7">
        <v>0</v>
      </c>
      <c r="BN140" s="8">
        <v>0</v>
      </c>
      <c r="BO140" s="6">
        <v>0</v>
      </c>
      <c r="BP140" s="7">
        <v>0</v>
      </c>
      <c r="BQ140" s="8">
        <v>0</v>
      </c>
      <c r="BR140" s="6">
        <v>0</v>
      </c>
      <c r="BS140" s="7">
        <v>0</v>
      </c>
      <c r="BT140" s="8">
        <v>0</v>
      </c>
      <c r="BU140" s="6">
        <v>0</v>
      </c>
      <c r="BV140" s="7">
        <v>0</v>
      </c>
      <c r="BW140" s="12">
        <f>C140+L140+X140+AD140+AJ140+BK140+BQ140+BT140+BN140+F140+BB140+AM140</f>
        <v>4.4269999999999996</v>
      </c>
      <c r="BX140" s="7">
        <f>D140+M140+Y140+AE140+AK140+BL140+BR140+BU140+BO140+G140+BC140+AN140</f>
        <v>46.16</v>
      </c>
    </row>
    <row r="141" spans="1:192" x14ac:dyDescent="0.3">
      <c r="A141" s="43">
        <v>2014</v>
      </c>
      <c r="B141" s="44" t="s">
        <v>10</v>
      </c>
      <c r="C141" s="8">
        <v>0</v>
      </c>
      <c r="D141" s="6">
        <v>0</v>
      </c>
      <c r="E141" s="7">
        <v>0</v>
      </c>
      <c r="F141" s="8">
        <v>0.44500000000000001</v>
      </c>
      <c r="G141" s="6">
        <v>9</v>
      </c>
      <c r="H141" s="7">
        <f t="shared" si="99"/>
        <v>20224.719101123595</v>
      </c>
      <c r="I141" s="8">
        <v>0</v>
      </c>
      <c r="J141" s="6">
        <v>0</v>
      </c>
      <c r="K141" s="7">
        <f t="shared" si="88"/>
        <v>0</v>
      </c>
      <c r="L141" s="8">
        <v>0</v>
      </c>
      <c r="M141" s="6">
        <v>0</v>
      </c>
      <c r="N141" s="7">
        <v>0</v>
      </c>
      <c r="O141" s="8">
        <v>0</v>
      </c>
      <c r="P141" s="6">
        <v>0</v>
      </c>
      <c r="Q141" s="7">
        <f t="shared" si="89"/>
        <v>0</v>
      </c>
      <c r="R141" s="8">
        <v>0</v>
      </c>
      <c r="S141" s="6">
        <v>0</v>
      </c>
      <c r="T141" s="7">
        <v>0</v>
      </c>
      <c r="U141" s="8">
        <v>0</v>
      </c>
      <c r="V141" s="6">
        <v>0</v>
      </c>
      <c r="W141" s="7">
        <v>0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0</v>
      </c>
      <c r="AQ141" s="6">
        <v>0</v>
      </c>
      <c r="AR141" s="7">
        <v>0</v>
      </c>
      <c r="AS141" s="8">
        <v>0</v>
      </c>
      <c r="AT141" s="6">
        <v>0</v>
      </c>
      <c r="AU141" s="7">
        <f t="shared" si="92"/>
        <v>0</v>
      </c>
      <c r="AV141" s="8">
        <v>0</v>
      </c>
      <c r="AW141" s="6">
        <v>0</v>
      </c>
      <c r="AX141" s="7">
        <v>0</v>
      </c>
      <c r="AY141" s="8">
        <v>0</v>
      </c>
      <c r="AZ141" s="6">
        <v>0</v>
      </c>
      <c r="BA141" s="7">
        <v>0</v>
      </c>
      <c r="BB141" s="8">
        <v>0</v>
      </c>
      <c r="BC141" s="6">
        <v>0</v>
      </c>
      <c r="BD141" s="7">
        <v>0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>
        <v>0</v>
      </c>
      <c r="BL141" s="6">
        <v>0</v>
      </c>
      <c r="BM141" s="7">
        <v>0</v>
      </c>
      <c r="BN141" s="8">
        <v>0</v>
      </c>
      <c r="BO141" s="6">
        <v>0</v>
      </c>
      <c r="BP141" s="7">
        <v>0</v>
      </c>
      <c r="BQ141" s="8">
        <v>0</v>
      </c>
      <c r="BR141" s="6">
        <v>0</v>
      </c>
      <c r="BS141" s="7">
        <v>0</v>
      </c>
      <c r="BT141" s="8">
        <v>0</v>
      </c>
      <c r="BU141" s="6">
        <v>0</v>
      </c>
      <c r="BV141" s="7">
        <v>0</v>
      </c>
      <c r="BW141" s="8">
        <f t="shared" ref="BW141:BX148" si="102">C141+L141+X141+AD141+AJ141+BK141+BQ141+BT141+BN141+F141+BB141+AM141+BE141+AA141</f>
        <v>0.44500000000000001</v>
      </c>
      <c r="BX141" s="7">
        <f t="shared" si="102"/>
        <v>9</v>
      </c>
    </row>
    <row r="142" spans="1:192" x14ac:dyDescent="0.3">
      <c r="A142" s="43">
        <v>2014</v>
      </c>
      <c r="B142" s="44" t="s">
        <v>11</v>
      </c>
      <c r="C142" s="8">
        <v>0</v>
      </c>
      <c r="D142" s="6">
        <v>0</v>
      </c>
      <c r="E142" s="7">
        <v>0</v>
      </c>
      <c r="F142" s="8">
        <v>0.40100000000000002</v>
      </c>
      <c r="G142" s="6">
        <v>7.89</v>
      </c>
      <c r="H142" s="7">
        <f t="shared" si="99"/>
        <v>19675.810473815462</v>
      </c>
      <c r="I142" s="8">
        <v>0</v>
      </c>
      <c r="J142" s="6">
        <v>0</v>
      </c>
      <c r="K142" s="7">
        <f t="shared" si="88"/>
        <v>0</v>
      </c>
      <c r="L142" s="8">
        <v>0</v>
      </c>
      <c r="M142" s="6">
        <v>0</v>
      </c>
      <c r="N142" s="7">
        <v>0</v>
      </c>
      <c r="O142" s="8">
        <v>0</v>
      </c>
      <c r="P142" s="6">
        <v>0</v>
      </c>
      <c r="Q142" s="7">
        <f t="shared" si="89"/>
        <v>0</v>
      </c>
      <c r="R142" s="8">
        <v>0</v>
      </c>
      <c r="S142" s="6">
        <v>0</v>
      </c>
      <c r="T142" s="7">
        <v>0</v>
      </c>
      <c r="U142" s="8">
        <v>0</v>
      </c>
      <c r="V142" s="6">
        <v>0</v>
      </c>
      <c r="W142" s="7">
        <v>0</v>
      </c>
      <c r="X142" s="8">
        <v>0</v>
      </c>
      <c r="Y142" s="6">
        <v>0</v>
      </c>
      <c r="Z142" s="7">
        <v>0</v>
      </c>
      <c r="AA142" s="8">
        <v>25.34</v>
      </c>
      <c r="AB142" s="6">
        <v>211.31</v>
      </c>
      <c r="AC142" s="7">
        <f t="shared" ref="AC142:AC144" si="103">AB142/AA142*1000</f>
        <v>8338.9897395422267</v>
      </c>
      <c r="AD142" s="8">
        <v>0</v>
      </c>
      <c r="AE142" s="6">
        <v>0</v>
      </c>
      <c r="AF142" s="7">
        <v>0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0</v>
      </c>
      <c r="AQ142" s="6">
        <v>0</v>
      </c>
      <c r="AR142" s="7">
        <v>0</v>
      </c>
      <c r="AS142" s="8">
        <v>0</v>
      </c>
      <c r="AT142" s="6">
        <v>0</v>
      </c>
      <c r="AU142" s="7">
        <f t="shared" si="92"/>
        <v>0</v>
      </c>
      <c r="AV142" s="8">
        <v>0</v>
      </c>
      <c r="AW142" s="6">
        <v>0</v>
      </c>
      <c r="AX142" s="7"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>
        <v>0</v>
      </c>
      <c r="BL142" s="6">
        <v>0</v>
      </c>
      <c r="BM142" s="7">
        <v>0</v>
      </c>
      <c r="BN142" s="8">
        <v>0</v>
      </c>
      <c r="BO142" s="6">
        <v>0</v>
      </c>
      <c r="BP142" s="7">
        <v>0</v>
      </c>
      <c r="BQ142" s="8">
        <v>0</v>
      </c>
      <c r="BR142" s="6">
        <v>0</v>
      </c>
      <c r="BS142" s="7">
        <v>0</v>
      </c>
      <c r="BT142" s="8">
        <v>0</v>
      </c>
      <c r="BU142" s="6">
        <v>0</v>
      </c>
      <c r="BV142" s="7">
        <v>0</v>
      </c>
      <c r="BW142" s="8">
        <f t="shared" si="102"/>
        <v>25.741</v>
      </c>
      <c r="BX142" s="7">
        <f t="shared" si="102"/>
        <v>219.2</v>
      </c>
    </row>
    <row r="143" spans="1:192" x14ac:dyDescent="0.3">
      <c r="A143" s="43">
        <v>2014</v>
      </c>
      <c r="B143" s="44" t="s">
        <v>12</v>
      </c>
      <c r="C143" s="8">
        <v>0</v>
      </c>
      <c r="D143" s="6">
        <v>0</v>
      </c>
      <c r="E143" s="7">
        <v>0</v>
      </c>
      <c r="F143" s="8">
        <v>0.46600000000000003</v>
      </c>
      <c r="G143" s="6">
        <v>8.77</v>
      </c>
      <c r="H143" s="7">
        <f t="shared" si="99"/>
        <v>18819.742489270386</v>
      </c>
      <c r="I143" s="8">
        <v>0</v>
      </c>
      <c r="J143" s="6">
        <v>0</v>
      </c>
      <c r="K143" s="7">
        <f t="shared" si="88"/>
        <v>0</v>
      </c>
      <c r="L143" s="8">
        <v>0</v>
      </c>
      <c r="M143" s="6">
        <v>0</v>
      </c>
      <c r="N143" s="7">
        <v>0</v>
      </c>
      <c r="O143" s="8">
        <v>0</v>
      </c>
      <c r="P143" s="6">
        <v>0</v>
      </c>
      <c r="Q143" s="7">
        <f t="shared" si="89"/>
        <v>0</v>
      </c>
      <c r="R143" s="8">
        <v>0</v>
      </c>
      <c r="S143" s="6">
        <v>0</v>
      </c>
      <c r="T143" s="7">
        <v>0</v>
      </c>
      <c r="U143" s="8">
        <v>0</v>
      </c>
      <c r="V143" s="6">
        <v>0</v>
      </c>
      <c r="W143" s="7">
        <v>0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0</v>
      </c>
      <c r="AQ143" s="6">
        <v>0</v>
      </c>
      <c r="AR143" s="7">
        <v>0</v>
      </c>
      <c r="AS143" s="8">
        <v>0</v>
      </c>
      <c r="AT143" s="6">
        <v>0</v>
      </c>
      <c r="AU143" s="7">
        <f t="shared" si="92"/>
        <v>0</v>
      </c>
      <c r="AV143" s="8">
        <v>0</v>
      </c>
      <c r="AW143" s="6">
        <v>0</v>
      </c>
      <c r="AX143" s="7"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>
        <v>0</v>
      </c>
      <c r="BL143" s="6">
        <v>0</v>
      </c>
      <c r="BM143" s="7">
        <v>0</v>
      </c>
      <c r="BN143" s="8">
        <v>0</v>
      </c>
      <c r="BO143" s="6">
        <v>0</v>
      </c>
      <c r="BP143" s="7">
        <v>0</v>
      </c>
      <c r="BQ143" s="8">
        <v>0</v>
      </c>
      <c r="BR143" s="6">
        <v>0</v>
      </c>
      <c r="BS143" s="7">
        <v>0</v>
      </c>
      <c r="BT143" s="8">
        <v>0</v>
      </c>
      <c r="BU143" s="6">
        <v>0</v>
      </c>
      <c r="BV143" s="7">
        <v>0</v>
      </c>
      <c r="BW143" s="8">
        <f t="shared" si="102"/>
        <v>0.46600000000000003</v>
      </c>
      <c r="BX143" s="7">
        <f t="shared" si="102"/>
        <v>8.77</v>
      </c>
    </row>
    <row r="144" spans="1:192" x14ac:dyDescent="0.3">
      <c r="A144" s="43">
        <v>2014</v>
      </c>
      <c r="B144" s="44" t="s">
        <v>13</v>
      </c>
      <c r="C144" s="8">
        <v>0</v>
      </c>
      <c r="D144" s="6">
        <v>0</v>
      </c>
      <c r="E144" s="7">
        <v>0</v>
      </c>
      <c r="F144" s="8">
        <v>0.19700000000000001</v>
      </c>
      <c r="G144" s="6">
        <v>3.2</v>
      </c>
      <c r="H144" s="7">
        <f t="shared" si="99"/>
        <v>16243.654822335024</v>
      </c>
      <c r="I144" s="8">
        <v>0</v>
      </c>
      <c r="J144" s="6">
        <v>0</v>
      </c>
      <c r="K144" s="7">
        <f t="shared" si="88"/>
        <v>0</v>
      </c>
      <c r="L144" s="8">
        <v>0</v>
      </c>
      <c r="M144" s="6">
        <v>0</v>
      </c>
      <c r="N144" s="7">
        <v>0</v>
      </c>
      <c r="O144" s="8">
        <v>0</v>
      </c>
      <c r="P144" s="6">
        <v>0</v>
      </c>
      <c r="Q144" s="7">
        <f t="shared" si="89"/>
        <v>0</v>
      </c>
      <c r="R144" s="8">
        <v>0</v>
      </c>
      <c r="S144" s="6">
        <v>0</v>
      </c>
      <c r="T144" s="7">
        <v>0</v>
      </c>
      <c r="U144" s="8">
        <v>0</v>
      </c>
      <c r="V144" s="6">
        <v>0</v>
      </c>
      <c r="W144" s="7">
        <v>0</v>
      </c>
      <c r="X144" s="8">
        <v>0</v>
      </c>
      <c r="Y144" s="6">
        <v>0</v>
      </c>
      <c r="Z144" s="7">
        <v>0</v>
      </c>
      <c r="AA144" s="8">
        <v>30</v>
      </c>
      <c r="AB144" s="6">
        <v>160.63999999999999</v>
      </c>
      <c r="AC144" s="7">
        <f t="shared" si="103"/>
        <v>5354.6666666666661</v>
      </c>
      <c r="AD144" s="8">
        <v>0</v>
      </c>
      <c r="AE144" s="6">
        <v>0</v>
      </c>
      <c r="AF144" s="7">
        <v>0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</v>
      </c>
      <c r="AT144" s="6">
        <v>0</v>
      </c>
      <c r="AU144" s="7">
        <f t="shared" si="92"/>
        <v>0</v>
      </c>
      <c r="AV144" s="8">
        <v>0</v>
      </c>
      <c r="AW144" s="6">
        <v>0</v>
      </c>
      <c r="AX144" s="7"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>
        <v>0</v>
      </c>
      <c r="BL144" s="6">
        <v>0</v>
      </c>
      <c r="BM144" s="7">
        <v>0</v>
      </c>
      <c r="BN144" s="8">
        <v>0</v>
      </c>
      <c r="BO144" s="6">
        <v>0</v>
      </c>
      <c r="BP144" s="7">
        <v>0</v>
      </c>
      <c r="BQ144" s="8">
        <v>0</v>
      </c>
      <c r="BR144" s="6">
        <v>0</v>
      </c>
      <c r="BS144" s="7">
        <v>0</v>
      </c>
      <c r="BT144" s="8">
        <v>0</v>
      </c>
      <c r="BU144" s="6">
        <v>0</v>
      </c>
      <c r="BV144" s="7">
        <v>0</v>
      </c>
      <c r="BW144" s="8">
        <f t="shared" si="102"/>
        <v>30.196999999999999</v>
      </c>
      <c r="BX144" s="7">
        <f t="shared" si="102"/>
        <v>163.83999999999997</v>
      </c>
    </row>
    <row r="145" spans="1:76" x14ac:dyDescent="0.3">
      <c r="A145" s="43">
        <v>2014</v>
      </c>
      <c r="B145" s="44" t="s">
        <v>14</v>
      </c>
      <c r="C145" s="8">
        <v>0</v>
      </c>
      <c r="D145" s="6">
        <v>0</v>
      </c>
      <c r="E145" s="7">
        <v>0</v>
      </c>
      <c r="F145" s="8">
        <v>0.114</v>
      </c>
      <c r="G145" s="6">
        <v>2.31</v>
      </c>
      <c r="H145" s="7">
        <f t="shared" si="99"/>
        <v>20263.157894736843</v>
      </c>
      <c r="I145" s="8">
        <v>0</v>
      </c>
      <c r="J145" s="6">
        <v>0</v>
      </c>
      <c r="K145" s="7">
        <f t="shared" si="88"/>
        <v>0</v>
      </c>
      <c r="L145" s="8">
        <v>0</v>
      </c>
      <c r="M145" s="6">
        <v>0</v>
      </c>
      <c r="N145" s="7">
        <v>0</v>
      </c>
      <c r="O145" s="8">
        <v>0</v>
      </c>
      <c r="P145" s="6">
        <v>0</v>
      </c>
      <c r="Q145" s="7">
        <f t="shared" si="89"/>
        <v>0</v>
      </c>
      <c r="R145" s="8">
        <v>0</v>
      </c>
      <c r="S145" s="6">
        <v>0</v>
      </c>
      <c r="T145" s="7">
        <v>0</v>
      </c>
      <c r="U145" s="8">
        <v>0</v>
      </c>
      <c r="V145" s="6">
        <v>0</v>
      </c>
      <c r="W145" s="7">
        <v>0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</v>
      </c>
      <c r="AQ145" s="6">
        <v>0</v>
      </c>
      <c r="AR145" s="7">
        <v>0</v>
      </c>
      <c r="AS145" s="8">
        <v>0</v>
      </c>
      <c r="AT145" s="6">
        <v>0</v>
      </c>
      <c r="AU145" s="7">
        <f t="shared" si="92"/>
        <v>0</v>
      </c>
      <c r="AV145" s="8">
        <v>0</v>
      </c>
      <c r="AW145" s="6">
        <v>0</v>
      </c>
      <c r="AX145" s="7"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>
        <v>0</v>
      </c>
      <c r="BL145" s="6">
        <v>0</v>
      </c>
      <c r="BM145" s="7">
        <v>0</v>
      </c>
      <c r="BN145" s="8">
        <v>0</v>
      </c>
      <c r="BO145" s="6">
        <v>0</v>
      </c>
      <c r="BP145" s="7">
        <v>0</v>
      </c>
      <c r="BQ145" s="8">
        <v>0</v>
      </c>
      <c r="BR145" s="6">
        <v>0</v>
      </c>
      <c r="BS145" s="7">
        <v>0</v>
      </c>
      <c r="BT145" s="8">
        <v>0</v>
      </c>
      <c r="BU145" s="6">
        <v>0</v>
      </c>
      <c r="BV145" s="7">
        <v>0</v>
      </c>
      <c r="BW145" s="8">
        <f t="shared" si="102"/>
        <v>0.114</v>
      </c>
      <c r="BX145" s="7">
        <f t="shared" si="102"/>
        <v>2.31</v>
      </c>
    </row>
    <row r="146" spans="1:76" x14ac:dyDescent="0.3">
      <c r="A146" s="43">
        <v>2014</v>
      </c>
      <c r="B146" s="44" t="s">
        <v>15</v>
      </c>
      <c r="C146" s="8">
        <v>0</v>
      </c>
      <c r="D146" s="6">
        <v>0</v>
      </c>
      <c r="E146" s="7">
        <v>0</v>
      </c>
      <c r="F146" s="8">
        <v>0.10199999999999999</v>
      </c>
      <c r="G146" s="6">
        <v>2.06</v>
      </c>
      <c r="H146" s="7">
        <f t="shared" si="99"/>
        <v>20196.078431372553</v>
      </c>
      <c r="I146" s="8">
        <v>0</v>
      </c>
      <c r="J146" s="6">
        <v>0</v>
      </c>
      <c r="K146" s="7">
        <f t="shared" si="88"/>
        <v>0</v>
      </c>
      <c r="L146" s="8">
        <v>0</v>
      </c>
      <c r="M146" s="6">
        <v>0</v>
      </c>
      <c r="N146" s="7">
        <v>0</v>
      </c>
      <c r="O146" s="8">
        <v>0</v>
      </c>
      <c r="P146" s="6">
        <v>0</v>
      </c>
      <c r="Q146" s="7">
        <f t="shared" si="89"/>
        <v>0</v>
      </c>
      <c r="R146" s="8">
        <v>0</v>
      </c>
      <c r="S146" s="6">
        <v>0</v>
      </c>
      <c r="T146" s="7">
        <v>0</v>
      </c>
      <c r="U146" s="8">
        <v>0</v>
      </c>
      <c r="V146" s="6">
        <v>0</v>
      </c>
      <c r="W146" s="7">
        <v>0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</v>
      </c>
      <c r="AN146" s="6">
        <v>0</v>
      </c>
      <c r="AO146" s="7">
        <v>0</v>
      </c>
      <c r="AP146" s="8">
        <v>0</v>
      </c>
      <c r="AQ146" s="6">
        <v>0</v>
      </c>
      <c r="AR146" s="7">
        <v>0</v>
      </c>
      <c r="AS146" s="8">
        <v>0</v>
      </c>
      <c r="AT146" s="6">
        <v>0</v>
      </c>
      <c r="AU146" s="7">
        <f t="shared" si="92"/>
        <v>0</v>
      </c>
      <c r="AV146" s="8">
        <v>0</v>
      </c>
      <c r="AW146" s="6">
        <v>0</v>
      </c>
      <c r="AX146" s="7">
        <v>0</v>
      </c>
      <c r="AY146" s="8">
        <v>0</v>
      </c>
      <c r="AZ146" s="6">
        <v>0</v>
      </c>
      <c r="BA146" s="7">
        <v>0</v>
      </c>
      <c r="BB146" s="8">
        <v>0</v>
      </c>
      <c r="BC146" s="6">
        <v>0</v>
      </c>
      <c r="BD146" s="7">
        <v>0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>
        <v>0</v>
      </c>
      <c r="BL146" s="6">
        <v>0</v>
      </c>
      <c r="BM146" s="7">
        <v>0</v>
      </c>
      <c r="BN146" s="8">
        <v>0</v>
      </c>
      <c r="BO146" s="6">
        <v>0</v>
      </c>
      <c r="BP146" s="7">
        <v>0</v>
      </c>
      <c r="BQ146" s="8">
        <v>0</v>
      </c>
      <c r="BR146" s="6">
        <v>0</v>
      </c>
      <c r="BS146" s="7">
        <v>0</v>
      </c>
      <c r="BT146" s="8">
        <v>0</v>
      </c>
      <c r="BU146" s="6">
        <v>0</v>
      </c>
      <c r="BV146" s="7">
        <v>0</v>
      </c>
      <c r="BW146" s="8">
        <f t="shared" si="102"/>
        <v>0.10199999999999999</v>
      </c>
      <c r="BX146" s="7">
        <f t="shared" si="102"/>
        <v>2.06</v>
      </c>
    </row>
    <row r="147" spans="1:76" x14ac:dyDescent="0.3">
      <c r="A147" s="43">
        <v>2014</v>
      </c>
      <c r="B147" s="44" t="s">
        <v>16</v>
      </c>
      <c r="C147" s="8">
        <v>0</v>
      </c>
      <c r="D147" s="6">
        <v>0</v>
      </c>
      <c r="E147" s="7">
        <v>0</v>
      </c>
      <c r="F147" s="8">
        <v>8.8999999999999996E-2</v>
      </c>
      <c r="G147" s="6">
        <v>1.8</v>
      </c>
      <c r="H147" s="7">
        <f t="shared" si="99"/>
        <v>20224.719101123595</v>
      </c>
      <c r="I147" s="8">
        <v>0</v>
      </c>
      <c r="J147" s="6">
        <v>0</v>
      </c>
      <c r="K147" s="7">
        <f t="shared" si="88"/>
        <v>0</v>
      </c>
      <c r="L147" s="8">
        <v>0</v>
      </c>
      <c r="M147" s="6">
        <v>0</v>
      </c>
      <c r="N147" s="7">
        <v>0</v>
      </c>
      <c r="O147" s="8">
        <v>0</v>
      </c>
      <c r="P147" s="6">
        <v>0</v>
      </c>
      <c r="Q147" s="7">
        <f t="shared" si="89"/>
        <v>0</v>
      </c>
      <c r="R147" s="8">
        <v>0</v>
      </c>
      <c r="S147" s="6">
        <v>0</v>
      </c>
      <c r="T147" s="7">
        <v>0</v>
      </c>
      <c r="U147" s="8">
        <v>0</v>
      </c>
      <c r="V147" s="6">
        <v>0</v>
      </c>
      <c r="W147" s="7">
        <v>0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4.0000000000000001E-3</v>
      </c>
      <c r="AN147" s="6">
        <v>0.65</v>
      </c>
      <c r="AO147" s="7">
        <f t="shared" ref="AO147" si="104">AN147/AM147*1000</f>
        <v>162500</v>
      </c>
      <c r="AP147" s="8">
        <v>0</v>
      </c>
      <c r="AQ147" s="6">
        <v>0</v>
      </c>
      <c r="AR147" s="7">
        <v>0</v>
      </c>
      <c r="AS147" s="8">
        <v>0</v>
      </c>
      <c r="AT147" s="6">
        <v>0</v>
      </c>
      <c r="AU147" s="7">
        <f t="shared" si="92"/>
        <v>0</v>
      </c>
      <c r="AV147" s="8">
        <v>0</v>
      </c>
      <c r="AW147" s="6">
        <v>0</v>
      </c>
      <c r="AX147" s="7"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>
        <v>0</v>
      </c>
      <c r="BL147" s="6">
        <v>0</v>
      </c>
      <c r="BM147" s="7">
        <v>0</v>
      </c>
      <c r="BN147" s="8">
        <v>0</v>
      </c>
      <c r="BO147" s="6">
        <v>0</v>
      </c>
      <c r="BP147" s="7">
        <v>0</v>
      </c>
      <c r="BQ147" s="8">
        <v>0</v>
      </c>
      <c r="BR147" s="6">
        <v>0</v>
      </c>
      <c r="BS147" s="7">
        <v>0</v>
      </c>
      <c r="BT147" s="8">
        <v>0</v>
      </c>
      <c r="BU147" s="6">
        <v>0</v>
      </c>
      <c r="BV147" s="7">
        <v>0</v>
      </c>
      <c r="BW147" s="8">
        <f t="shared" si="102"/>
        <v>9.2999999999999999E-2</v>
      </c>
      <c r="BX147" s="7">
        <f t="shared" si="102"/>
        <v>2.4500000000000002</v>
      </c>
    </row>
    <row r="148" spans="1:76" ht="15" thickBot="1" x14ac:dyDescent="0.35">
      <c r="A148" s="56"/>
      <c r="B148" s="57" t="s">
        <v>17</v>
      </c>
      <c r="C148" s="40">
        <f>SUM(C136:C147)</f>
        <v>0</v>
      </c>
      <c r="D148" s="38">
        <f>SUM(D136:D147)</f>
        <v>0</v>
      </c>
      <c r="E148" s="39"/>
      <c r="F148" s="40">
        <f>SUM(F136:F147)</f>
        <v>4.418000000000001</v>
      </c>
      <c r="G148" s="38">
        <f>SUM(G136:G147)</f>
        <v>83.55</v>
      </c>
      <c r="H148" s="39"/>
      <c r="I148" s="40">
        <f t="shared" ref="I148:J148" si="105">SUM(I136:I147)</f>
        <v>0</v>
      </c>
      <c r="J148" s="38">
        <f t="shared" si="105"/>
        <v>0</v>
      </c>
      <c r="K148" s="39"/>
      <c r="L148" s="40">
        <f>SUM(L136:L147)</f>
        <v>0</v>
      </c>
      <c r="M148" s="38">
        <f>SUM(M136:M147)</f>
        <v>0</v>
      </c>
      <c r="N148" s="39"/>
      <c r="O148" s="40">
        <f t="shared" ref="O148:P148" si="106">SUM(O136:O147)</f>
        <v>0</v>
      </c>
      <c r="P148" s="38">
        <f t="shared" si="106"/>
        <v>0</v>
      </c>
      <c r="Q148" s="39"/>
      <c r="R148" s="40">
        <f>SUM(R136:R147)</f>
        <v>0</v>
      </c>
      <c r="S148" s="38">
        <f>SUM(S136:S147)</f>
        <v>0</v>
      </c>
      <c r="T148" s="39"/>
      <c r="U148" s="40">
        <f>SUM(U136:U147)</f>
        <v>0</v>
      </c>
      <c r="V148" s="38">
        <f>SUM(V136:V147)</f>
        <v>0</v>
      </c>
      <c r="W148" s="39"/>
      <c r="X148" s="40">
        <f>SUM(X136:X147)</f>
        <v>0</v>
      </c>
      <c r="Y148" s="38">
        <f>SUM(Y136:Y147)</f>
        <v>0</v>
      </c>
      <c r="Z148" s="39"/>
      <c r="AA148" s="40">
        <f>SUM(AA136:AA147)</f>
        <v>55.86</v>
      </c>
      <c r="AB148" s="38">
        <f>SUM(AB136:AB147)</f>
        <v>375.47</v>
      </c>
      <c r="AC148" s="39"/>
      <c r="AD148" s="40">
        <f>SUM(AD136:AD147)</f>
        <v>0</v>
      </c>
      <c r="AE148" s="38">
        <f>SUM(AE136:AE147)</f>
        <v>0</v>
      </c>
      <c r="AF148" s="39"/>
      <c r="AG148" s="40">
        <f>SUM(AG136:AG147)</f>
        <v>0</v>
      </c>
      <c r="AH148" s="38">
        <f>SUM(AH136:AH147)</f>
        <v>0</v>
      </c>
      <c r="AI148" s="39"/>
      <c r="AJ148" s="40">
        <f>SUM(AJ136:AJ147)</f>
        <v>9.5000000000000001E-2</v>
      </c>
      <c r="AK148" s="38">
        <f>SUM(AK136:AK147)</f>
        <v>0.92</v>
      </c>
      <c r="AL148" s="39"/>
      <c r="AM148" s="40">
        <f>SUM(AM136:AM147)</f>
        <v>2.3719999999999999</v>
      </c>
      <c r="AN148" s="38">
        <f>SUM(AN136:AN147)</f>
        <v>27.369999999999997</v>
      </c>
      <c r="AO148" s="39"/>
      <c r="AP148" s="40">
        <f>SUM(AP136:AP147)</f>
        <v>0</v>
      </c>
      <c r="AQ148" s="38">
        <f>SUM(AQ136:AQ147)</f>
        <v>0</v>
      </c>
      <c r="AR148" s="39"/>
      <c r="AS148" s="40">
        <f t="shared" ref="AS148:AT148" si="107">SUM(AS136:AS147)</f>
        <v>0</v>
      </c>
      <c r="AT148" s="38">
        <f t="shared" si="107"/>
        <v>0</v>
      </c>
      <c r="AU148" s="39"/>
      <c r="AV148" s="40">
        <f>SUM(AV136:AV147)</f>
        <v>0</v>
      </c>
      <c r="AW148" s="38">
        <f>SUM(AW136:AW147)</f>
        <v>0</v>
      </c>
      <c r="AX148" s="39"/>
      <c r="AY148" s="40">
        <f>SUM(AY136:AY147)</f>
        <v>0</v>
      </c>
      <c r="AZ148" s="38">
        <f>SUM(AZ136:AZ147)</f>
        <v>0</v>
      </c>
      <c r="BA148" s="39"/>
      <c r="BB148" s="40">
        <f>SUM(BB136:BB147)</f>
        <v>3.9</v>
      </c>
      <c r="BC148" s="38">
        <f>SUM(BC136:BC147)</f>
        <v>36.5</v>
      </c>
      <c r="BD148" s="39"/>
      <c r="BE148" s="40">
        <f>SUM(BE136:BE147)</f>
        <v>0</v>
      </c>
      <c r="BF148" s="38">
        <f>SUM(BF136:BF147)</f>
        <v>0</v>
      </c>
      <c r="BG148" s="39"/>
      <c r="BH148" s="40">
        <f>SUM(BH136:BH147)</f>
        <v>0</v>
      </c>
      <c r="BI148" s="38">
        <f>SUM(BI136:BI147)</f>
        <v>0</v>
      </c>
      <c r="BJ148" s="39"/>
      <c r="BK148" s="40">
        <f>SUM(BK136:BK147)</f>
        <v>0</v>
      </c>
      <c r="BL148" s="38">
        <f>SUM(BL136:BL147)</f>
        <v>0</v>
      </c>
      <c r="BM148" s="39"/>
      <c r="BN148" s="40">
        <f>SUM(BN136:BN147)</f>
        <v>0</v>
      </c>
      <c r="BO148" s="38">
        <f>SUM(BO136:BO147)</f>
        <v>0</v>
      </c>
      <c r="BP148" s="39"/>
      <c r="BQ148" s="40">
        <f>SUM(BQ136:BQ147)</f>
        <v>0</v>
      </c>
      <c r="BR148" s="38">
        <f>SUM(BR136:BR147)</f>
        <v>0</v>
      </c>
      <c r="BS148" s="39"/>
      <c r="BT148" s="40">
        <f>SUM(BT136:BT147)</f>
        <v>0</v>
      </c>
      <c r="BU148" s="38">
        <f>SUM(BU136:BU147)</f>
        <v>0</v>
      </c>
      <c r="BV148" s="39"/>
      <c r="BW148" s="40">
        <f t="shared" si="102"/>
        <v>66.644999999999996</v>
      </c>
      <c r="BX148" s="39">
        <f t="shared" si="102"/>
        <v>523.81000000000006</v>
      </c>
    </row>
    <row r="149" spans="1:76" x14ac:dyDescent="0.3">
      <c r="A149" s="43">
        <v>2015</v>
      </c>
      <c r="B149" s="44" t="s">
        <v>5</v>
      </c>
      <c r="C149" s="8">
        <v>0</v>
      </c>
      <c r="D149" s="6">
        <v>0</v>
      </c>
      <c r="E149" s="7">
        <v>0</v>
      </c>
      <c r="F149" s="8">
        <v>0.10199999999999999</v>
      </c>
      <c r="G149" s="6">
        <v>2.06</v>
      </c>
      <c r="H149" s="7">
        <f t="shared" ref="H149:H160" si="108">G149/F149*1000</f>
        <v>20196.078431372553</v>
      </c>
      <c r="I149" s="8">
        <v>0</v>
      </c>
      <c r="J149" s="6">
        <v>0</v>
      </c>
      <c r="K149" s="7">
        <f t="shared" ref="K149:K160" si="109">IF(I149=0,0,J149/I149*1000)</f>
        <v>0</v>
      </c>
      <c r="L149" s="8">
        <v>0</v>
      </c>
      <c r="M149" s="6">
        <v>0</v>
      </c>
      <c r="N149" s="7">
        <v>0</v>
      </c>
      <c r="O149" s="8">
        <v>0</v>
      </c>
      <c r="P149" s="6">
        <v>0</v>
      </c>
      <c r="Q149" s="7">
        <f t="shared" ref="Q149:Q160" si="110">IF(O149=0,0,P149/O149*1000)</f>
        <v>0</v>
      </c>
      <c r="R149" s="8">
        <v>0</v>
      </c>
      <c r="S149" s="6">
        <v>0</v>
      </c>
      <c r="T149" s="7">
        <v>0</v>
      </c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v>0</v>
      </c>
      <c r="AA149" s="8">
        <v>1E-3</v>
      </c>
      <c r="AB149" s="6">
        <v>0.2</v>
      </c>
      <c r="AC149" s="7">
        <f t="shared" ref="AC149:AC160" si="111">AB149/AA149*1000</f>
        <v>200000</v>
      </c>
      <c r="AD149" s="8">
        <v>0</v>
      </c>
      <c r="AE149" s="6">
        <v>0</v>
      </c>
      <c r="AF149" s="7">
        <v>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0</v>
      </c>
      <c r="AT149" s="6">
        <v>0</v>
      </c>
      <c r="AU149" s="7">
        <f t="shared" ref="AU149:AU160" si="112">IF(AS149=0,0,AT149/AS149*1000)</f>
        <v>0</v>
      </c>
      <c r="AV149" s="8">
        <v>0</v>
      </c>
      <c r="AW149" s="6">
        <v>0</v>
      </c>
      <c r="AX149" s="7">
        <v>0</v>
      </c>
      <c r="AY149" s="8">
        <v>0</v>
      </c>
      <c r="AZ149" s="6">
        <v>0</v>
      </c>
      <c r="BA149" s="7">
        <v>0</v>
      </c>
      <c r="BB149" s="8">
        <v>0.1</v>
      </c>
      <c r="BC149" s="6">
        <v>1.91</v>
      </c>
      <c r="BD149" s="7">
        <f t="shared" ref="BD149" si="113">BC149/BB149*1000</f>
        <v>19099.999999999996</v>
      </c>
      <c r="BE149" s="8">
        <v>0</v>
      </c>
      <c r="BF149" s="6">
        <v>0</v>
      </c>
      <c r="BG149" s="7">
        <v>0</v>
      </c>
      <c r="BH149" s="8">
        <v>0</v>
      </c>
      <c r="BI149" s="6">
        <v>0</v>
      </c>
      <c r="BJ149" s="7">
        <v>0</v>
      </c>
      <c r="BK149" s="8">
        <v>0</v>
      </c>
      <c r="BL149" s="6">
        <v>0</v>
      </c>
      <c r="BM149" s="7">
        <v>0</v>
      </c>
      <c r="BN149" s="8">
        <v>0</v>
      </c>
      <c r="BO149" s="6">
        <v>0</v>
      </c>
      <c r="BP149" s="7">
        <v>0</v>
      </c>
      <c r="BQ149" s="8">
        <v>0</v>
      </c>
      <c r="BR149" s="6">
        <v>0</v>
      </c>
      <c r="BS149" s="7">
        <v>0</v>
      </c>
      <c r="BT149" s="8">
        <v>0</v>
      </c>
      <c r="BU149" s="6">
        <v>0</v>
      </c>
      <c r="BV149" s="7">
        <v>0</v>
      </c>
      <c r="BW149" s="12">
        <f t="shared" ref="BW149:BW161" si="114">C149+L149+X149+AD149+AJ149+BK149+BQ149+BT149+BN149+F149+BB149+AM149+AA149+U149</f>
        <v>0.20300000000000001</v>
      </c>
      <c r="BX149" s="7">
        <f t="shared" ref="BX149:BX161" si="115">D149+M149+Y149+AE149+AK149+BL149+BR149+BU149+BO149+G149+BC149+AN149+AB149+V149</f>
        <v>4.17</v>
      </c>
    </row>
    <row r="150" spans="1:76" x14ac:dyDescent="0.3">
      <c r="A150" s="43">
        <v>2015</v>
      </c>
      <c r="B150" s="44" t="s">
        <v>6</v>
      </c>
      <c r="C150" s="8">
        <v>0</v>
      </c>
      <c r="D150" s="6">
        <v>0</v>
      </c>
      <c r="E150" s="7">
        <v>0</v>
      </c>
      <c r="F150" s="8">
        <v>0.02</v>
      </c>
      <c r="G150" s="6">
        <v>0.18</v>
      </c>
      <c r="H150" s="7">
        <f t="shared" si="108"/>
        <v>9000</v>
      </c>
      <c r="I150" s="8">
        <v>0</v>
      </c>
      <c r="J150" s="6">
        <v>0</v>
      </c>
      <c r="K150" s="7">
        <f t="shared" si="109"/>
        <v>0</v>
      </c>
      <c r="L150" s="8">
        <v>0</v>
      </c>
      <c r="M150" s="6">
        <v>0</v>
      </c>
      <c r="N150" s="7">
        <v>0</v>
      </c>
      <c r="O150" s="8">
        <v>0</v>
      </c>
      <c r="P150" s="6">
        <v>0</v>
      </c>
      <c r="Q150" s="7">
        <f t="shared" si="110"/>
        <v>0</v>
      </c>
      <c r="R150" s="8">
        <v>0</v>
      </c>
      <c r="S150" s="6">
        <v>0</v>
      </c>
      <c r="T150" s="7"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0.75</v>
      </c>
      <c r="AB150" s="6">
        <v>27.05</v>
      </c>
      <c r="AC150" s="7">
        <f t="shared" si="111"/>
        <v>36066.666666666672</v>
      </c>
      <c r="AD150" s="8">
        <v>0</v>
      </c>
      <c r="AE150" s="6">
        <v>0</v>
      </c>
      <c r="AF150" s="7">
        <v>0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0</v>
      </c>
      <c r="AQ150" s="6">
        <v>0</v>
      </c>
      <c r="AR150" s="7">
        <v>0</v>
      </c>
      <c r="AS150" s="8">
        <v>0</v>
      </c>
      <c r="AT150" s="6">
        <v>0</v>
      </c>
      <c r="AU150" s="7">
        <f t="shared" si="112"/>
        <v>0</v>
      </c>
      <c r="AV150" s="8">
        <v>0</v>
      </c>
      <c r="AW150" s="6">
        <v>0</v>
      </c>
      <c r="AX150" s="7"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>
        <v>0</v>
      </c>
      <c r="BL150" s="6">
        <v>0</v>
      </c>
      <c r="BM150" s="7"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v>0</v>
      </c>
      <c r="BT150" s="8">
        <v>0</v>
      </c>
      <c r="BU150" s="6">
        <v>0</v>
      </c>
      <c r="BV150" s="7">
        <v>0</v>
      </c>
      <c r="BW150" s="12">
        <f t="shared" si="114"/>
        <v>0.77</v>
      </c>
      <c r="BX150" s="7">
        <f t="shared" si="115"/>
        <v>27.23</v>
      </c>
    </row>
    <row r="151" spans="1:76" x14ac:dyDescent="0.3">
      <c r="A151" s="43">
        <v>2015</v>
      </c>
      <c r="B151" s="44" t="s">
        <v>7</v>
      </c>
      <c r="C151" s="8">
        <v>0</v>
      </c>
      <c r="D151" s="6">
        <v>0</v>
      </c>
      <c r="E151" s="7">
        <v>0</v>
      </c>
      <c r="F151" s="8">
        <v>5.2999999999999999E-2</v>
      </c>
      <c r="G151" s="6">
        <v>0.6</v>
      </c>
      <c r="H151" s="7">
        <f t="shared" si="108"/>
        <v>11320.754716981131</v>
      </c>
      <c r="I151" s="8">
        <v>0</v>
      </c>
      <c r="J151" s="6">
        <v>0</v>
      </c>
      <c r="K151" s="7">
        <f t="shared" si="109"/>
        <v>0</v>
      </c>
      <c r="L151" s="8">
        <v>0</v>
      </c>
      <c r="M151" s="6">
        <v>0</v>
      </c>
      <c r="N151" s="7">
        <v>0</v>
      </c>
      <c r="O151" s="8">
        <v>0</v>
      </c>
      <c r="P151" s="6">
        <v>0</v>
      </c>
      <c r="Q151" s="7">
        <f t="shared" si="110"/>
        <v>0</v>
      </c>
      <c r="R151" s="8">
        <v>0</v>
      </c>
      <c r="S151" s="6">
        <v>0</v>
      </c>
      <c r="T151" s="7">
        <v>0</v>
      </c>
      <c r="U151" s="8">
        <v>0</v>
      </c>
      <c r="V151" s="6">
        <v>0</v>
      </c>
      <c r="W151" s="7">
        <v>0</v>
      </c>
      <c r="X151" s="8">
        <v>0</v>
      </c>
      <c r="Y151" s="6">
        <v>0</v>
      </c>
      <c r="Z151" s="7">
        <v>0</v>
      </c>
      <c r="AA151" s="8">
        <v>1E-3</v>
      </c>
      <c r="AB151" s="6">
        <v>0.1</v>
      </c>
      <c r="AC151" s="7">
        <f t="shared" si="111"/>
        <v>100000</v>
      </c>
      <c r="AD151" s="8">
        <v>0</v>
      </c>
      <c r="AE151" s="6">
        <v>0</v>
      </c>
      <c r="AF151" s="7">
        <v>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</v>
      </c>
      <c r="AQ151" s="6">
        <v>0</v>
      </c>
      <c r="AR151" s="7">
        <v>0</v>
      </c>
      <c r="AS151" s="8">
        <v>0</v>
      </c>
      <c r="AT151" s="6">
        <v>0</v>
      </c>
      <c r="AU151" s="7">
        <f t="shared" si="112"/>
        <v>0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>
        <v>0</v>
      </c>
      <c r="BL151" s="6">
        <v>0</v>
      </c>
      <c r="BM151" s="7">
        <v>0</v>
      </c>
      <c r="BN151" s="8">
        <v>0</v>
      </c>
      <c r="BO151" s="6">
        <v>0</v>
      </c>
      <c r="BP151" s="7">
        <v>0</v>
      </c>
      <c r="BQ151" s="8">
        <v>0</v>
      </c>
      <c r="BR151" s="6">
        <v>0</v>
      </c>
      <c r="BS151" s="7">
        <v>0</v>
      </c>
      <c r="BT151" s="8">
        <v>0</v>
      </c>
      <c r="BU151" s="6">
        <v>0</v>
      </c>
      <c r="BV151" s="7">
        <v>0</v>
      </c>
      <c r="BW151" s="12">
        <f t="shared" si="114"/>
        <v>5.3999999999999999E-2</v>
      </c>
      <c r="BX151" s="7">
        <f t="shared" si="115"/>
        <v>0.7</v>
      </c>
    </row>
    <row r="152" spans="1:76" x14ac:dyDescent="0.3">
      <c r="A152" s="43">
        <v>2015</v>
      </c>
      <c r="B152" s="44" t="s">
        <v>8</v>
      </c>
      <c r="C152" s="8">
        <v>0</v>
      </c>
      <c r="D152" s="6">
        <v>0</v>
      </c>
      <c r="E152" s="7">
        <v>0</v>
      </c>
      <c r="F152" s="8">
        <v>4.4999999999999998E-2</v>
      </c>
      <c r="G152" s="6">
        <v>0.66</v>
      </c>
      <c r="H152" s="7">
        <f t="shared" si="108"/>
        <v>14666.666666666668</v>
      </c>
      <c r="I152" s="8">
        <v>0</v>
      </c>
      <c r="J152" s="6">
        <v>0</v>
      </c>
      <c r="K152" s="7">
        <f t="shared" si="109"/>
        <v>0</v>
      </c>
      <c r="L152" s="8">
        <v>0</v>
      </c>
      <c r="M152" s="6">
        <v>0</v>
      </c>
      <c r="N152" s="7">
        <v>0</v>
      </c>
      <c r="O152" s="8">
        <v>0</v>
      </c>
      <c r="P152" s="6">
        <v>0</v>
      </c>
      <c r="Q152" s="7">
        <f t="shared" si="110"/>
        <v>0</v>
      </c>
      <c r="R152" s="8">
        <v>4.0000000000000001E-3</v>
      </c>
      <c r="S152" s="6">
        <v>8.09</v>
      </c>
      <c r="T152" s="7">
        <f t="shared" ref="T152" si="116">S152/R152*1000</f>
        <v>2022500</v>
      </c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0</v>
      </c>
      <c r="AN152" s="6">
        <v>0</v>
      </c>
      <c r="AO152" s="7">
        <v>0</v>
      </c>
      <c r="AP152" s="8">
        <v>0</v>
      </c>
      <c r="AQ152" s="6">
        <v>0</v>
      </c>
      <c r="AR152" s="7">
        <v>0</v>
      </c>
      <c r="AS152" s="8">
        <v>0</v>
      </c>
      <c r="AT152" s="6">
        <v>0</v>
      </c>
      <c r="AU152" s="7">
        <f t="shared" si="112"/>
        <v>0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0</v>
      </c>
      <c r="BC152" s="6">
        <v>0</v>
      </c>
      <c r="BD152" s="7">
        <v>0</v>
      </c>
      <c r="BE152" s="8">
        <v>0</v>
      </c>
      <c r="BF152" s="6">
        <v>0</v>
      </c>
      <c r="BG152" s="7">
        <v>0</v>
      </c>
      <c r="BH152" s="8">
        <v>0</v>
      </c>
      <c r="BI152" s="6">
        <v>0</v>
      </c>
      <c r="BJ152" s="7">
        <v>0</v>
      </c>
      <c r="BK152" s="8">
        <v>0</v>
      </c>
      <c r="BL152" s="6">
        <v>0</v>
      </c>
      <c r="BM152" s="7">
        <v>0</v>
      </c>
      <c r="BN152" s="8">
        <v>0</v>
      </c>
      <c r="BO152" s="6">
        <v>0</v>
      </c>
      <c r="BP152" s="7">
        <v>0</v>
      </c>
      <c r="BQ152" s="8">
        <v>0</v>
      </c>
      <c r="BR152" s="6">
        <v>0</v>
      </c>
      <c r="BS152" s="7">
        <v>0</v>
      </c>
      <c r="BT152" s="8">
        <v>0</v>
      </c>
      <c r="BU152" s="6">
        <v>0</v>
      </c>
      <c r="BV152" s="7">
        <v>0</v>
      </c>
      <c r="BW152" s="12">
        <f t="shared" si="114"/>
        <v>4.4999999999999998E-2</v>
      </c>
      <c r="BX152" s="7">
        <f t="shared" si="115"/>
        <v>0.66</v>
      </c>
    </row>
    <row r="153" spans="1:76" x14ac:dyDescent="0.3">
      <c r="A153" s="43">
        <v>2015</v>
      </c>
      <c r="B153" s="44" t="s">
        <v>9</v>
      </c>
      <c r="C153" s="8">
        <v>0</v>
      </c>
      <c r="D153" s="6">
        <v>0</v>
      </c>
      <c r="E153" s="7">
        <v>0</v>
      </c>
      <c r="F153" s="8">
        <v>7.2999999999999995E-2</v>
      </c>
      <c r="G153" s="6">
        <v>0.79</v>
      </c>
      <c r="H153" s="7">
        <f t="shared" si="108"/>
        <v>10821.917808219179</v>
      </c>
      <c r="I153" s="8">
        <v>0</v>
      </c>
      <c r="J153" s="6">
        <v>0</v>
      </c>
      <c r="K153" s="7">
        <f t="shared" si="109"/>
        <v>0</v>
      </c>
      <c r="L153" s="8">
        <v>0</v>
      </c>
      <c r="M153" s="6">
        <v>0</v>
      </c>
      <c r="N153" s="7">
        <v>0</v>
      </c>
      <c r="O153" s="8">
        <v>0</v>
      </c>
      <c r="P153" s="6">
        <v>0</v>
      </c>
      <c r="Q153" s="7">
        <f t="shared" si="110"/>
        <v>0</v>
      </c>
      <c r="R153" s="8">
        <v>0</v>
      </c>
      <c r="S153" s="6">
        <v>0</v>
      </c>
      <c r="T153" s="7"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2E-3</v>
      </c>
      <c r="AB153" s="6">
        <v>0.24</v>
      </c>
      <c r="AC153" s="7">
        <f t="shared" si="111"/>
        <v>120000</v>
      </c>
      <c r="AD153" s="8">
        <v>0</v>
      </c>
      <c r="AE153" s="6">
        <v>0</v>
      </c>
      <c r="AF153" s="7">
        <v>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f t="shared" si="112"/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>
        <v>0</v>
      </c>
      <c r="BL153" s="6">
        <v>0</v>
      </c>
      <c r="BM153" s="7"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v>0</v>
      </c>
      <c r="BT153" s="8">
        <v>0</v>
      </c>
      <c r="BU153" s="6">
        <v>0</v>
      </c>
      <c r="BV153" s="7">
        <v>0</v>
      </c>
      <c r="BW153" s="12">
        <f t="shared" si="114"/>
        <v>7.4999999999999997E-2</v>
      </c>
      <c r="BX153" s="7">
        <f t="shared" si="115"/>
        <v>1.03</v>
      </c>
    </row>
    <row r="154" spans="1:76" x14ac:dyDescent="0.3">
      <c r="A154" s="43">
        <v>2015</v>
      </c>
      <c r="B154" s="44" t="s">
        <v>10</v>
      </c>
      <c r="C154" s="8">
        <v>0</v>
      </c>
      <c r="D154" s="6">
        <v>0</v>
      </c>
      <c r="E154" s="7">
        <v>0</v>
      </c>
      <c r="F154" s="8">
        <v>0.06</v>
      </c>
      <c r="G154" s="6">
        <v>0.55000000000000004</v>
      </c>
      <c r="H154" s="7">
        <f t="shared" si="108"/>
        <v>9166.6666666666679</v>
      </c>
      <c r="I154" s="8">
        <v>0</v>
      </c>
      <c r="J154" s="6">
        <v>0</v>
      </c>
      <c r="K154" s="7">
        <f t="shared" si="109"/>
        <v>0</v>
      </c>
      <c r="L154" s="8">
        <v>0</v>
      </c>
      <c r="M154" s="6">
        <v>0</v>
      </c>
      <c r="N154" s="7">
        <v>0</v>
      </c>
      <c r="O154" s="8">
        <v>0</v>
      </c>
      <c r="P154" s="6">
        <v>0</v>
      </c>
      <c r="Q154" s="7">
        <f t="shared" si="110"/>
        <v>0</v>
      </c>
      <c r="R154" s="8">
        <v>0</v>
      </c>
      <c r="S154" s="6">
        <v>0</v>
      </c>
      <c r="T154" s="7"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29.256</v>
      </c>
      <c r="AB154" s="6">
        <v>244.44</v>
      </c>
      <c r="AC154" s="7">
        <f t="shared" si="111"/>
        <v>8355.2091878588999</v>
      </c>
      <c r="AD154" s="8">
        <v>0</v>
      </c>
      <c r="AE154" s="6">
        <v>0</v>
      </c>
      <c r="AF154" s="7">
        <v>0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0</v>
      </c>
      <c r="AT154" s="6">
        <v>0</v>
      </c>
      <c r="AU154" s="7">
        <f t="shared" si="112"/>
        <v>0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v>0</v>
      </c>
      <c r="BK154" s="8">
        <v>0</v>
      </c>
      <c r="BL154" s="6">
        <v>0</v>
      </c>
      <c r="BM154" s="7"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v>0</v>
      </c>
      <c r="BT154" s="8">
        <v>0</v>
      </c>
      <c r="BU154" s="6">
        <v>0</v>
      </c>
      <c r="BV154" s="7">
        <v>0</v>
      </c>
      <c r="BW154" s="12">
        <f t="shared" si="114"/>
        <v>29.315999999999999</v>
      </c>
      <c r="BX154" s="7">
        <f t="shared" si="115"/>
        <v>244.99</v>
      </c>
    </row>
    <row r="155" spans="1:76" x14ac:dyDescent="0.3">
      <c r="A155" s="43">
        <v>2015</v>
      </c>
      <c r="B155" s="44" t="s">
        <v>11</v>
      </c>
      <c r="C155" s="8">
        <v>0</v>
      </c>
      <c r="D155" s="6">
        <v>0</v>
      </c>
      <c r="E155" s="7">
        <v>0</v>
      </c>
      <c r="F155" s="8">
        <v>9.8000000000000004E-2</v>
      </c>
      <c r="G155" s="6">
        <v>1.27</v>
      </c>
      <c r="H155" s="7">
        <f t="shared" si="108"/>
        <v>12959.183673469388</v>
      </c>
      <c r="I155" s="8">
        <v>0</v>
      </c>
      <c r="J155" s="6">
        <v>0</v>
      </c>
      <c r="K155" s="7">
        <f t="shared" si="109"/>
        <v>0</v>
      </c>
      <c r="L155" s="8">
        <v>0</v>
      </c>
      <c r="M155" s="6">
        <v>0</v>
      </c>
      <c r="N155" s="7">
        <v>0</v>
      </c>
      <c r="O155" s="8">
        <v>0</v>
      </c>
      <c r="P155" s="6">
        <v>0</v>
      </c>
      <c r="Q155" s="7">
        <f t="shared" si="110"/>
        <v>0</v>
      </c>
      <c r="R155" s="8">
        <v>0</v>
      </c>
      <c r="S155" s="6">
        <v>0</v>
      </c>
      <c r="T155" s="7">
        <v>0</v>
      </c>
      <c r="U155" s="8">
        <v>0</v>
      </c>
      <c r="V155" s="6">
        <v>0</v>
      </c>
      <c r="W155" s="7"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f t="shared" si="112"/>
        <v>0</v>
      </c>
      <c r="AV155" s="8">
        <v>0</v>
      </c>
      <c r="AW155" s="6">
        <v>0</v>
      </c>
      <c r="AX155" s="7"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>
        <v>0</v>
      </c>
      <c r="BL155" s="6">
        <v>0</v>
      </c>
      <c r="BM155" s="7"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v>0</v>
      </c>
      <c r="BT155" s="8">
        <v>0</v>
      </c>
      <c r="BU155" s="6">
        <v>0</v>
      </c>
      <c r="BV155" s="7">
        <v>0</v>
      </c>
      <c r="BW155" s="12">
        <f t="shared" si="114"/>
        <v>9.8000000000000004E-2</v>
      </c>
      <c r="BX155" s="7">
        <f t="shared" si="115"/>
        <v>1.27</v>
      </c>
    </row>
    <row r="156" spans="1:76" x14ac:dyDescent="0.3">
      <c r="A156" s="43">
        <v>2015</v>
      </c>
      <c r="B156" s="44" t="s">
        <v>12</v>
      </c>
      <c r="C156" s="8">
        <v>0</v>
      </c>
      <c r="D156" s="6">
        <v>0</v>
      </c>
      <c r="E156" s="7">
        <v>0</v>
      </c>
      <c r="F156" s="8">
        <v>0.02</v>
      </c>
      <c r="G156" s="6">
        <v>0.18</v>
      </c>
      <c r="H156" s="7">
        <f t="shared" si="108"/>
        <v>9000</v>
      </c>
      <c r="I156" s="8">
        <v>0</v>
      </c>
      <c r="J156" s="6">
        <v>0</v>
      </c>
      <c r="K156" s="7">
        <f t="shared" si="109"/>
        <v>0</v>
      </c>
      <c r="L156" s="8">
        <v>0</v>
      </c>
      <c r="M156" s="6">
        <v>0</v>
      </c>
      <c r="N156" s="7">
        <v>0</v>
      </c>
      <c r="O156" s="8">
        <v>0</v>
      </c>
      <c r="P156" s="6">
        <v>0</v>
      </c>
      <c r="Q156" s="7">
        <f t="shared" si="110"/>
        <v>0</v>
      </c>
      <c r="R156" s="8">
        <v>0</v>
      </c>
      <c r="S156" s="6">
        <v>0</v>
      </c>
      <c r="T156" s="7">
        <v>0</v>
      </c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v>0</v>
      </c>
      <c r="AA156" s="8">
        <v>3.306</v>
      </c>
      <c r="AB156" s="6">
        <v>24.96</v>
      </c>
      <c r="AC156" s="7">
        <f t="shared" si="111"/>
        <v>7549.9092558983666</v>
      </c>
      <c r="AD156" s="8">
        <v>0</v>
      </c>
      <c r="AE156" s="6">
        <v>0</v>
      </c>
      <c r="AF156" s="7">
        <v>0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f t="shared" si="112"/>
        <v>0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0</v>
      </c>
      <c r="BC156" s="6">
        <v>0</v>
      </c>
      <c r="BD156" s="7">
        <v>0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v>0</v>
      </c>
      <c r="BK156" s="8">
        <v>0</v>
      </c>
      <c r="BL156" s="6">
        <v>0</v>
      </c>
      <c r="BM156" s="7"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v>0</v>
      </c>
      <c r="BT156" s="8">
        <v>0</v>
      </c>
      <c r="BU156" s="6">
        <v>0</v>
      </c>
      <c r="BV156" s="7">
        <v>0</v>
      </c>
      <c r="BW156" s="12">
        <f t="shared" si="114"/>
        <v>3.3260000000000001</v>
      </c>
      <c r="BX156" s="7">
        <f t="shared" si="115"/>
        <v>25.14</v>
      </c>
    </row>
    <row r="157" spans="1:76" x14ac:dyDescent="0.3">
      <c r="A157" s="43">
        <v>2015</v>
      </c>
      <c r="B157" s="44" t="s">
        <v>13</v>
      </c>
      <c r="C157" s="8">
        <v>0</v>
      </c>
      <c r="D157" s="6">
        <v>0</v>
      </c>
      <c r="E157" s="7">
        <v>0</v>
      </c>
      <c r="F157" s="8">
        <v>0.08</v>
      </c>
      <c r="G157" s="6">
        <v>0.73</v>
      </c>
      <c r="H157" s="7">
        <f t="shared" si="108"/>
        <v>9125</v>
      </c>
      <c r="I157" s="8">
        <v>0</v>
      </c>
      <c r="J157" s="6">
        <v>0</v>
      </c>
      <c r="K157" s="7">
        <f t="shared" si="109"/>
        <v>0</v>
      </c>
      <c r="L157" s="8">
        <v>0</v>
      </c>
      <c r="M157" s="6">
        <v>0</v>
      </c>
      <c r="N157" s="7">
        <v>0</v>
      </c>
      <c r="O157" s="8">
        <v>0</v>
      </c>
      <c r="P157" s="6">
        <v>0</v>
      </c>
      <c r="Q157" s="7">
        <f t="shared" si="110"/>
        <v>0</v>
      </c>
      <c r="R157" s="8">
        <v>0</v>
      </c>
      <c r="S157" s="6">
        <v>0</v>
      </c>
      <c r="T157" s="7">
        <v>0</v>
      </c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v>0</v>
      </c>
      <c r="AA157" s="8">
        <v>3.0000000000000001E-3</v>
      </c>
      <c r="AB157" s="6">
        <v>0.41</v>
      </c>
      <c r="AC157" s="7">
        <f t="shared" si="111"/>
        <v>136666.66666666666</v>
      </c>
      <c r="AD157" s="8">
        <v>0</v>
      </c>
      <c r="AE157" s="6">
        <v>0</v>
      </c>
      <c r="AF157" s="7">
        <v>0</v>
      </c>
      <c r="AG157" s="8">
        <v>0</v>
      </c>
      <c r="AH157" s="6">
        <v>0</v>
      </c>
      <c r="AI157" s="7">
        <v>0</v>
      </c>
      <c r="AJ157" s="8">
        <v>2.1</v>
      </c>
      <c r="AK157" s="6">
        <v>45.13</v>
      </c>
      <c r="AL157" s="7">
        <f t="shared" ref="AL157" si="117">AK157/AJ157*1000</f>
        <v>21490.476190476191</v>
      </c>
      <c r="AM157" s="8">
        <v>0</v>
      </c>
      <c r="AN157" s="6">
        <v>0</v>
      </c>
      <c r="AO157" s="7">
        <v>0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f t="shared" si="112"/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>
        <v>0</v>
      </c>
      <c r="BL157" s="6">
        <v>0</v>
      </c>
      <c r="BM157" s="7"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v>0</v>
      </c>
      <c r="BT157" s="8">
        <v>0</v>
      </c>
      <c r="BU157" s="6">
        <v>0</v>
      </c>
      <c r="BV157" s="7">
        <v>0</v>
      </c>
      <c r="BW157" s="12">
        <f t="shared" si="114"/>
        <v>2.1830000000000003</v>
      </c>
      <c r="BX157" s="7">
        <f t="shared" si="115"/>
        <v>46.269999999999996</v>
      </c>
    </row>
    <row r="158" spans="1:76" x14ac:dyDescent="0.3">
      <c r="A158" s="43">
        <v>2015</v>
      </c>
      <c r="B158" s="44" t="s">
        <v>14</v>
      </c>
      <c r="C158" s="8">
        <v>0</v>
      </c>
      <c r="D158" s="6">
        <v>0</v>
      </c>
      <c r="E158" s="7">
        <v>0</v>
      </c>
      <c r="F158" s="8">
        <v>0.111</v>
      </c>
      <c r="G158" s="6">
        <v>1.49</v>
      </c>
      <c r="H158" s="7">
        <f t="shared" si="108"/>
        <v>13423.423423423425</v>
      </c>
      <c r="I158" s="8">
        <v>0</v>
      </c>
      <c r="J158" s="6">
        <v>0</v>
      </c>
      <c r="K158" s="7">
        <f t="shared" si="109"/>
        <v>0</v>
      </c>
      <c r="L158" s="8">
        <v>0</v>
      </c>
      <c r="M158" s="6">
        <v>0</v>
      </c>
      <c r="N158" s="7">
        <v>0</v>
      </c>
      <c r="O158" s="8">
        <v>0</v>
      </c>
      <c r="P158" s="6">
        <v>0</v>
      </c>
      <c r="Q158" s="7">
        <f t="shared" si="110"/>
        <v>0</v>
      </c>
      <c r="R158" s="8">
        <v>0</v>
      </c>
      <c r="S158" s="6">
        <v>0</v>
      </c>
      <c r="T158" s="7">
        <v>0</v>
      </c>
      <c r="U158" s="8">
        <v>0</v>
      </c>
      <c r="V158" s="6">
        <v>0</v>
      </c>
      <c r="W158" s="7">
        <v>0</v>
      </c>
      <c r="X158" s="8">
        <v>0</v>
      </c>
      <c r="Y158" s="6">
        <v>0</v>
      </c>
      <c r="Z158" s="7">
        <v>0</v>
      </c>
      <c r="AA158" s="8">
        <v>6</v>
      </c>
      <c r="AB158" s="6">
        <v>35.31</v>
      </c>
      <c r="AC158" s="7">
        <f t="shared" si="111"/>
        <v>5885.0000000000009</v>
      </c>
      <c r="AD158" s="8">
        <v>0</v>
      </c>
      <c r="AE158" s="6">
        <v>0</v>
      </c>
      <c r="AF158" s="7">
        <v>0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0</v>
      </c>
      <c r="AT158" s="6">
        <v>0</v>
      </c>
      <c r="AU158" s="7">
        <f t="shared" si="112"/>
        <v>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>
        <v>0</v>
      </c>
      <c r="BL158" s="6">
        <v>0</v>
      </c>
      <c r="BM158" s="7"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v>0</v>
      </c>
      <c r="BT158" s="8">
        <v>0</v>
      </c>
      <c r="BU158" s="6">
        <v>0</v>
      </c>
      <c r="BV158" s="7">
        <v>0</v>
      </c>
      <c r="BW158" s="12">
        <f t="shared" si="114"/>
        <v>6.1109999999999998</v>
      </c>
      <c r="BX158" s="7">
        <f t="shared" si="115"/>
        <v>36.800000000000004</v>
      </c>
    </row>
    <row r="159" spans="1:76" x14ac:dyDescent="0.3">
      <c r="A159" s="43">
        <v>2015</v>
      </c>
      <c r="B159" s="44" t="s">
        <v>15</v>
      </c>
      <c r="C159" s="8">
        <v>0</v>
      </c>
      <c r="D159" s="6">
        <v>0</v>
      </c>
      <c r="E159" s="7">
        <v>0</v>
      </c>
      <c r="F159" s="8">
        <v>0.13800000000000001</v>
      </c>
      <c r="G159" s="6">
        <v>1.66</v>
      </c>
      <c r="H159" s="7">
        <f t="shared" si="108"/>
        <v>12028.985507246376</v>
      </c>
      <c r="I159" s="8">
        <v>0</v>
      </c>
      <c r="J159" s="6">
        <v>0</v>
      </c>
      <c r="K159" s="7">
        <f t="shared" si="109"/>
        <v>0</v>
      </c>
      <c r="L159" s="8">
        <v>0</v>
      </c>
      <c r="M159" s="6">
        <v>0</v>
      </c>
      <c r="N159" s="7">
        <v>0</v>
      </c>
      <c r="O159" s="8">
        <v>0</v>
      </c>
      <c r="P159" s="6">
        <v>0</v>
      </c>
      <c r="Q159" s="7">
        <f t="shared" si="110"/>
        <v>0</v>
      </c>
      <c r="R159" s="8">
        <v>0</v>
      </c>
      <c r="S159" s="6">
        <v>0</v>
      </c>
      <c r="T159" s="7"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f t="shared" si="112"/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>
        <v>0</v>
      </c>
      <c r="BL159" s="6">
        <v>0</v>
      </c>
      <c r="BM159" s="7"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v>0</v>
      </c>
      <c r="BT159" s="8">
        <v>0</v>
      </c>
      <c r="BU159" s="6">
        <v>0</v>
      </c>
      <c r="BV159" s="7">
        <v>0</v>
      </c>
      <c r="BW159" s="12">
        <f t="shared" si="114"/>
        <v>0.13800000000000001</v>
      </c>
      <c r="BX159" s="7">
        <f t="shared" si="115"/>
        <v>1.66</v>
      </c>
    </row>
    <row r="160" spans="1:76" x14ac:dyDescent="0.3">
      <c r="A160" s="43">
        <v>2015</v>
      </c>
      <c r="B160" s="44" t="s">
        <v>16</v>
      </c>
      <c r="C160" s="8">
        <v>0</v>
      </c>
      <c r="D160" s="6">
        <v>0</v>
      </c>
      <c r="E160" s="7">
        <v>0</v>
      </c>
      <c r="F160" s="8">
        <v>0.184</v>
      </c>
      <c r="G160" s="6">
        <v>2.36</v>
      </c>
      <c r="H160" s="7">
        <f t="shared" si="108"/>
        <v>12826.086956521738</v>
      </c>
      <c r="I160" s="8">
        <v>0</v>
      </c>
      <c r="J160" s="6">
        <v>0</v>
      </c>
      <c r="K160" s="7">
        <f t="shared" si="109"/>
        <v>0</v>
      </c>
      <c r="L160" s="8">
        <v>0</v>
      </c>
      <c r="M160" s="6">
        <v>0</v>
      </c>
      <c r="N160" s="7">
        <v>0</v>
      </c>
      <c r="O160" s="8">
        <v>0</v>
      </c>
      <c r="P160" s="6">
        <v>0</v>
      </c>
      <c r="Q160" s="7">
        <f t="shared" si="110"/>
        <v>0</v>
      </c>
      <c r="R160" s="8">
        <v>0</v>
      </c>
      <c r="S160" s="6">
        <v>0</v>
      </c>
      <c r="T160" s="7">
        <v>0</v>
      </c>
      <c r="U160" s="8">
        <v>0</v>
      </c>
      <c r="V160" s="6">
        <v>0</v>
      </c>
      <c r="W160" s="7">
        <v>0</v>
      </c>
      <c r="X160" s="8">
        <v>0</v>
      </c>
      <c r="Y160" s="6">
        <v>0</v>
      </c>
      <c r="Z160" s="7">
        <v>0</v>
      </c>
      <c r="AA160" s="8">
        <v>1.456</v>
      </c>
      <c r="AB160" s="6">
        <v>45.92</v>
      </c>
      <c r="AC160" s="7">
        <f t="shared" si="111"/>
        <v>31538.461538461539</v>
      </c>
      <c r="AD160" s="8">
        <v>0</v>
      </c>
      <c r="AE160" s="6">
        <v>0</v>
      </c>
      <c r="AF160" s="7">
        <v>0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0</v>
      </c>
      <c r="AQ160" s="6">
        <v>0</v>
      </c>
      <c r="AR160" s="7">
        <v>0</v>
      </c>
      <c r="AS160" s="8">
        <v>0</v>
      </c>
      <c r="AT160" s="6">
        <v>0</v>
      </c>
      <c r="AU160" s="7">
        <f t="shared" si="112"/>
        <v>0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>
        <v>0</v>
      </c>
      <c r="BL160" s="6">
        <v>0</v>
      </c>
      <c r="BM160" s="7"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v>0</v>
      </c>
      <c r="BT160" s="8">
        <v>0</v>
      </c>
      <c r="BU160" s="6">
        <v>0</v>
      </c>
      <c r="BV160" s="7">
        <v>0</v>
      </c>
      <c r="BW160" s="12">
        <f t="shared" si="114"/>
        <v>1.64</v>
      </c>
      <c r="BX160" s="7">
        <f t="shared" si="115"/>
        <v>48.28</v>
      </c>
    </row>
    <row r="161" spans="1:76" ht="15" thickBot="1" x14ac:dyDescent="0.35">
      <c r="A161" s="56"/>
      <c r="B161" s="57" t="s">
        <v>17</v>
      </c>
      <c r="C161" s="40">
        <f>SUM(C149:C160)</f>
        <v>0</v>
      </c>
      <c r="D161" s="38">
        <f>SUM(D149:D160)</f>
        <v>0</v>
      </c>
      <c r="E161" s="39"/>
      <c r="F161" s="40">
        <f>SUM(F149:F160)</f>
        <v>0.98399999999999999</v>
      </c>
      <c r="G161" s="38">
        <f>SUM(G149:G160)</f>
        <v>12.530000000000001</v>
      </c>
      <c r="H161" s="39"/>
      <c r="I161" s="40">
        <f t="shared" ref="I161:J161" si="118">SUM(I149:I160)</f>
        <v>0</v>
      </c>
      <c r="J161" s="38">
        <f t="shared" si="118"/>
        <v>0</v>
      </c>
      <c r="K161" s="39"/>
      <c r="L161" s="40">
        <f>SUM(L149:L160)</f>
        <v>0</v>
      </c>
      <c r="M161" s="38">
        <f>SUM(M149:M160)</f>
        <v>0</v>
      </c>
      <c r="N161" s="39"/>
      <c r="O161" s="40">
        <f t="shared" ref="O161:P161" si="119">SUM(O149:O160)</f>
        <v>0</v>
      </c>
      <c r="P161" s="38">
        <f t="shared" si="119"/>
        <v>0</v>
      </c>
      <c r="Q161" s="39"/>
      <c r="R161" s="40">
        <f>SUM(R149:R160)</f>
        <v>4.0000000000000001E-3</v>
      </c>
      <c r="S161" s="38">
        <f>SUM(S149:S160)</f>
        <v>8.09</v>
      </c>
      <c r="T161" s="39"/>
      <c r="U161" s="40">
        <f>SUM(U149:U160)</f>
        <v>0</v>
      </c>
      <c r="V161" s="38">
        <f>SUM(V149:V160)</f>
        <v>0</v>
      </c>
      <c r="W161" s="39"/>
      <c r="X161" s="40">
        <f>SUM(X149:X160)</f>
        <v>0</v>
      </c>
      <c r="Y161" s="38">
        <f>SUM(Y149:Y160)</f>
        <v>0</v>
      </c>
      <c r="Z161" s="39"/>
      <c r="AA161" s="40">
        <f>SUM(AA149:AA160)</f>
        <v>40.775000000000006</v>
      </c>
      <c r="AB161" s="38">
        <f>SUM(AB149:AB160)</f>
        <v>378.63</v>
      </c>
      <c r="AC161" s="39"/>
      <c r="AD161" s="40">
        <f>SUM(AD149:AD160)</f>
        <v>0</v>
      </c>
      <c r="AE161" s="38">
        <f>SUM(AE149:AE160)</f>
        <v>0</v>
      </c>
      <c r="AF161" s="39"/>
      <c r="AG161" s="40">
        <f>SUM(AG149:AG160)</f>
        <v>0</v>
      </c>
      <c r="AH161" s="38">
        <f>SUM(AH149:AH160)</f>
        <v>0</v>
      </c>
      <c r="AI161" s="39"/>
      <c r="AJ161" s="40">
        <f>SUM(AJ149:AJ160)</f>
        <v>2.1</v>
      </c>
      <c r="AK161" s="38">
        <f>SUM(AK149:AK160)</f>
        <v>45.13</v>
      </c>
      <c r="AL161" s="39"/>
      <c r="AM161" s="40">
        <f>SUM(AM149:AM160)</f>
        <v>0</v>
      </c>
      <c r="AN161" s="38">
        <f>SUM(AN149:AN160)</f>
        <v>0</v>
      </c>
      <c r="AO161" s="39"/>
      <c r="AP161" s="40">
        <f>SUM(AP149:AP160)</f>
        <v>0</v>
      </c>
      <c r="AQ161" s="38">
        <f>SUM(AQ149:AQ160)</f>
        <v>0</v>
      </c>
      <c r="AR161" s="39"/>
      <c r="AS161" s="40">
        <f t="shared" ref="AS161:AT161" si="120">SUM(AS149:AS160)</f>
        <v>0</v>
      </c>
      <c r="AT161" s="38">
        <f t="shared" si="120"/>
        <v>0</v>
      </c>
      <c r="AU161" s="39"/>
      <c r="AV161" s="40">
        <f>SUM(AV149:AV160)</f>
        <v>0</v>
      </c>
      <c r="AW161" s="38">
        <f>SUM(AW149:AW160)</f>
        <v>0</v>
      </c>
      <c r="AX161" s="39"/>
      <c r="AY161" s="40">
        <f>SUM(AY149:AY160)</f>
        <v>0</v>
      </c>
      <c r="AZ161" s="38">
        <f>SUM(AZ149:AZ160)</f>
        <v>0</v>
      </c>
      <c r="BA161" s="39"/>
      <c r="BB161" s="40">
        <f>SUM(BB149:BB160)</f>
        <v>0.1</v>
      </c>
      <c r="BC161" s="38">
        <f>SUM(BC149:BC160)</f>
        <v>1.91</v>
      </c>
      <c r="BD161" s="39"/>
      <c r="BE161" s="40">
        <f>SUM(BE149:BE160)</f>
        <v>0</v>
      </c>
      <c r="BF161" s="38">
        <f>SUM(BF149:BF160)</f>
        <v>0</v>
      </c>
      <c r="BG161" s="39"/>
      <c r="BH161" s="40">
        <f>SUM(BH149:BH160)</f>
        <v>0</v>
      </c>
      <c r="BI161" s="38">
        <f>SUM(BI149:BI160)</f>
        <v>0</v>
      </c>
      <c r="BJ161" s="39"/>
      <c r="BK161" s="40">
        <f>SUM(BK149:BK160)</f>
        <v>0</v>
      </c>
      <c r="BL161" s="38">
        <f>SUM(BL149:BL160)</f>
        <v>0</v>
      </c>
      <c r="BM161" s="39"/>
      <c r="BN161" s="40">
        <f>SUM(BN149:BN160)</f>
        <v>0</v>
      </c>
      <c r="BO161" s="38">
        <f>SUM(BO149:BO160)</f>
        <v>0</v>
      </c>
      <c r="BP161" s="39"/>
      <c r="BQ161" s="40">
        <f>SUM(BQ149:BQ160)</f>
        <v>0</v>
      </c>
      <c r="BR161" s="38">
        <f>SUM(BR149:BR160)</f>
        <v>0</v>
      </c>
      <c r="BS161" s="39"/>
      <c r="BT161" s="40">
        <f>SUM(BT149:BT160)</f>
        <v>0</v>
      </c>
      <c r="BU161" s="38">
        <f>SUM(BU149:BU160)</f>
        <v>0</v>
      </c>
      <c r="BV161" s="39"/>
      <c r="BW161" s="40">
        <f t="shared" si="114"/>
        <v>43.959000000000003</v>
      </c>
      <c r="BX161" s="39">
        <f t="shared" si="115"/>
        <v>438.2</v>
      </c>
    </row>
    <row r="162" spans="1:76" x14ac:dyDescent="0.3">
      <c r="A162" s="43">
        <v>2016</v>
      </c>
      <c r="B162" s="44" t="s">
        <v>5</v>
      </c>
      <c r="C162" s="8">
        <v>0</v>
      </c>
      <c r="D162" s="6">
        <v>0</v>
      </c>
      <c r="E162" s="7">
        <v>0</v>
      </c>
      <c r="F162" s="8">
        <v>0.13600000000000001</v>
      </c>
      <c r="G162" s="6">
        <v>2.1</v>
      </c>
      <c r="H162" s="7">
        <f t="shared" ref="H162:H173" si="121">G162/F162*1000</f>
        <v>15441.176470588236</v>
      </c>
      <c r="I162" s="8">
        <v>0</v>
      </c>
      <c r="J162" s="6">
        <v>0</v>
      </c>
      <c r="K162" s="7">
        <f t="shared" ref="K162:K173" si="122">IF(I162=0,0,J162/I162*1000)</f>
        <v>0</v>
      </c>
      <c r="L162" s="8">
        <v>0</v>
      </c>
      <c r="M162" s="6">
        <v>0</v>
      </c>
      <c r="N162" s="7">
        <v>0</v>
      </c>
      <c r="O162" s="8">
        <v>0</v>
      </c>
      <c r="P162" s="6">
        <v>0</v>
      </c>
      <c r="Q162" s="7">
        <f t="shared" ref="Q162:Q173" si="123">IF(O162=0,0,P162/O162*1000)</f>
        <v>0</v>
      </c>
      <c r="R162" s="8">
        <v>0</v>
      </c>
      <c r="S162" s="6">
        <v>0</v>
      </c>
      <c r="T162" s="7">
        <v>0</v>
      </c>
      <c r="U162" s="8">
        <v>0</v>
      </c>
      <c r="V162" s="6">
        <v>0</v>
      </c>
      <c r="W162" s="7"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f t="shared" ref="AU162:AU173" si="124">IF(AS162=0,0,AT162/AS162*1000)</f>
        <v>0</v>
      </c>
      <c r="AV162" s="8">
        <v>0</v>
      </c>
      <c r="AW162" s="6">
        <v>0</v>
      </c>
      <c r="AX162" s="7"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>
        <v>0</v>
      </c>
      <c r="BL162" s="6">
        <v>0</v>
      </c>
      <c r="BM162" s="7">
        <v>0</v>
      </c>
      <c r="BN162" s="8">
        <v>0</v>
      </c>
      <c r="BO162" s="6">
        <v>0</v>
      </c>
      <c r="BP162" s="7">
        <v>0</v>
      </c>
      <c r="BQ162" s="8">
        <v>0</v>
      </c>
      <c r="BR162" s="6">
        <v>0</v>
      </c>
      <c r="BS162" s="7">
        <v>0</v>
      </c>
      <c r="BT162" s="8">
        <v>0</v>
      </c>
      <c r="BU162" s="6">
        <v>0</v>
      </c>
      <c r="BV162" s="7">
        <v>0</v>
      </c>
      <c r="BW162" s="12">
        <f t="shared" ref="BW162:BW173" si="125">C162+L162+X162+AD162+AJ162+BK162+BQ162+BT162+BN162+F162+BB162+AM162+AA162+U162+BE162</f>
        <v>0.13600000000000001</v>
      </c>
      <c r="BX162" s="7">
        <f t="shared" ref="BX162:BX173" si="126">D162+M162+Y162+AE162+AK162+BL162+BR162+BU162+BO162+G162+BC162+AN162+AB162+V162+BF162</f>
        <v>2.1</v>
      </c>
    </row>
    <row r="163" spans="1:76" x14ac:dyDescent="0.3">
      <c r="A163" s="43">
        <v>2016</v>
      </c>
      <c r="B163" s="44" t="s">
        <v>6</v>
      </c>
      <c r="C163" s="8">
        <v>0</v>
      </c>
      <c r="D163" s="6">
        <v>0</v>
      </c>
      <c r="E163" s="7">
        <v>0</v>
      </c>
      <c r="F163" s="8">
        <v>0.17799999999999999</v>
      </c>
      <c r="G163" s="6">
        <v>2.0099999999999998</v>
      </c>
      <c r="H163" s="7">
        <f t="shared" si="121"/>
        <v>11292.134831460673</v>
      </c>
      <c r="I163" s="8">
        <v>0</v>
      </c>
      <c r="J163" s="6">
        <v>0</v>
      </c>
      <c r="K163" s="7">
        <f t="shared" si="122"/>
        <v>0</v>
      </c>
      <c r="L163" s="8">
        <v>0</v>
      </c>
      <c r="M163" s="6">
        <v>0</v>
      </c>
      <c r="N163" s="7">
        <v>0</v>
      </c>
      <c r="O163" s="8">
        <v>0</v>
      </c>
      <c r="P163" s="6">
        <v>0</v>
      </c>
      <c r="Q163" s="7">
        <f t="shared" si="123"/>
        <v>0</v>
      </c>
      <c r="R163" s="8">
        <v>0</v>
      </c>
      <c r="S163" s="6">
        <v>0</v>
      </c>
      <c r="T163" s="7"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18</v>
      </c>
      <c r="AB163" s="6">
        <v>68.42</v>
      </c>
      <c r="AC163" s="7">
        <f t="shared" ref="AC163:AC172" si="127">AB163/AA163*1000</f>
        <v>3801.1111111111113</v>
      </c>
      <c r="AD163" s="8">
        <v>0</v>
      </c>
      <c r="AE163" s="6">
        <v>0</v>
      </c>
      <c r="AF163" s="7">
        <v>0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f t="shared" si="124"/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>
        <v>0</v>
      </c>
      <c r="BL163" s="6">
        <v>0</v>
      </c>
      <c r="BM163" s="7"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v>0</v>
      </c>
      <c r="BT163" s="8">
        <v>0</v>
      </c>
      <c r="BU163" s="6">
        <v>0</v>
      </c>
      <c r="BV163" s="7">
        <v>0</v>
      </c>
      <c r="BW163" s="12">
        <f t="shared" si="125"/>
        <v>18.178000000000001</v>
      </c>
      <c r="BX163" s="7">
        <f t="shared" si="126"/>
        <v>70.430000000000007</v>
      </c>
    </row>
    <row r="164" spans="1:76" x14ac:dyDescent="0.3">
      <c r="A164" s="43">
        <v>2016</v>
      </c>
      <c r="B164" s="44" t="s">
        <v>7</v>
      </c>
      <c r="C164" s="8">
        <v>0</v>
      </c>
      <c r="D164" s="6">
        <v>0</v>
      </c>
      <c r="E164" s="7">
        <v>0</v>
      </c>
      <c r="F164" s="8">
        <v>6.5000000000000002E-2</v>
      </c>
      <c r="G164" s="6">
        <v>0.87</v>
      </c>
      <c r="H164" s="7">
        <f t="shared" si="121"/>
        <v>13384.615384615383</v>
      </c>
      <c r="I164" s="8">
        <v>0</v>
      </c>
      <c r="J164" s="6">
        <v>0</v>
      </c>
      <c r="K164" s="7">
        <f t="shared" si="122"/>
        <v>0</v>
      </c>
      <c r="L164" s="8">
        <v>0</v>
      </c>
      <c r="M164" s="6">
        <v>0</v>
      </c>
      <c r="N164" s="7">
        <v>0</v>
      </c>
      <c r="O164" s="8">
        <v>0</v>
      </c>
      <c r="P164" s="6">
        <v>0</v>
      </c>
      <c r="Q164" s="7">
        <f t="shared" si="123"/>
        <v>0</v>
      </c>
      <c r="R164" s="8">
        <v>0</v>
      </c>
      <c r="S164" s="6">
        <v>0</v>
      </c>
      <c r="T164" s="7"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8.5399999999999991</v>
      </c>
      <c r="AB164" s="6">
        <v>69.31</v>
      </c>
      <c r="AC164" s="7">
        <f t="shared" si="127"/>
        <v>8115.9250585480095</v>
      </c>
      <c r="AD164" s="8">
        <v>0</v>
      </c>
      <c r="AE164" s="6">
        <v>0</v>
      </c>
      <c r="AF164" s="7">
        <v>0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</v>
      </c>
      <c r="AT164" s="6">
        <v>0</v>
      </c>
      <c r="AU164" s="7">
        <f t="shared" si="124"/>
        <v>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>
        <v>0</v>
      </c>
      <c r="BL164" s="6">
        <v>0</v>
      </c>
      <c r="BM164" s="7"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v>0</v>
      </c>
      <c r="BT164" s="8">
        <v>0</v>
      </c>
      <c r="BU164" s="6">
        <v>0</v>
      </c>
      <c r="BV164" s="7">
        <v>0</v>
      </c>
      <c r="BW164" s="12">
        <f t="shared" si="125"/>
        <v>8.6049999999999986</v>
      </c>
      <c r="BX164" s="7">
        <f t="shared" si="126"/>
        <v>70.180000000000007</v>
      </c>
    </row>
    <row r="165" spans="1:76" x14ac:dyDescent="0.3">
      <c r="A165" s="43">
        <v>2016</v>
      </c>
      <c r="B165" s="44" t="s">
        <v>8</v>
      </c>
      <c r="C165" s="8">
        <v>0</v>
      </c>
      <c r="D165" s="6">
        <v>0</v>
      </c>
      <c r="E165" s="7">
        <v>0</v>
      </c>
      <c r="F165" s="8">
        <v>9.8000000000000004E-2</v>
      </c>
      <c r="G165" s="6">
        <v>1.35</v>
      </c>
      <c r="H165" s="7">
        <f t="shared" si="121"/>
        <v>13775.510204081633</v>
      </c>
      <c r="I165" s="8">
        <v>0</v>
      </c>
      <c r="J165" s="6">
        <v>0</v>
      </c>
      <c r="K165" s="7">
        <f t="shared" si="122"/>
        <v>0</v>
      </c>
      <c r="L165" s="8">
        <v>0</v>
      </c>
      <c r="M165" s="6">
        <v>0</v>
      </c>
      <c r="N165" s="7">
        <v>0</v>
      </c>
      <c r="O165" s="8">
        <v>0</v>
      </c>
      <c r="P165" s="6">
        <v>0</v>
      </c>
      <c r="Q165" s="7">
        <f t="shared" si="123"/>
        <v>0</v>
      </c>
      <c r="R165" s="8">
        <v>0</v>
      </c>
      <c r="S165" s="6">
        <v>0</v>
      </c>
      <c r="T165" s="7"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f t="shared" si="124"/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>
        <v>0</v>
      </c>
      <c r="BL165" s="6">
        <v>0</v>
      </c>
      <c r="BM165" s="7"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v>0</v>
      </c>
      <c r="BT165" s="8">
        <v>0</v>
      </c>
      <c r="BU165" s="6">
        <v>0</v>
      </c>
      <c r="BV165" s="7">
        <v>0</v>
      </c>
      <c r="BW165" s="12">
        <f t="shared" si="125"/>
        <v>9.8000000000000004E-2</v>
      </c>
      <c r="BX165" s="7">
        <f t="shared" si="126"/>
        <v>1.35</v>
      </c>
    </row>
    <row r="166" spans="1:76" x14ac:dyDescent="0.3">
      <c r="A166" s="43">
        <v>2016</v>
      </c>
      <c r="B166" s="44" t="s">
        <v>9</v>
      </c>
      <c r="C166" s="8">
        <v>0</v>
      </c>
      <c r="D166" s="6">
        <v>0</v>
      </c>
      <c r="E166" s="7">
        <v>0</v>
      </c>
      <c r="F166" s="8">
        <v>0.16</v>
      </c>
      <c r="G166" s="6">
        <v>1.73</v>
      </c>
      <c r="H166" s="7">
        <f t="shared" si="121"/>
        <v>10812.5</v>
      </c>
      <c r="I166" s="8">
        <v>0</v>
      </c>
      <c r="J166" s="6">
        <v>0</v>
      </c>
      <c r="K166" s="7">
        <f t="shared" si="122"/>
        <v>0</v>
      </c>
      <c r="L166" s="8">
        <v>0</v>
      </c>
      <c r="M166" s="6">
        <v>0</v>
      </c>
      <c r="N166" s="7">
        <v>0</v>
      </c>
      <c r="O166" s="8">
        <v>0</v>
      </c>
      <c r="P166" s="6">
        <v>0</v>
      </c>
      <c r="Q166" s="7">
        <f t="shared" si="123"/>
        <v>0</v>
      </c>
      <c r="R166" s="8">
        <v>0</v>
      </c>
      <c r="S166" s="6">
        <v>0</v>
      </c>
      <c r="T166" s="7">
        <v>0</v>
      </c>
      <c r="U166" s="8">
        <v>0</v>
      </c>
      <c r="V166" s="6">
        <v>0</v>
      </c>
      <c r="W166" s="7">
        <v>0</v>
      </c>
      <c r="X166" s="8">
        <v>0</v>
      </c>
      <c r="Y166" s="6">
        <v>0</v>
      </c>
      <c r="Z166" s="7">
        <v>0</v>
      </c>
      <c r="AA166" s="8">
        <v>1.8</v>
      </c>
      <c r="AB166" s="6">
        <v>11.96</v>
      </c>
      <c r="AC166" s="7">
        <f t="shared" si="127"/>
        <v>6644.4444444444453</v>
      </c>
      <c r="AD166" s="8">
        <v>0.05</v>
      </c>
      <c r="AE166" s="6">
        <v>0.17</v>
      </c>
      <c r="AF166" s="7">
        <f t="shared" ref="AF166" si="128">AE166/AD166*1000</f>
        <v>3400</v>
      </c>
      <c r="AG166" s="8">
        <v>0</v>
      </c>
      <c r="AH166" s="6">
        <v>0</v>
      </c>
      <c r="AI166" s="7">
        <v>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f t="shared" si="124"/>
        <v>0</v>
      </c>
      <c r="AV166" s="8">
        <v>0</v>
      </c>
      <c r="AW166" s="6">
        <v>0</v>
      </c>
      <c r="AX166" s="7"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v>0</v>
      </c>
      <c r="BK166" s="8">
        <v>0</v>
      </c>
      <c r="BL166" s="6">
        <v>0</v>
      </c>
      <c r="BM166" s="7"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v>0</v>
      </c>
      <c r="BT166" s="8">
        <v>0</v>
      </c>
      <c r="BU166" s="6">
        <v>0</v>
      </c>
      <c r="BV166" s="7">
        <v>0</v>
      </c>
      <c r="BW166" s="12">
        <f t="shared" si="125"/>
        <v>2.0100000000000002</v>
      </c>
      <c r="BX166" s="7">
        <f t="shared" si="126"/>
        <v>13.860000000000001</v>
      </c>
    </row>
    <row r="167" spans="1:76" x14ac:dyDescent="0.3">
      <c r="A167" s="43">
        <v>2016</v>
      </c>
      <c r="B167" s="44" t="s">
        <v>10</v>
      </c>
      <c r="C167" s="8">
        <v>0</v>
      </c>
      <c r="D167" s="6">
        <v>0</v>
      </c>
      <c r="E167" s="7">
        <v>0</v>
      </c>
      <c r="F167" s="8">
        <v>0.11600000000000001</v>
      </c>
      <c r="G167" s="6">
        <v>2.0299999999999998</v>
      </c>
      <c r="H167" s="7">
        <f t="shared" si="121"/>
        <v>17499.999999999996</v>
      </c>
      <c r="I167" s="8">
        <v>0</v>
      </c>
      <c r="J167" s="6">
        <v>0</v>
      </c>
      <c r="K167" s="7">
        <f t="shared" si="122"/>
        <v>0</v>
      </c>
      <c r="L167" s="8">
        <v>0</v>
      </c>
      <c r="M167" s="6">
        <v>0</v>
      </c>
      <c r="N167" s="7">
        <v>0</v>
      </c>
      <c r="O167" s="8">
        <v>0</v>
      </c>
      <c r="P167" s="6">
        <v>0</v>
      </c>
      <c r="Q167" s="7">
        <f t="shared" si="123"/>
        <v>0</v>
      </c>
      <c r="R167" s="8">
        <v>0</v>
      </c>
      <c r="S167" s="6">
        <v>0</v>
      </c>
      <c r="T167" s="7">
        <v>0</v>
      </c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0</v>
      </c>
      <c r="AK167" s="6">
        <v>0</v>
      </c>
      <c r="AL167" s="7">
        <v>0</v>
      </c>
      <c r="AM167" s="8">
        <v>0</v>
      </c>
      <c r="AN167" s="6">
        <v>0</v>
      </c>
      <c r="AO167" s="7">
        <v>0</v>
      </c>
      <c r="AP167" s="8">
        <v>0</v>
      </c>
      <c r="AQ167" s="6">
        <v>0</v>
      </c>
      <c r="AR167" s="7">
        <v>0</v>
      </c>
      <c r="AS167" s="8">
        <v>0</v>
      </c>
      <c r="AT167" s="6">
        <v>0</v>
      </c>
      <c r="AU167" s="7">
        <f t="shared" si="124"/>
        <v>0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v>0</v>
      </c>
      <c r="BK167" s="8">
        <v>0</v>
      </c>
      <c r="BL167" s="6">
        <v>0</v>
      </c>
      <c r="BM167" s="7"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v>0</v>
      </c>
      <c r="BT167" s="8">
        <v>0</v>
      </c>
      <c r="BU167" s="6">
        <v>0</v>
      </c>
      <c r="BV167" s="7">
        <v>0</v>
      </c>
      <c r="BW167" s="12">
        <f t="shared" si="125"/>
        <v>0.11600000000000001</v>
      </c>
      <c r="BX167" s="7">
        <f t="shared" si="126"/>
        <v>2.0299999999999998</v>
      </c>
    </row>
    <row r="168" spans="1:76" x14ac:dyDescent="0.3">
      <c r="A168" s="43">
        <v>2016</v>
      </c>
      <c r="B168" s="44" t="s">
        <v>11</v>
      </c>
      <c r="C168" s="8">
        <v>0</v>
      </c>
      <c r="D168" s="6">
        <v>0</v>
      </c>
      <c r="E168" s="7">
        <v>0</v>
      </c>
      <c r="F168" s="8">
        <v>0.1</v>
      </c>
      <c r="G168" s="6">
        <v>1.1200000000000001</v>
      </c>
      <c r="H168" s="7">
        <f t="shared" si="121"/>
        <v>11200.000000000002</v>
      </c>
      <c r="I168" s="8">
        <v>0</v>
      </c>
      <c r="J168" s="6">
        <v>0</v>
      </c>
      <c r="K168" s="7">
        <f t="shared" si="122"/>
        <v>0</v>
      </c>
      <c r="L168" s="8">
        <v>0</v>
      </c>
      <c r="M168" s="6">
        <v>0</v>
      </c>
      <c r="N168" s="7">
        <v>0</v>
      </c>
      <c r="O168" s="8">
        <v>0</v>
      </c>
      <c r="P168" s="6">
        <v>0</v>
      </c>
      <c r="Q168" s="7">
        <f t="shared" si="123"/>
        <v>0</v>
      </c>
      <c r="R168" s="8">
        <v>0</v>
      </c>
      <c r="S168" s="6">
        <v>0</v>
      </c>
      <c r="T168" s="7"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f t="shared" si="124"/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>
        <v>0</v>
      </c>
      <c r="BL168" s="6">
        <v>0</v>
      </c>
      <c r="BM168" s="7"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v>0</v>
      </c>
      <c r="BT168" s="8">
        <v>0</v>
      </c>
      <c r="BU168" s="6">
        <v>0</v>
      </c>
      <c r="BV168" s="7">
        <v>0</v>
      </c>
      <c r="BW168" s="12">
        <f t="shared" si="125"/>
        <v>0.1</v>
      </c>
      <c r="BX168" s="7">
        <f t="shared" si="126"/>
        <v>1.1200000000000001</v>
      </c>
    </row>
    <row r="169" spans="1:76" x14ac:dyDescent="0.3">
      <c r="A169" s="43">
        <v>2016</v>
      </c>
      <c r="B169" s="44" t="s">
        <v>12</v>
      </c>
      <c r="C169" s="8">
        <v>0</v>
      </c>
      <c r="D169" s="6">
        <v>0</v>
      </c>
      <c r="E169" s="7">
        <v>0</v>
      </c>
      <c r="F169" s="8">
        <v>0.184</v>
      </c>
      <c r="G169" s="6">
        <v>2.66</v>
      </c>
      <c r="H169" s="7">
        <f t="shared" si="121"/>
        <v>14456.521739130436</v>
      </c>
      <c r="I169" s="8">
        <v>0</v>
      </c>
      <c r="J169" s="6">
        <v>0</v>
      </c>
      <c r="K169" s="7">
        <f t="shared" si="122"/>
        <v>0</v>
      </c>
      <c r="L169" s="8">
        <v>0</v>
      </c>
      <c r="M169" s="6">
        <v>0</v>
      </c>
      <c r="N169" s="7">
        <v>0</v>
      </c>
      <c r="O169" s="8">
        <v>0</v>
      </c>
      <c r="P169" s="6">
        <v>0</v>
      </c>
      <c r="Q169" s="7">
        <f t="shared" si="123"/>
        <v>0</v>
      </c>
      <c r="R169" s="8">
        <v>0</v>
      </c>
      <c r="S169" s="6">
        <v>0</v>
      </c>
      <c r="T169" s="7">
        <v>0</v>
      </c>
      <c r="U169" s="8">
        <v>0</v>
      </c>
      <c r="V169" s="6">
        <v>0</v>
      </c>
      <c r="W169" s="7">
        <v>0</v>
      </c>
      <c r="X169" s="8">
        <v>0</v>
      </c>
      <c r="Y169" s="6">
        <v>0</v>
      </c>
      <c r="Z169" s="7">
        <v>0</v>
      </c>
      <c r="AA169" s="8">
        <v>2</v>
      </c>
      <c r="AB169" s="6">
        <v>14.4</v>
      </c>
      <c r="AC169" s="7">
        <f t="shared" si="127"/>
        <v>7200</v>
      </c>
      <c r="AD169" s="8">
        <v>0</v>
      </c>
      <c r="AE169" s="6">
        <v>0</v>
      </c>
      <c r="AF169" s="7">
        <v>0</v>
      </c>
      <c r="AG169" s="8">
        <v>0</v>
      </c>
      <c r="AH169" s="6">
        <v>0</v>
      </c>
      <c r="AI169" s="7">
        <v>0</v>
      </c>
      <c r="AJ169" s="8">
        <v>0.18</v>
      </c>
      <c r="AK169" s="6">
        <v>1.65</v>
      </c>
      <c r="AL169" s="7">
        <f t="shared" ref="AL169:AL173" si="129">AK169/AJ169*1000</f>
        <v>9166.6666666666661</v>
      </c>
      <c r="AM169" s="8">
        <v>0</v>
      </c>
      <c r="AN169" s="6">
        <v>0</v>
      </c>
      <c r="AO169" s="7">
        <v>0</v>
      </c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f t="shared" si="124"/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>
        <v>0</v>
      </c>
      <c r="BL169" s="6">
        <v>0</v>
      </c>
      <c r="BM169" s="7"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v>0</v>
      </c>
      <c r="BT169" s="8">
        <v>0</v>
      </c>
      <c r="BU169" s="6">
        <v>0</v>
      </c>
      <c r="BV169" s="7">
        <v>0</v>
      </c>
      <c r="BW169" s="12">
        <f t="shared" si="125"/>
        <v>2.3639999999999999</v>
      </c>
      <c r="BX169" s="7">
        <f t="shared" si="126"/>
        <v>18.71</v>
      </c>
    </row>
    <row r="170" spans="1:76" x14ac:dyDescent="0.3">
      <c r="A170" s="43">
        <v>2016</v>
      </c>
      <c r="B170" s="44" t="s">
        <v>13</v>
      </c>
      <c r="C170" s="8">
        <v>0</v>
      </c>
      <c r="D170" s="6">
        <v>0</v>
      </c>
      <c r="E170" s="7">
        <v>0</v>
      </c>
      <c r="F170" s="8">
        <v>7.2999999999999995E-2</v>
      </c>
      <c r="G170" s="6">
        <v>0.87</v>
      </c>
      <c r="H170" s="7">
        <f t="shared" si="121"/>
        <v>11917.808219178083</v>
      </c>
      <c r="I170" s="8">
        <v>0</v>
      </c>
      <c r="J170" s="6">
        <v>0</v>
      </c>
      <c r="K170" s="7">
        <f t="shared" si="122"/>
        <v>0</v>
      </c>
      <c r="L170" s="8">
        <v>0</v>
      </c>
      <c r="M170" s="6">
        <v>0</v>
      </c>
      <c r="N170" s="7">
        <v>0</v>
      </c>
      <c r="O170" s="8">
        <v>0</v>
      </c>
      <c r="P170" s="6">
        <v>0</v>
      </c>
      <c r="Q170" s="7">
        <f t="shared" si="123"/>
        <v>0</v>
      </c>
      <c r="R170" s="8">
        <v>0</v>
      </c>
      <c r="S170" s="6">
        <v>0</v>
      </c>
      <c r="T170" s="7">
        <v>0</v>
      </c>
      <c r="U170" s="8">
        <v>0</v>
      </c>
      <c r="V170" s="6">
        <v>0</v>
      </c>
      <c r="W170" s="7">
        <v>0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0</v>
      </c>
      <c r="AQ170" s="6">
        <v>0</v>
      </c>
      <c r="AR170" s="7">
        <v>0</v>
      </c>
      <c r="AS170" s="8">
        <v>0</v>
      </c>
      <c r="AT170" s="6">
        <v>0</v>
      </c>
      <c r="AU170" s="7">
        <f t="shared" si="124"/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>
        <v>0</v>
      </c>
      <c r="BL170" s="6">
        <v>0</v>
      </c>
      <c r="BM170" s="7"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v>0</v>
      </c>
      <c r="BT170" s="8">
        <v>0</v>
      </c>
      <c r="BU170" s="6">
        <v>0</v>
      </c>
      <c r="BV170" s="7">
        <v>0</v>
      </c>
      <c r="BW170" s="12">
        <f t="shared" si="125"/>
        <v>7.2999999999999995E-2</v>
      </c>
      <c r="BX170" s="7">
        <f t="shared" si="126"/>
        <v>0.87</v>
      </c>
    </row>
    <row r="171" spans="1:76" x14ac:dyDescent="0.3">
      <c r="A171" s="43">
        <v>2016</v>
      </c>
      <c r="B171" s="44" t="s">
        <v>14</v>
      </c>
      <c r="C171" s="8">
        <v>0</v>
      </c>
      <c r="D171" s="6">
        <v>0</v>
      </c>
      <c r="E171" s="7">
        <v>0</v>
      </c>
      <c r="F171" s="8">
        <v>0.154</v>
      </c>
      <c r="G171" s="6">
        <v>2.78</v>
      </c>
      <c r="H171" s="7">
        <f t="shared" si="121"/>
        <v>18051.948051948053</v>
      </c>
      <c r="I171" s="8">
        <v>0</v>
      </c>
      <c r="J171" s="6">
        <v>0</v>
      </c>
      <c r="K171" s="7">
        <f t="shared" si="122"/>
        <v>0</v>
      </c>
      <c r="L171" s="8">
        <v>0</v>
      </c>
      <c r="M171" s="6">
        <v>0</v>
      </c>
      <c r="N171" s="7">
        <v>0</v>
      </c>
      <c r="O171" s="8">
        <v>0</v>
      </c>
      <c r="P171" s="6">
        <v>0</v>
      </c>
      <c r="Q171" s="7">
        <f t="shared" si="123"/>
        <v>0</v>
      </c>
      <c r="R171" s="8">
        <v>0</v>
      </c>
      <c r="S171" s="6">
        <v>0</v>
      </c>
      <c r="T171" s="7"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2</v>
      </c>
      <c r="AB171" s="6">
        <v>12.2</v>
      </c>
      <c r="AC171" s="7">
        <f t="shared" si="127"/>
        <v>6100</v>
      </c>
      <c r="AD171" s="8">
        <v>0</v>
      </c>
      <c r="AE171" s="6">
        <v>0</v>
      </c>
      <c r="AF171" s="7">
        <v>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f t="shared" si="124"/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>
        <v>0</v>
      </c>
      <c r="BL171" s="6">
        <v>0</v>
      </c>
      <c r="BM171" s="7"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v>0</v>
      </c>
      <c r="BT171" s="8">
        <v>0</v>
      </c>
      <c r="BU171" s="6">
        <v>0</v>
      </c>
      <c r="BV171" s="7">
        <v>0</v>
      </c>
      <c r="BW171" s="12">
        <f t="shared" si="125"/>
        <v>2.1539999999999999</v>
      </c>
      <c r="BX171" s="7">
        <f t="shared" si="126"/>
        <v>14.979999999999999</v>
      </c>
    </row>
    <row r="172" spans="1:76" x14ac:dyDescent="0.3">
      <c r="A172" s="43">
        <v>2016</v>
      </c>
      <c r="B172" s="44" t="s">
        <v>15</v>
      </c>
      <c r="C172" s="8">
        <v>0</v>
      </c>
      <c r="D172" s="6">
        <v>0</v>
      </c>
      <c r="E172" s="7">
        <v>0</v>
      </c>
      <c r="F172" s="8">
        <v>0.14399999999999999</v>
      </c>
      <c r="G172" s="6">
        <v>2.13</v>
      </c>
      <c r="H172" s="7">
        <f t="shared" si="121"/>
        <v>14791.666666666668</v>
      </c>
      <c r="I172" s="8">
        <v>0</v>
      </c>
      <c r="J172" s="6">
        <v>0</v>
      </c>
      <c r="K172" s="7">
        <f t="shared" si="122"/>
        <v>0</v>
      </c>
      <c r="L172" s="8">
        <v>0</v>
      </c>
      <c r="M172" s="6">
        <v>0</v>
      </c>
      <c r="N172" s="7">
        <v>0</v>
      </c>
      <c r="O172" s="8">
        <v>0</v>
      </c>
      <c r="P172" s="6">
        <v>0</v>
      </c>
      <c r="Q172" s="7">
        <f t="shared" si="123"/>
        <v>0</v>
      </c>
      <c r="R172" s="8">
        <v>0</v>
      </c>
      <c r="S172" s="6">
        <v>0</v>
      </c>
      <c r="T172" s="7">
        <v>0</v>
      </c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v>0</v>
      </c>
      <c r="AA172" s="8">
        <v>0.06</v>
      </c>
      <c r="AB172" s="6">
        <v>128.56</v>
      </c>
      <c r="AC172" s="7">
        <f t="shared" si="127"/>
        <v>2142666.666666667</v>
      </c>
      <c r="AD172" s="8">
        <v>0</v>
      </c>
      <c r="AE172" s="6">
        <v>0</v>
      </c>
      <c r="AF172" s="7">
        <v>0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f t="shared" si="124"/>
        <v>0</v>
      </c>
      <c r="AV172" s="8">
        <v>0</v>
      </c>
      <c r="AW172" s="6">
        <v>0</v>
      </c>
      <c r="AX172" s="7"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>
        <v>0</v>
      </c>
      <c r="BL172" s="6">
        <v>0</v>
      </c>
      <c r="BM172" s="7"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v>0</v>
      </c>
      <c r="BT172" s="8">
        <v>0</v>
      </c>
      <c r="BU172" s="6">
        <v>0</v>
      </c>
      <c r="BV172" s="7">
        <v>0</v>
      </c>
      <c r="BW172" s="12">
        <f t="shared" si="125"/>
        <v>0.20399999999999999</v>
      </c>
      <c r="BX172" s="7">
        <f t="shared" si="126"/>
        <v>130.69</v>
      </c>
    </row>
    <row r="173" spans="1:76" x14ac:dyDescent="0.3">
      <c r="A173" s="43">
        <v>2016</v>
      </c>
      <c r="B173" s="44" t="s">
        <v>16</v>
      </c>
      <c r="C173" s="8">
        <v>0</v>
      </c>
      <c r="D173" s="6">
        <v>0</v>
      </c>
      <c r="E173" s="7">
        <v>0</v>
      </c>
      <c r="F173" s="8">
        <v>0.18</v>
      </c>
      <c r="G173" s="6">
        <v>4.2699999999999996</v>
      </c>
      <c r="H173" s="7">
        <f t="shared" si="121"/>
        <v>23722.222222222223</v>
      </c>
      <c r="I173" s="8">
        <v>0</v>
      </c>
      <c r="J173" s="6">
        <v>0</v>
      </c>
      <c r="K173" s="7">
        <f t="shared" si="122"/>
        <v>0</v>
      </c>
      <c r="L173" s="8">
        <v>0</v>
      </c>
      <c r="M173" s="6">
        <v>0</v>
      </c>
      <c r="N173" s="7">
        <v>0</v>
      </c>
      <c r="O173" s="8">
        <v>0</v>
      </c>
      <c r="P173" s="6">
        <v>0</v>
      </c>
      <c r="Q173" s="7">
        <f t="shared" si="123"/>
        <v>0</v>
      </c>
      <c r="R173" s="8">
        <v>0</v>
      </c>
      <c r="S173" s="6">
        <v>0</v>
      </c>
      <c r="T173" s="7">
        <v>0</v>
      </c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3</v>
      </c>
      <c r="AK173" s="6">
        <v>84.63</v>
      </c>
      <c r="AL173" s="7">
        <f t="shared" si="129"/>
        <v>28209.999999999996</v>
      </c>
      <c r="AM173" s="8">
        <v>0</v>
      </c>
      <c r="AN173" s="6">
        <v>0</v>
      </c>
      <c r="AO173" s="7">
        <v>0</v>
      </c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f t="shared" si="124"/>
        <v>0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>
        <v>0</v>
      </c>
      <c r="BL173" s="6">
        <v>0</v>
      </c>
      <c r="BM173" s="7"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v>0</v>
      </c>
      <c r="BT173" s="8">
        <v>0</v>
      </c>
      <c r="BU173" s="6">
        <v>0</v>
      </c>
      <c r="BV173" s="7">
        <v>0</v>
      </c>
      <c r="BW173" s="12">
        <f t="shared" si="125"/>
        <v>3.18</v>
      </c>
      <c r="BX173" s="7">
        <f t="shared" si="126"/>
        <v>88.899999999999991</v>
      </c>
    </row>
    <row r="174" spans="1:76" ht="15" thickBot="1" x14ac:dyDescent="0.35">
      <c r="A174" s="56"/>
      <c r="B174" s="57" t="s">
        <v>17</v>
      </c>
      <c r="C174" s="40">
        <f>SUM(C162:C173)</f>
        <v>0</v>
      </c>
      <c r="D174" s="38">
        <f>SUM(D162:D173)</f>
        <v>0</v>
      </c>
      <c r="E174" s="39"/>
      <c r="F174" s="40">
        <f>SUM(F162:F173)</f>
        <v>1.5879999999999996</v>
      </c>
      <c r="G174" s="38">
        <f>SUM(G162:G173)</f>
        <v>23.919999999999998</v>
      </c>
      <c r="H174" s="39"/>
      <c r="I174" s="40">
        <f t="shared" ref="I174:J174" si="130">SUM(I162:I173)</f>
        <v>0</v>
      </c>
      <c r="J174" s="38">
        <f t="shared" si="130"/>
        <v>0</v>
      </c>
      <c r="K174" s="39"/>
      <c r="L174" s="40">
        <f>SUM(L162:L173)</f>
        <v>0</v>
      </c>
      <c r="M174" s="38">
        <f>SUM(M162:M173)</f>
        <v>0</v>
      </c>
      <c r="N174" s="39"/>
      <c r="O174" s="40">
        <f t="shared" ref="O174:P174" si="131">SUM(O162:O173)</f>
        <v>0</v>
      </c>
      <c r="P174" s="38">
        <f t="shared" si="131"/>
        <v>0</v>
      </c>
      <c r="Q174" s="39"/>
      <c r="R174" s="40">
        <f>SUM(R162:R173)</f>
        <v>0</v>
      </c>
      <c r="S174" s="38">
        <f>SUM(S162:S173)</f>
        <v>0</v>
      </c>
      <c r="T174" s="39"/>
      <c r="U174" s="40">
        <f>SUM(U162:U173)</f>
        <v>0</v>
      </c>
      <c r="V174" s="38">
        <f>SUM(V162:V173)</f>
        <v>0</v>
      </c>
      <c r="W174" s="39"/>
      <c r="X174" s="40">
        <f>SUM(X162:X173)</f>
        <v>0</v>
      </c>
      <c r="Y174" s="38">
        <f>SUM(Y162:Y173)</f>
        <v>0</v>
      </c>
      <c r="Z174" s="39"/>
      <c r="AA174" s="40">
        <f>SUM(AA162:AA173)</f>
        <v>32.400000000000006</v>
      </c>
      <c r="AB174" s="38">
        <f>SUM(AB162:AB173)</f>
        <v>304.85000000000002</v>
      </c>
      <c r="AC174" s="39"/>
      <c r="AD174" s="40">
        <f>SUM(AD162:AD173)</f>
        <v>0.05</v>
      </c>
      <c r="AE174" s="38">
        <f>SUM(AE162:AE173)</f>
        <v>0.17</v>
      </c>
      <c r="AF174" s="39"/>
      <c r="AG174" s="40">
        <f>SUM(AG162:AG173)</f>
        <v>0</v>
      </c>
      <c r="AH174" s="38">
        <f>SUM(AH162:AH173)</f>
        <v>0</v>
      </c>
      <c r="AI174" s="39"/>
      <c r="AJ174" s="40">
        <f>SUM(AJ162:AJ173)</f>
        <v>3.18</v>
      </c>
      <c r="AK174" s="38">
        <f>SUM(AK162:AK173)</f>
        <v>86.28</v>
      </c>
      <c r="AL174" s="39"/>
      <c r="AM174" s="40">
        <f>SUM(AM162:AM173)</f>
        <v>0</v>
      </c>
      <c r="AN174" s="38">
        <f>SUM(AN162:AN173)</f>
        <v>0</v>
      </c>
      <c r="AO174" s="39"/>
      <c r="AP174" s="40">
        <f>SUM(AP162:AP173)</f>
        <v>0</v>
      </c>
      <c r="AQ174" s="38">
        <f>SUM(AQ162:AQ173)</f>
        <v>0</v>
      </c>
      <c r="AR174" s="39"/>
      <c r="AS174" s="40">
        <f t="shared" ref="AS174:AT174" si="132">SUM(AS162:AS173)</f>
        <v>0</v>
      </c>
      <c r="AT174" s="38">
        <f t="shared" si="132"/>
        <v>0</v>
      </c>
      <c r="AU174" s="39"/>
      <c r="AV174" s="40">
        <f>SUM(AV162:AV173)</f>
        <v>0</v>
      </c>
      <c r="AW174" s="38">
        <f>SUM(AW162:AW173)</f>
        <v>0</v>
      </c>
      <c r="AX174" s="39"/>
      <c r="AY174" s="40">
        <f>SUM(AY162:AY173)</f>
        <v>0</v>
      </c>
      <c r="AZ174" s="38">
        <f>SUM(AZ162:AZ173)</f>
        <v>0</v>
      </c>
      <c r="BA174" s="39"/>
      <c r="BB174" s="40">
        <f>SUM(BB162:BB173)</f>
        <v>0</v>
      </c>
      <c r="BC174" s="38">
        <f>SUM(BC162:BC173)</f>
        <v>0</v>
      </c>
      <c r="BD174" s="39"/>
      <c r="BE174" s="40">
        <f>SUM(BE162:BE173)</f>
        <v>0</v>
      </c>
      <c r="BF174" s="38">
        <f>SUM(BF162:BF173)</f>
        <v>0</v>
      </c>
      <c r="BG174" s="39"/>
      <c r="BH174" s="40">
        <f>SUM(BH162:BH173)</f>
        <v>0</v>
      </c>
      <c r="BI174" s="38">
        <f>SUM(BI162:BI173)</f>
        <v>0</v>
      </c>
      <c r="BJ174" s="39"/>
      <c r="BK174" s="40">
        <f>SUM(BK162:BK173)</f>
        <v>0</v>
      </c>
      <c r="BL174" s="38">
        <f>SUM(BL162:BL173)</f>
        <v>0</v>
      </c>
      <c r="BM174" s="39"/>
      <c r="BN174" s="40">
        <f>SUM(BN162:BN173)</f>
        <v>0</v>
      </c>
      <c r="BO174" s="38">
        <f>SUM(BO162:BO173)</f>
        <v>0</v>
      </c>
      <c r="BP174" s="39"/>
      <c r="BQ174" s="40">
        <f>SUM(BQ162:BQ173)</f>
        <v>0</v>
      </c>
      <c r="BR174" s="38">
        <f>SUM(BR162:BR173)</f>
        <v>0</v>
      </c>
      <c r="BS174" s="39"/>
      <c r="BT174" s="40">
        <f>SUM(BT162:BT173)</f>
        <v>0</v>
      </c>
      <c r="BU174" s="38">
        <f>SUM(BU162:BU173)</f>
        <v>0</v>
      </c>
      <c r="BV174" s="39"/>
      <c r="BW174" s="40">
        <f>C174+L174+X174+AD174+AJ174+BK174+BQ174+BT174+BN174+F174+BB174+AM174+AA174+U174</f>
        <v>37.218000000000004</v>
      </c>
      <c r="BX174" s="39">
        <f>D174+M174+Y174+AE174+AK174+BL174+BR174+BU174+BO174+G174+BC174+AN174+AB174+V174</f>
        <v>415.22</v>
      </c>
    </row>
    <row r="175" spans="1:76" x14ac:dyDescent="0.3">
      <c r="A175" s="43">
        <v>2017</v>
      </c>
      <c r="B175" s="44" t="s">
        <v>5</v>
      </c>
      <c r="C175" s="8">
        <v>0</v>
      </c>
      <c r="D175" s="6">
        <v>0</v>
      </c>
      <c r="E175" s="7">
        <v>0</v>
      </c>
      <c r="F175" s="8">
        <v>0.124</v>
      </c>
      <c r="G175" s="6">
        <v>1.93</v>
      </c>
      <c r="H175" s="7">
        <f t="shared" ref="H175:H186" si="133">G175/F175*1000</f>
        <v>15564.516129032258</v>
      </c>
      <c r="I175" s="8">
        <v>0</v>
      </c>
      <c r="J175" s="6">
        <v>0</v>
      </c>
      <c r="K175" s="7">
        <f t="shared" ref="K175:K186" si="134">IF(I175=0,0,J175/I175*1000)</f>
        <v>0</v>
      </c>
      <c r="L175" s="8">
        <v>0</v>
      </c>
      <c r="M175" s="6">
        <v>0</v>
      </c>
      <c r="N175" s="7">
        <v>0</v>
      </c>
      <c r="O175" s="8">
        <v>0</v>
      </c>
      <c r="P175" s="6">
        <v>0</v>
      </c>
      <c r="Q175" s="7">
        <f t="shared" ref="Q175:Q186" si="135">IF(O175=0,0,P175/O175*1000)</f>
        <v>0</v>
      </c>
      <c r="R175" s="8">
        <v>0</v>
      </c>
      <c r="S175" s="6">
        <v>0</v>
      </c>
      <c r="T175" s="7">
        <v>0</v>
      </c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0</v>
      </c>
      <c r="AT175" s="6">
        <v>0</v>
      </c>
      <c r="AU175" s="7">
        <f t="shared" ref="AU175:AU186" si="136">IF(AS175=0,0,AT175/AS175*1000)</f>
        <v>0</v>
      </c>
      <c r="AV175" s="8">
        <v>0</v>
      </c>
      <c r="AW175" s="6">
        <v>0</v>
      </c>
      <c r="AX175" s="7">
        <v>0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>
        <v>0</v>
      </c>
      <c r="BL175" s="6">
        <v>0</v>
      </c>
      <c r="BM175" s="7">
        <v>0</v>
      </c>
      <c r="BN175" s="8">
        <v>0</v>
      </c>
      <c r="BO175" s="6">
        <v>0</v>
      </c>
      <c r="BP175" s="7">
        <v>0</v>
      </c>
      <c r="BQ175" s="8">
        <v>0</v>
      </c>
      <c r="BR175" s="6">
        <v>0</v>
      </c>
      <c r="BS175" s="7">
        <v>0</v>
      </c>
      <c r="BT175" s="8">
        <v>0</v>
      </c>
      <c r="BU175" s="6">
        <v>0</v>
      </c>
      <c r="BV175" s="7">
        <v>0</v>
      </c>
      <c r="BW175" s="12">
        <f t="shared" ref="BW175:BW187" si="137">C175+L175+X175+AD175+AJ175+BK175+BQ175+BT175+BN175+F175+BB175+AM175+AA175+U175+BE175+BH175+AV175</f>
        <v>0.124</v>
      </c>
      <c r="BX175" s="7">
        <f t="shared" ref="BX175:BX187" si="138">D175+M175+Y175+AE175+AK175+BL175+BR175+BU175+BO175+G175+BC175+AN175+AB175+V175+BF175+BI175+AW175</f>
        <v>1.93</v>
      </c>
    </row>
    <row r="176" spans="1:76" x14ac:dyDescent="0.3">
      <c r="A176" s="43">
        <v>2017</v>
      </c>
      <c r="B176" s="44" t="s">
        <v>6</v>
      </c>
      <c r="C176" s="8">
        <v>0</v>
      </c>
      <c r="D176" s="6">
        <v>0</v>
      </c>
      <c r="E176" s="7">
        <v>0</v>
      </c>
      <c r="F176" s="8">
        <v>6.5000000000000002E-2</v>
      </c>
      <c r="G176" s="6">
        <v>0.93</v>
      </c>
      <c r="H176" s="7">
        <f t="shared" si="133"/>
        <v>14307.692307692309</v>
      </c>
      <c r="I176" s="8">
        <v>0</v>
      </c>
      <c r="J176" s="6">
        <v>0</v>
      </c>
      <c r="K176" s="7">
        <f t="shared" si="134"/>
        <v>0</v>
      </c>
      <c r="L176" s="8">
        <v>0</v>
      </c>
      <c r="M176" s="6">
        <v>0</v>
      </c>
      <c r="N176" s="7">
        <v>0</v>
      </c>
      <c r="O176" s="8">
        <v>0</v>
      </c>
      <c r="P176" s="6">
        <v>0</v>
      </c>
      <c r="Q176" s="7">
        <f t="shared" si="135"/>
        <v>0</v>
      </c>
      <c r="R176" s="8">
        <v>0</v>
      </c>
      <c r="S176" s="6">
        <v>0</v>
      </c>
      <c r="T176" s="7"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0</v>
      </c>
      <c r="AT176" s="6">
        <v>0</v>
      </c>
      <c r="AU176" s="7">
        <f t="shared" si="136"/>
        <v>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>
        <v>0</v>
      </c>
      <c r="BL176" s="6">
        <v>0</v>
      </c>
      <c r="BM176" s="7"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v>0</v>
      </c>
      <c r="BT176" s="8">
        <v>0</v>
      </c>
      <c r="BU176" s="6">
        <v>0</v>
      </c>
      <c r="BV176" s="7">
        <v>0</v>
      </c>
      <c r="BW176" s="12">
        <f t="shared" si="137"/>
        <v>6.5000000000000002E-2</v>
      </c>
      <c r="BX176" s="7">
        <f t="shared" si="138"/>
        <v>0.93</v>
      </c>
    </row>
    <row r="177" spans="1:76" x14ac:dyDescent="0.3">
      <c r="A177" s="43">
        <v>2017</v>
      </c>
      <c r="B177" s="44" t="s">
        <v>7</v>
      </c>
      <c r="C177" s="8">
        <v>0</v>
      </c>
      <c r="D177" s="6">
        <v>0</v>
      </c>
      <c r="E177" s="7">
        <v>0</v>
      </c>
      <c r="F177" s="8">
        <v>0.02</v>
      </c>
      <c r="G177" s="6">
        <v>0.2</v>
      </c>
      <c r="H177" s="7">
        <f t="shared" si="133"/>
        <v>10000</v>
      </c>
      <c r="I177" s="8">
        <v>0</v>
      </c>
      <c r="J177" s="6">
        <v>0</v>
      </c>
      <c r="K177" s="7">
        <f t="shared" si="134"/>
        <v>0</v>
      </c>
      <c r="L177" s="8">
        <v>0</v>
      </c>
      <c r="M177" s="6">
        <v>0</v>
      </c>
      <c r="N177" s="7">
        <v>0</v>
      </c>
      <c r="O177" s="8">
        <v>0</v>
      </c>
      <c r="P177" s="6">
        <v>0</v>
      </c>
      <c r="Q177" s="7">
        <f t="shared" si="135"/>
        <v>0</v>
      </c>
      <c r="R177" s="8">
        <v>0</v>
      </c>
      <c r="S177" s="6">
        <v>0</v>
      </c>
      <c r="T177" s="7"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0.06</v>
      </c>
      <c r="AK177" s="6">
        <v>0.56000000000000005</v>
      </c>
      <c r="AL177" s="7">
        <f t="shared" ref="AL177" si="139">AK177/AJ177*1000</f>
        <v>9333.3333333333339</v>
      </c>
      <c r="AM177" s="8">
        <v>0</v>
      </c>
      <c r="AN177" s="6">
        <v>0</v>
      </c>
      <c r="AO177" s="7">
        <v>0</v>
      </c>
      <c r="AP177" s="8">
        <v>0</v>
      </c>
      <c r="AQ177" s="6">
        <v>0</v>
      </c>
      <c r="AR177" s="7">
        <v>0</v>
      </c>
      <c r="AS177" s="8">
        <v>0</v>
      </c>
      <c r="AT177" s="6">
        <v>0</v>
      </c>
      <c r="AU177" s="7">
        <f t="shared" si="136"/>
        <v>0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>
        <v>0</v>
      </c>
      <c r="BL177" s="6">
        <v>0</v>
      </c>
      <c r="BM177" s="7"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v>0</v>
      </c>
      <c r="BT177" s="8">
        <v>0</v>
      </c>
      <c r="BU177" s="6">
        <v>0</v>
      </c>
      <c r="BV177" s="7">
        <v>0</v>
      </c>
      <c r="BW177" s="12">
        <f t="shared" si="137"/>
        <v>0.08</v>
      </c>
      <c r="BX177" s="7">
        <f t="shared" si="138"/>
        <v>0.76</v>
      </c>
    </row>
    <row r="178" spans="1:76" x14ac:dyDescent="0.3">
      <c r="A178" s="43">
        <v>2017</v>
      </c>
      <c r="B178" s="44" t="s">
        <v>8</v>
      </c>
      <c r="C178" s="8">
        <v>0</v>
      </c>
      <c r="D178" s="6">
        <v>0</v>
      </c>
      <c r="E178" s="7">
        <v>0</v>
      </c>
      <c r="F178" s="8">
        <v>0.04</v>
      </c>
      <c r="G178" s="6">
        <v>0.4</v>
      </c>
      <c r="H178" s="7">
        <f t="shared" si="133"/>
        <v>10000</v>
      </c>
      <c r="I178" s="8">
        <v>0</v>
      </c>
      <c r="J178" s="6">
        <v>0</v>
      </c>
      <c r="K178" s="7">
        <f t="shared" si="134"/>
        <v>0</v>
      </c>
      <c r="L178" s="8">
        <v>0</v>
      </c>
      <c r="M178" s="6">
        <v>0</v>
      </c>
      <c r="N178" s="7">
        <v>0</v>
      </c>
      <c r="O178" s="8">
        <v>0</v>
      </c>
      <c r="P178" s="6">
        <v>0</v>
      </c>
      <c r="Q178" s="7">
        <f t="shared" si="135"/>
        <v>0</v>
      </c>
      <c r="R178" s="8">
        <v>0</v>
      </c>
      <c r="S178" s="6">
        <v>0</v>
      </c>
      <c r="T178" s="7"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0</v>
      </c>
      <c r="AH178" s="6">
        <v>0</v>
      </c>
      <c r="AI178" s="7">
        <v>0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f t="shared" si="136"/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>
        <v>0</v>
      </c>
      <c r="BL178" s="6">
        <v>0</v>
      </c>
      <c r="BM178" s="7"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v>0</v>
      </c>
      <c r="BT178" s="8">
        <v>0</v>
      </c>
      <c r="BU178" s="6">
        <v>0</v>
      </c>
      <c r="BV178" s="7">
        <v>0</v>
      </c>
      <c r="BW178" s="12">
        <f t="shared" si="137"/>
        <v>0.04</v>
      </c>
      <c r="BX178" s="7">
        <f t="shared" si="138"/>
        <v>0.4</v>
      </c>
    </row>
    <row r="179" spans="1:76" x14ac:dyDescent="0.3">
      <c r="A179" s="43">
        <v>2017</v>
      </c>
      <c r="B179" s="44" t="s">
        <v>9</v>
      </c>
      <c r="C179" s="8">
        <v>0</v>
      </c>
      <c r="D179" s="6">
        <v>0</v>
      </c>
      <c r="E179" s="7">
        <v>0</v>
      </c>
      <c r="F179" s="8">
        <v>0.12</v>
      </c>
      <c r="G179" s="6">
        <v>1.21</v>
      </c>
      <c r="H179" s="7">
        <f t="shared" si="133"/>
        <v>10083.333333333334</v>
      </c>
      <c r="I179" s="8">
        <v>0</v>
      </c>
      <c r="J179" s="6">
        <v>0</v>
      </c>
      <c r="K179" s="7">
        <f t="shared" si="134"/>
        <v>0</v>
      </c>
      <c r="L179" s="8">
        <v>0</v>
      </c>
      <c r="M179" s="6">
        <v>0</v>
      </c>
      <c r="N179" s="7">
        <v>0</v>
      </c>
      <c r="O179" s="8">
        <v>0</v>
      </c>
      <c r="P179" s="6">
        <v>0</v>
      </c>
      <c r="Q179" s="7">
        <f t="shared" si="135"/>
        <v>0</v>
      </c>
      <c r="R179" s="8">
        <v>0</v>
      </c>
      <c r="S179" s="6">
        <v>0</v>
      </c>
      <c r="T179" s="7"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f t="shared" si="136"/>
        <v>0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0.01</v>
      </c>
      <c r="BC179" s="6">
        <v>1.1399999999999999</v>
      </c>
      <c r="BD179" s="7">
        <f t="shared" ref="BD179:BD181" si="140">BC179/BB179*1000</f>
        <v>113999.99999999999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v>0</v>
      </c>
      <c r="BK179" s="8">
        <v>0</v>
      </c>
      <c r="BL179" s="6">
        <v>0</v>
      </c>
      <c r="BM179" s="7"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v>0</v>
      </c>
      <c r="BT179" s="8">
        <v>0</v>
      </c>
      <c r="BU179" s="6">
        <v>0</v>
      </c>
      <c r="BV179" s="7">
        <v>0</v>
      </c>
      <c r="BW179" s="12">
        <f t="shared" si="137"/>
        <v>0.13</v>
      </c>
      <c r="BX179" s="7">
        <f t="shared" si="138"/>
        <v>2.3499999999999996</v>
      </c>
    </row>
    <row r="180" spans="1:76" x14ac:dyDescent="0.3">
      <c r="A180" s="43">
        <v>2017</v>
      </c>
      <c r="B180" s="44" t="s">
        <v>10</v>
      </c>
      <c r="C180" s="8">
        <v>0</v>
      </c>
      <c r="D180" s="6">
        <v>0</v>
      </c>
      <c r="E180" s="7">
        <v>0</v>
      </c>
      <c r="F180" s="8">
        <v>0.186</v>
      </c>
      <c r="G180" s="6">
        <v>3.31</v>
      </c>
      <c r="H180" s="7">
        <f t="shared" si="133"/>
        <v>17795.698924731183</v>
      </c>
      <c r="I180" s="8">
        <v>0</v>
      </c>
      <c r="J180" s="6">
        <v>0</v>
      </c>
      <c r="K180" s="7">
        <f t="shared" si="134"/>
        <v>0</v>
      </c>
      <c r="L180" s="8">
        <v>0</v>
      </c>
      <c r="M180" s="6">
        <v>0</v>
      </c>
      <c r="N180" s="7">
        <v>0</v>
      </c>
      <c r="O180" s="8">
        <v>0</v>
      </c>
      <c r="P180" s="6">
        <v>0</v>
      </c>
      <c r="Q180" s="7">
        <f t="shared" si="135"/>
        <v>0</v>
      </c>
      <c r="R180" s="8">
        <v>0</v>
      </c>
      <c r="S180" s="6">
        <v>0</v>
      </c>
      <c r="T180" s="7"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2</v>
      </c>
      <c r="AB180" s="6">
        <v>187.92</v>
      </c>
      <c r="AC180" s="7">
        <f t="shared" ref="AC180:AC182" si="141">AB180/AA180*1000</f>
        <v>93960</v>
      </c>
      <c r="AD180" s="8">
        <v>0</v>
      </c>
      <c r="AE180" s="6">
        <v>0</v>
      </c>
      <c r="AF180" s="7">
        <v>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f t="shared" si="136"/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1E-3</v>
      </c>
      <c r="BI180" s="6">
        <v>0.06</v>
      </c>
      <c r="BJ180" s="7">
        <f t="shared" ref="BJ180" si="142">BI180/BH180*1000</f>
        <v>60000</v>
      </c>
      <c r="BK180" s="8">
        <v>0</v>
      </c>
      <c r="BL180" s="6">
        <v>0</v>
      </c>
      <c r="BM180" s="7">
        <v>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v>0</v>
      </c>
      <c r="BT180" s="8">
        <v>0</v>
      </c>
      <c r="BU180" s="6">
        <v>0</v>
      </c>
      <c r="BV180" s="7">
        <v>0</v>
      </c>
      <c r="BW180" s="12">
        <f t="shared" si="137"/>
        <v>2.1869999999999998</v>
      </c>
      <c r="BX180" s="7">
        <f t="shared" si="138"/>
        <v>191.29</v>
      </c>
    </row>
    <row r="181" spans="1:76" x14ac:dyDescent="0.3">
      <c r="A181" s="43">
        <v>2017</v>
      </c>
      <c r="B181" s="44" t="s">
        <v>11</v>
      </c>
      <c r="C181" s="8">
        <v>0</v>
      </c>
      <c r="D181" s="6">
        <v>0</v>
      </c>
      <c r="E181" s="7">
        <v>0</v>
      </c>
      <c r="F181" s="8">
        <v>0.08</v>
      </c>
      <c r="G181" s="6">
        <v>0.82</v>
      </c>
      <c r="H181" s="7">
        <f t="shared" si="133"/>
        <v>10250</v>
      </c>
      <c r="I181" s="8">
        <v>0</v>
      </c>
      <c r="J181" s="6">
        <v>0</v>
      </c>
      <c r="K181" s="7">
        <f t="shared" si="134"/>
        <v>0</v>
      </c>
      <c r="L181" s="8">
        <v>0</v>
      </c>
      <c r="M181" s="6">
        <v>0</v>
      </c>
      <c r="N181" s="7">
        <v>0</v>
      </c>
      <c r="O181" s="8">
        <v>0</v>
      </c>
      <c r="P181" s="6">
        <v>0</v>
      </c>
      <c r="Q181" s="7">
        <f t="shared" si="135"/>
        <v>0</v>
      </c>
      <c r="R181" s="8">
        <v>0</v>
      </c>
      <c r="S181" s="6">
        <v>0</v>
      </c>
      <c r="T181" s="7"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1.55</v>
      </c>
      <c r="AB181" s="6">
        <v>7.41</v>
      </c>
      <c r="AC181" s="7">
        <f t="shared" si="141"/>
        <v>4780.645161290322</v>
      </c>
      <c r="AD181" s="8">
        <v>0</v>
      </c>
      <c r="AE181" s="6">
        <v>0</v>
      </c>
      <c r="AF181" s="7">
        <v>0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0</v>
      </c>
      <c r="AQ181" s="6">
        <v>0</v>
      </c>
      <c r="AR181" s="7">
        <v>0</v>
      </c>
      <c r="AS181" s="8">
        <v>0</v>
      </c>
      <c r="AT181" s="6">
        <v>0</v>
      </c>
      <c r="AU181" s="7">
        <f t="shared" si="136"/>
        <v>0</v>
      </c>
      <c r="AV181" s="8">
        <v>5.0000000000000001E-3</v>
      </c>
      <c r="AW181" s="6">
        <v>5.45</v>
      </c>
      <c r="AX181" s="7">
        <f t="shared" ref="AX181" si="143">AW181/AV181*1000</f>
        <v>1090000</v>
      </c>
      <c r="AY181" s="8">
        <v>0</v>
      </c>
      <c r="AZ181" s="6">
        <v>0</v>
      </c>
      <c r="BA181" s="7">
        <v>0</v>
      </c>
      <c r="BB181" s="8">
        <v>2E-3</v>
      </c>
      <c r="BC181" s="6">
        <v>0.45</v>
      </c>
      <c r="BD181" s="7">
        <f t="shared" si="140"/>
        <v>225000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v>0</v>
      </c>
      <c r="BK181" s="8">
        <v>0</v>
      </c>
      <c r="BL181" s="6">
        <v>0</v>
      </c>
      <c r="BM181" s="7"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v>0</v>
      </c>
      <c r="BT181" s="8">
        <v>0</v>
      </c>
      <c r="BU181" s="6">
        <v>0</v>
      </c>
      <c r="BV181" s="7">
        <v>0</v>
      </c>
      <c r="BW181" s="12">
        <f t="shared" si="137"/>
        <v>1.637</v>
      </c>
      <c r="BX181" s="7">
        <f t="shared" si="138"/>
        <v>14.129999999999999</v>
      </c>
    </row>
    <row r="182" spans="1:76" x14ac:dyDescent="0.3">
      <c r="A182" s="43">
        <v>2017</v>
      </c>
      <c r="B182" s="44" t="s">
        <v>12</v>
      </c>
      <c r="C182" s="8">
        <v>0</v>
      </c>
      <c r="D182" s="6">
        <v>0</v>
      </c>
      <c r="E182" s="7">
        <v>0</v>
      </c>
      <c r="F182" s="8">
        <v>0.1</v>
      </c>
      <c r="G182" s="6">
        <v>1.02</v>
      </c>
      <c r="H182" s="7">
        <f t="shared" si="133"/>
        <v>10200</v>
      </c>
      <c r="I182" s="8">
        <v>0</v>
      </c>
      <c r="J182" s="6">
        <v>0</v>
      </c>
      <c r="K182" s="7">
        <f t="shared" si="134"/>
        <v>0</v>
      </c>
      <c r="L182" s="8">
        <v>0</v>
      </c>
      <c r="M182" s="6">
        <v>0</v>
      </c>
      <c r="N182" s="7">
        <v>0</v>
      </c>
      <c r="O182" s="8">
        <v>0</v>
      </c>
      <c r="P182" s="6">
        <v>0</v>
      </c>
      <c r="Q182" s="7">
        <f t="shared" si="135"/>
        <v>0</v>
      </c>
      <c r="R182" s="8">
        <v>0</v>
      </c>
      <c r="S182" s="6">
        <v>0</v>
      </c>
      <c r="T182" s="7"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8.3650000000000002</v>
      </c>
      <c r="AB182" s="6">
        <v>95.23</v>
      </c>
      <c r="AC182" s="7">
        <f t="shared" si="141"/>
        <v>11384.339509862522</v>
      </c>
      <c r="AD182" s="8">
        <v>0</v>
      </c>
      <c r="AE182" s="6">
        <v>0</v>
      </c>
      <c r="AF182" s="7">
        <v>0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f t="shared" si="136"/>
        <v>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>
        <v>0</v>
      </c>
      <c r="BL182" s="6">
        <v>0</v>
      </c>
      <c r="BM182" s="7"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v>0</v>
      </c>
      <c r="BT182" s="8">
        <v>0</v>
      </c>
      <c r="BU182" s="6">
        <v>0</v>
      </c>
      <c r="BV182" s="7">
        <v>0</v>
      </c>
      <c r="BW182" s="12">
        <f t="shared" si="137"/>
        <v>8.4649999999999999</v>
      </c>
      <c r="BX182" s="7">
        <f t="shared" si="138"/>
        <v>96.25</v>
      </c>
    </row>
    <row r="183" spans="1:76" x14ac:dyDescent="0.3">
      <c r="A183" s="43">
        <v>2017</v>
      </c>
      <c r="B183" s="44" t="s">
        <v>13</v>
      </c>
      <c r="C183" s="8">
        <v>0</v>
      </c>
      <c r="D183" s="6">
        <v>0</v>
      </c>
      <c r="E183" s="7">
        <v>0</v>
      </c>
      <c r="F183" s="8">
        <v>0.1</v>
      </c>
      <c r="G183" s="6">
        <v>1.02</v>
      </c>
      <c r="H183" s="7">
        <f t="shared" si="133"/>
        <v>10200</v>
      </c>
      <c r="I183" s="8">
        <v>0</v>
      </c>
      <c r="J183" s="6">
        <v>0</v>
      </c>
      <c r="K183" s="7">
        <f t="shared" si="134"/>
        <v>0</v>
      </c>
      <c r="L183" s="8">
        <v>0</v>
      </c>
      <c r="M183" s="6">
        <v>0</v>
      </c>
      <c r="N183" s="7">
        <v>0</v>
      </c>
      <c r="O183" s="8">
        <v>0</v>
      </c>
      <c r="P183" s="6">
        <v>0</v>
      </c>
      <c r="Q183" s="7">
        <f t="shared" si="135"/>
        <v>0</v>
      </c>
      <c r="R183" s="8">
        <v>0</v>
      </c>
      <c r="S183" s="6">
        <v>0</v>
      </c>
      <c r="T183" s="7"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f t="shared" si="136"/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>
        <v>0</v>
      </c>
      <c r="BL183" s="6">
        <v>0</v>
      </c>
      <c r="BM183" s="7"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v>0</v>
      </c>
      <c r="BT183" s="8">
        <v>0</v>
      </c>
      <c r="BU183" s="6">
        <v>0</v>
      </c>
      <c r="BV183" s="7">
        <v>0</v>
      </c>
      <c r="BW183" s="12">
        <f t="shared" si="137"/>
        <v>0.1</v>
      </c>
      <c r="BX183" s="7">
        <f t="shared" si="138"/>
        <v>1.02</v>
      </c>
    </row>
    <row r="184" spans="1:76" x14ac:dyDescent="0.3">
      <c r="A184" s="43">
        <v>2017</v>
      </c>
      <c r="B184" s="44" t="s">
        <v>14</v>
      </c>
      <c r="C184" s="8">
        <v>0</v>
      </c>
      <c r="D184" s="6">
        <v>0</v>
      </c>
      <c r="E184" s="7">
        <v>0</v>
      </c>
      <c r="F184" s="8">
        <v>0.04</v>
      </c>
      <c r="G184" s="6">
        <v>0.41</v>
      </c>
      <c r="H184" s="7">
        <f t="shared" si="133"/>
        <v>10250</v>
      </c>
      <c r="I184" s="8">
        <v>0</v>
      </c>
      <c r="J184" s="6">
        <v>0</v>
      </c>
      <c r="K184" s="7">
        <f t="shared" si="134"/>
        <v>0</v>
      </c>
      <c r="L184" s="8">
        <v>0</v>
      </c>
      <c r="M184" s="6">
        <v>0</v>
      </c>
      <c r="N184" s="7">
        <v>0</v>
      </c>
      <c r="O184" s="8">
        <v>0</v>
      </c>
      <c r="P184" s="6">
        <v>0</v>
      </c>
      <c r="Q184" s="7">
        <f t="shared" si="135"/>
        <v>0</v>
      </c>
      <c r="R184" s="8">
        <v>0</v>
      </c>
      <c r="S184" s="6">
        <v>0</v>
      </c>
      <c r="T184" s="7"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0</v>
      </c>
      <c r="AT184" s="6">
        <v>0</v>
      </c>
      <c r="AU184" s="7">
        <f t="shared" si="136"/>
        <v>0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>
        <v>0</v>
      </c>
      <c r="BL184" s="6">
        <v>0</v>
      </c>
      <c r="BM184" s="7"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v>0</v>
      </c>
      <c r="BT184" s="8">
        <v>0</v>
      </c>
      <c r="BU184" s="6">
        <v>0</v>
      </c>
      <c r="BV184" s="7">
        <v>0</v>
      </c>
      <c r="BW184" s="12">
        <f t="shared" si="137"/>
        <v>0.04</v>
      </c>
      <c r="BX184" s="7">
        <f t="shared" si="138"/>
        <v>0.41</v>
      </c>
    </row>
    <row r="185" spans="1:76" x14ac:dyDescent="0.3">
      <c r="A185" s="43">
        <v>2017</v>
      </c>
      <c r="B185" s="44" t="s">
        <v>15</v>
      </c>
      <c r="C185" s="8">
        <v>0</v>
      </c>
      <c r="D185" s="6">
        <v>0</v>
      </c>
      <c r="E185" s="7">
        <v>0</v>
      </c>
      <c r="F185" s="8">
        <v>0.08</v>
      </c>
      <c r="G185" s="6">
        <v>0.82</v>
      </c>
      <c r="H185" s="7">
        <f t="shared" si="133"/>
        <v>10250</v>
      </c>
      <c r="I185" s="8">
        <v>0</v>
      </c>
      <c r="J185" s="6">
        <v>0</v>
      </c>
      <c r="K185" s="7">
        <f t="shared" si="134"/>
        <v>0</v>
      </c>
      <c r="L185" s="8">
        <v>0</v>
      </c>
      <c r="M185" s="6">
        <v>0</v>
      </c>
      <c r="N185" s="7">
        <v>0</v>
      </c>
      <c r="O185" s="8">
        <v>0</v>
      </c>
      <c r="P185" s="6">
        <v>0</v>
      </c>
      <c r="Q185" s="7">
        <f t="shared" si="135"/>
        <v>0</v>
      </c>
      <c r="R185" s="8">
        <v>0</v>
      </c>
      <c r="S185" s="6">
        <v>0</v>
      </c>
      <c r="T185" s="7">
        <v>0</v>
      </c>
      <c r="U185" s="8">
        <v>0</v>
      </c>
      <c r="V185" s="6">
        <v>0</v>
      </c>
      <c r="W185" s="7">
        <v>0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f t="shared" si="136"/>
        <v>0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>
        <v>0</v>
      </c>
      <c r="BL185" s="6">
        <v>0</v>
      </c>
      <c r="BM185" s="7"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v>0</v>
      </c>
      <c r="BT185" s="8">
        <v>0</v>
      </c>
      <c r="BU185" s="6">
        <v>0</v>
      </c>
      <c r="BV185" s="7">
        <v>0</v>
      </c>
      <c r="BW185" s="12">
        <f t="shared" si="137"/>
        <v>0.08</v>
      </c>
      <c r="BX185" s="7">
        <f t="shared" si="138"/>
        <v>0.82</v>
      </c>
    </row>
    <row r="186" spans="1:76" x14ac:dyDescent="0.3">
      <c r="A186" s="43">
        <v>2017</v>
      </c>
      <c r="B186" s="44" t="s">
        <v>16</v>
      </c>
      <c r="C186" s="8">
        <v>0</v>
      </c>
      <c r="D186" s="6">
        <v>0</v>
      </c>
      <c r="E186" s="7">
        <v>0</v>
      </c>
      <c r="F186" s="8">
        <v>0.02</v>
      </c>
      <c r="G186" s="6">
        <v>0.2</v>
      </c>
      <c r="H186" s="7">
        <f t="shared" si="133"/>
        <v>10000</v>
      </c>
      <c r="I186" s="8">
        <v>0</v>
      </c>
      <c r="J186" s="6">
        <v>0</v>
      </c>
      <c r="K186" s="7">
        <f t="shared" si="134"/>
        <v>0</v>
      </c>
      <c r="L186" s="8">
        <v>0</v>
      </c>
      <c r="M186" s="6">
        <v>0</v>
      </c>
      <c r="N186" s="7">
        <v>0</v>
      </c>
      <c r="O186" s="8">
        <v>0</v>
      </c>
      <c r="P186" s="6">
        <v>0</v>
      </c>
      <c r="Q186" s="7">
        <f t="shared" si="135"/>
        <v>0</v>
      </c>
      <c r="R186" s="8">
        <v>0</v>
      </c>
      <c r="S186" s="6">
        <v>0</v>
      </c>
      <c r="T186" s="7"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f t="shared" si="136"/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>
        <v>0</v>
      </c>
      <c r="BL186" s="6">
        <v>0</v>
      </c>
      <c r="BM186" s="7"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v>0</v>
      </c>
      <c r="BT186" s="8">
        <v>0</v>
      </c>
      <c r="BU186" s="6">
        <v>0</v>
      </c>
      <c r="BV186" s="7">
        <v>0</v>
      </c>
      <c r="BW186" s="12">
        <f t="shared" si="137"/>
        <v>0.02</v>
      </c>
      <c r="BX186" s="7">
        <f t="shared" si="138"/>
        <v>0.2</v>
      </c>
    </row>
    <row r="187" spans="1:76" ht="15" thickBot="1" x14ac:dyDescent="0.35">
      <c r="A187" s="56"/>
      <c r="B187" s="57" t="s">
        <v>17</v>
      </c>
      <c r="C187" s="40">
        <f>SUM(C175:C186)</f>
        <v>0</v>
      </c>
      <c r="D187" s="38">
        <f>SUM(D175:D186)</f>
        <v>0</v>
      </c>
      <c r="E187" s="39"/>
      <c r="F187" s="40">
        <f>SUM(F175:F186)</f>
        <v>0.97499999999999987</v>
      </c>
      <c r="G187" s="38">
        <f>SUM(G175:G186)</f>
        <v>12.27</v>
      </c>
      <c r="H187" s="39"/>
      <c r="I187" s="40">
        <f t="shared" ref="I187:J187" si="144">SUM(I175:I186)</f>
        <v>0</v>
      </c>
      <c r="J187" s="38">
        <f t="shared" si="144"/>
        <v>0</v>
      </c>
      <c r="K187" s="39"/>
      <c r="L187" s="40">
        <f>SUM(L175:L186)</f>
        <v>0</v>
      </c>
      <c r="M187" s="38">
        <f>SUM(M175:M186)</f>
        <v>0</v>
      </c>
      <c r="N187" s="39"/>
      <c r="O187" s="40">
        <f t="shared" ref="O187:P187" si="145">SUM(O175:O186)</f>
        <v>0</v>
      </c>
      <c r="P187" s="38">
        <f t="shared" si="145"/>
        <v>0</v>
      </c>
      <c r="Q187" s="39"/>
      <c r="R187" s="40">
        <f>SUM(R175:R186)</f>
        <v>0</v>
      </c>
      <c r="S187" s="38">
        <f>SUM(S175:S186)</f>
        <v>0</v>
      </c>
      <c r="T187" s="39"/>
      <c r="U187" s="40">
        <f>SUM(U175:U186)</f>
        <v>0</v>
      </c>
      <c r="V187" s="38">
        <f>SUM(V175:V186)</f>
        <v>0</v>
      </c>
      <c r="W187" s="39"/>
      <c r="X187" s="40">
        <f>SUM(X175:X186)</f>
        <v>0</v>
      </c>
      <c r="Y187" s="38">
        <f>SUM(Y175:Y186)</f>
        <v>0</v>
      </c>
      <c r="Z187" s="39"/>
      <c r="AA187" s="40">
        <f>SUM(AA175:AA186)</f>
        <v>11.914999999999999</v>
      </c>
      <c r="AB187" s="38">
        <f>SUM(AB175:AB186)</f>
        <v>290.56</v>
      </c>
      <c r="AC187" s="39"/>
      <c r="AD187" s="40">
        <f>SUM(AD175:AD186)</f>
        <v>0</v>
      </c>
      <c r="AE187" s="38">
        <f>SUM(AE175:AE186)</f>
        <v>0</v>
      </c>
      <c r="AF187" s="39"/>
      <c r="AG187" s="40">
        <f>SUM(AG175:AG186)</f>
        <v>0</v>
      </c>
      <c r="AH187" s="38">
        <f>SUM(AH175:AH186)</f>
        <v>0</v>
      </c>
      <c r="AI187" s="39"/>
      <c r="AJ187" s="40">
        <f>SUM(AJ175:AJ186)</f>
        <v>0.06</v>
      </c>
      <c r="AK187" s="38">
        <f>SUM(AK175:AK186)</f>
        <v>0.56000000000000005</v>
      </c>
      <c r="AL187" s="39"/>
      <c r="AM187" s="40">
        <f>SUM(AM175:AM186)</f>
        <v>0</v>
      </c>
      <c r="AN187" s="38">
        <f>SUM(AN175:AN186)</f>
        <v>0</v>
      </c>
      <c r="AO187" s="39"/>
      <c r="AP187" s="40">
        <f>SUM(AP175:AP186)</f>
        <v>0</v>
      </c>
      <c r="AQ187" s="38">
        <f>SUM(AQ175:AQ186)</f>
        <v>0</v>
      </c>
      <c r="AR187" s="39"/>
      <c r="AS187" s="40">
        <f t="shared" ref="AS187:AT187" si="146">SUM(AS175:AS186)</f>
        <v>0</v>
      </c>
      <c r="AT187" s="38">
        <f t="shared" si="146"/>
        <v>0</v>
      </c>
      <c r="AU187" s="39"/>
      <c r="AV187" s="40">
        <f>SUM(AV175:AV186)</f>
        <v>5.0000000000000001E-3</v>
      </c>
      <c r="AW187" s="38">
        <f>SUM(AW175:AW186)</f>
        <v>5.45</v>
      </c>
      <c r="AX187" s="39"/>
      <c r="AY187" s="40">
        <f>SUM(AY175:AY186)</f>
        <v>0</v>
      </c>
      <c r="AZ187" s="38">
        <f>SUM(AZ175:AZ186)</f>
        <v>0</v>
      </c>
      <c r="BA187" s="39"/>
      <c r="BB187" s="40">
        <f>SUM(BB175:BB186)</f>
        <v>1.2E-2</v>
      </c>
      <c r="BC187" s="38">
        <f>SUM(BC175:BC186)</f>
        <v>1.5899999999999999</v>
      </c>
      <c r="BD187" s="39"/>
      <c r="BE187" s="40">
        <f>SUM(BE175:BE186)</f>
        <v>0</v>
      </c>
      <c r="BF187" s="38">
        <f>SUM(BF175:BF186)</f>
        <v>0</v>
      </c>
      <c r="BG187" s="39"/>
      <c r="BH187" s="40">
        <f>SUM(BH175:BH186)</f>
        <v>1E-3</v>
      </c>
      <c r="BI187" s="38">
        <f>SUM(BI175:BI186)</f>
        <v>0.06</v>
      </c>
      <c r="BJ187" s="39"/>
      <c r="BK187" s="40">
        <f>SUM(BK175:BK186)</f>
        <v>0</v>
      </c>
      <c r="BL187" s="38">
        <f>SUM(BL175:BL186)</f>
        <v>0</v>
      </c>
      <c r="BM187" s="39"/>
      <c r="BN187" s="40">
        <f>SUM(BN175:BN186)</f>
        <v>0</v>
      </c>
      <c r="BO187" s="38">
        <f>SUM(BO175:BO186)</f>
        <v>0</v>
      </c>
      <c r="BP187" s="39"/>
      <c r="BQ187" s="40">
        <f>SUM(BQ175:BQ186)</f>
        <v>0</v>
      </c>
      <c r="BR187" s="38">
        <f>SUM(BR175:BR186)</f>
        <v>0</v>
      </c>
      <c r="BS187" s="39"/>
      <c r="BT187" s="40">
        <f>SUM(BT175:BT186)</f>
        <v>0</v>
      </c>
      <c r="BU187" s="38">
        <f>SUM(BU175:BU186)</f>
        <v>0</v>
      </c>
      <c r="BV187" s="39"/>
      <c r="BW187" s="40">
        <f t="shared" si="137"/>
        <v>12.968</v>
      </c>
      <c r="BX187" s="39">
        <f t="shared" si="138"/>
        <v>310.49</v>
      </c>
    </row>
    <row r="188" spans="1:76" x14ac:dyDescent="0.3">
      <c r="A188" s="43">
        <v>2018</v>
      </c>
      <c r="B188" s="44" t="s">
        <v>5</v>
      </c>
      <c r="C188" s="8">
        <v>0</v>
      </c>
      <c r="D188" s="6">
        <v>0</v>
      </c>
      <c r="E188" s="7">
        <v>0</v>
      </c>
      <c r="F188" s="8">
        <v>0.1</v>
      </c>
      <c r="G188" s="6">
        <v>1.02</v>
      </c>
      <c r="H188" s="7">
        <f t="shared" ref="H188:H199" si="147">G188/F188*1000</f>
        <v>10200</v>
      </c>
      <c r="I188" s="8">
        <v>0</v>
      </c>
      <c r="J188" s="6">
        <v>0</v>
      </c>
      <c r="K188" s="7">
        <f t="shared" ref="K188:K199" si="148">IF(I188=0,0,J188/I188*1000)</f>
        <v>0</v>
      </c>
      <c r="L188" s="8">
        <v>0</v>
      </c>
      <c r="M188" s="6">
        <v>0</v>
      </c>
      <c r="N188" s="7">
        <v>0</v>
      </c>
      <c r="O188" s="8">
        <v>0</v>
      </c>
      <c r="P188" s="6">
        <v>0</v>
      </c>
      <c r="Q188" s="7">
        <f t="shared" ref="Q188:Q199" si="149">IF(O188=0,0,P188/O188*1000)</f>
        <v>0</v>
      </c>
      <c r="R188" s="8">
        <v>0</v>
      </c>
      <c r="S188" s="6">
        <v>0</v>
      </c>
      <c r="T188" s="7">
        <v>0</v>
      </c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v>0</v>
      </c>
      <c r="AA188" s="8">
        <v>17</v>
      </c>
      <c r="AB188" s="6">
        <v>83.02</v>
      </c>
      <c r="AC188" s="7">
        <f t="shared" ref="AC188:AC199" si="150">AB188/AA188*1000</f>
        <v>4883.5294117647054</v>
      </c>
      <c r="AD188" s="8">
        <v>0</v>
      </c>
      <c r="AE188" s="6">
        <v>0</v>
      </c>
      <c r="AF188" s="7">
        <v>0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0.4</v>
      </c>
      <c r="AN188" s="6">
        <v>8.1999999999999993</v>
      </c>
      <c r="AO188" s="7">
        <f t="shared" ref="AO188:AO199" si="151">AN188/AM188*1000</f>
        <v>20499.999999999996</v>
      </c>
      <c r="AP188" s="8">
        <v>0</v>
      </c>
      <c r="AQ188" s="6">
        <v>0</v>
      </c>
      <c r="AR188" s="7">
        <v>0</v>
      </c>
      <c r="AS188" s="8">
        <v>0</v>
      </c>
      <c r="AT188" s="6">
        <v>0</v>
      </c>
      <c r="AU188" s="7">
        <f t="shared" ref="AU188:AU199" si="152">IF(AS188=0,0,AT188/AS188*1000)</f>
        <v>0</v>
      </c>
      <c r="AV188" s="8">
        <v>0</v>
      </c>
      <c r="AW188" s="6">
        <v>0</v>
      </c>
      <c r="AX188" s="7"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>
        <v>0</v>
      </c>
      <c r="BL188" s="6">
        <v>0</v>
      </c>
      <c r="BM188" s="7">
        <v>0</v>
      </c>
      <c r="BN188" s="8">
        <v>0</v>
      </c>
      <c r="BO188" s="6">
        <v>0</v>
      </c>
      <c r="BP188" s="7">
        <v>0</v>
      </c>
      <c r="BQ188" s="8">
        <v>0</v>
      </c>
      <c r="BR188" s="6">
        <v>0</v>
      </c>
      <c r="BS188" s="7">
        <v>0</v>
      </c>
      <c r="BT188" s="8">
        <v>0</v>
      </c>
      <c r="BU188" s="6">
        <v>0</v>
      </c>
      <c r="BV188" s="7">
        <v>0</v>
      </c>
      <c r="BW188" s="12">
        <f t="shared" ref="BW188:BW200" si="153">C188+L188+X188+AD188+AJ188+BK188+BQ188+BT188+BN188+F188+BB188+AM188+AA188+U188+BE188+BH188+AV188+R188+AP188</f>
        <v>17.5</v>
      </c>
      <c r="BX188" s="7">
        <f t="shared" ref="BX188:BX200" si="154">D188+M188+Y188+AE188+AK188+BL188+BR188+BU188+BO188+G188+BC188+AN188+AB188+V188+BF188+BI188+AW188+S188+AQ188</f>
        <v>92.24</v>
      </c>
    </row>
    <row r="189" spans="1:76" x14ac:dyDescent="0.3">
      <c r="A189" s="43">
        <v>2018</v>
      </c>
      <c r="B189" s="44" t="s">
        <v>6</v>
      </c>
      <c r="C189" s="8">
        <v>0</v>
      </c>
      <c r="D189" s="6">
        <v>0</v>
      </c>
      <c r="E189" s="7">
        <v>0</v>
      </c>
      <c r="F189" s="8">
        <v>0.1</v>
      </c>
      <c r="G189" s="6">
        <v>1.02</v>
      </c>
      <c r="H189" s="7">
        <f t="shared" si="147"/>
        <v>10200</v>
      </c>
      <c r="I189" s="8">
        <v>0</v>
      </c>
      <c r="J189" s="6">
        <v>0</v>
      </c>
      <c r="K189" s="7">
        <f t="shared" si="148"/>
        <v>0</v>
      </c>
      <c r="L189" s="8">
        <v>0</v>
      </c>
      <c r="M189" s="6">
        <v>0</v>
      </c>
      <c r="N189" s="7">
        <v>0</v>
      </c>
      <c r="O189" s="8">
        <v>0</v>
      </c>
      <c r="P189" s="6">
        <v>0</v>
      </c>
      <c r="Q189" s="7">
        <f t="shared" si="149"/>
        <v>0</v>
      </c>
      <c r="R189" s="8">
        <v>0</v>
      </c>
      <c r="S189" s="6">
        <v>0</v>
      </c>
      <c r="T189" s="7"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11.4</v>
      </c>
      <c r="AB189" s="6">
        <v>50.35</v>
      </c>
      <c r="AC189" s="7">
        <f t="shared" si="150"/>
        <v>4416.666666666667</v>
      </c>
      <c r="AD189" s="8">
        <v>0</v>
      </c>
      <c r="AE189" s="6">
        <v>0</v>
      </c>
      <c r="AF189" s="7">
        <v>0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</v>
      </c>
      <c r="AT189" s="6">
        <v>0</v>
      </c>
      <c r="AU189" s="7">
        <f t="shared" si="152"/>
        <v>0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>
        <v>0</v>
      </c>
      <c r="BL189" s="6">
        <v>0</v>
      </c>
      <c r="BM189" s="7"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v>0</v>
      </c>
      <c r="BT189" s="8">
        <v>0</v>
      </c>
      <c r="BU189" s="6">
        <v>0</v>
      </c>
      <c r="BV189" s="7">
        <v>0</v>
      </c>
      <c r="BW189" s="12">
        <f t="shared" si="153"/>
        <v>11.5</v>
      </c>
      <c r="BX189" s="7">
        <f t="shared" si="154"/>
        <v>51.370000000000005</v>
      </c>
    </row>
    <row r="190" spans="1:76" x14ac:dyDescent="0.3">
      <c r="A190" s="43">
        <v>2018</v>
      </c>
      <c r="B190" s="44" t="s">
        <v>7</v>
      </c>
      <c r="C190" s="8">
        <v>0</v>
      </c>
      <c r="D190" s="6">
        <v>0</v>
      </c>
      <c r="E190" s="7">
        <v>0</v>
      </c>
      <c r="F190" s="8">
        <v>0.04</v>
      </c>
      <c r="G190" s="6">
        <v>0.41</v>
      </c>
      <c r="H190" s="7">
        <f t="shared" si="147"/>
        <v>10250</v>
      </c>
      <c r="I190" s="8">
        <v>0</v>
      </c>
      <c r="J190" s="6">
        <v>0</v>
      </c>
      <c r="K190" s="7">
        <f t="shared" si="148"/>
        <v>0</v>
      </c>
      <c r="L190" s="8">
        <v>0</v>
      </c>
      <c r="M190" s="6">
        <v>0</v>
      </c>
      <c r="N190" s="7">
        <v>0</v>
      </c>
      <c r="O190" s="8">
        <v>0</v>
      </c>
      <c r="P190" s="6">
        <v>0</v>
      </c>
      <c r="Q190" s="7">
        <f t="shared" si="149"/>
        <v>0</v>
      </c>
      <c r="R190" s="8">
        <v>0</v>
      </c>
      <c r="S190" s="6">
        <v>0</v>
      </c>
      <c r="T190" s="7">
        <v>0</v>
      </c>
      <c r="U190" s="8">
        <v>0</v>
      </c>
      <c r="V190" s="6">
        <v>0</v>
      </c>
      <c r="W190" s="7">
        <v>0</v>
      </c>
      <c r="X190" s="8">
        <v>0</v>
      </c>
      <c r="Y190" s="6">
        <v>0</v>
      </c>
      <c r="Z190" s="7">
        <v>0</v>
      </c>
      <c r="AA190" s="8">
        <v>1E-3</v>
      </c>
      <c r="AB190" s="6">
        <v>0.18</v>
      </c>
      <c r="AC190" s="7">
        <f t="shared" si="150"/>
        <v>180000</v>
      </c>
      <c r="AD190" s="8">
        <v>0</v>
      </c>
      <c r="AE190" s="6">
        <v>0</v>
      </c>
      <c r="AF190" s="7">
        <v>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0</v>
      </c>
      <c r="AT190" s="6">
        <v>0</v>
      </c>
      <c r="AU190" s="7">
        <f t="shared" si="152"/>
        <v>0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>
        <v>0</v>
      </c>
      <c r="BL190" s="6">
        <v>0</v>
      </c>
      <c r="BM190" s="7">
        <v>0</v>
      </c>
      <c r="BN190" s="8">
        <v>0</v>
      </c>
      <c r="BO190" s="6">
        <v>0</v>
      </c>
      <c r="BP190" s="7">
        <v>0</v>
      </c>
      <c r="BQ190" s="8">
        <v>0</v>
      </c>
      <c r="BR190" s="6">
        <v>0</v>
      </c>
      <c r="BS190" s="7">
        <v>0</v>
      </c>
      <c r="BT190" s="8">
        <v>0</v>
      </c>
      <c r="BU190" s="6">
        <v>0</v>
      </c>
      <c r="BV190" s="7">
        <v>0</v>
      </c>
      <c r="BW190" s="12">
        <f t="shared" si="153"/>
        <v>4.1000000000000002E-2</v>
      </c>
      <c r="BX190" s="7">
        <f t="shared" si="154"/>
        <v>0.59</v>
      </c>
    </row>
    <row r="191" spans="1:76" x14ac:dyDescent="0.3">
      <c r="A191" s="43">
        <v>2018</v>
      </c>
      <c r="B191" s="44" t="s">
        <v>8</v>
      </c>
      <c r="C191" s="8">
        <v>0</v>
      </c>
      <c r="D191" s="6">
        <v>0</v>
      </c>
      <c r="E191" s="7">
        <v>0</v>
      </c>
      <c r="F191" s="8">
        <v>0.02</v>
      </c>
      <c r="G191" s="6">
        <v>0.2</v>
      </c>
      <c r="H191" s="7">
        <f t="shared" si="147"/>
        <v>10000</v>
      </c>
      <c r="I191" s="8">
        <v>0</v>
      </c>
      <c r="J191" s="6">
        <v>0</v>
      </c>
      <c r="K191" s="7">
        <f t="shared" si="148"/>
        <v>0</v>
      </c>
      <c r="L191" s="8">
        <v>0</v>
      </c>
      <c r="M191" s="6">
        <v>0</v>
      </c>
      <c r="N191" s="7">
        <v>0</v>
      </c>
      <c r="O191" s="8">
        <v>0</v>
      </c>
      <c r="P191" s="6">
        <v>0</v>
      </c>
      <c r="Q191" s="7">
        <f t="shared" si="149"/>
        <v>0</v>
      </c>
      <c r="R191" s="8">
        <v>0</v>
      </c>
      <c r="S191" s="6">
        <v>0</v>
      </c>
      <c r="T191" s="7">
        <v>0</v>
      </c>
      <c r="U191" s="8">
        <v>0</v>
      </c>
      <c r="V191" s="6">
        <v>0</v>
      </c>
      <c r="W191" s="7">
        <v>0</v>
      </c>
      <c r="X191" s="8">
        <v>0</v>
      </c>
      <c r="Y191" s="6">
        <v>0</v>
      </c>
      <c r="Z191" s="7"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>
        <v>0</v>
      </c>
      <c r="AH191" s="6">
        <v>0</v>
      </c>
      <c r="AI191" s="7">
        <v>0</v>
      </c>
      <c r="AJ191" s="8">
        <v>0</v>
      </c>
      <c r="AK191" s="6">
        <v>0</v>
      </c>
      <c r="AL191" s="7">
        <v>0</v>
      </c>
      <c r="AM191" s="8">
        <v>8.0000000000000002E-3</v>
      </c>
      <c r="AN191" s="6">
        <v>0.79</v>
      </c>
      <c r="AO191" s="7">
        <f t="shared" si="151"/>
        <v>98750</v>
      </c>
      <c r="AP191" s="8">
        <v>0</v>
      </c>
      <c r="AQ191" s="6">
        <v>0</v>
      </c>
      <c r="AR191" s="7">
        <v>0</v>
      </c>
      <c r="AS191" s="8">
        <v>0</v>
      </c>
      <c r="AT191" s="6">
        <v>0</v>
      </c>
      <c r="AU191" s="7">
        <f t="shared" si="152"/>
        <v>0</v>
      </c>
      <c r="AV191" s="8">
        <v>0</v>
      </c>
      <c r="AW191" s="6">
        <v>0</v>
      </c>
      <c r="AX191" s="7"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v>0</v>
      </c>
      <c r="BK191" s="8">
        <v>0</v>
      </c>
      <c r="BL191" s="6">
        <v>0</v>
      </c>
      <c r="BM191" s="7"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v>0</v>
      </c>
      <c r="BT191" s="8">
        <v>0</v>
      </c>
      <c r="BU191" s="6">
        <v>0</v>
      </c>
      <c r="BV191" s="7">
        <v>0</v>
      </c>
      <c r="BW191" s="12">
        <f t="shared" si="153"/>
        <v>2.8000000000000001E-2</v>
      </c>
      <c r="BX191" s="7">
        <f t="shared" si="154"/>
        <v>0.99</v>
      </c>
    </row>
    <row r="192" spans="1:76" x14ac:dyDescent="0.3">
      <c r="A192" s="43">
        <v>2018</v>
      </c>
      <c r="B192" s="44" t="s">
        <v>9</v>
      </c>
      <c r="C192" s="8">
        <v>0</v>
      </c>
      <c r="D192" s="6">
        <v>0</v>
      </c>
      <c r="E192" s="7">
        <v>0</v>
      </c>
      <c r="F192" s="8">
        <v>0.12</v>
      </c>
      <c r="G192" s="6">
        <v>1.1499999999999999</v>
      </c>
      <c r="H192" s="7">
        <f t="shared" si="147"/>
        <v>9583.3333333333321</v>
      </c>
      <c r="I192" s="8">
        <v>0</v>
      </c>
      <c r="J192" s="6">
        <v>0</v>
      </c>
      <c r="K192" s="7">
        <f t="shared" si="148"/>
        <v>0</v>
      </c>
      <c r="L192" s="8">
        <v>0</v>
      </c>
      <c r="M192" s="6">
        <v>0</v>
      </c>
      <c r="N192" s="7">
        <v>0</v>
      </c>
      <c r="O192" s="8">
        <v>0</v>
      </c>
      <c r="P192" s="6">
        <v>0</v>
      </c>
      <c r="Q192" s="7">
        <f t="shared" si="149"/>
        <v>0</v>
      </c>
      <c r="R192" s="8">
        <v>0</v>
      </c>
      <c r="S192" s="6">
        <v>0</v>
      </c>
      <c r="T192" s="7">
        <v>0</v>
      </c>
      <c r="U192" s="8">
        <v>0</v>
      </c>
      <c r="V192" s="6">
        <v>0</v>
      </c>
      <c r="W192" s="7">
        <v>0</v>
      </c>
      <c r="X192" s="8">
        <v>0</v>
      </c>
      <c r="Y192" s="6">
        <v>0</v>
      </c>
      <c r="Z192" s="7"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>
        <v>0</v>
      </c>
      <c r="AH192" s="6">
        <v>0</v>
      </c>
      <c r="AI192" s="7">
        <v>0</v>
      </c>
      <c r="AJ192" s="8">
        <v>0</v>
      </c>
      <c r="AK192" s="6">
        <v>0</v>
      </c>
      <c r="AL192" s="7">
        <v>0</v>
      </c>
      <c r="AM192" s="8">
        <v>0.1</v>
      </c>
      <c r="AN192" s="6">
        <v>0.97</v>
      </c>
      <c r="AO192" s="7">
        <f t="shared" si="151"/>
        <v>9700</v>
      </c>
      <c r="AP192" s="8">
        <v>0</v>
      </c>
      <c r="AQ192" s="6">
        <v>0</v>
      </c>
      <c r="AR192" s="7">
        <v>0</v>
      </c>
      <c r="AS192" s="8">
        <v>0</v>
      </c>
      <c r="AT192" s="6">
        <v>0</v>
      </c>
      <c r="AU192" s="7">
        <f t="shared" si="152"/>
        <v>0</v>
      </c>
      <c r="AV192" s="8">
        <v>0</v>
      </c>
      <c r="AW192" s="6">
        <v>0</v>
      </c>
      <c r="AX192" s="7"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v>0</v>
      </c>
      <c r="BK192" s="8">
        <v>0</v>
      </c>
      <c r="BL192" s="6">
        <v>0</v>
      </c>
      <c r="BM192" s="7">
        <v>0</v>
      </c>
      <c r="BN192" s="8">
        <v>0</v>
      </c>
      <c r="BO192" s="6">
        <v>0</v>
      </c>
      <c r="BP192" s="7">
        <v>0</v>
      </c>
      <c r="BQ192" s="8">
        <v>0.51900000000000002</v>
      </c>
      <c r="BR192" s="6">
        <v>3</v>
      </c>
      <c r="BS192" s="7">
        <f t="shared" ref="BS192:BS197" si="155">BR192/BQ192*1000</f>
        <v>5780.346820809249</v>
      </c>
      <c r="BT192" s="8">
        <v>0</v>
      </c>
      <c r="BU192" s="6">
        <v>0</v>
      </c>
      <c r="BV192" s="7">
        <v>0</v>
      </c>
      <c r="BW192" s="12">
        <f t="shared" si="153"/>
        <v>0.73899999999999999</v>
      </c>
      <c r="BX192" s="7">
        <f t="shared" si="154"/>
        <v>5.12</v>
      </c>
    </row>
    <row r="193" spans="1:76" x14ac:dyDescent="0.3">
      <c r="A193" s="43">
        <v>2018</v>
      </c>
      <c r="B193" s="44" t="s">
        <v>10</v>
      </c>
      <c r="C193" s="8">
        <v>0</v>
      </c>
      <c r="D193" s="6">
        <v>0</v>
      </c>
      <c r="E193" s="7">
        <v>0</v>
      </c>
      <c r="F193" s="8">
        <v>0.26</v>
      </c>
      <c r="G193" s="6">
        <v>4.4589999999999996</v>
      </c>
      <c r="H193" s="7">
        <f t="shared" si="147"/>
        <v>17150</v>
      </c>
      <c r="I193" s="8">
        <v>0</v>
      </c>
      <c r="J193" s="6">
        <v>0</v>
      </c>
      <c r="K193" s="7">
        <f t="shared" si="148"/>
        <v>0</v>
      </c>
      <c r="L193" s="8">
        <v>0</v>
      </c>
      <c r="M193" s="6">
        <v>0</v>
      </c>
      <c r="N193" s="7">
        <v>0</v>
      </c>
      <c r="O193" s="8">
        <v>0</v>
      </c>
      <c r="P193" s="6">
        <v>0</v>
      </c>
      <c r="Q193" s="7">
        <f t="shared" si="149"/>
        <v>0</v>
      </c>
      <c r="R193" s="8">
        <v>0</v>
      </c>
      <c r="S193" s="6">
        <v>0</v>
      </c>
      <c r="T193" s="7">
        <v>0</v>
      </c>
      <c r="U193" s="8">
        <v>1.0999999999999999E-2</v>
      </c>
      <c r="V193" s="6">
        <v>6.8000000000000005E-2</v>
      </c>
      <c r="W193" s="7">
        <v>0</v>
      </c>
      <c r="X193" s="8">
        <v>0</v>
      </c>
      <c r="Y193" s="6">
        <v>0</v>
      </c>
      <c r="Z193" s="7">
        <v>0</v>
      </c>
      <c r="AA193" s="8">
        <v>0</v>
      </c>
      <c r="AB193" s="6">
        <v>0</v>
      </c>
      <c r="AC193" s="7">
        <v>0</v>
      </c>
      <c r="AD193" s="8">
        <v>0</v>
      </c>
      <c r="AE193" s="6">
        <v>0</v>
      </c>
      <c r="AF193" s="7">
        <v>0</v>
      </c>
      <c r="AG193" s="8">
        <v>0</v>
      </c>
      <c r="AH193" s="6">
        <v>0</v>
      </c>
      <c r="AI193" s="7">
        <v>0</v>
      </c>
      <c r="AJ193" s="8">
        <v>0</v>
      </c>
      <c r="AK193" s="6">
        <v>0</v>
      </c>
      <c r="AL193" s="7">
        <v>0</v>
      </c>
      <c r="AM193" s="8">
        <v>0.03</v>
      </c>
      <c r="AN193" s="6">
        <v>0.28000000000000003</v>
      </c>
      <c r="AO193" s="7">
        <f t="shared" si="151"/>
        <v>9333.3333333333339</v>
      </c>
      <c r="AP193" s="8">
        <v>0</v>
      </c>
      <c r="AQ193" s="6">
        <v>0</v>
      </c>
      <c r="AR193" s="7">
        <v>0</v>
      </c>
      <c r="AS193" s="8">
        <v>0</v>
      </c>
      <c r="AT193" s="6">
        <v>0</v>
      </c>
      <c r="AU193" s="7">
        <f t="shared" si="152"/>
        <v>0</v>
      </c>
      <c r="AV193" s="8">
        <v>0</v>
      </c>
      <c r="AW193" s="6">
        <v>0</v>
      </c>
      <c r="AX193" s="7"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v>0</v>
      </c>
      <c r="BK193" s="8">
        <v>0</v>
      </c>
      <c r="BL193" s="6">
        <v>0</v>
      </c>
      <c r="BM193" s="7"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v>0</v>
      </c>
      <c r="BT193" s="8">
        <v>0</v>
      </c>
      <c r="BU193" s="6">
        <v>0</v>
      </c>
      <c r="BV193" s="7">
        <v>0</v>
      </c>
      <c r="BW193" s="12">
        <f t="shared" si="153"/>
        <v>0.30100000000000005</v>
      </c>
      <c r="BX193" s="7">
        <f t="shared" si="154"/>
        <v>4.8069999999999995</v>
      </c>
    </row>
    <row r="194" spans="1:76" x14ac:dyDescent="0.3">
      <c r="A194" s="43">
        <v>2018</v>
      </c>
      <c r="B194" s="44" t="s">
        <v>11</v>
      </c>
      <c r="C194" s="8">
        <v>0</v>
      </c>
      <c r="D194" s="6">
        <v>0</v>
      </c>
      <c r="E194" s="7">
        <v>0</v>
      </c>
      <c r="F194" s="8">
        <v>0.08</v>
      </c>
      <c r="G194" s="6">
        <v>0.83599999999999997</v>
      </c>
      <c r="H194" s="7">
        <f t="shared" si="147"/>
        <v>10450</v>
      </c>
      <c r="I194" s="8">
        <v>0</v>
      </c>
      <c r="J194" s="6">
        <v>0</v>
      </c>
      <c r="K194" s="7">
        <f t="shared" si="148"/>
        <v>0</v>
      </c>
      <c r="L194" s="8">
        <v>0</v>
      </c>
      <c r="M194" s="6">
        <v>0</v>
      </c>
      <c r="N194" s="7">
        <v>0</v>
      </c>
      <c r="O194" s="8">
        <v>0</v>
      </c>
      <c r="P194" s="6">
        <v>0</v>
      </c>
      <c r="Q194" s="7">
        <f t="shared" si="149"/>
        <v>0</v>
      </c>
      <c r="R194" s="8">
        <v>0</v>
      </c>
      <c r="S194" s="6">
        <v>0</v>
      </c>
      <c r="T194" s="7">
        <v>0</v>
      </c>
      <c r="U194" s="8">
        <v>0</v>
      </c>
      <c r="V194" s="6">
        <v>0</v>
      </c>
      <c r="W194" s="7">
        <v>0</v>
      </c>
      <c r="X194" s="8">
        <v>0</v>
      </c>
      <c r="Y194" s="6">
        <v>0</v>
      </c>
      <c r="Z194" s="7">
        <v>0</v>
      </c>
      <c r="AA194" s="8">
        <v>0.04</v>
      </c>
      <c r="AB194" s="6">
        <v>11.1</v>
      </c>
      <c r="AC194" s="7">
        <f t="shared" si="150"/>
        <v>277500</v>
      </c>
      <c r="AD194" s="8">
        <v>0</v>
      </c>
      <c r="AE194" s="6">
        <v>0</v>
      </c>
      <c r="AF194" s="7">
        <v>0</v>
      </c>
      <c r="AG194" s="8">
        <v>0</v>
      </c>
      <c r="AH194" s="6">
        <v>0</v>
      </c>
      <c r="AI194" s="7">
        <v>0</v>
      </c>
      <c r="AJ194" s="8">
        <v>0</v>
      </c>
      <c r="AK194" s="6">
        <v>0</v>
      </c>
      <c r="AL194" s="7">
        <v>0</v>
      </c>
      <c r="AM194" s="8">
        <v>0</v>
      </c>
      <c r="AN194" s="6">
        <v>0</v>
      </c>
      <c r="AO194" s="7">
        <v>0</v>
      </c>
      <c r="AP194" s="8">
        <v>0</v>
      </c>
      <c r="AQ194" s="6">
        <v>0</v>
      </c>
      <c r="AR194" s="7">
        <v>0</v>
      </c>
      <c r="AS194" s="8">
        <v>0</v>
      </c>
      <c r="AT194" s="6">
        <v>0</v>
      </c>
      <c r="AU194" s="7">
        <f t="shared" si="152"/>
        <v>0</v>
      </c>
      <c r="AV194" s="8">
        <v>0</v>
      </c>
      <c r="AW194" s="6">
        <v>0</v>
      </c>
      <c r="AX194" s="7">
        <v>0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v>0</v>
      </c>
      <c r="BK194" s="8">
        <v>0</v>
      </c>
      <c r="BL194" s="6">
        <v>0</v>
      </c>
      <c r="BM194" s="7"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v>0</v>
      </c>
      <c r="BT194" s="8">
        <v>0</v>
      </c>
      <c r="BU194" s="6">
        <v>0</v>
      </c>
      <c r="BV194" s="7">
        <v>0</v>
      </c>
      <c r="BW194" s="12">
        <f t="shared" si="153"/>
        <v>0.12</v>
      </c>
      <c r="BX194" s="7">
        <f t="shared" si="154"/>
        <v>11.936</v>
      </c>
    </row>
    <row r="195" spans="1:76" x14ac:dyDescent="0.3">
      <c r="A195" s="43">
        <v>2018</v>
      </c>
      <c r="B195" s="44" t="s">
        <v>12</v>
      </c>
      <c r="C195" s="8">
        <v>0</v>
      </c>
      <c r="D195" s="6">
        <v>0</v>
      </c>
      <c r="E195" s="7">
        <v>0</v>
      </c>
      <c r="F195" s="8">
        <v>0.04</v>
      </c>
      <c r="G195" s="6">
        <v>0.41799999999999998</v>
      </c>
      <c r="H195" s="7">
        <f t="shared" si="147"/>
        <v>10450</v>
      </c>
      <c r="I195" s="8">
        <v>0</v>
      </c>
      <c r="J195" s="6">
        <v>0</v>
      </c>
      <c r="K195" s="7">
        <f t="shared" si="148"/>
        <v>0</v>
      </c>
      <c r="L195" s="8">
        <v>0</v>
      </c>
      <c r="M195" s="6">
        <v>0</v>
      </c>
      <c r="N195" s="7">
        <v>0</v>
      </c>
      <c r="O195" s="8">
        <v>0</v>
      </c>
      <c r="P195" s="6">
        <v>0</v>
      </c>
      <c r="Q195" s="7">
        <f t="shared" si="149"/>
        <v>0</v>
      </c>
      <c r="R195" s="8">
        <v>0</v>
      </c>
      <c r="S195" s="6">
        <v>0</v>
      </c>
      <c r="T195" s="7">
        <v>0</v>
      </c>
      <c r="U195" s="8">
        <v>0</v>
      </c>
      <c r="V195" s="6">
        <v>0</v>
      </c>
      <c r="W195" s="7">
        <v>0</v>
      </c>
      <c r="X195" s="8">
        <v>0</v>
      </c>
      <c r="Y195" s="6">
        <v>0</v>
      </c>
      <c r="Z195" s="7">
        <v>0</v>
      </c>
      <c r="AA195" s="8">
        <v>0</v>
      </c>
      <c r="AB195" s="6">
        <v>0</v>
      </c>
      <c r="AC195" s="7">
        <v>0</v>
      </c>
      <c r="AD195" s="8">
        <v>0</v>
      </c>
      <c r="AE195" s="6">
        <v>0</v>
      </c>
      <c r="AF195" s="7">
        <v>0</v>
      </c>
      <c r="AG195" s="8">
        <v>0</v>
      </c>
      <c r="AH195" s="6">
        <v>0</v>
      </c>
      <c r="AI195" s="7">
        <v>0</v>
      </c>
      <c r="AJ195" s="8">
        <v>0</v>
      </c>
      <c r="AK195" s="6">
        <v>0</v>
      </c>
      <c r="AL195" s="7">
        <v>0</v>
      </c>
      <c r="AM195" s="8">
        <v>0</v>
      </c>
      <c r="AN195" s="6">
        <v>0</v>
      </c>
      <c r="AO195" s="7">
        <v>0</v>
      </c>
      <c r="AP195" s="8">
        <v>0</v>
      </c>
      <c r="AQ195" s="6">
        <v>0</v>
      </c>
      <c r="AR195" s="7">
        <v>0</v>
      </c>
      <c r="AS195" s="8">
        <v>0</v>
      </c>
      <c r="AT195" s="6">
        <v>0</v>
      </c>
      <c r="AU195" s="7">
        <f t="shared" si="152"/>
        <v>0</v>
      </c>
      <c r="AV195" s="8">
        <v>0</v>
      </c>
      <c r="AW195" s="6">
        <v>0</v>
      </c>
      <c r="AX195" s="7"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v>0</v>
      </c>
      <c r="BK195" s="8">
        <v>0</v>
      </c>
      <c r="BL195" s="6">
        <v>0</v>
      </c>
      <c r="BM195" s="7"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v>0</v>
      </c>
      <c r="BT195" s="8">
        <v>0</v>
      </c>
      <c r="BU195" s="6">
        <v>0</v>
      </c>
      <c r="BV195" s="7">
        <v>0</v>
      </c>
      <c r="BW195" s="12">
        <f t="shared" si="153"/>
        <v>0.04</v>
      </c>
      <c r="BX195" s="7">
        <f t="shared" si="154"/>
        <v>0.41799999999999998</v>
      </c>
    </row>
    <row r="196" spans="1:76" x14ac:dyDescent="0.3">
      <c r="A196" s="43">
        <v>2018</v>
      </c>
      <c r="B196" s="44" t="s">
        <v>13</v>
      </c>
      <c r="C196" s="8">
        <v>0</v>
      </c>
      <c r="D196" s="6">
        <v>0</v>
      </c>
      <c r="E196" s="7">
        <v>0</v>
      </c>
      <c r="F196" s="8">
        <v>0.22</v>
      </c>
      <c r="G196" s="6">
        <v>2.1949999999999998</v>
      </c>
      <c r="H196" s="7">
        <f t="shared" si="147"/>
        <v>9977.2727272727261</v>
      </c>
      <c r="I196" s="8">
        <v>0</v>
      </c>
      <c r="J196" s="6">
        <v>0</v>
      </c>
      <c r="K196" s="7">
        <f t="shared" si="148"/>
        <v>0</v>
      </c>
      <c r="L196" s="8">
        <v>0</v>
      </c>
      <c r="M196" s="6">
        <v>0</v>
      </c>
      <c r="N196" s="7">
        <v>0</v>
      </c>
      <c r="O196" s="8">
        <v>0</v>
      </c>
      <c r="P196" s="6">
        <v>0</v>
      </c>
      <c r="Q196" s="7">
        <f t="shared" si="149"/>
        <v>0</v>
      </c>
      <c r="R196" s="8">
        <v>0</v>
      </c>
      <c r="S196" s="6">
        <v>0</v>
      </c>
      <c r="T196" s="7">
        <v>0</v>
      </c>
      <c r="U196" s="8">
        <v>0</v>
      </c>
      <c r="V196" s="6">
        <v>0</v>
      </c>
      <c r="W196" s="7">
        <v>0</v>
      </c>
      <c r="X196" s="8">
        <v>0</v>
      </c>
      <c r="Y196" s="6">
        <v>0</v>
      </c>
      <c r="Z196" s="7">
        <v>0</v>
      </c>
      <c r="AA196" s="8">
        <v>0</v>
      </c>
      <c r="AB196" s="6">
        <v>0</v>
      </c>
      <c r="AC196" s="7">
        <v>0</v>
      </c>
      <c r="AD196" s="8">
        <v>0</v>
      </c>
      <c r="AE196" s="6">
        <v>0</v>
      </c>
      <c r="AF196" s="7">
        <v>0</v>
      </c>
      <c r="AG196" s="8">
        <v>0</v>
      </c>
      <c r="AH196" s="6">
        <v>0</v>
      </c>
      <c r="AI196" s="7">
        <v>0</v>
      </c>
      <c r="AJ196" s="8">
        <v>0</v>
      </c>
      <c r="AK196" s="6">
        <v>0</v>
      </c>
      <c r="AL196" s="7">
        <v>0</v>
      </c>
      <c r="AM196" s="8">
        <v>0.08</v>
      </c>
      <c r="AN196" s="6">
        <v>0.84799999999999998</v>
      </c>
      <c r="AO196" s="7">
        <f t="shared" si="151"/>
        <v>10600</v>
      </c>
      <c r="AP196" s="8">
        <v>0</v>
      </c>
      <c r="AQ196" s="6">
        <v>0</v>
      </c>
      <c r="AR196" s="7">
        <v>0</v>
      </c>
      <c r="AS196" s="8">
        <v>0</v>
      </c>
      <c r="AT196" s="6">
        <v>0</v>
      </c>
      <c r="AU196" s="7">
        <f t="shared" si="152"/>
        <v>0</v>
      </c>
      <c r="AV196" s="8">
        <v>0</v>
      </c>
      <c r="AW196" s="6">
        <v>0</v>
      </c>
      <c r="AX196" s="7"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v>0</v>
      </c>
      <c r="BK196" s="8">
        <v>0</v>
      </c>
      <c r="BL196" s="6">
        <v>0</v>
      </c>
      <c r="BM196" s="7"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v>0</v>
      </c>
      <c r="BT196" s="8">
        <v>0</v>
      </c>
      <c r="BU196" s="6">
        <v>0</v>
      </c>
      <c r="BV196" s="7">
        <v>0</v>
      </c>
      <c r="BW196" s="12">
        <f t="shared" si="153"/>
        <v>0.3</v>
      </c>
      <c r="BX196" s="7">
        <f t="shared" si="154"/>
        <v>3.0429999999999997</v>
      </c>
    </row>
    <row r="197" spans="1:76" x14ac:dyDescent="0.3">
      <c r="A197" s="43">
        <v>2018</v>
      </c>
      <c r="B197" s="44" t="s">
        <v>14</v>
      </c>
      <c r="C197" s="8">
        <v>0</v>
      </c>
      <c r="D197" s="6">
        <v>0</v>
      </c>
      <c r="E197" s="7">
        <v>0</v>
      </c>
      <c r="F197" s="8">
        <v>0.1</v>
      </c>
      <c r="G197" s="6">
        <v>1.075</v>
      </c>
      <c r="H197" s="7">
        <f t="shared" si="147"/>
        <v>10749.999999999998</v>
      </c>
      <c r="I197" s="8">
        <v>0</v>
      </c>
      <c r="J197" s="6">
        <v>0</v>
      </c>
      <c r="K197" s="7">
        <f t="shared" si="148"/>
        <v>0</v>
      </c>
      <c r="L197" s="8">
        <v>0</v>
      </c>
      <c r="M197" s="6">
        <v>0</v>
      </c>
      <c r="N197" s="7">
        <v>0</v>
      </c>
      <c r="O197" s="8">
        <v>0</v>
      </c>
      <c r="P197" s="6">
        <v>0</v>
      </c>
      <c r="Q197" s="7">
        <f t="shared" si="149"/>
        <v>0</v>
      </c>
      <c r="R197" s="8">
        <v>0</v>
      </c>
      <c r="S197" s="6">
        <v>0</v>
      </c>
      <c r="T197" s="7">
        <v>0</v>
      </c>
      <c r="U197" s="8">
        <v>0</v>
      </c>
      <c r="V197" s="6">
        <v>0</v>
      </c>
      <c r="W197" s="7">
        <v>0</v>
      </c>
      <c r="X197" s="8">
        <v>0</v>
      </c>
      <c r="Y197" s="6">
        <v>0</v>
      </c>
      <c r="Z197" s="7">
        <v>0</v>
      </c>
      <c r="AA197" s="8">
        <v>0</v>
      </c>
      <c r="AB197" s="6">
        <v>0</v>
      </c>
      <c r="AC197" s="7">
        <v>0</v>
      </c>
      <c r="AD197" s="8">
        <v>0</v>
      </c>
      <c r="AE197" s="6">
        <v>0</v>
      </c>
      <c r="AF197" s="7">
        <v>0</v>
      </c>
      <c r="AG197" s="8">
        <v>0</v>
      </c>
      <c r="AH197" s="6">
        <v>0</v>
      </c>
      <c r="AI197" s="7">
        <v>0</v>
      </c>
      <c r="AJ197" s="8">
        <v>0</v>
      </c>
      <c r="AK197" s="6">
        <v>0</v>
      </c>
      <c r="AL197" s="7">
        <v>0</v>
      </c>
      <c r="AM197" s="8">
        <v>9.4780000000000003E-2</v>
      </c>
      <c r="AN197" s="6">
        <v>1.8759999999999999</v>
      </c>
      <c r="AO197" s="7">
        <f t="shared" si="151"/>
        <v>19793.205317577544</v>
      </c>
      <c r="AP197" s="8">
        <v>1E-3</v>
      </c>
      <c r="AQ197" s="6">
        <v>0.02</v>
      </c>
      <c r="AR197" s="7">
        <f t="shared" ref="AR197:AR198" si="156">AQ197/AP197*1000</f>
        <v>20000</v>
      </c>
      <c r="AS197" s="8">
        <v>0</v>
      </c>
      <c r="AT197" s="6">
        <v>0</v>
      </c>
      <c r="AU197" s="7">
        <f t="shared" si="152"/>
        <v>0</v>
      </c>
      <c r="AV197" s="8">
        <v>0</v>
      </c>
      <c r="AW197" s="6">
        <v>0</v>
      </c>
      <c r="AX197" s="7"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v>0</v>
      </c>
      <c r="BK197" s="8">
        <v>0</v>
      </c>
      <c r="BL197" s="6">
        <v>0</v>
      </c>
      <c r="BM197" s="7">
        <v>0</v>
      </c>
      <c r="BN197" s="8">
        <v>0</v>
      </c>
      <c r="BO197" s="6">
        <v>0</v>
      </c>
      <c r="BP197" s="7">
        <v>0</v>
      </c>
      <c r="BQ197" s="8">
        <v>1.06E-3</v>
      </c>
      <c r="BR197" s="6">
        <v>0.06</v>
      </c>
      <c r="BS197" s="7">
        <f t="shared" si="155"/>
        <v>56603.773584905663</v>
      </c>
      <c r="BT197" s="8">
        <v>0</v>
      </c>
      <c r="BU197" s="6">
        <v>0</v>
      </c>
      <c r="BV197" s="7">
        <v>0</v>
      </c>
      <c r="BW197" s="12">
        <f t="shared" si="153"/>
        <v>0.19684000000000001</v>
      </c>
      <c r="BX197" s="7">
        <f t="shared" si="154"/>
        <v>3.0310000000000001</v>
      </c>
    </row>
    <row r="198" spans="1:76" x14ac:dyDescent="0.3">
      <c r="A198" s="43">
        <v>2018</v>
      </c>
      <c r="B198" s="44" t="s">
        <v>15</v>
      </c>
      <c r="C198" s="8">
        <v>0</v>
      </c>
      <c r="D198" s="6">
        <v>0</v>
      </c>
      <c r="E198" s="7">
        <v>0</v>
      </c>
      <c r="F198" s="8">
        <v>0.1</v>
      </c>
      <c r="G198" s="6">
        <v>1.046</v>
      </c>
      <c r="H198" s="7">
        <f t="shared" si="147"/>
        <v>10459.999999999998</v>
      </c>
      <c r="I198" s="8">
        <v>0</v>
      </c>
      <c r="J198" s="6">
        <v>0</v>
      </c>
      <c r="K198" s="7">
        <f t="shared" si="148"/>
        <v>0</v>
      </c>
      <c r="L198" s="8">
        <v>0</v>
      </c>
      <c r="M198" s="6">
        <v>0</v>
      </c>
      <c r="N198" s="7">
        <v>0</v>
      </c>
      <c r="O198" s="8">
        <v>0</v>
      </c>
      <c r="P198" s="6">
        <v>0</v>
      </c>
      <c r="Q198" s="7">
        <f t="shared" si="149"/>
        <v>0</v>
      </c>
      <c r="R198" s="8">
        <v>0</v>
      </c>
      <c r="S198" s="6">
        <v>0</v>
      </c>
      <c r="T198" s="7">
        <v>0</v>
      </c>
      <c r="U198" s="8">
        <v>0</v>
      </c>
      <c r="V198" s="6">
        <v>0</v>
      </c>
      <c r="W198" s="7">
        <v>0</v>
      </c>
      <c r="X198" s="8">
        <v>0</v>
      </c>
      <c r="Y198" s="6">
        <v>0</v>
      </c>
      <c r="Z198" s="7">
        <v>0</v>
      </c>
      <c r="AA198" s="8">
        <v>0</v>
      </c>
      <c r="AB198" s="6">
        <v>0</v>
      </c>
      <c r="AC198" s="7">
        <v>0</v>
      </c>
      <c r="AD198" s="8">
        <v>0</v>
      </c>
      <c r="AE198" s="6">
        <v>0</v>
      </c>
      <c r="AF198" s="7">
        <v>0</v>
      </c>
      <c r="AG198" s="8">
        <v>0</v>
      </c>
      <c r="AH198" s="6">
        <v>0</v>
      </c>
      <c r="AI198" s="7">
        <v>0</v>
      </c>
      <c r="AJ198" s="8">
        <v>0</v>
      </c>
      <c r="AK198" s="6">
        <v>0</v>
      </c>
      <c r="AL198" s="7">
        <v>0</v>
      </c>
      <c r="AM198" s="8">
        <v>0.04</v>
      </c>
      <c r="AN198" s="6">
        <v>0.41199999999999998</v>
      </c>
      <c r="AO198" s="7">
        <f t="shared" si="151"/>
        <v>10299.999999999998</v>
      </c>
      <c r="AP198" s="8">
        <v>0.01</v>
      </c>
      <c r="AQ198" s="6">
        <v>0.3</v>
      </c>
      <c r="AR198" s="7">
        <f t="shared" si="156"/>
        <v>30000</v>
      </c>
      <c r="AS198" s="8">
        <v>0</v>
      </c>
      <c r="AT198" s="6">
        <v>0</v>
      </c>
      <c r="AU198" s="7">
        <f t="shared" si="152"/>
        <v>0</v>
      </c>
      <c r="AV198" s="8">
        <v>0</v>
      </c>
      <c r="AW198" s="6">
        <v>0</v>
      </c>
      <c r="AX198" s="7">
        <v>0</v>
      </c>
      <c r="AY198" s="8">
        <v>0</v>
      </c>
      <c r="AZ198" s="6">
        <v>0</v>
      </c>
      <c r="BA198" s="7">
        <v>0</v>
      </c>
      <c r="BB198" s="8">
        <v>3.0000000000000001E-3</v>
      </c>
      <c r="BC198" s="6">
        <v>0.48899999999999999</v>
      </c>
      <c r="BD198" s="7">
        <f t="shared" ref="BD198" si="157">BC198/BB198*1000</f>
        <v>163000</v>
      </c>
      <c r="BE198" s="8">
        <v>0</v>
      </c>
      <c r="BF198" s="6">
        <v>0</v>
      </c>
      <c r="BG198" s="7">
        <v>0</v>
      </c>
      <c r="BH198" s="8">
        <v>0</v>
      </c>
      <c r="BI198" s="6">
        <v>0</v>
      </c>
      <c r="BJ198" s="7">
        <v>0</v>
      </c>
      <c r="BK198" s="8">
        <v>0</v>
      </c>
      <c r="BL198" s="6">
        <v>0</v>
      </c>
      <c r="BM198" s="7"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v>0</v>
      </c>
      <c r="BT198" s="8">
        <v>4.2999999999999997E-2</v>
      </c>
      <c r="BU198" s="6">
        <v>2.3809999999999998</v>
      </c>
      <c r="BV198" s="7">
        <f t="shared" ref="BV198" si="158">BU198/BT198*1000</f>
        <v>55372.093023255817</v>
      </c>
      <c r="BW198" s="12">
        <f t="shared" si="153"/>
        <v>0.19600000000000004</v>
      </c>
      <c r="BX198" s="7">
        <f t="shared" si="154"/>
        <v>4.6279999999999992</v>
      </c>
    </row>
    <row r="199" spans="1:76" x14ac:dyDescent="0.3">
      <c r="A199" s="43">
        <v>2018</v>
      </c>
      <c r="B199" s="44" t="s">
        <v>16</v>
      </c>
      <c r="C199" s="8">
        <v>0</v>
      </c>
      <c r="D199" s="6">
        <v>0</v>
      </c>
      <c r="E199" s="7">
        <v>0</v>
      </c>
      <c r="F199" s="8">
        <v>0.8</v>
      </c>
      <c r="G199" s="6">
        <v>8.0719999999999992</v>
      </c>
      <c r="H199" s="7">
        <f t="shared" si="147"/>
        <v>10089.999999999998</v>
      </c>
      <c r="I199" s="8">
        <v>0</v>
      </c>
      <c r="J199" s="6">
        <v>0</v>
      </c>
      <c r="K199" s="7">
        <f t="shared" si="148"/>
        <v>0</v>
      </c>
      <c r="L199" s="8">
        <v>0</v>
      </c>
      <c r="M199" s="6">
        <v>0</v>
      </c>
      <c r="N199" s="7">
        <v>0</v>
      </c>
      <c r="O199" s="8">
        <v>0</v>
      </c>
      <c r="P199" s="6">
        <v>0</v>
      </c>
      <c r="Q199" s="7">
        <f t="shared" si="149"/>
        <v>0</v>
      </c>
      <c r="R199" s="8">
        <v>0</v>
      </c>
      <c r="S199" s="6">
        <v>0</v>
      </c>
      <c r="T199" s="7">
        <v>0</v>
      </c>
      <c r="U199" s="8">
        <v>0</v>
      </c>
      <c r="V199" s="6">
        <v>0</v>
      </c>
      <c r="W199" s="7">
        <v>0</v>
      </c>
      <c r="X199" s="8">
        <v>0</v>
      </c>
      <c r="Y199" s="6">
        <v>0</v>
      </c>
      <c r="Z199" s="7">
        <v>0</v>
      </c>
      <c r="AA199" s="8">
        <v>12.045999999999999</v>
      </c>
      <c r="AB199" s="6">
        <v>57.539000000000001</v>
      </c>
      <c r="AC199" s="7">
        <f t="shared" si="150"/>
        <v>4776.6063423543083</v>
      </c>
      <c r="AD199" s="8">
        <v>0</v>
      </c>
      <c r="AE199" s="6">
        <v>0</v>
      </c>
      <c r="AF199" s="7">
        <v>0</v>
      </c>
      <c r="AG199" s="8">
        <v>0</v>
      </c>
      <c r="AH199" s="6">
        <v>0</v>
      </c>
      <c r="AI199" s="7">
        <v>0</v>
      </c>
      <c r="AJ199" s="8">
        <v>0</v>
      </c>
      <c r="AK199" s="6">
        <v>0</v>
      </c>
      <c r="AL199" s="7">
        <v>0</v>
      </c>
      <c r="AM199" s="8">
        <v>0.05</v>
      </c>
      <c r="AN199" s="6">
        <v>0.51600000000000001</v>
      </c>
      <c r="AO199" s="7">
        <f t="shared" si="151"/>
        <v>10320</v>
      </c>
      <c r="AP199" s="8">
        <v>0</v>
      </c>
      <c r="AQ199" s="6">
        <v>0</v>
      </c>
      <c r="AR199" s="7">
        <v>0</v>
      </c>
      <c r="AS199" s="8">
        <v>0</v>
      </c>
      <c r="AT199" s="6">
        <v>0</v>
      </c>
      <c r="AU199" s="7">
        <f t="shared" si="152"/>
        <v>0</v>
      </c>
      <c r="AV199" s="8">
        <v>0</v>
      </c>
      <c r="AW199" s="6">
        <v>0</v>
      </c>
      <c r="AX199" s="7"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v>0</v>
      </c>
      <c r="BK199" s="8">
        <v>0</v>
      </c>
      <c r="BL199" s="6">
        <v>0</v>
      </c>
      <c r="BM199" s="7"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v>0</v>
      </c>
      <c r="BT199" s="8">
        <v>0</v>
      </c>
      <c r="BU199" s="6">
        <v>0</v>
      </c>
      <c r="BV199" s="7">
        <v>0</v>
      </c>
      <c r="BW199" s="12">
        <f t="shared" si="153"/>
        <v>12.895999999999999</v>
      </c>
      <c r="BX199" s="7">
        <f t="shared" si="154"/>
        <v>66.126999999999995</v>
      </c>
    </row>
    <row r="200" spans="1:76" ht="15" thickBot="1" x14ac:dyDescent="0.35">
      <c r="A200" s="56"/>
      <c r="B200" s="57" t="s">
        <v>17</v>
      </c>
      <c r="C200" s="40">
        <f>SUM(C188:C199)</f>
        <v>0</v>
      </c>
      <c r="D200" s="38">
        <f>SUM(D188:D199)</f>
        <v>0</v>
      </c>
      <c r="E200" s="39"/>
      <c r="F200" s="40">
        <f>SUM(F188:F199)</f>
        <v>1.9800000000000002</v>
      </c>
      <c r="G200" s="38">
        <f>SUM(G188:G199)</f>
        <v>21.900999999999996</v>
      </c>
      <c r="H200" s="39"/>
      <c r="I200" s="40">
        <f t="shared" ref="I200:J200" si="159">SUM(I188:I199)</f>
        <v>0</v>
      </c>
      <c r="J200" s="38">
        <f t="shared" si="159"/>
        <v>0</v>
      </c>
      <c r="K200" s="39"/>
      <c r="L200" s="40">
        <f>SUM(L188:L199)</f>
        <v>0</v>
      </c>
      <c r="M200" s="38">
        <f>SUM(M188:M199)</f>
        <v>0</v>
      </c>
      <c r="N200" s="39"/>
      <c r="O200" s="40">
        <f t="shared" ref="O200:P200" si="160">SUM(O188:O199)</f>
        <v>0</v>
      </c>
      <c r="P200" s="38">
        <f t="shared" si="160"/>
        <v>0</v>
      </c>
      <c r="Q200" s="39"/>
      <c r="R200" s="40">
        <f>SUM(R188:R199)</f>
        <v>0</v>
      </c>
      <c r="S200" s="38">
        <f>SUM(S188:S199)</f>
        <v>0</v>
      </c>
      <c r="T200" s="39"/>
      <c r="U200" s="40">
        <f>SUM(U188:U199)</f>
        <v>1.0999999999999999E-2</v>
      </c>
      <c r="V200" s="38">
        <f>SUM(V188:V199)</f>
        <v>6.8000000000000005E-2</v>
      </c>
      <c r="W200" s="39"/>
      <c r="X200" s="40">
        <f>SUM(X188:X199)</f>
        <v>0</v>
      </c>
      <c r="Y200" s="38">
        <f>SUM(Y188:Y199)</f>
        <v>0</v>
      </c>
      <c r="Z200" s="39"/>
      <c r="AA200" s="40">
        <f>SUM(AA188:AA199)</f>
        <v>40.486999999999995</v>
      </c>
      <c r="AB200" s="38">
        <f>SUM(AB188:AB199)</f>
        <v>202.18900000000002</v>
      </c>
      <c r="AC200" s="39"/>
      <c r="AD200" s="40">
        <f>SUM(AD188:AD199)</f>
        <v>0</v>
      </c>
      <c r="AE200" s="38">
        <f>SUM(AE188:AE199)</f>
        <v>0</v>
      </c>
      <c r="AF200" s="39"/>
      <c r="AG200" s="40">
        <f>SUM(AG188:AG199)</f>
        <v>0</v>
      </c>
      <c r="AH200" s="38">
        <f>SUM(AH188:AH199)</f>
        <v>0</v>
      </c>
      <c r="AI200" s="39"/>
      <c r="AJ200" s="40">
        <f>SUM(AJ188:AJ199)</f>
        <v>0</v>
      </c>
      <c r="AK200" s="38">
        <f>SUM(AK188:AK199)</f>
        <v>0</v>
      </c>
      <c r="AL200" s="39"/>
      <c r="AM200" s="40">
        <f>SUM(AM188:AM199)</f>
        <v>0.80278000000000005</v>
      </c>
      <c r="AN200" s="38">
        <f>SUM(AN188:AN199)</f>
        <v>13.891999999999999</v>
      </c>
      <c r="AO200" s="39"/>
      <c r="AP200" s="40">
        <f>SUM(AP188:AP199)</f>
        <v>1.0999999999999999E-2</v>
      </c>
      <c r="AQ200" s="38">
        <f>SUM(AQ188:AQ199)</f>
        <v>0.32</v>
      </c>
      <c r="AR200" s="39"/>
      <c r="AS200" s="40">
        <f t="shared" ref="AS200:AT200" si="161">SUM(AS188:AS199)</f>
        <v>0</v>
      </c>
      <c r="AT200" s="38">
        <f t="shared" si="161"/>
        <v>0</v>
      </c>
      <c r="AU200" s="39"/>
      <c r="AV200" s="40">
        <f>SUM(AV188:AV199)</f>
        <v>0</v>
      </c>
      <c r="AW200" s="38">
        <f>SUM(AW188:AW199)</f>
        <v>0</v>
      </c>
      <c r="AX200" s="39"/>
      <c r="AY200" s="40">
        <f>SUM(AY188:AY199)</f>
        <v>0</v>
      </c>
      <c r="AZ200" s="38">
        <f>SUM(AZ188:AZ199)</f>
        <v>0</v>
      </c>
      <c r="BA200" s="39"/>
      <c r="BB200" s="40">
        <f>SUM(BB188:BB199)</f>
        <v>3.0000000000000001E-3</v>
      </c>
      <c r="BC200" s="38">
        <f>SUM(BC188:BC199)</f>
        <v>0.48899999999999999</v>
      </c>
      <c r="BD200" s="39"/>
      <c r="BE200" s="40">
        <f>SUM(BE188:BE199)</f>
        <v>0</v>
      </c>
      <c r="BF200" s="38">
        <f>SUM(BF188:BF199)</f>
        <v>0</v>
      </c>
      <c r="BG200" s="39"/>
      <c r="BH200" s="40">
        <f>SUM(BH188:BH199)</f>
        <v>0</v>
      </c>
      <c r="BI200" s="38">
        <f>SUM(BI188:BI199)</f>
        <v>0</v>
      </c>
      <c r="BJ200" s="39"/>
      <c r="BK200" s="40">
        <f>SUM(BK188:BK199)</f>
        <v>0</v>
      </c>
      <c r="BL200" s="38">
        <f>SUM(BL188:BL199)</f>
        <v>0</v>
      </c>
      <c r="BM200" s="39"/>
      <c r="BN200" s="40">
        <f>SUM(BN188:BN199)</f>
        <v>0</v>
      </c>
      <c r="BO200" s="38">
        <f>SUM(BO188:BO199)</f>
        <v>0</v>
      </c>
      <c r="BP200" s="39"/>
      <c r="BQ200" s="40">
        <f>SUM(BQ188:BQ199)</f>
        <v>0.52005999999999997</v>
      </c>
      <c r="BR200" s="38">
        <f>SUM(BR188:BR199)</f>
        <v>3.06</v>
      </c>
      <c r="BS200" s="39"/>
      <c r="BT200" s="40">
        <f>SUM(BT188:BT199)</f>
        <v>4.2999999999999997E-2</v>
      </c>
      <c r="BU200" s="38">
        <f>SUM(BU188:BU199)</f>
        <v>2.3809999999999998</v>
      </c>
      <c r="BV200" s="39"/>
      <c r="BW200" s="40">
        <f t="shared" si="153"/>
        <v>43.857840000000003</v>
      </c>
      <c r="BX200" s="39">
        <f t="shared" si="154"/>
        <v>244.30000000000004</v>
      </c>
    </row>
    <row r="201" spans="1:76" x14ac:dyDescent="0.3">
      <c r="A201" s="43">
        <v>2020</v>
      </c>
      <c r="B201" s="44" t="s">
        <v>5</v>
      </c>
      <c r="C201" s="8">
        <v>0</v>
      </c>
      <c r="D201" s="6">
        <v>0</v>
      </c>
      <c r="E201" s="7">
        <v>0</v>
      </c>
      <c r="F201" s="8">
        <v>0</v>
      </c>
      <c r="G201" s="6">
        <v>0</v>
      </c>
      <c r="H201" s="7">
        <v>0</v>
      </c>
      <c r="I201" s="8">
        <v>0</v>
      </c>
      <c r="J201" s="6">
        <v>0</v>
      </c>
      <c r="K201" s="7">
        <f t="shared" ref="K201:K212" si="162">IF(I201=0,0,J201/I201*1000)</f>
        <v>0</v>
      </c>
      <c r="L201" s="8">
        <v>0</v>
      </c>
      <c r="M201" s="6">
        <v>0</v>
      </c>
      <c r="N201" s="7">
        <v>0</v>
      </c>
      <c r="O201" s="8">
        <v>0</v>
      </c>
      <c r="P201" s="6">
        <v>0</v>
      </c>
      <c r="Q201" s="7">
        <f t="shared" ref="Q201:Q212" si="163">IF(O201=0,0,P201/O201*1000)</f>
        <v>0</v>
      </c>
      <c r="R201" s="8">
        <v>0</v>
      </c>
      <c r="S201" s="6">
        <v>0</v>
      </c>
      <c r="T201" s="7">
        <v>0</v>
      </c>
      <c r="U201" s="8">
        <v>0</v>
      </c>
      <c r="V201" s="6">
        <v>0</v>
      </c>
      <c r="W201" s="7">
        <v>0</v>
      </c>
      <c r="X201" s="8">
        <v>0</v>
      </c>
      <c r="Y201" s="6">
        <v>0</v>
      </c>
      <c r="Z201" s="7">
        <v>0</v>
      </c>
      <c r="AA201" s="8">
        <v>4.1000000000000002E-2</v>
      </c>
      <c r="AB201" s="6">
        <v>0.628</v>
      </c>
      <c r="AC201" s="7">
        <f t="shared" ref="AC201:AC203" si="164">AB201/AA201*1000</f>
        <v>15317.073170731706</v>
      </c>
      <c r="AD201" s="8">
        <v>0</v>
      </c>
      <c r="AE201" s="6">
        <v>0</v>
      </c>
      <c r="AF201" s="7">
        <v>0</v>
      </c>
      <c r="AG201" s="8">
        <v>0</v>
      </c>
      <c r="AH201" s="6">
        <v>0</v>
      </c>
      <c r="AI201" s="7">
        <v>0</v>
      </c>
      <c r="AJ201" s="8">
        <v>0</v>
      </c>
      <c r="AK201" s="6">
        <v>0</v>
      </c>
      <c r="AL201" s="7">
        <v>0</v>
      </c>
      <c r="AM201" s="8">
        <v>0.02</v>
      </c>
      <c r="AN201" s="6">
        <v>0.248</v>
      </c>
      <c r="AO201" s="7">
        <f t="shared" ref="AO201:AO203" si="165">AN201/AM201*1000</f>
        <v>12400</v>
      </c>
      <c r="AP201" s="8">
        <v>0</v>
      </c>
      <c r="AQ201" s="6">
        <v>0</v>
      </c>
      <c r="AR201" s="7">
        <v>0</v>
      </c>
      <c r="AS201" s="8">
        <v>0</v>
      </c>
      <c r="AT201" s="6">
        <v>0</v>
      </c>
      <c r="AU201" s="7">
        <f t="shared" ref="AU201:AU212" si="166">IF(AS201=0,0,AT201/AS201*1000)</f>
        <v>0</v>
      </c>
      <c r="AV201" s="8">
        <v>0</v>
      </c>
      <c r="AW201" s="6">
        <v>0</v>
      </c>
      <c r="AX201" s="7">
        <v>0</v>
      </c>
      <c r="AY201" s="8">
        <v>0</v>
      </c>
      <c r="AZ201" s="6">
        <v>0</v>
      </c>
      <c r="BA201" s="7">
        <v>0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7">
        <v>0</v>
      </c>
      <c r="BK201" s="8">
        <v>0</v>
      </c>
      <c r="BL201" s="6">
        <v>0</v>
      </c>
      <c r="BM201" s="7">
        <v>0</v>
      </c>
      <c r="BN201" s="8">
        <v>0</v>
      </c>
      <c r="BO201" s="6">
        <v>0</v>
      </c>
      <c r="BP201" s="7">
        <v>0</v>
      </c>
      <c r="BQ201" s="8">
        <v>0</v>
      </c>
      <c r="BR201" s="6">
        <v>0</v>
      </c>
      <c r="BS201" s="7">
        <v>0</v>
      </c>
      <c r="BT201" s="8">
        <v>0</v>
      </c>
      <c r="BU201" s="6">
        <v>0</v>
      </c>
      <c r="BV201" s="7">
        <v>0</v>
      </c>
      <c r="BW201" s="12">
        <f t="shared" ref="BW201:BW202" si="167">C201+L201+X201+AD201+AJ201+BK201+BQ201+BT201+BN201+F201+BB201+AM201+AA201+U201+BE201+BH201+AV201+R201+AP201+AY201+AG201</f>
        <v>6.0999999999999999E-2</v>
      </c>
      <c r="BX201" s="7">
        <f t="shared" ref="BX201:BX202" si="168">D201+M201+Y201+AE201+AK201+BL201+BR201+BU201+BO201+G201+BC201+AN201+AB201+V201+BF201+BI201+AW201+S201+AQ201+AZ201+AH201</f>
        <v>0.876</v>
      </c>
    </row>
    <row r="202" spans="1:76" x14ac:dyDescent="0.3">
      <c r="A202" s="43">
        <v>2020</v>
      </c>
      <c r="B202" s="44" t="s">
        <v>6</v>
      </c>
      <c r="C202" s="8">
        <v>0</v>
      </c>
      <c r="D202" s="6">
        <v>0</v>
      </c>
      <c r="E202" s="7">
        <v>0</v>
      </c>
      <c r="F202" s="8">
        <v>0</v>
      </c>
      <c r="G202" s="6">
        <v>0</v>
      </c>
      <c r="H202" s="7">
        <v>0</v>
      </c>
      <c r="I202" s="8">
        <v>0</v>
      </c>
      <c r="J202" s="6">
        <v>0</v>
      </c>
      <c r="K202" s="7">
        <f t="shared" si="162"/>
        <v>0</v>
      </c>
      <c r="L202" s="8">
        <v>0</v>
      </c>
      <c r="M202" s="6">
        <v>0</v>
      </c>
      <c r="N202" s="7">
        <v>0</v>
      </c>
      <c r="O202" s="8">
        <v>0</v>
      </c>
      <c r="P202" s="6">
        <v>0</v>
      </c>
      <c r="Q202" s="7">
        <f t="shared" si="163"/>
        <v>0</v>
      </c>
      <c r="R202" s="8">
        <v>0</v>
      </c>
      <c r="S202" s="6">
        <v>0</v>
      </c>
      <c r="T202" s="7">
        <v>0</v>
      </c>
      <c r="U202" s="8">
        <v>0</v>
      </c>
      <c r="V202" s="6">
        <v>0</v>
      </c>
      <c r="W202" s="7">
        <v>0</v>
      </c>
      <c r="X202" s="8">
        <v>0</v>
      </c>
      <c r="Y202" s="6">
        <v>0</v>
      </c>
      <c r="Z202" s="7"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>
        <v>0</v>
      </c>
      <c r="AH202" s="6">
        <v>0</v>
      </c>
      <c r="AI202" s="7">
        <v>0</v>
      </c>
      <c r="AJ202" s="8">
        <v>0</v>
      </c>
      <c r="AK202" s="6">
        <v>0</v>
      </c>
      <c r="AL202" s="7">
        <v>0</v>
      </c>
      <c r="AM202" s="8">
        <v>0</v>
      </c>
      <c r="AN202" s="6">
        <v>0</v>
      </c>
      <c r="AO202" s="7">
        <v>0</v>
      </c>
      <c r="AP202" s="8">
        <v>0</v>
      </c>
      <c r="AQ202" s="6">
        <v>0</v>
      </c>
      <c r="AR202" s="7">
        <v>0</v>
      </c>
      <c r="AS202" s="8">
        <v>0</v>
      </c>
      <c r="AT202" s="6">
        <v>0</v>
      </c>
      <c r="AU202" s="7">
        <f t="shared" si="166"/>
        <v>0</v>
      </c>
      <c r="AV202" s="8">
        <v>0</v>
      </c>
      <c r="AW202" s="6">
        <v>0</v>
      </c>
      <c r="AX202" s="7"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v>0</v>
      </c>
      <c r="BK202" s="8">
        <v>0</v>
      </c>
      <c r="BL202" s="6">
        <v>0</v>
      </c>
      <c r="BM202" s="7"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v>0</v>
      </c>
      <c r="BT202" s="8">
        <v>0</v>
      </c>
      <c r="BU202" s="6">
        <v>0</v>
      </c>
      <c r="BV202" s="7">
        <v>0</v>
      </c>
      <c r="BW202" s="12">
        <f t="shared" si="167"/>
        <v>0</v>
      </c>
      <c r="BX202" s="7">
        <f t="shared" si="168"/>
        <v>0</v>
      </c>
    </row>
    <row r="203" spans="1:76" x14ac:dyDescent="0.3">
      <c r="A203" s="43">
        <v>2020</v>
      </c>
      <c r="B203" s="44" t="s">
        <v>7</v>
      </c>
      <c r="C203" s="8">
        <v>0</v>
      </c>
      <c r="D203" s="6">
        <v>0</v>
      </c>
      <c r="E203" s="7">
        <v>0</v>
      </c>
      <c r="F203" s="8">
        <v>0</v>
      </c>
      <c r="G203" s="6">
        <v>0</v>
      </c>
      <c r="H203" s="7">
        <v>0</v>
      </c>
      <c r="I203" s="8">
        <v>0</v>
      </c>
      <c r="J203" s="6">
        <v>0</v>
      </c>
      <c r="K203" s="7">
        <f t="shared" si="162"/>
        <v>0</v>
      </c>
      <c r="L203" s="8">
        <v>0</v>
      </c>
      <c r="M203" s="6">
        <v>0</v>
      </c>
      <c r="N203" s="7">
        <v>0</v>
      </c>
      <c r="O203" s="8">
        <v>0</v>
      </c>
      <c r="P203" s="6">
        <v>0</v>
      </c>
      <c r="Q203" s="7">
        <f t="shared" si="163"/>
        <v>0</v>
      </c>
      <c r="R203" s="8">
        <v>0</v>
      </c>
      <c r="S203" s="6">
        <v>0</v>
      </c>
      <c r="T203" s="7">
        <v>0</v>
      </c>
      <c r="U203" s="8">
        <v>0</v>
      </c>
      <c r="V203" s="6">
        <v>0</v>
      </c>
      <c r="W203" s="7">
        <v>0</v>
      </c>
      <c r="X203" s="8">
        <v>0</v>
      </c>
      <c r="Y203" s="6">
        <v>0</v>
      </c>
      <c r="Z203" s="7">
        <v>0</v>
      </c>
      <c r="AA203" s="8">
        <v>1.4E-2</v>
      </c>
      <c r="AB203" s="6">
        <v>4.5519999999999996</v>
      </c>
      <c r="AC203" s="7">
        <f t="shared" si="164"/>
        <v>325142.8571428571</v>
      </c>
      <c r="AD203" s="8">
        <v>0</v>
      </c>
      <c r="AE203" s="6">
        <v>0</v>
      </c>
      <c r="AF203" s="7">
        <v>0</v>
      </c>
      <c r="AG203" s="8">
        <v>18</v>
      </c>
      <c r="AH203" s="6">
        <v>156.6</v>
      </c>
      <c r="AI203" s="7">
        <f t="shared" ref="AI203" si="169">AH203/AG203*1000</f>
        <v>8700</v>
      </c>
      <c r="AJ203" s="8">
        <v>0</v>
      </c>
      <c r="AK203" s="6">
        <v>0</v>
      </c>
      <c r="AL203" s="7">
        <v>0</v>
      </c>
      <c r="AM203" s="8">
        <v>0.02</v>
      </c>
      <c r="AN203" s="6">
        <v>0.215</v>
      </c>
      <c r="AO203" s="7">
        <f t="shared" si="165"/>
        <v>10750</v>
      </c>
      <c r="AP203" s="8">
        <v>0</v>
      </c>
      <c r="AQ203" s="6">
        <v>0</v>
      </c>
      <c r="AR203" s="7">
        <v>0</v>
      </c>
      <c r="AS203" s="8">
        <v>0</v>
      </c>
      <c r="AT203" s="6">
        <v>0</v>
      </c>
      <c r="AU203" s="7">
        <f t="shared" si="166"/>
        <v>0</v>
      </c>
      <c r="AV203" s="8">
        <v>0</v>
      </c>
      <c r="AW203" s="6">
        <v>0</v>
      </c>
      <c r="AX203" s="7"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v>0</v>
      </c>
      <c r="BK203" s="8">
        <v>0</v>
      </c>
      <c r="BL203" s="6">
        <v>0</v>
      </c>
      <c r="BM203" s="7"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v>0</v>
      </c>
      <c r="BT203" s="8">
        <v>0</v>
      </c>
      <c r="BU203" s="6">
        <v>0</v>
      </c>
      <c r="BV203" s="7">
        <v>0</v>
      </c>
      <c r="BW203" s="12">
        <f>C203+L203+X203+AD203+AJ203+BK203+BQ203+BT203+BN203+F203+BB203+AM203+AA203+U203+BE203+BH203+AV203+R203+AP203+AY203+AG203</f>
        <v>18.033999999999999</v>
      </c>
      <c r="BX203" s="7">
        <f>D203+M203+Y203+AE203+AK203+BL203+BR203+BU203+BO203+G203+BC203+AN203+AB203+V203+BF203+BI203+AW203+S203+AQ203+AZ203+AH203</f>
        <v>161.36699999999999</v>
      </c>
    </row>
    <row r="204" spans="1:76" x14ac:dyDescent="0.3">
      <c r="A204" s="43">
        <v>2020</v>
      </c>
      <c r="B204" s="44" t="s">
        <v>8</v>
      </c>
      <c r="C204" s="8">
        <v>0</v>
      </c>
      <c r="D204" s="6">
        <v>0</v>
      </c>
      <c r="E204" s="7">
        <f>IF(C204=0,0,D204/C204*1000)</f>
        <v>0</v>
      </c>
      <c r="F204" s="8">
        <v>0</v>
      </c>
      <c r="G204" s="6">
        <v>0</v>
      </c>
      <c r="H204" s="7">
        <f>IF(F204=0,0,G204/F204*1000)</f>
        <v>0</v>
      </c>
      <c r="I204" s="8">
        <v>0</v>
      </c>
      <c r="J204" s="6">
        <v>0</v>
      </c>
      <c r="K204" s="7">
        <f t="shared" si="162"/>
        <v>0</v>
      </c>
      <c r="L204" s="8">
        <v>0</v>
      </c>
      <c r="M204" s="6">
        <v>0</v>
      </c>
      <c r="N204" s="7">
        <f>IF(L204=0,0,M204/L204*1000)</f>
        <v>0</v>
      </c>
      <c r="O204" s="8">
        <v>0</v>
      </c>
      <c r="P204" s="6">
        <v>0</v>
      </c>
      <c r="Q204" s="7">
        <f t="shared" si="163"/>
        <v>0</v>
      </c>
      <c r="R204" s="8">
        <v>0</v>
      </c>
      <c r="S204" s="6">
        <v>0</v>
      </c>
      <c r="T204" s="7">
        <f>IF(R204=0,0,S204/R204*1000)</f>
        <v>0</v>
      </c>
      <c r="U204" s="8">
        <v>0</v>
      </c>
      <c r="V204" s="6">
        <v>0</v>
      </c>
      <c r="W204" s="7">
        <f>IF(U204=0,0,V204/U204*1000)</f>
        <v>0</v>
      </c>
      <c r="X204" s="8">
        <v>0</v>
      </c>
      <c r="Y204" s="6">
        <v>0</v>
      </c>
      <c r="Z204" s="7">
        <f>IF(X204=0,0,Y204/X204*1000)</f>
        <v>0</v>
      </c>
      <c r="AA204" s="8">
        <v>4.0000000000000001E-3</v>
      </c>
      <c r="AB204" s="6">
        <v>1.3</v>
      </c>
      <c r="AC204" s="7">
        <f>IF(AA204=0,0,AB204/AA204*1000)</f>
        <v>325000</v>
      </c>
      <c r="AD204" s="8">
        <v>0</v>
      </c>
      <c r="AE204" s="6">
        <v>0</v>
      </c>
      <c r="AF204" s="7">
        <f>IF(AD204=0,0,AE204/AD204*1000)</f>
        <v>0</v>
      </c>
      <c r="AG204" s="8">
        <v>0</v>
      </c>
      <c r="AH204" s="6">
        <v>0</v>
      </c>
      <c r="AI204" s="7">
        <f>IF(AG204=0,0,AH204/AG204*1000)</f>
        <v>0</v>
      </c>
      <c r="AJ204" s="8">
        <v>0</v>
      </c>
      <c r="AK204" s="6">
        <v>0</v>
      </c>
      <c r="AL204" s="7">
        <f>IF(AJ204=0,0,AK204/AJ204*1000)</f>
        <v>0</v>
      </c>
      <c r="AM204" s="8">
        <v>0.09</v>
      </c>
      <c r="AN204" s="6">
        <v>1.0329999999999999</v>
      </c>
      <c r="AO204" s="7">
        <f>IF(AM204=0,0,AN204/AM204*1000)</f>
        <v>11477.777777777777</v>
      </c>
      <c r="AP204" s="8">
        <v>0</v>
      </c>
      <c r="AQ204" s="6">
        <v>0</v>
      </c>
      <c r="AR204" s="7">
        <f>IF(AP204=0,0,AQ204/AP204*1000)</f>
        <v>0</v>
      </c>
      <c r="AS204" s="8">
        <v>0</v>
      </c>
      <c r="AT204" s="6">
        <v>0</v>
      </c>
      <c r="AU204" s="7">
        <f t="shared" si="166"/>
        <v>0</v>
      </c>
      <c r="AV204" s="8">
        <v>0</v>
      </c>
      <c r="AW204" s="6">
        <v>0</v>
      </c>
      <c r="AX204" s="7">
        <f>IF(AV204=0,0,AW204/AV204*1000)</f>
        <v>0</v>
      </c>
      <c r="AY204" s="8">
        <v>0</v>
      </c>
      <c r="AZ204" s="6">
        <v>0</v>
      </c>
      <c r="BA204" s="7">
        <f>IF(AY204=0,0,AZ204/AY204*1000)</f>
        <v>0</v>
      </c>
      <c r="BB204" s="8">
        <v>0</v>
      </c>
      <c r="BC204" s="6">
        <v>0</v>
      </c>
      <c r="BD204" s="7">
        <f>IF(BB204=0,0,BC204/BB204*1000)</f>
        <v>0</v>
      </c>
      <c r="BE204" s="8">
        <v>0</v>
      </c>
      <c r="BF204" s="6">
        <v>0</v>
      </c>
      <c r="BG204" s="7">
        <f>IF(BE204=0,0,BF204/BE204*1000)</f>
        <v>0</v>
      </c>
      <c r="BH204" s="8">
        <v>0</v>
      </c>
      <c r="BI204" s="6">
        <v>0</v>
      </c>
      <c r="BJ204" s="7">
        <f>IF(BH204=0,0,BI204/BH204*1000)</f>
        <v>0</v>
      </c>
      <c r="BK204" s="8">
        <v>0</v>
      </c>
      <c r="BL204" s="6">
        <v>0</v>
      </c>
      <c r="BM204" s="7">
        <f>IF(BK204=0,0,BL204/BK204*1000)</f>
        <v>0</v>
      </c>
      <c r="BN204" s="8">
        <v>0</v>
      </c>
      <c r="BO204" s="6">
        <v>0</v>
      </c>
      <c r="BP204" s="7">
        <f>IF(BN204=0,0,BO204/BN204*1000)</f>
        <v>0</v>
      </c>
      <c r="BQ204" s="8">
        <v>0</v>
      </c>
      <c r="BR204" s="6">
        <v>0</v>
      </c>
      <c r="BS204" s="7">
        <f>IF(BQ204=0,0,BR204/BQ204*1000)</f>
        <v>0</v>
      </c>
      <c r="BT204" s="8">
        <v>0</v>
      </c>
      <c r="BU204" s="6">
        <v>0</v>
      </c>
      <c r="BV204" s="7">
        <f>IF(BT204=0,0,BU204/BT204*1000)</f>
        <v>0</v>
      </c>
      <c r="BW204" s="12">
        <f t="shared" ref="BW204:BW215" si="170">C204+L204+X204+AD204+AJ204+BK204+BQ204+BT204+BN204+F204+BB204+AM204+AA204+U204+BE204+BH204+AV204+R204+AP204+AY204+AG204</f>
        <v>9.4E-2</v>
      </c>
      <c r="BX204" s="7">
        <f t="shared" ref="BX204:BX215" si="171">D204+M204+Y204+AE204+AK204+BL204+BR204+BU204+BO204+G204+BC204+AN204+AB204+V204+BF204+BI204+AW204+S204+AQ204+AZ204+AH204</f>
        <v>2.3330000000000002</v>
      </c>
    </row>
    <row r="205" spans="1:76" x14ac:dyDescent="0.3">
      <c r="A205" s="43">
        <v>2020</v>
      </c>
      <c r="B205" s="7" t="s">
        <v>9</v>
      </c>
      <c r="C205" s="8">
        <v>0</v>
      </c>
      <c r="D205" s="6">
        <v>0</v>
      </c>
      <c r="E205" s="7">
        <f t="shared" ref="E205:BV212" si="172">IF(C205=0,0,D205/C205*1000)</f>
        <v>0</v>
      </c>
      <c r="F205" s="8">
        <v>0</v>
      </c>
      <c r="G205" s="6">
        <v>0</v>
      </c>
      <c r="H205" s="7">
        <f t="shared" si="172"/>
        <v>0</v>
      </c>
      <c r="I205" s="8">
        <v>0</v>
      </c>
      <c r="J205" s="6">
        <v>0</v>
      </c>
      <c r="K205" s="7">
        <f t="shared" si="162"/>
        <v>0</v>
      </c>
      <c r="L205" s="8">
        <v>0</v>
      </c>
      <c r="M205" s="6">
        <v>0</v>
      </c>
      <c r="N205" s="7">
        <f t="shared" si="172"/>
        <v>0</v>
      </c>
      <c r="O205" s="8">
        <v>0</v>
      </c>
      <c r="P205" s="6">
        <v>0</v>
      </c>
      <c r="Q205" s="7">
        <f t="shared" si="163"/>
        <v>0</v>
      </c>
      <c r="R205" s="8">
        <v>0</v>
      </c>
      <c r="S205" s="6">
        <v>0</v>
      </c>
      <c r="T205" s="7">
        <f t="shared" si="172"/>
        <v>0</v>
      </c>
      <c r="U205" s="8">
        <v>0</v>
      </c>
      <c r="V205" s="6">
        <v>0</v>
      </c>
      <c r="W205" s="7">
        <f t="shared" si="172"/>
        <v>0</v>
      </c>
      <c r="X205" s="8">
        <v>0</v>
      </c>
      <c r="Y205" s="6">
        <v>0</v>
      </c>
      <c r="Z205" s="7">
        <f t="shared" si="172"/>
        <v>0</v>
      </c>
      <c r="AA205" s="8">
        <v>1.7999999999999999E-2</v>
      </c>
      <c r="AB205" s="6">
        <v>5.8529999999999998</v>
      </c>
      <c r="AC205" s="7">
        <f t="shared" si="172"/>
        <v>325166.66666666669</v>
      </c>
      <c r="AD205" s="8">
        <v>0</v>
      </c>
      <c r="AE205" s="6">
        <v>0</v>
      </c>
      <c r="AF205" s="7">
        <f t="shared" si="172"/>
        <v>0</v>
      </c>
      <c r="AG205" s="8">
        <v>0</v>
      </c>
      <c r="AH205" s="6">
        <v>0</v>
      </c>
      <c r="AI205" s="7">
        <f t="shared" si="172"/>
        <v>0</v>
      </c>
      <c r="AJ205" s="8">
        <v>0</v>
      </c>
      <c r="AK205" s="6">
        <v>0</v>
      </c>
      <c r="AL205" s="7">
        <f t="shared" si="172"/>
        <v>0</v>
      </c>
      <c r="AM205" s="8">
        <v>0.12</v>
      </c>
      <c r="AN205" s="6">
        <v>1.29</v>
      </c>
      <c r="AO205" s="7">
        <f t="shared" si="172"/>
        <v>10750</v>
      </c>
      <c r="AP205" s="8">
        <v>0</v>
      </c>
      <c r="AQ205" s="6">
        <v>0</v>
      </c>
      <c r="AR205" s="7">
        <f t="shared" si="172"/>
        <v>0</v>
      </c>
      <c r="AS205" s="8">
        <v>0</v>
      </c>
      <c r="AT205" s="6">
        <v>0</v>
      </c>
      <c r="AU205" s="7">
        <f t="shared" si="166"/>
        <v>0</v>
      </c>
      <c r="AV205" s="8">
        <v>0</v>
      </c>
      <c r="AW205" s="6">
        <v>0</v>
      </c>
      <c r="AX205" s="7">
        <f t="shared" si="172"/>
        <v>0</v>
      </c>
      <c r="AY205" s="8">
        <v>0</v>
      </c>
      <c r="AZ205" s="6">
        <v>0</v>
      </c>
      <c r="BA205" s="7">
        <f t="shared" si="172"/>
        <v>0</v>
      </c>
      <c r="BB205" s="8">
        <v>0</v>
      </c>
      <c r="BC205" s="6">
        <v>0</v>
      </c>
      <c r="BD205" s="7">
        <f t="shared" si="172"/>
        <v>0</v>
      </c>
      <c r="BE205" s="8">
        <v>0</v>
      </c>
      <c r="BF205" s="6">
        <v>0</v>
      </c>
      <c r="BG205" s="7">
        <f t="shared" si="172"/>
        <v>0</v>
      </c>
      <c r="BH205" s="8">
        <v>0</v>
      </c>
      <c r="BI205" s="6">
        <v>0</v>
      </c>
      <c r="BJ205" s="7">
        <f t="shared" si="172"/>
        <v>0</v>
      </c>
      <c r="BK205" s="8">
        <v>0</v>
      </c>
      <c r="BL205" s="6">
        <v>0</v>
      </c>
      <c r="BM205" s="7">
        <f t="shared" si="172"/>
        <v>0</v>
      </c>
      <c r="BN205" s="8">
        <v>0</v>
      </c>
      <c r="BO205" s="6">
        <v>0</v>
      </c>
      <c r="BP205" s="7">
        <f t="shared" si="172"/>
        <v>0</v>
      </c>
      <c r="BQ205" s="8">
        <v>0</v>
      </c>
      <c r="BR205" s="6">
        <v>0</v>
      </c>
      <c r="BS205" s="7">
        <f t="shared" si="172"/>
        <v>0</v>
      </c>
      <c r="BT205" s="8">
        <v>0</v>
      </c>
      <c r="BU205" s="6">
        <v>0</v>
      </c>
      <c r="BV205" s="7">
        <f t="shared" si="172"/>
        <v>0</v>
      </c>
      <c r="BW205" s="12">
        <f t="shared" si="170"/>
        <v>0.13799999999999998</v>
      </c>
      <c r="BX205" s="7">
        <f t="shared" si="171"/>
        <v>7.1429999999999998</v>
      </c>
    </row>
    <row r="206" spans="1:76" x14ac:dyDescent="0.3">
      <c r="A206" s="43">
        <v>2020</v>
      </c>
      <c r="B206" s="44" t="s">
        <v>10</v>
      </c>
      <c r="C206" s="8">
        <v>0</v>
      </c>
      <c r="D206" s="6">
        <v>0</v>
      </c>
      <c r="E206" s="7">
        <f t="shared" si="172"/>
        <v>0</v>
      </c>
      <c r="F206" s="8">
        <v>0</v>
      </c>
      <c r="G206" s="6">
        <v>0</v>
      </c>
      <c r="H206" s="7">
        <f t="shared" si="172"/>
        <v>0</v>
      </c>
      <c r="I206" s="8">
        <v>0</v>
      </c>
      <c r="J206" s="6">
        <v>0</v>
      </c>
      <c r="K206" s="7">
        <f t="shared" si="162"/>
        <v>0</v>
      </c>
      <c r="L206" s="8">
        <v>0</v>
      </c>
      <c r="M206" s="6">
        <v>0</v>
      </c>
      <c r="N206" s="7">
        <f t="shared" si="172"/>
        <v>0</v>
      </c>
      <c r="O206" s="8">
        <v>0</v>
      </c>
      <c r="P206" s="6">
        <v>0</v>
      </c>
      <c r="Q206" s="7">
        <f t="shared" si="163"/>
        <v>0</v>
      </c>
      <c r="R206" s="8">
        <v>0</v>
      </c>
      <c r="S206" s="6">
        <v>0</v>
      </c>
      <c r="T206" s="7">
        <f t="shared" si="172"/>
        <v>0</v>
      </c>
      <c r="U206" s="8">
        <v>0</v>
      </c>
      <c r="V206" s="6">
        <v>0</v>
      </c>
      <c r="W206" s="7">
        <f t="shared" si="172"/>
        <v>0</v>
      </c>
      <c r="X206" s="8">
        <v>0</v>
      </c>
      <c r="Y206" s="6">
        <v>0</v>
      </c>
      <c r="Z206" s="7">
        <f t="shared" si="172"/>
        <v>0</v>
      </c>
      <c r="AA206" s="8">
        <v>83.355999999999995</v>
      </c>
      <c r="AB206" s="6">
        <v>732.10400000000004</v>
      </c>
      <c r="AC206" s="7">
        <f t="shared" si="172"/>
        <v>8782.8590623350465</v>
      </c>
      <c r="AD206" s="8">
        <v>0</v>
      </c>
      <c r="AE206" s="6">
        <v>0</v>
      </c>
      <c r="AF206" s="7">
        <f t="shared" si="172"/>
        <v>0</v>
      </c>
      <c r="AG206" s="8">
        <v>0</v>
      </c>
      <c r="AH206" s="6">
        <v>0</v>
      </c>
      <c r="AI206" s="7">
        <f t="shared" si="172"/>
        <v>0</v>
      </c>
      <c r="AJ206" s="8">
        <v>0</v>
      </c>
      <c r="AK206" s="6">
        <v>0</v>
      </c>
      <c r="AL206" s="7">
        <f t="shared" si="172"/>
        <v>0</v>
      </c>
      <c r="AM206" s="8">
        <v>0.1</v>
      </c>
      <c r="AN206" s="6">
        <v>1.0760000000000001</v>
      </c>
      <c r="AO206" s="7">
        <f t="shared" si="172"/>
        <v>10760</v>
      </c>
      <c r="AP206" s="8">
        <v>0</v>
      </c>
      <c r="AQ206" s="6">
        <v>0</v>
      </c>
      <c r="AR206" s="7">
        <f t="shared" si="172"/>
        <v>0</v>
      </c>
      <c r="AS206" s="8">
        <v>0</v>
      </c>
      <c r="AT206" s="6">
        <v>0</v>
      </c>
      <c r="AU206" s="7">
        <f t="shared" si="166"/>
        <v>0</v>
      </c>
      <c r="AV206" s="8">
        <v>0</v>
      </c>
      <c r="AW206" s="6">
        <v>0</v>
      </c>
      <c r="AX206" s="7">
        <f t="shared" si="172"/>
        <v>0</v>
      </c>
      <c r="AY206" s="8">
        <v>0</v>
      </c>
      <c r="AZ206" s="6">
        <v>0</v>
      </c>
      <c r="BA206" s="7">
        <f t="shared" si="172"/>
        <v>0</v>
      </c>
      <c r="BB206" s="8">
        <v>0</v>
      </c>
      <c r="BC206" s="6">
        <v>0</v>
      </c>
      <c r="BD206" s="7">
        <f t="shared" si="172"/>
        <v>0</v>
      </c>
      <c r="BE206" s="8">
        <v>0</v>
      </c>
      <c r="BF206" s="6">
        <v>0</v>
      </c>
      <c r="BG206" s="7">
        <f t="shared" si="172"/>
        <v>0</v>
      </c>
      <c r="BH206" s="8">
        <v>0</v>
      </c>
      <c r="BI206" s="6">
        <v>0</v>
      </c>
      <c r="BJ206" s="7">
        <f t="shared" si="172"/>
        <v>0</v>
      </c>
      <c r="BK206" s="8">
        <v>0</v>
      </c>
      <c r="BL206" s="6">
        <v>0</v>
      </c>
      <c r="BM206" s="7">
        <f t="shared" si="172"/>
        <v>0</v>
      </c>
      <c r="BN206" s="8">
        <v>4.6299999999999996E-3</v>
      </c>
      <c r="BO206" s="6">
        <v>0.28999999999999998</v>
      </c>
      <c r="BP206" s="7">
        <f t="shared" si="172"/>
        <v>62634.989200863936</v>
      </c>
      <c r="BQ206" s="8">
        <v>0</v>
      </c>
      <c r="BR206" s="6">
        <v>0</v>
      </c>
      <c r="BS206" s="7">
        <f t="shared" si="172"/>
        <v>0</v>
      </c>
      <c r="BT206" s="8">
        <v>0</v>
      </c>
      <c r="BU206" s="6">
        <v>0</v>
      </c>
      <c r="BV206" s="7">
        <f t="shared" si="172"/>
        <v>0</v>
      </c>
      <c r="BW206" s="12">
        <f t="shared" si="170"/>
        <v>83.460629999999995</v>
      </c>
      <c r="BX206" s="7">
        <f t="shared" si="171"/>
        <v>733.47</v>
      </c>
    </row>
    <row r="207" spans="1:76" x14ac:dyDescent="0.3">
      <c r="A207" s="43">
        <v>2020</v>
      </c>
      <c r="B207" s="44" t="s">
        <v>11</v>
      </c>
      <c r="C207" s="8">
        <v>0</v>
      </c>
      <c r="D207" s="6">
        <v>0</v>
      </c>
      <c r="E207" s="7">
        <f t="shared" si="172"/>
        <v>0</v>
      </c>
      <c r="F207" s="8">
        <v>8.0000000000000002E-3</v>
      </c>
      <c r="G207" s="6">
        <v>0.216</v>
      </c>
      <c r="H207" s="7">
        <f t="shared" si="172"/>
        <v>27000</v>
      </c>
      <c r="I207" s="8">
        <v>0</v>
      </c>
      <c r="J207" s="6">
        <v>0</v>
      </c>
      <c r="K207" s="7">
        <f t="shared" si="162"/>
        <v>0</v>
      </c>
      <c r="L207" s="8">
        <v>0</v>
      </c>
      <c r="M207" s="6">
        <v>0</v>
      </c>
      <c r="N207" s="7">
        <f t="shared" si="172"/>
        <v>0</v>
      </c>
      <c r="O207" s="8">
        <v>0</v>
      </c>
      <c r="P207" s="6">
        <v>0</v>
      </c>
      <c r="Q207" s="7">
        <f t="shared" si="163"/>
        <v>0</v>
      </c>
      <c r="R207" s="8">
        <v>0</v>
      </c>
      <c r="S207" s="6">
        <v>0</v>
      </c>
      <c r="T207" s="7">
        <f t="shared" si="172"/>
        <v>0</v>
      </c>
      <c r="U207" s="8">
        <v>0</v>
      </c>
      <c r="V207" s="6">
        <v>0</v>
      </c>
      <c r="W207" s="7">
        <f t="shared" si="172"/>
        <v>0</v>
      </c>
      <c r="X207" s="8">
        <v>0</v>
      </c>
      <c r="Y207" s="6">
        <v>0</v>
      </c>
      <c r="Z207" s="7">
        <f t="shared" si="172"/>
        <v>0</v>
      </c>
      <c r="AA207" s="8">
        <v>119.524</v>
      </c>
      <c r="AB207" s="6">
        <v>1104.201</v>
      </c>
      <c r="AC207" s="7">
        <f t="shared" si="172"/>
        <v>9238.3203373381075</v>
      </c>
      <c r="AD207" s="8">
        <v>0</v>
      </c>
      <c r="AE207" s="6">
        <v>0</v>
      </c>
      <c r="AF207" s="7">
        <f t="shared" si="172"/>
        <v>0</v>
      </c>
      <c r="AG207" s="8">
        <v>0</v>
      </c>
      <c r="AH207" s="6">
        <v>0</v>
      </c>
      <c r="AI207" s="7">
        <f t="shared" si="172"/>
        <v>0</v>
      </c>
      <c r="AJ207" s="8">
        <v>0</v>
      </c>
      <c r="AK207" s="6">
        <v>0</v>
      </c>
      <c r="AL207" s="7">
        <f t="shared" si="172"/>
        <v>0</v>
      </c>
      <c r="AM207" s="8">
        <v>0.5</v>
      </c>
      <c r="AN207" s="6">
        <v>6.0270000000000001</v>
      </c>
      <c r="AO207" s="7">
        <f t="shared" si="172"/>
        <v>12054</v>
      </c>
      <c r="AP207" s="8">
        <v>0</v>
      </c>
      <c r="AQ207" s="6">
        <v>0</v>
      </c>
      <c r="AR207" s="7">
        <f t="shared" si="172"/>
        <v>0</v>
      </c>
      <c r="AS207" s="8">
        <v>0</v>
      </c>
      <c r="AT207" s="6">
        <v>0</v>
      </c>
      <c r="AU207" s="7">
        <f t="shared" si="166"/>
        <v>0</v>
      </c>
      <c r="AV207" s="8">
        <v>0</v>
      </c>
      <c r="AW207" s="6">
        <v>0</v>
      </c>
      <c r="AX207" s="7">
        <f t="shared" si="172"/>
        <v>0</v>
      </c>
      <c r="AY207" s="8">
        <v>0</v>
      </c>
      <c r="AZ207" s="6">
        <v>0</v>
      </c>
      <c r="BA207" s="7">
        <f t="shared" si="172"/>
        <v>0</v>
      </c>
      <c r="BB207" s="8">
        <v>0</v>
      </c>
      <c r="BC207" s="6">
        <v>0</v>
      </c>
      <c r="BD207" s="7">
        <f t="shared" si="172"/>
        <v>0</v>
      </c>
      <c r="BE207" s="8">
        <v>0</v>
      </c>
      <c r="BF207" s="6">
        <v>0</v>
      </c>
      <c r="BG207" s="7">
        <f t="shared" si="172"/>
        <v>0</v>
      </c>
      <c r="BH207" s="8">
        <v>0</v>
      </c>
      <c r="BI207" s="6">
        <v>0</v>
      </c>
      <c r="BJ207" s="7">
        <f t="shared" si="172"/>
        <v>0</v>
      </c>
      <c r="BK207" s="8">
        <v>0</v>
      </c>
      <c r="BL207" s="6">
        <v>0</v>
      </c>
      <c r="BM207" s="7">
        <f t="shared" si="172"/>
        <v>0</v>
      </c>
      <c r="BN207" s="8">
        <v>0</v>
      </c>
      <c r="BO207" s="6">
        <v>0</v>
      </c>
      <c r="BP207" s="7">
        <f t="shared" si="172"/>
        <v>0</v>
      </c>
      <c r="BQ207" s="8">
        <v>0</v>
      </c>
      <c r="BR207" s="6">
        <v>0</v>
      </c>
      <c r="BS207" s="7">
        <f t="shared" si="172"/>
        <v>0</v>
      </c>
      <c r="BT207" s="8">
        <v>0</v>
      </c>
      <c r="BU207" s="6">
        <v>0</v>
      </c>
      <c r="BV207" s="7">
        <f t="shared" si="172"/>
        <v>0</v>
      </c>
      <c r="BW207" s="12">
        <f t="shared" si="170"/>
        <v>120.032</v>
      </c>
      <c r="BX207" s="7">
        <f t="shared" si="171"/>
        <v>1110.444</v>
      </c>
    </row>
    <row r="208" spans="1:76" x14ac:dyDescent="0.3">
      <c r="A208" s="43">
        <v>2020</v>
      </c>
      <c r="B208" s="44" t="s">
        <v>12</v>
      </c>
      <c r="C208" s="8">
        <v>0</v>
      </c>
      <c r="D208" s="6">
        <v>0</v>
      </c>
      <c r="E208" s="7">
        <f t="shared" si="172"/>
        <v>0</v>
      </c>
      <c r="F208" s="8">
        <v>0</v>
      </c>
      <c r="G208" s="6">
        <v>0</v>
      </c>
      <c r="H208" s="7">
        <f t="shared" si="172"/>
        <v>0</v>
      </c>
      <c r="I208" s="8">
        <v>0</v>
      </c>
      <c r="J208" s="6">
        <v>0</v>
      </c>
      <c r="K208" s="7">
        <f t="shared" si="162"/>
        <v>0</v>
      </c>
      <c r="L208" s="8">
        <v>0</v>
      </c>
      <c r="M208" s="6">
        <v>0</v>
      </c>
      <c r="N208" s="7">
        <f t="shared" si="172"/>
        <v>0</v>
      </c>
      <c r="O208" s="8">
        <v>0</v>
      </c>
      <c r="P208" s="6">
        <v>0</v>
      </c>
      <c r="Q208" s="7">
        <f t="shared" si="163"/>
        <v>0</v>
      </c>
      <c r="R208" s="8">
        <v>0</v>
      </c>
      <c r="S208" s="6">
        <v>0</v>
      </c>
      <c r="T208" s="7">
        <f t="shared" si="172"/>
        <v>0</v>
      </c>
      <c r="U208" s="8">
        <v>0</v>
      </c>
      <c r="V208" s="6">
        <v>0</v>
      </c>
      <c r="W208" s="7">
        <f t="shared" si="172"/>
        <v>0</v>
      </c>
      <c r="X208" s="8">
        <v>0</v>
      </c>
      <c r="Y208" s="6">
        <v>0</v>
      </c>
      <c r="Z208" s="7">
        <f t="shared" si="172"/>
        <v>0</v>
      </c>
      <c r="AA208" s="64">
        <v>55.5</v>
      </c>
      <c r="AB208" s="65">
        <v>489.27699999999999</v>
      </c>
      <c r="AC208" s="7">
        <f t="shared" si="172"/>
        <v>8815.8018018018029</v>
      </c>
      <c r="AD208" s="8">
        <v>0</v>
      </c>
      <c r="AE208" s="6">
        <v>0</v>
      </c>
      <c r="AF208" s="7">
        <f t="shared" si="172"/>
        <v>0</v>
      </c>
      <c r="AG208" s="8">
        <v>0</v>
      </c>
      <c r="AH208" s="6">
        <v>0</v>
      </c>
      <c r="AI208" s="7">
        <f t="shared" si="172"/>
        <v>0</v>
      </c>
      <c r="AJ208" s="8">
        <v>0</v>
      </c>
      <c r="AK208" s="6">
        <v>0</v>
      </c>
      <c r="AL208" s="7">
        <f t="shared" si="172"/>
        <v>0</v>
      </c>
      <c r="AM208" s="8">
        <v>0</v>
      </c>
      <c r="AN208" s="6">
        <v>0</v>
      </c>
      <c r="AO208" s="7">
        <f t="shared" si="172"/>
        <v>0</v>
      </c>
      <c r="AP208" s="8">
        <v>0</v>
      </c>
      <c r="AQ208" s="6">
        <v>0</v>
      </c>
      <c r="AR208" s="7">
        <f t="shared" si="172"/>
        <v>0</v>
      </c>
      <c r="AS208" s="8">
        <v>0</v>
      </c>
      <c r="AT208" s="6">
        <v>0</v>
      </c>
      <c r="AU208" s="7">
        <f t="shared" si="166"/>
        <v>0</v>
      </c>
      <c r="AV208" s="8">
        <v>0</v>
      </c>
      <c r="AW208" s="6">
        <v>0</v>
      </c>
      <c r="AX208" s="7">
        <f t="shared" si="172"/>
        <v>0</v>
      </c>
      <c r="AY208" s="8">
        <v>0</v>
      </c>
      <c r="AZ208" s="6">
        <v>0</v>
      </c>
      <c r="BA208" s="7">
        <f t="shared" si="172"/>
        <v>0</v>
      </c>
      <c r="BB208" s="8">
        <v>0</v>
      </c>
      <c r="BC208" s="6">
        <v>0</v>
      </c>
      <c r="BD208" s="7">
        <f t="shared" si="172"/>
        <v>0</v>
      </c>
      <c r="BE208" s="8">
        <v>0</v>
      </c>
      <c r="BF208" s="6">
        <v>0</v>
      </c>
      <c r="BG208" s="7">
        <f t="shared" si="172"/>
        <v>0</v>
      </c>
      <c r="BH208" s="8">
        <v>0</v>
      </c>
      <c r="BI208" s="6">
        <v>0</v>
      </c>
      <c r="BJ208" s="7">
        <f t="shared" si="172"/>
        <v>0</v>
      </c>
      <c r="BK208" s="8">
        <v>0</v>
      </c>
      <c r="BL208" s="6">
        <v>0</v>
      </c>
      <c r="BM208" s="7">
        <f t="shared" si="172"/>
        <v>0</v>
      </c>
      <c r="BN208" s="64">
        <v>4.4659999999999998E-2</v>
      </c>
      <c r="BO208" s="65">
        <v>2.7930000000000001</v>
      </c>
      <c r="BP208" s="7">
        <f t="shared" si="172"/>
        <v>62539.184952978059</v>
      </c>
      <c r="BQ208" s="8">
        <v>0</v>
      </c>
      <c r="BR208" s="6">
        <v>0</v>
      </c>
      <c r="BS208" s="7">
        <f t="shared" si="172"/>
        <v>0</v>
      </c>
      <c r="BT208" s="8">
        <v>0</v>
      </c>
      <c r="BU208" s="6">
        <v>0</v>
      </c>
      <c r="BV208" s="7">
        <f t="shared" si="172"/>
        <v>0</v>
      </c>
      <c r="BW208" s="12">
        <f t="shared" si="170"/>
        <v>55.54466</v>
      </c>
      <c r="BX208" s="7">
        <f t="shared" si="171"/>
        <v>492.07</v>
      </c>
    </row>
    <row r="209" spans="1:76" x14ac:dyDescent="0.3">
      <c r="A209" s="43">
        <v>2020</v>
      </c>
      <c r="B209" s="44" t="s">
        <v>13</v>
      </c>
      <c r="C209" s="8">
        <v>0</v>
      </c>
      <c r="D209" s="6">
        <v>0</v>
      </c>
      <c r="E209" s="7">
        <f t="shared" si="172"/>
        <v>0</v>
      </c>
      <c r="F209" s="8">
        <v>0</v>
      </c>
      <c r="G209" s="6">
        <v>0</v>
      </c>
      <c r="H209" s="7">
        <f t="shared" si="172"/>
        <v>0</v>
      </c>
      <c r="I209" s="8">
        <v>0</v>
      </c>
      <c r="J209" s="6">
        <v>0</v>
      </c>
      <c r="K209" s="7">
        <f t="shared" si="162"/>
        <v>0</v>
      </c>
      <c r="L209" s="8">
        <v>0</v>
      </c>
      <c r="M209" s="6">
        <v>0</v>
      </c>
      <c r="N209" s="7">
        <f t="shared" si="172"/>
        <v>0</v>
      </c>
      <c r="O209" s="8">
        <v>0</v>
      </c>
      <c r="P209" s="6">
        <v>0</v>
      </c>
      <c r="Q209" s="7">
        <f t="shared" si="163"/>
        <v>0</v>
      </c>
      <c r="R209" s="8">
        <v>0</v>
      </c>
      <c r="S209" s="6">
        <v>0</v>
      </c>
      <c r="T209" s="7">
        <f t="shared" si="172"/>
        <v>0</v>
      </c>
      <c r="U209" s="8">
        <v>0</v>
      </c>
      <c r="V209" s="6">
        <v>0</v>
      </c>
      <c r="W209" s="7">
        <f t="shared" si="172"/>
        <v>0</v>
      </c>
      <c r="X209" s="8">
        <v>0</v>
      </c>
      <c r="Y209" s="6">
        <v>0</v>
      </c>
      <c r="Z209" s="7">
        <f t="shared" si="172"/>
        <v>0</v>
      </c>
      <c r="AA209" s="66">
        <v>27.192</v>
      </c>
      <c r="AB209" s="67">
        <v>227.428</v>
      </c>
      <c r="AC209" s="7">
        <f t="shared" si="172"/>
        <v>8363.7834657252133</v>
      </c>
      <c r="AD209" s="8">
        <v>0</v>
      </c>
      <c r="AE209" s="6">
        <v>0</v>
      </c>
      <c r="AF209" s="7">
        <f t="shared" si="172"/>
        <v>0</v>
      </c>
      <c r="AG209" s="8">
        <v>0</v>
      </c>
      <c r="AH209" s="6">
        <v>0</v>
      </c>
      <c r="AI209" s="7">
        <f t="shared" si="172"/>
        <v>0</v>
      </c>
      <c r="AJ209" s="8">
        <v>0</v>
      </c>
      <c r="AK209" s="6">
        <v>0</v>
      </c>
      <c r="AL209" s="7">
        <f t="shared" si="172"/>
        <v>0</v>
      </c>
      <c r="AM209" s="8">
        <v>0</v>
      </c>
      <c r="AN209" s="6">
        <v>0</v>
      </c>
      <c r="AO209" s="7">
        <f t="shared" si="172"/>
        <v>0</v>
      </c>
      <c r="AP209" s="8">
        <v>0</v>
      </c>
      <c r="AQ209" s="6">
        <v>0</v>
      </c>
      <c r="AR209" s="7">
        <f t="shared" si="172"/>
        <v>0</v>
      </c>
      <c r="AS209" s="8">
        <v>0</v>
      </c>
      <c r="AT209" s="6">
        <v>0</v>
      </c>
      <c r="AU209" s="7">
        <f t="shared" si="166"/>
        <v>0</v>
      </c>
      <c r="AV209" s="8">
        <v>0</v>
      </c>
      <c r="AW209" s="6">
        <v>0</v>
      </c>
      <c r="AX209" s="7">
        <f t="shared" si="172"/>
        <v>0</v>
      </c>
      <c r="AY209" s="8">
        <v>0</v>
      </c>
      <c r="AZ209" s="6">
        <v>0</v>
      </c>
      <c r="BA209" s="7">
        <f t="shared" si="172"/>
        <v>0</v>
      </c>
      <c r="BB209" s="8">
        <v>0</v>
      </c>
      <c r="BC209" s="6">
        <v>0</v>
      </c>
      <c r="BD209" s="7">
        <f t="shared" si="172"/>
        <v>0</v>
      </c>
      <c r="BE209" s="8">
        <v>0</v>
      </c>
      <c r="BF209" s="6">
        <v>0</v>
      </c>
      <c r="BG209" s="7">
        <f t="shared" si="172"/>
        <v>0</v>
      </c>
      <c r="BH209" s="8">
        <v>0</v>
      </c>
      <c r="BI209" s="6">
        <v>0</v>
      </c>
      <c r="BJ209" s="7">
        <f t="shared" si="172"/>
        <v>0</v>
      </c>
      <c r="BK209" s="8">
        <v>0</v>
      </c>
      <c r="BL209" s="6">
        <v>0</v>
      </c>
      <c r="BM209" s="7">
        <f t="shared" si="172"/>
        <v>0</v>
      </c>
      <c r="BN209" s="66">
        <v>0.19275999999999999</v>
      </c>
      <c r="BO209" s="67">
        <v>8.8919999999999995</v>
      </c>
      <c r="BP209" s="7">
        <f t="shared" si="172"/>
        <v>46129.902469391993</v>
      </c>
      <c r="BQ209" s="8">
        <v>0</v>
      </c>
      <c r="BR209" s="6">
        <v>0</v>
      </c>
      <c r="BS209" s="7">
        <f t="shared" si="172"/>
        <v>0</v>
      </c>
      <c r="BT209" s="8">
        <v>0</v>
      </c>
      <c r="BU209" s="6">
        <v>0</v>
      </c>
      <c r="BV209" s="7">
        <f t="shared" si="172"/>
        <v>0</v>
      </c>
      <c r="BW209" s="12">
        <f t="shared" si="170"/>
        <v>27.38476</v>
      </c>
      <c r="BX209" s="7">
        <f t="shared" si="171"/>
        <v>236.32</v>
      </c>
    </row>
    <row r="210" spans="1:76" x14ac:dyDescent="0.3">
      <c r="A210" s="43">
        <v>2020</v>
      </c>
      <c r="B210" s="44" t="s">
        <v>14</v>
      </c>
      <c r="C210" s="8">
        <v>0</v>
      </c>
      <c r="D210" s="6">
        <v>0</v>
      </c>
      <c r="E210" s="7">
        <f t="shared" si="172"/>
        <v>0</v>
      </c>
      <c r="F210" s="8">
        <v>0</v>
      </c>
      <c r="G210" s="6">
        <v>0</v>
      </c>
      <c r="H210" s="7">
        <f t="shared" si="172"/>
        <v>0</v>
      </c>
      <c r="I210" s="8">
        <v>0</v>
      </c>
      <c r="J210" s="6">
        <v>0</v>
      </c>
      <c r="K210" s="7">
        <f t="shared" si="162"/>
        <v>0</v>
      </c>
      <c r="L210" s="8">
        <v>0</v>
      </c>
      <c r="M210" s="6">
        <v>0</v>
      </c>
      <c r="N210" s="7">
        <f t="shared" si="172"/>
        <v>0</v>
      </c>
      <c r="O210" s="8">
        <v>0</v>
      </c>
      <c r="P210" s="6">
        <v>0</v>
      </c>
      <c r="Q210" s="7">
        <f t="shared" si="163"/>
        <v>0</v>
      </c>
      <c r="R210" s="8">
        <v>0</v>
      </c>
      <c r="S210" s="6">
        <v>0</v>
      </c>
      <c r="T210" s="7">
        <f t="shared" si="172"/>
        <v>0</v>
      </c>
      <c r="U210" s="8">
        <v>0</v>
      </c>
      <c r="V210" s="6">
        <v>0</v>
      </c>
      <c r="W210" s="7">
        <f t="shared" si="172"/>
        <v>0</v>
      </c>
      <c r="X210" s="8">
        <v>0</v>
      </c>
      <c r="Y210" s="6">
        <v>0</v>
      </c>
      <c r="Z210" s="7">
        <f t="shared" si="172"/>
        <v>0</v>
      </c>
      <c r="AA210" s="9">
        <v>19.954000000000001</v>
      </c>
      <c r="AB210" s="70">
        <v>227.49199999999999</v>
      </c>
      <c r="AC210" s="7">
        <f t="shared" si="172"/>
        <v>11400.821890347799</v>
      </c>
      <c r="AD210" s="8">
        <v>0</v>
      </c>
      <c r="AE210" s="6">
        <v>0</v>
      </c>
      <c r="AF210" s="7">
        <f t="shared" si="172"/>
        <v>0</v>
      </c>
      <c r="AG210" s="8">
        <v>0</v>
      </c>
      <c r="AH210" s="6">
        <v>0</v>
      </c>
      <c r="AI210" s="7">
        <f t="shared" si="172"/>
        <v>0</v>
      </c>
      <c r="AJ210" s="8">
        <v>0</v>
      </c>
      <c r="AK210" s="6">
        <v>0</v>
      </c>
      <c r="AL210" s="7">
        <f t="shared" si="172"/>
        <v>0</v>
      </c>
      <c r="AM210" s="8">
        <v>0</v>
      </c>
      <c r="AN210" s="6">
        <v>0</v>
      </c>
      <c r="AO210" s="7">
        <f t="shared" si="172"/>
        <v>0</v>
      </c>
      <c r="AP210" s="8">
        <v>0</v>
      </c>
      <c r="AQ210" s="6">
        <v>0</v>
      </c>
      <c r="AR210" s="7">
        <f t="shared" si="172"/>
        <v>0</v>
      </c>
      <c r="AS210" s="8">
        <v>0</v>
      </c>
      <c r="AT210" s="6">
        <v>0</v>
      </c>
      <c r="AU210" s="7">
        <f t="shared" si="166"/>
        <v>0</v>
      </c>
      <c r="AV210" s="8">
        <v>0</v>
      </c>
      <c r="AW210" s="6">
        <v>0</v>
      </c>
      <c r="AX210" s="7">
        <f t="shared" si="172"/>
        <v>0</v>
      </c>
      <c r="AY210" s="8">
        <v>0</v>
      </c>
      <c r="AZ210" s="6">
        <v>0</v>
      </c>
      <c r="BA210" s="7">
        <f t="shared" si="172"/>
        <v>0</v>
      </c>
      <c r="BB210" s="8">
        <v>0</v>
      </c>
      <c r="BC210" s="6">
        <v>0</v>
      </c>
      <c r="BD210" s="7">
        <f t="shared" si="172"/>
        <v>0</v>
      </c>
      <c r="BE210" s="8">
        <v>0</v>
      </c>
      <c r="BF210" s="6">
        <v>0</v>
      </c>
      <c r="BG210" s="7">
        <f t="shared" si="172"/>
        <v>0</v>
      </c>
      <c r="BH210" s="8">
        <v>0</v>
      </c>
      <c r="BI210" s="6">
        <v>0</v>
      </c>
      <c r="BJ210" s="7">
        <f t="shared" si="172"/>
        <v>0</v>
      </c>
      <c r="BK210" s="8">
        <v>0</v>
      </c>
      <c r="BL210" s="6">
        <v>0</v>
      </c>
      <c r="BM210" s="7">
        <f t="shared" si="172"/>
        <v>0</v>
      </c>
      <c r="BN210" s="8">
        <v>0</v>
      </c>
      <c r="BO210" s="6">
        <v>0</v>
      </c>
      <c r="BP210" s="7">
        <f t="shared" si="172"/>
        <v>0</v>
      </c>
      <c r="BQ210" s="8">
        <v>0</v>
      </c>
      <c r="BR210" s="6">
        <v>0</v>
      </c>
      <c r="BS210" s="7">
        <f t="shared" si="172"/>
        <v>0</v>
      </c>
      <c r="BT210" s="8">
        <v>0</v>
      </c>
      <c r="BU210" s="6">
        <v>0</v>
      </c>
      <c r="BV210" s="7">
        <f t="shared" si="172"/>
        <v>0</v>
      </c>
      <c r="BW210" s="12">
        <f t="shared" si="170"/>
        <v>19.954000000000001</v>
      </c>
      <c r="BX210" s="7">
        <f t="shared" si="171"/>
        <v>227.49199999999999</v>
      </c>
    </row>
    <row r="211" spans="1:76" x14ac:dyDescent="0.3">
      <c r="A211" s="43">
        <v>2020</v>
      </c>
      <c r="B211" s="7" t="s">
        <v>15</v>
      </c>
      <c r="C211" s="8">
        <v>0</v>
      </c>
      <c r="D211" s="6">
        <v>0</v>
      </c>
      <c r="E211" s="7">
        <f t="shared" si="172"/>
        <v>0</v>
      </c>
      <c r="F211" s="8">
        <v>0</v>
      </c>
      <c r="G211" s="6">
        <v>0</v>
      </c>
      <c r="H211" s="7">
        <f t="shared" si="172"/>
        <v>0</v>
      </c>
      <c r="I211" s="8">
        <v>0</v>
      </c>
      <c r="J211" s="6">
        <v>0</v>
      </c>
      <c r="K211" s="7">
        <f t="shared" si="162"/>
        <v>0</v>
      </c>
      <c r="L211" s="8">
        <v>0</v>
      </c>
      <c r="M211" s="6">
        <v>0</v>
      </c>
      <c r="N211" s="7">
        <f t="shared" si="172"/>
        <v>0</v>
      </c>
      <c r="O211" s="8">
        <v>0</v>
      </c>
      <c r="P211" s="6">
        <v>0</v>
      </c>
      <c r="Q211" s="7">
        <f t="shared" si="163"/>
        <v>0</v>
      </c>
      <c r="R211" s="8">
        <v>0</v>
      </c>
      <c r="S211" s="6">
        <v>0</v>
      </c>
      <c r="T211" s="7">
        <f t="shared" si="172"/>
        <v>0</v>
      </c>
      <c r="U211" s="8">
        <v>0</v>
      </c>
      <c r="V211" s="6">
        <v>0</v>
      </c>
      <c r="W211" s="7">
        <f t="shared" si="172"/>
        <v>0</v>
      </c>
      <c r="X211" s="8">
        <v>0</v>
      </c>
      <c r="Y211" s="6">
        <v>0</v>
      </c>
      <c r="Z211" s="7">
        <f t="shared" si="172"/>
        <v>0</v>
      </c>
      <c r="AA211" s="71">
        <v>32.475000000000001</v>
      </c>
      <c r="AB211" s="6">
        <v>275.86900000000003</v>
      </c>
      <c r="AC211" s="7">
        <f t="shared" si="172"/>
        <v>8494.811393379523</v>
      </c>
      <c r="AD211" s="8">
        <v>0</v>
      </c>
      <c r="AE211" s="6">
        <v>0</v>
      </c>
      <c r="AF211" s="7">
        <f t="shared" si="172"/>
        <v>0</v>
      </c>
      <c r="AG211" s="8">
        <v>0</v>
      </c>
      <c r="AH211" s="6">
        <v>0</v>
      </c>
      <c r="AI211" s="7">
        <f t="shared" si="172"/>
        <v>0</v>
      </c>
      <c r="AJ211" s="8">
        <v>0</v>
      </c>
      <c r="AK211" s="6">
        <v>0</v>
      </c>
      <c r="AL211" s="7">
        <f t="shared" si="172"/>
        <v>0</v>
      </c>
      <c r="AM211" s="8">
        <v>0</v>
      </c>
      <c r="AN211" s="6">
        <v>0</v>
      </c>
      <c r="AO211" s="7">
        <f t="shared" si="172"/>
        <v>0</v>
      </c>
      <c r="AP211" s="8">
        <v>0</v>
      </c>
      <c r="AQ211" s="6">
        <v>0</v>
      </c>
      <c r="AR211" s="7">
        <f t="shared" si="172"/>
        <v>0</v>
      </c>
      <c r="AS211" s="8">
        <v>0</v>
      </c>
      <c r="AT211" s="6">
        <v>0</v>
      </c>
      <c r="AU211" s="7">
        <f t="shared" si="166"/>
        <v>0</v>
      </c>
      <c r="AV211" s="8">
        <v>0</v>
      </c>
      <c r="AW211" s="6">
        <v>0</v>
      </c>
      <c r="AX211" s="7">
        <f t="shared" si="172"/>
        <v>0</v>
      </c>
      <c r="AY211" s="8">
        <v>0</v>
      </c>
      <c r="AZ211" s="6">
        <v>0</v>
      </c>
      <c r="BA211" s="7">
        <f t="shared" si="172"/>
        <v>0</v>
      </c>
      <c r="BB211" s="8">
        <v>0</v>
      </c>
      <c r="BC211" s="6">
        <v>0</v>
      </c>
      <c r="BD211" s="7">
        <f t="shared" si="172"/>
        <v>0</v>
      </c>
      <c r="BE211" s="8">
        <v>0</v>
      </c>
      <c r="BF211" s="6">
        <v>0</v>
      </c>
      <c r="BG211" s="7">
        <f t="shared" si="172"/>
        <v>0</v>
      </c>
      <c r="BH211" s="8">
        <v>0</v>
      </c>
      <c r="BI211" s="6">
        <v>0</v>
      </c>
      <c r="BJ211" s="7">
        <f t="shared" si="172"/>
        <v>0</v>
      </c>
      <c r="BK211" s="8">
        <v>0</v>
      </c>
      <c r="BL211" s="6">
        <v>0</v>
      </c>
      <c r="BM211" s="7">
        <f t="shared" si="172"/>
        <v>0</v>
      </c>
      <c r="BN211" s="8">
        <v>0</v>
      </c>
      <c r="BO211" s="6">
        <v>0</v>
      </c>
      <c r="BP211" s="7">
        <f t="shared" si="172"/>
        <v>0</v>
      </c>
      <c r="BQ211" s="8">
        <v>0</v>
      </c>
      <c r="BR211" s="6">
        <v>0</v>
      </c>
      <c r="BS211" s="7">
        <f t="shared" si="172"/>
        <v>0</v>
      </c>
      <c r="BT211" s="8">
        <v>0</v>
      </c>
      <c r="BU211" s="6">
        <v>0</v>
      </c>
      <c r="BV211" s="7">
        <f t="shared" si="172"/>
        <v>0</v>
      </c>
      <c r="BW211" s="12">
        <f t="shared" si="170"/>
        <v>32.475000000000001</v>
      </c>
      <c r="BX211" s="7">
        <f t="shared" si="171"/>
        <v>275.86900000000003</v>
      </c>
    </row>
    <row r="212" spans="1:76" x14ac:dyDescent="0.3">
      <c r="A212" s="43">
        <v>2020</v>
      </c>
      <c r="B212" s="44" t="s">
        <v>16</v>
      </c>
      <c r="C212" s="8">
        <v>0</v>
      </c>
      <c r="D212" s="6">
        <v>0</v>
      </c>
      <c r="E212" s="7">
        <f t="shared" si="172"/>
        <v>0</v>
      </c>
      <c r="F212" s="8">
        <v>0</v>
      </c>
      <c r="G212" s="6">
        <v>0</v>
      </c>
      <c r="H212" s="7">
        <f t="shared" si="172"/>
        <v>0</v>
      </c>
      <c r="I212" s="8">
        <v>0</v>
      </c>
      <c r="J212" s="6">
        <v>0</v>
      </c>
      <c r="K212" s="7">
        <f t="shared" si="162"/>
        <v>0</v>
      </c>
      <c r="L212" s="8">
        <v>0</v>
      </c>
      <c r="M212" s="6">
        <v>0</v>
      </c>
      <c r="N212" s="7">
        <f t="shared" si="172"/>
        <v>0</v>
      </c>
      <c r="O212" s="8">
        <v>0</v>
      </c>
      <c r="P212" s="6">
        <v>0</v>
      </c>
      <c r="Q212" s="7">
        <f t="shared" si="163"/>
        <v>0</v>
      </c>
      <c r="R212" s="8">
        <v>0</v>
      </c>
      <c r="S212" s="6">
        <v>0</v>
      </c>
      <c r="T212" s="7">
        <f t="shared" si="172"/>
        <v>0</v>
      </c>
      <c r="U212" s="8">
        <v>0</v>
      </c>
      <c r="V212" s="6">
        <v>0</v>
      </c>
      <c r="W212" s="7">
        <f t="shared" si="172"/>
        <v>0</v>
      </c>
      <c r="X212" s="8">
        <v>0</v>
      </c>
      <c r="Y212" s="6">
        <v>0</v>
      </c>
      <c r="Z212" s="7">
        <f t="shared" si="172"/>
        <v>0</v>
      </c>
      <c r="AA212" s="71">
        <v>6.3689999999999998</v>
      </c>
      <c r="AB212" s="6">
        <v>101.212</v>
      </c>
      <c r="AC212" s="7">
        <f t="shared" si="172"/>
        <v>15891.348720364265</v>
      </c>
      <c r="AD212" s="8">
        <v>0</v>
      </c>
      <c r="AE212" s="6">
        <v>0</v>
      </c>
      <c r="AF212" s="7">
        <f t="shared" si="172"/>
        <v>0</v>
      </c>
      <c r="AG212" s="8">
        <v>0</v>
      </c>
      <c r="AH212" s="6">
        <v>0</v>
      </c>
      <c r="AI212" s="7">
        <f t="shared" si="172"/>
        <v>0</v>
      </c>
      <c r="AJ212" s="8">
        <v>0</v>
      </c>
      <c r="AK212" s="6">
        <v>0</v>
      </c>
      <c r="AL212" s="7">
        <f t="shared" si="172"/>
        <v>0</v>
      </c>
      <c r="AM212" s="8">
        <v>0</v>
      </c>
      <c r="AN212" s="6">
        <v>0</v>
      </c>
      <c r="AO212" s="7">
        <f t="shared" si="172"/>
        <v>0</v>
      </c>
      <c r="AP212" s="8">
        <v>0</v>
      </c>
      <c r="AQ212" s="6">
        <v>0</v>
      </c>
      <c r="AR212" s="7">
        <f t="shared" si="172"/>
        <v>0</v>
      </c>
      <c r="AS212" s="8">
        <v>0</v>
      </c>
      <c r="AT212" s="6">
        <v>0</v>
      </c>
      <c r="AU212" s="7">
        <f t="shared" si="166"/>
        <v>0</v>
      </c>
      <c r="AV212" s="8">
        <v>0</v>
      </c>
      <c r="AW212" s="6">
        <v>0</v>
      </c>
      <c r="AX212" s="7">
        <f t="shared" si="172"/>
        <v>0</v>
      </c>
      <c r="AY212" s="8">
        <v>0</v>
      </c>
      <c r="AZ212" s="6">
        <v>0</v>
      </c>
      <c r="BA212" s="7">
        <f t="shared" si="172"/>
        <v>0</v>
      </c>
      <c r="BB212" s="8">
        <v>0</v>
      </c>
      <c r="BC212" s="6">
        <v>0</v>
      </c>
      <c r="BD212" s="7">
        <f t="shared" si="172"/>
        <v>0</v>
      </c>
      <c r="BE212" s="8">
        <v>0</v>
      </c>
      <c r="BF212" s="6">
        <v>0</v>
      </c>
      <c r="BG212" s="7">
        <f t="shared" si="172"/>
        <v>0</v>
      </c>
      <c r="BH212" s="8">
        <v>0</v>
      </c>
      <c r="BI212" s="6">
        <v>0</v>
      </c>
      <c r="BJ212" s="7">
        <f t="shared" si="172"/>
        <v>0</v>
      </c>
      <c r="BK212" s="8">
        <v>0</v>
      </c>
      <c r="BL212" s="6">
        <v>0</v>
      </c>
      <c r="BM212" s="7">
        <f t="shared" si="172"/>
        <v>0</v>
      </c>
      <c r="BN212" s="8">
        <v>0</v>
      </c>
      <c r="BO212" s="6">
        <v>0</v>
      </c>
      <c r="BP212" s="7">
        <f t="shared" si="172"/>
        <v>0</v>
      </c>
      <c r="BQ212" s="8">
        <v>0</v>
      </c>
      <c r="BR212" s="6">
        <v>0</v>
      </c>
      <c r="BS212" s="7">
        <f t="shared" si="172"/>
        <v>0</v>
      </c>
      <c r="BT212" s="8">
        <v>0</v>
      </c>
      <c r="BU212" s="6">
        <v>0</v>
      </c>
      <c r="BV212" s="7">
        <f t="shared" si="172"/>
        <v>0</v>
      </c>
      <c r="BW212" s="12">
        <f t="shared" si="170"/>
        <v>6.3689999999999998</v>
      </c>
      <c r="BX212" s="7">
        <f t="shared" si="171"/>
        <v>101.212</v>
      </c>
    </row>
    <row r="213" spans="1:76" ht="15" thickBot="1" x14ac:dyDescent="0.35">
      <c r="A213" s="59"/>
      <c r="B213" s="60" t="s">
        <v>17</v>
      </c>
      <c r="C213" s="61">
        <f t="shared" ref="C213:D213" si="173">SUM(C201:C212)</f>
        <v>0</v>
      </c>
      <c r="D213" s="62">
        <f t="shared" si="173"/>
        <v>0</v>
      </c>
      <c r="E213" s="63"/>
      <c r="F213" s="61">
        <f t="shared" ref="F213:G213" si="174">SUM(F201:F212)</f>
        <v>8.0000000000000002E-3</v>
      </c>
      <c r="G213" s="62">
        <f t="shared" si="174"/>
        <v>0.216</v>
      </c>
      <c r="H213" s="63"/>
      <c r="I213" s="61">
        <f t="shared" ref="I213:J213" si="175">SUM(I201:I212)</f>
        <v>0</v>
      </c>
      <c r="J213" s="62">
        <f t="shared" si="175"/>
        <v>0</v>
      </c>
      <c r="K213" s="63"/>
      <c r="L213" s="61">
        <f t="shared" ref="L213:M213" si="176">SUM(L201:L212)</f>
        <v>0</v>
      </c>
      <c r="M213" s="62">
        <f t="shared" si="176"/>
        <v>0</v>
      </c>
      <c r="N213" s="63"/>
      <c r="O213" s="61">
        <f t="shared" ref="O213:P213" si="177">SUM(O201:O212)</f>
        <v>0</v>
      </c>
      <c r="P213" s="62">
        <f t="shared" si="177"/>
        <v>0</v>
      </c>
      <c r="Q213" s="63"/>
      <c r="R213" s="61">
        <f t="shared" ref="R213:S213" si="178">SUM(R201:R212)</f>
        <v>0</v>
      </c>
      <c r="S213" s="62">
        <f t="shared" si="178"/>
        <v>0</v>
      </c>
      <c r="T213" s="63"/>
      <c r="U213" s="61">
        <f t="shared" ref="U213:V213" si="179">SUM(U201:U212)</f>
        <v>0</v>
      </c>
      <c r="V213" s="62">
        <f t="shared" si="179"/>
        <v>0</v>
      </c>
      <c r="W213" s="63"/>
      <c r="X213" s="61">
        <f t="shared" ref="X213:Y213" si="180">SUM(X201:X212)</f>
        <v>0</v>
      </c>
      <c r="Y213" s="62">
        <f t="shared" si="180"/>
        <v>0</v>
      </c>
      <c r="Z213" s="63"/>
      <c r="AA213" s="61">
        <f t="shared" ref="AA213:AB213" si="181">SUM(AA201:AA212)</f>
        <v>344.447</v>
      </c>
      <c r="AB213" s="62">
        <f t="shared" si="181"/>
        <v>3169.9160000000002</v>
      </c>
      <c r="AC213" s="63"/>
      <c r="AD213" s="61">
        <f t="shared" ref="AD213:AE213" si="182">SUM(AD201:AD212)</f>
        <v>0</v>
      </c>
      <c r="AE213" s="62">
        <f t="shared" si="182"/>
        <v>0</v>
      </c>
      <c r="AF213" s="63"/>
      <c r="AG213" s="61">
        <f t="shared" ref="AG213:AH213" si="183">SUM(AG201:AG212)</f>
        <v>18</v>
      </c>
      <c r="AH213" s="62">
        <f t="shared" si="183"/>
        <v>156.6</v>
      </c>
      <c r="AI213" s="63"/>
      <c r="AJ213" s="61">
        <f t="shared" ref="AJ213:AK213" si="184">SUM(AJ201:AJ212)</f>
        <v>0</v>
      </c>
      <c r="AK213" s="62">
        <f t="shared" si="184"/>
        <v>0</v>
      </c>
      <c r="AL213" s="63"/>
      <c r="AM213" s="61">
        <f t="shared" ref="AM213:AN213" si="185">SUM(AM201:AM212)</f>
        <v>0.85</v>
      </c>
      <c r="AN213" s="62">
        <f t="shared" si="185"/>
        <v>9.8889999999999993</v>
      </c>
      <c r="AO213" s="63"/>
      <c r="AP213" s="61">
        <f t="shared" ref="AP213:AQ213" si="186">SUM(AP201:AP212)</f>
        <v>0</v>
      </c>
      <c r="AQ213" s="62">
        <f t="shared" si="186"/>
        <v>0</v>
      </c>
      <c r="AR213" s="63"/>
      <c r="AS213" s="61">
        <f t="shared" ref="AS213:AT213" si="187">SUM(AS201:AS212)</f>
        <v>0</v>
      </c>
      <c r="AT213" s="62">
        <f t="shared" si="187"/>
        <v>0</v>
      </c>
      <c r="AU213" s="63"/>
      <c r="AV213" s="61">
        <f t="shared" ref="AV213:AW213" si="188">SUM(AV201:AV212)</f>
        <v>0</v>
      </c>
      <c r="AW213" s="62">
        <f t="shared" si="188"/>
        <v>0</v>
      </c>
      <c r="AX213" s="63"/>
      <c r="AY213" s="61">
        <f t="shared" ref="AY213:AZ213" si="189">SUM(AY201:AY212)</f>
        <v>0</v>
      </c>
      <c r="AZ213" s="62">
        <f t="shared" si="189"/>
        <v>0</v>
      </c>
      <c r="BA213" s="63"/>
      <c r="BB213" s="61">
        <f t="shared" ref="BB213:BC213" si="190">SUM(BB201:BB212)</f>
        <v>0</v>
      </c>
      <c r="BC213" s="62">
        <f t="shared" si="190"/>
        <v>0</v>
      </c>
      <c r="BD213" s="63"/>
      <c r="BE213" s="61">
        <f t="shared" ref="BE213:BF213" si="191">SUM(BE201:BE212)</f>
        <v>0</v>
      </c>
      <c r="BF213" s="62">
        <f t="shared" si="191"/>
        <v>0</v>
      </c>
      <c r="BG213" s="63"/>
      <c r="BH213" s="61">
        <f t="shared" ref="BH213:BI213" si="192">SUM(BH201:BH212)</f>
        <v>0</v>
      </c>
      <c r="BI213" s="62">
        <f t="shared" si="192"/>
        <v>0</v>
      </c>
      <c r="BJ213" s="63"/>
      <c r="BK213" s="61">
        <f t="shared" ref="BK213:BL213" si="193">SUM(BK201:BK212)</f>
        <v>0</v>
      </c>
      <c r="BL213" s="62">
        <f t="shared" si="193"/>
        <v>0</v>
      </c>
      <c r="BM213" s="63"/>
      <c r="BN213" s="61">
        <f t="shared" ref="BN213:BO213" si="194">SUM(BN201:BN212)</f>
        <v>0.24204999999999999</v>
      </c>
      <c r="BO213" s="62">
        <f t="shared" si="194"/>
        <v>11.975</v>
      </c>
      <c r="BP213" s="63"/>
      <c r="BQ213" s="61">
        <f t="shared" ref="BQ213:BR213" si="195">SUM(BQ201:BQ212)</f>
        <v>0</v>
      </c>
      <c r="BR213" s="62">
        <f t="shared" si="195"/>
        <v>0</v>
      </c>
      <c r="BS213" s="63"/>
      <c r="BT213" s="61">
        <f t="shared" ref="BT213:BU213" si="196">SUM(BT201:BT212)</f>
        <v>0</v>
      </c>
      <c r="BU213" s="62">
        <f t="shared" si="196"/>
        <v>0</v>
      </c>
      <c r="BV213" s="63"/>
      <c r="BW213" s="40">
        <f t="shared" si="170"/>
        <v>363.54705000000001</v>
      </c>
      <c r="BX213" s="39">
        <f t="shared" si="171"/>
        <v>3348.596</v>
      </c>
    </row>
    <row r="214" spans="1:76" x14ac:dyDescent="0.3">
      <c r="A214" s="43">
        <v>2021</v>
      </c>
      <c r="B214" s="44" t="s">
        <v>5</v>
      </c>
      <c r="C214" s="8">
        <v>0</v>
      </c>
      <c r="D214" s="6">
        <v>0</v>
      </c>
      <c r="E214" s="7">
        <f>IF(C214=0,0,D214/C214*1000)</f>
        <v>0</v>
      </c>
      <c r="F214" s="8">
        <v>0</v>
      </c>
      <c r="G214" s="6">
        <v>0</v>
      </c>
      <c r="H214" s="7">
        <f t="shared" ref="H214:H225" si="197">IF(F214=0,0,G214/F214*1000)</f>
        <v>0</v>
      </c>
      <c r="I214" s="8">
        <v>0</v>
      </c>
      <c r="J214" s="6">
        <v>0</v>
      </c>
      <c r="K214" s="7">
        <f t="shared" ref="K214:K225" si="198">IF(I214=0,0,J214/I214*1000)</f>
        <v>0</v>
      </c>
      <c r="L214" s="8">
        <v>0</v>
      </c>
      <c r="M214" s="6">
        <v>0</v>
      </c>
      <c r="N214" s="7">
        <f t="shared" ref="N214:N225" si="199">IF(L214=0,0,M214/L214*1000)</f>
        <v>0</v>
      </c>
      <c r="O214" s="8">
        <v>0</v>
      </c>
      <c r="P214" s="6">
        <v>0</v>
      </c>
      <c r="Q214" s="7">
        <f t="shared" ref="Q214:Q225" si="200">IF(O214=0,0,P214/O214*1000)</f>
        <v>0</v>
      </c>
      <c r="R214" s="8">
        <v>0</v>
      </c>
      <c r="S214" s="6">
        <v>0</v>
      </c>
      <c r="T214" s="7">
        <f t="shared" ref="T214:T225" si="201">IF(R214=0,0,S214/R214*1000)</f>
        <v>0</v>
      </c>
      <c r="U214" s="8">
        <v>0</v>
      </c>
      <c r="V214" s="6">
        <v>0</v>
      </c>
      <c r="W214" s="7">
        <f t="shared" ref="W214:W225" si="202">IF(U214=0,0,V214/U214*1000)</f>
        <v>0</v>
      </c>
      <c r="X214" s="8">
        <v>0</v>
      </c>
      <c r="Y214" s="6">
        <v>0</v>
      </c>
      <c r="Z214" s="7">
        <f t="shared" ref="Z214:Z225" si="203">IF(X214=0,0,Y214/X214*1000)</f>
        <v>0</v>
      </c>
      <c r="AA214" s="71">
        <v>3.3000000000000002E-2</v>
      </c>
      <c r="AB214" s="6">
        <v>1.5409999999999999</v>
      </c>
      <c r="AC214" s="7">
        <f t="shared" ref="AC214:AC225" si="204">IF(AA214=0,0,AB214/AA214*1000)</f>
        <v>46696.969696969696</v>
      </c>
      <c r="AD214" s="8">
        <v>0</v>
      </c>
      <c r="AE214" s="6">
        <v>0</v>
      </c>
      <c r="AF214" s="7">
        <f t="shared" ref="AF214:AF225" si="205">IF(AD214=0,0,AE214/AD214*1000)</f>
        <v>0</v>
      </c>
      <c r="AG214" s="8">
        <v>0</v>
      </c>
      <c r="AH214" s="6">
        <v>0</v>
      </c>
      <c r="AI214" s="7">
        <f t="shared" ref="AI214:AI225" si="206">IF(AG214=0,0,AH214/AG214*1000)</f>
        <v>0</v>
      </c>
      <c r="AJ214" s="8">
        <v>0</v>
      </c>
      <c r="AK214" s="6">
        <v>0</v>
      </c>
      <c r="AL214" s="7">
        <f t="shared" ref="AL214:AL225" si="207">IF(AJ214=0,0,AK214/AJ214*1000)</f>
        <v>0</v>
      </c>
      <c r="AM214" s="8">
        <v>0</v>
      </c>
      <c r="AN214" s="6">
        <v>0</v>
      </c>
      <c r="AO214" s="7">
        <f t="shared" ref="AO214:AO225" si="208">IF(AM214=0,0,AN214/AM214*1000)</f>
        <v>0</v>
      </c>
      <c r="AP214" s="8">
        <v>0</v>
      </c>
      <c r="AQ214" s="6">
        <v>0</v>
      </c>
      <c r="AR214" s="7">
        <f t="shared" ref="AR214:AR225" si="209">IF(AP214=0,0,AQ214/AP214*1000)</f>
        <v>0</v>
      </c>
      <c r="AS214" s="8">
        <v>0</v>
      </c>
      <c r="AT214" s="6">
        <v>0</v>
      </c>
      <c r="AU214" s="7">
        <f t="shared" ref="AU214:AU225" si="210">IF(AS214=0,0,AT214/AS214*1000)</f>
        <v>0</v>
      </c>
      <c r="AV214" s="8">
        <v>0</v>
      </c>
      <c r="AW214" s="6">
        <v>0</v>
      </c>
      <c r="AX214" s="7">
        <f t="shared" ref="AX214:AX225" si="211">IF(AV214=0,0,AW214/AV214*1000)</f>
        <v>0</v>
      </c>
      <c r="AY214" s="8">
        <v>0</v>
      </c>
      <c r="AZ214" s="6">
        <v>0</v>
      </c>
      <c r="BA214" s="7">
        <f t="shared" ref="BA214:BA225" si="212">IF(AY214=0,0,AZ214/AY214*1000)</f>
        <v>0</v>
      </c>
      <c r="BB214" s="8">
        <v>0</v>
      </c>
      <c r="BC214" s="6">
        <v>0</v>
      </c>
      <c r="BD214" s="7">
        <f t="shared" ref="BD214:BD225" si="213">IF(BB214=0,0,BC214/BB214*1000)</f>
        <v>0</v>
      </c>
      <c r="BE214" s="8">
        <v>0</v>
      </c>
      <c r="BF214" s="6">
        <v>0</v>
      </c>
      <c r="BG214" s="7">
        <f t="shared" ref="BG214:BG225" si="214">IF(BE214=0,0,BF214/BE214*1000)</f>
        <v>0</v>
      </c>
      <c r="BH214" s="8">
        <v>0</v>
      </c>
      <c r="BI214" s="6">
        <v>0</v>
      </c>
      <c r="BJ214" s="7">
        <f t="shared" ref="BJ214:BJ225" si="215">IF(BH214=0,0,BI214/BH214*1000)</f>
        <v>0</v>
      </c>
      <c r="BK214" s="8">
        <v>0</v>
      </c>
      <c r="BL214" s="6">
        <v>0</v>
      </c>
      <c r="BM214" s="7">
        <f t="shared" ref="BM214:BM225" si="216">IF(BK214=0,0,BL214/BK214*1000)</f>
        <v>0</v>
      </c>
      <c r="BN214" s="8">
        <v>0</v>
      </c>
      <c r="BO214" s="6">
        <v>0</v>
      </c>
      <c r="BP214" s="7">
        <f t="shared" ref="BP214:BP225" si="217">IF(BN214=0,0,BO214/BN214*1000)</f>
        <v>0</v>
      </c>
      <c r="BQ214" s="8">
        <v>0</v>
      </c>
      <c r="BR214" s="6">
        <v>0</v>
      </c>
      <c r="BS214" s="7">
        <f t="shared" ref="BS214:BS225" si="218">IF(BQ214=0,0,BR214/BQ214*1000)</f>
        <v>0</v>
      </c>
      <c r="BT214" s="8">
        <v>0</v>
      </c>
      <c r="BU214" s="6">
        <v>0</v>
      </c>
      <c r="BV214" s="7">
        <f t="shared" ref="BV214:BV225" si="219">IF(BT214=0,0,BU214/BT214*1000)</f>
        <v>0</v>
      </c>
      <c r="BW214" s="12">
        <f t="shared" si="170"/>
        <v>3.3000000000000002E-2</v>
      </c>
      <c r="BX214" s="7">
        <f t="shared" si="171"/>
        <v>1.5409999999999999</v>
      </c>
    </row>
    <row r="215" spans="1:76" x14ac:dyDescent="0.3">
      <c r="A215" s="43">
        <v>2021</v>
      </c>
      <c r="B215" s="44" t="s">
        <v>6</v>
      </c>
      <c r="C215" s="8">
        <v>0</v>
      </c>
      <c r="D215" s="6">
        <v>0</v>
      </c>
      <c r="E215" s="7">
        <f t="shared" ref="E215:E216" si="220">IF(C215=0,0,D215/C215*1000)</f>
        <v>0</v>
      </c>
      <c r="F215" s="71">
        <v>14.354066985645934</v>
      </c>
      <c r="G215" s="6">
        <v>0.20899999999999999</v>
      </c>
      <c r="H215" s="7">
        <f t="shared" si="197"/>
        <v>14.560333333333331</v>
      </c>
      <c r="I215" s="8">
        <v>0</v>
      </c>
      <c r="J215" s="6">
        <v>0</v>
      </c>
      <c r="K215" s="7">
        <f t="shared" si="198"/>
        <v>0</v>
      </c>
      <c r="L215" s="8">
        <v>0</v>
      </c>
      <c r="M215" s="6">
        <v>0</v>
      </c>
      <c r="N215" s="7">
        <f t="shared" si="199"/>
        <v>0</v>
      </c>
      <c r="O215" s="8">
        <v>0</v>
      </c>
      <c r="P215" s="6">
        <v>0</v>
      </c>
      <c r="Q215" s="7">
        <f t="shared" si="200"/>
        <v>0</v>
      </c>
      <c r="R215" s="8">
        <v>0</v>
      </c>
      <c r="S215" s="6">
        <v>0</v>
      </c>
      <c r="T215" s="7">
        <f t="shared" si="201"/>
        <v>0</v>
      </c>
      <c r="U215" s="8">
        <v>0</v>
      </c>
      <c r="V215" s="6">
        <v>0</v>
      </c>
      <c r="W215" s="7">
        <f t="shared" si="202"/>
        <v>0</v>
      </c>
      <c r="X215" s="8">
        <v>0</v>
      </c>
      <c r="Y215" s="6">
        <v>0</v>
      </c>
      <c r="Z215" s="7">
        <f t="shared" si="203"/>
        <v>0</v>
      </c>
      <c r="AA215" s="71">
        <v>50.026800071466859</v>
      </c>
      <c r="AB215" s="6">
        <v>5.5970000000000004</v>
      </c>
      <c r="AC215" s="7">
        <f t="shared" si="204"/>
        <v>111.88003214285715</v>
      </c>
      <c r="AD215" s="8">
        <v>0</v>
      </c>
      <c r="AE215" s="6">
        <v>0</v>
      </c>
      <c r="AF215" s="7">
        <f t="shared" si="205"/>
        <v>0</v>
      </c>
      <c r="AG215" s="8">
        <v>0</v>
      </c>
      <c r="AH215" s="6">
        <v>0</v>
      </c>
      <c r="AI215" s="7">
        <f t="shared" si="206"/>
        <v>0</v>
      </c>
      <c r="AJ215" s="8">
        <v>0</v>
      </c>
      <c r="AK215" s="6">
        <v>0</v>
      </c>
      <c r="AL215" s="7">
        <f t="shared" si="207"/>
        <v>0</v>
      </c>
      <c r="AM215" s="8">
        <v>0</v>
      </c>
      <c r="AN215" s="6">
        <v>0</v>
      </c>
      <c r="AO215" s="7">
        <f t="shared" si="208"/>
        <v>0</v>
      </c>
      <c r="AP215" s="8">
        <v>0</v>
      </c>
      <c r="AQ215" s="6">
        <v>0</v>
      </c>
      <c r="AR215" s="7">
        <f t="shared" si="209"/>
        <v>0</v>
      </c>
      <c r="AS215" s="8">
        <v>0</v>
      </c>
      <c r="AT215" s="6">
        <v>0</v>
      </c>
      <c r="AU215" s="7">
        <f t="shared" si="210"/>
        <v>0</v>
      </c>
      <c r="AV215" s="8">
        <v>0</v>
      </c>
      <c r="AW215" s="6">
        <v>0</v>
      </c>
      <c r="AX215" s="7">
        <f t="shared" si="211"/>
        <v>0</v>
      </c>
      <c r="AY215" s="8">
        <v>0</v>
      </c>
      <c r="AZ215" s="6">
        <v>0</v>
      </c>
      <c r="BA215" s="7">
        <f t="shared" si="212"/>
        <v>0</v>
      </c>
      <c r="BB215" s="8">
        <v>0</v>
      </c>
      <c r="BC215" s="6">
        <v>0</v>
      </c>
      <c r="BD215" s="7">
        <f t="shared" si="213"/>
        <v>0</v>
      </c>
      <c r="BE215" s="8">
        <v>0</v>
      </c>
      <c r="BF215" s="6">
        <v>0</v>
      </c>
      <c r="BG215" s="7">
        <f t="shared" si="214"/>
        <v>0</v>
      </c>
      <c r="BH215" s="8">
        <v>0</v>
      </c>
      <c r="BI215" s="6">
        <v>0</v>
      </c>
      <c r="BJ215" s="7">
        <f t="shared" si="215"/>
        <v>0</v>
      </c>
      <c r="BK215" s="8">
        <v>0</v>
      </c>
      <c r="BL215" s="6">
        <v>0</v>
      </c>
      <c r="BM215" s="7">
        <f t="shared" si="216"/>
        <v>0</v>
      </c>
      <c r="BN215" s="71">
        <v>17.872340425531917</v>
      </c>
      <c r="BO215" s="6">
        <v>0.61099999999999999</v>
      </c>
      <c r="BP215" s="7">
        <f t="shared" si="217"/>
        <v>34.186904761904756</v>
      </c>
      <c r="BQ215" s="8">
        <v>0</v>
      </c>
      <c r="BR215" s="6">
        <v>0</v>
      </c>
      <c r="BS215" s="7">
        <f t="shared" si="218"/>
        <v>0</v>
      </c>
      <c r="BT215" s="71">
        <v>315.78947368421052</v>
      </c>
      <c r="BU215" s="6">
        <v>0.38</v>
      </c>
      <c r="BV215" s="7">
        <f t="shared" si="219"/>
        <v>1.2033333333333334</v>
      </c>
      <c r="BW215" s="12">
        <f t="shared" si="170"/>
        <v>398.04268116685523</v>
      </c>
      <c r="BX215" s="7">
        <f t="shared" si="171"/>
        <v>6.7970000000000006</v>
      </c>
    </row>
    <row r="216" spans="1:76" x14ac:dyDescent="0.3">
      <c r="A216" s="43">
        <v>2021</v>
      </c>
      <c r="B216" s="44" t="s">
        <v>7</v>
      </c>
      <c r="C216" s="8">
        <v>0</v>
      </c>
      <c r="D216" s="6">
        <v>0</v>
      </c>
      <c r="E216" s="7">
        <f t="shared" si="220"/>
        <v>0</v>
      </c>
      <c r="F216" s="8">
        <v>0</v>
      </c>
      <c r="G216" s="6">
        <v>0</v>
      </c>
      <c r="H216" s="7">
        <f t="shared" si="197"/>
        <v>0</v>
      </c>
      <c r="I216" s="8">
        <v>0</v>
      </c>
      <c r="J216" s="6">
        <v>0</v>
      </c>
      <c r="K216" s="7">
        <f t="shared" si="198"/>
        <v>0</v>
      </c>
      <c r="L216" s="8">
        <v>0</v>
      </c>
      <c r="M216" s="6">
        <v>0</v>
      </c>
      <c r="N216" s="7">
        <f t="shared" si="199"/>
        <v>0</v>
      </c>
      <c r="O216" s="8">
        <v>0</v>
      </c>
      <c r="P216" s="6">
        <v>0</v>
      </c>
      <c r="Q216" s="7">
        <f t="shared" si="200"/>
        <v>0</v>
      </c>
      <c r="R216" s="8">
        <v>0</v>
      </c>
      <c r="S216" s="6">
        <v>0</v>
      </c>
      <c r="T216" s="7">
        <f t="shared" si="201"/>
        <v>0</v>
      </c>
      <c r="U216" s="8">
        <v>0</v>
      </c>
      <c r="V216" s="6">
        <v>0</v>
      </c>
      <c r="W216" s="7">
        <f t="shared" si="202"/>
        <v>0</v>
      </c>
      <c r="X216" s="8">
        <v>0</v>
      </c>
      <c r="Y216" s="6">
        <v>0</v>
      </c>
      <c r="Z216" s="7">
        <f t="shared" si="203"/>
        <v>0</v>
      </c>
      <c r="AA216" s="71">
        <v>1.1240000000000001</v>
      </c>
      <c r="AB216" s="6">
        <v>6.8079999999999998</v>
      </c>
      <c r="AC216" s="7">
        <f t="shared" si="204"/>
        <v>6056.9395017793586</v>
      </c>
      <c r="AD216" s="8">
        <v>0</v>
      </c>
      <c r="AE216" s="6">
        <v>0</v>
      </c>
      <c r="AF216" s="7">
        <f t="shared" si="205"/>
        <v>0</v>
      </c>
      <c r="AG216" s="8">
        <v>0</v>
      </c>
      <c r="AH216" s="6">
        <v>0</v>
      </c>
      <c r="AI216" s="7">
        <f t="shared" si="206"/>
        <v>0</v>
      </c>
      <c r="AJ216" s="8">
        <v>0</v>
      </c>
      <c r="AK216" s="6">
        <v>0</v>
      </c>
      <c r="AL216" s="7">
        <f t="shared" si="207"/>
        <v>0</v>
      </c>
      <c r="AM216" s="8">
        <v>0</v>
      </c>
      <c r="AN216" s="6">
        <v>0</v>
      </c>
      <c r="AO216" s="7">
        <f t="shared" si="208"/>
        <v>0</v>
      </c>
      <c r="AP216" s="8">
        <v>0</v>
      </c>
      <c r="AQ216" s="6">
        <v>0</v>
      </c>
      <c r="AR216" s="7">
        <f t="shared" si="209"/>
        <v>0</v>
      </c>
      <c r="AS216" s="8">
        <v>0</v>
      </c>
      <c r="AT216" s="6">
        <v>0</v>
      </c>
      <c r="AU216" s="7">
        <f t="shared" si="210"/>
        <v>0</v>
      </c>
      <c r="AV216" s="8">
        <v>0</v>
      </c>
      <c r="AW216" s="6">
        <v>0</v>
      </c>
      <c r="AX216" s="7">
        <f t="shared" si="211"/>
        <v>0</v>
      </c>
      <c r="AY216" s="8">
        <v>0</v>
      </c>
      <c r="AZ216" s="6">
        <v>0</v>
      </c>
      <c r="BA216" s="7">
        <f t="shared" si="212"/>
        <v>0</v>
      </c>
      <c r="BB216" s="8">
        <v>0</v>
      </c>
      <c r="BC216" s="6">
        <v>0</v>
      </c>
      <c r="BD216" s="7">
        <f t="shared" si="213"/>
        <v>0</v>
      </c>
      <c r="BE216" s="8">
        <v>0</v>
      </c>
      <c r="BF216" s="6">
        <v>0</v>
      </c>
      <c r="BG216" s="7">
        <f t="shared" si="214"/>
        <v>0</v>
      </c>
      <c r="BH216" s="8">
        <v>0</v>
      </c>
      <c r="BI216" s="6">
        <v>0</v>
      </c>
      <c r="BJ216" s="7">
        <f t="shared" si="215"/>
        <v>0</v>
      </c>
      <c r="BK216" s="8">
        <v>0</v>
      </c>
      <c r="BL216" s="6">
        <v>0</v>
      </c>
      <c r="BM216" s="7">
        <f t="shared" si="216"/>
        <v>0</v>
      </c>
      <c r="BN216" s="8">
        <v>0</v>
      </c>
      <c r="BO216" s="6">
        <v>0</v>
      </c>
      <c r="BP216" s="7">
        <f t="shared" si="217"/>
        <v>0</v>
      </c>
      <c r="BQ216" s="8">
        <v>0</v>
      </c>
      <c r="BR216" s="6">
        <v>0</v>
      </c>
      <c r="BS216" s="7">
        <f t="shared" si="218"/>
        <v>0</v>
      </c>
      <c r="BT216" s="8">
        <v>0</v>
      </c>
      <c r="BU216" s="6">
        <v>0</v>
      </c>
      <c r="BV216" s="7">
        <f t="shared" si="219"/>
        <v>0</v>
      </c>
      <c r="BW216" s="12">
        <f>C216+L216+X216+AD216+AJ216+BK216+BQ216+BT216+BN216+F216+BB216+AM216+AA216+U216+BE216+BH216+AV216+R216+AP216+AY216+AG216</f>
        <v>1.1240000000000001</v>
      </c>
      <c r="BX216" s="7">
        <f>D216+M216+Y216+AE216+AK216+BL216+BR216+BU216+BO216+G216+BC216+AN216+AB216+V216+BF216+BI216+AW216+S216+AQ216+AZ216+AH216</f>
        <v>6.8079999999999998</v>
      </c>
    </row>
    <row r="217" spans="1:76" x14ac:dyDescent="0.3">
      <c r="A217" s="43">
        <v>2021</v>
      </c>
      <c r="B217" s="44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si="197"/>
        <v>0</v>
      </c>
      <c r="I217" s="8">
        <v>0</v>
      </c>
      <c r="J217" s="6">
        <v>0</v>
      </c>
      <c r="K217" s="7">
        <f t="shared" si="198"/>
        <v>0</v>
      </c>
      <c r="L217" s="8">
        <v>0</v>
      </c>
      <c r="M217" s="6">
        <v>0</v>
      </c>
      <c r="N217" s="7">
        <f t="shared" si="199"/>
        <v>0</v>
      </c>
      <c r="O217" s="8">
        <v>0</v>
      </c>
      <c r="P217" s="6">
        <v>0</v>
      </c>
      <c r="Q217" s="7">
        <f t="shared" si="200"/>
        <v>0</v>
      </c>
      <c r="R217" s="8">
        <v>0</v>
      </c>
      <c r="S217" s="6">
        <v>0</v>
      </c>
      <c r="T217" s="7">
        <f t="shared" si="201"/>
        <v>0</v>
      </c>
      <c r="U217" s="8">
        <v>0</v>
      </c>
      <c r="V217" s="6">
        <v>0</v>
      </c>
      <c r="W217" s="7">
        <f t="shared" si="202"/>
        <v>0</v>
      </c>
      <c r="X217" s="8">
        <v>0</v>
      </c>
      <c r="Y217" s="6">
        <v>0</v>
      </c>
      <c r="Z217" s="7">
        <f t="shared" si="203"/>
        <v>0</v>
      </c>
      <c r="AA217" s="66">
        <v>0.28699999999999998</v>
      </c>
      <c r="AB217" s="67">
        <v>1.8859999999999999</v>
      </c>
      <c r="AC217" s="7">
        <f t="shared" si="204"/>
        <v>6571.4285714285716</v>
      </c>
      <c r="AD217" s="8">
        <v>0</v>
      </c>
      <c r="AE217" s="6">
        <v>0</v>
      </c>
      <c r="AF217" s="7">
        <f t="shared" si="205"/>
        <v>0</v>
      </c>
      <c r="AG217" s="8">
        <v>0</v>
      </c>
      <c r="AH217" s="6">
        <v>0</v>
      </c>
      <c r="AI217" s="7">
        <f t="shared" si="206"/>
        <v>0</v>
      </c>
      <c r="AJ217" s="8">
        <v>0</v>
      </c>
      <c r="AK217" s="6">
        <v>0</v>
      </c>
      <c r="AL217" s="7">
        <f t="shared" si="207"/>
        <v>0</v>
      </c>
      <c r="AM217" s="8">
        <v>0</v>
      </c>
      <c r="AN217" s="6">
        <v>0</v>
      </c>
      <c r="AO217" s="7">
        <f t="shared" si="208"/>
        <v>0</v>
      </c>
      <c r="AP217" s="8">
        <v>0</v>
      </c>
      <c r="AQ217" s="6">
        <v>0</v>
      </c>
      <c r="AR217" s="7">
        <f t="shared" si="209"/>
        <v>0</v>
      </c>
      <c r="AS217" s="8">
        <v>0</v>
      </c>
      <c r="AT217" s="6">
        <v>0</v>
      </c>
      <c r="AU217" s="7">
        <f t="shared" si="210"/>
        <v>0</v>
      </c>
      <c r="AV217" s="8">
        <v>0</v>
      </c>
      <c r="AW217" s="6">
        <v>0</v>
      </c>
      <c r="AX217" s="7">
        <f t="shared" si="211"/>
        <v>0</v>
      </c>
      <c r="AY217" s="8">
        <v>0</v>
      </c>
      <c r="AZ217" s="6">
        <v>0</v>
      </c>
      <c r="BA217" s="7">
        <f t="shared" si="212"/>
        <v>0</v>
      </c>
      <c r="BB217" s="8">
        <v>0</v>
      </c>
      <c r="BC217" s="6">
        <v>0</v>
      </c>
      <c r="BD217" s="7">
        <f t="shared" si="213"/>
        <v>0</v>
      </c>
      <c r="BE217" s="8">
        <v>0</v>
      </c>
      <c r="BF217" s="6">
        <v>0</v>
      </c>
      <c r="BG217" s="7">
        <f t="shared" si="214"/>
        <v>0</v>
      </c>
      <c r="BH217" s="8">
        <v>0</v>
      </c>
      <c r="BI217" s="6">
        <v>0</v>
      </c>
      <c r="BJ217" s="7">
        <f t="shared" si="215"/>
        <v>0</v>
      </c>
      <c r="BK217" s="8">
        <v>0</v>
      </c>
      <c r="BL217" s="6">
        <v>0</v>
      </c>
      <c r="BM217" s="7">
        <f t="shared" si="216"/>
        <v>0</v>
      </c>
      <c r="BN217" s="8">
        <v>0</v>
      </c>
      <c r="BO217" s="6">
        <v>0</v>
      </c>
      <c r="BP217" s="7">
        <f t="shared" si="217"/>
        <v>0</v>
      </c>
      <c r="BQ217" s="8">
        <v>0</v>
      </c>
      <c r="BR217" s="6">
        <v>0</v>
      </c>
      <c r="BS217" s="7">
        <f t="shared" si="218"/>
        <v>0</v>
      </c>
      <c r="BT217" s="66">
        <v>5</v>
      </c>
      <c r="BU217" s="67">
        <v>31.92</v>
      </c>
      <c r="BV217" s="7">
        <f t="shared" si="219"/>
        <v>6384</v>
      </c>
      <c r="BW217" s="12">
        <f t="shared" ref="BW217:BW226" si="221">C217+L217+X217+AD217+AJ217+BK217+BQ217+BT217+BN217+F217+BB217+AM217+AA217+U217+BE217+BH217+AV217+R217+AP217+AY217+AG217</f>
        <v>5.2869999999999999</v>
      </c>
      <c r="BX217" s="7">
        <f t="shared" ref="BX217:BX226" si="222">D217+M217+Y217+AE217+AK217+BL217+BR217+BU217+BO217+G217+BC217+AN217+AB217+V217+BF217+BI217+AW217+S217+AQ217+AZ217+AH217</f>
        <v>33.806000000000004</v>
      </c>
    </row>
    <row r="218" spans="1:76" x14ac:dyDescent="0.3">
      <c r="A218" s="43">
        <v>2021</v>
      </c>
      <c r="B218" s="7" t="s">
        <v>9</v>
      </c>
      <c r="C218" s="8">
        <v>0</v>
      </c>
      <c r="D218" s="6">
        <v>0</v>
      </c>
      <c r="E218" s="7">
        <f t="shared" ref="E218:E225" si="223">IF(C218=0,0,D218/C218*1000)</f>
        <v>0</v>
      </c>
      <c r="F218" s="8">
        <v>0</v>
      </c>
      <c r="G218" s="6">
        <v>0</v>
      </c>
      <c r="H218" s="7">
        <f t="shared" si="197"/>
        <v>0</v>
      </c>
      <c r="I218" s="8">
        <v>0</v>
      </c>
      <c r="J218" s="6">
        <v>0</v>
      </c>
      <c r="K218" s="7">
        <f t="shared" si="198"/>
        <v>0</v>
      </c>
      <c r="L218" s="8">
        <v>0</v>
      </c>
      <c r="M218" s="6">
        <v>0</v>
      </c>
      <c r="N218" s="7">
        <f t="shared" si="199"/>
        <v>0</v>
      </c>
      <c r="O218" s="8">
        <v>0</v>
      </c>
      <c r="P218" s="6">
        <v>0</v>
      </c>
      <c r="Q218" s="7">
        <f t="shared" si="200"/>
        <v>0</v>
      </c>
      <c r="R218" s="8">
        <v>0</v>
      </c>
      <c r="S218" s="6">
        <v>0</v>
      </c>
      <c r="T218" s="7">
        <f t="shared" si="201"/>
        <v>0</v>
      </c>
      <c r="U218" s="8">
        <v>0</v>
      </c>
      <c r="V218" s="6">
        <v>0</v>
      </c>
      <c r="W218" s="7">
        <f t="shared" si="202"/>
        <v>0</v>
      </c>
      <c r="X218" s="8">
        <v>0</v>
      </c>
      <c r="Y218" s="6">
        <v>0</v>
      </c>
      <c r="Z218" s="7">
        <f t="shared" si="203"/>
        <v>0</v>
      </c>
      <c r="AA218" s="8">
        <v>0</v>
      </c>
      <c r="AB218" s="6">
        <v>0</v>
      </c>
      <c r="AC218" s="7">
        <f t="shared" si="204"/>
        <v>0</v>
      </c>
      <c r="AD218" s="8">
        <v>0</v>
      </c>
      <c r="AE218" s="6">
        <v>0</v>
      </c>
      <c r="AF218" s="7">
        <f t="shared" si="205"/>
        <v>0</v>
      </c>
      <c r="AG218" s="8">
        <v>0</v>
      </c>
      <c r="AH218" s="6">
        <v>0</v>
      </c>
      <c r="AI218" s="7">
        <f t="shared" si="206"/>
        <v>0</v>
      </c>
      <c r="AJ218" s="8">
        <v>0</v>
      </c>
      <c r="AK218" s="6">
        <v>0</v>
      </c>
      <c r="AL218" s="7">
        <f t="shared" si="207"/>
        <v>0</v>
      </c>
      <c r="AM218" s="8">
        <v>0</v>
      </c>
      <c r="AN218" s="6">
        <v>0</v>
      </c>
      <c r="AO218" s="7">
        <f t="shared" si="208"/>
        <v>0</v>
      </c>
      <c r="AP218" s="8">
        <v>0</v>
      </c>
      <c r="AQ218" s="6">
        <v>0</v>
      </c>
      <c r="AR218" s="7">
        <f t="shared" si="209"/>
        <v>0</v>
      </c>
      <c r="AS218" s="8">
        <v>0</v>
      </c>
      <c r="AT218" s="6">
        <v>0</v>
      </c>
      <c r="AU218" s="7">
        <f t="shared" si="210"/>
        <v>0</v>
      </c>
      <c r="AV218" s="8">
        <v>0</v>
      </c>
      <c r="AW218" s="6">
        <v>0</v>
      </c>
      <c r="AX218" s="7">
        <f t="shared" si="211"/>
        <v>0</v>
      </c>
      <c r="AY218" s="8">
        <v>0</v>
      </c>
      <c r="AZ218" s="6">
        <v>0</v>
      </c>
      <c r="BA218" s="7">
        <f t="shared" si="212"/>
        <v>0</v>
      </c>
      <c r="BB218" s="8">
        <v>0</v>
      </c>
      <c r="BC218" s="6">
        <v>0</v>
      </c>
      <c r="BD218" s="7">
        <f t="shared" si="213"/>
        <v>0</v>
      </c>
      <c r="BE218" s="8">
        <v>0</v>
      </c>
      <c r="BF218" s="6">
        <v>0</v>
      </c>
      <c r="BG218" s="7">
        <f t="shared" si="214"/>
        <v>0</v>
      </c>
      <c r="BH218" s="8">
        <v>0</v>
      </c>
      <c r="BI218" s="6">
        <v>0</v>
      </c>
      <c r="BJ218" s="7">
        <f t="shared" si="215"/>
        <v>0</v>
      </c>
      <c r="BK218" s="8">
        <v>0</v>
      </c>
      <c r="BL218" s="6">
        <v>0</v>
      </c>
      <c r="BM218" s="7">
        <f t="shared" si="216"/>
        <v>0</v>
      </c>
      <c r="BN218" s="8">
        <v>0</v>
      </c>
      <c r="BO218" s="6">
        <v>0</v>
      </c>
      <c r="BP218" s="7">
        <f t="shared" si="217"/>
        <v>0</v>
      </c>
      <c r="BQ218" s="8">
        <v>0</v>
      </c>
      <c r="BR218" s="6">
        <v>0</v>
      </c>
      <c r="BS218" s="7">
        <f t="shared" si="218"/>
        <v>0</v>
      </c>
      <c r="BT218" s="8">
        <v>0</v>
      </c>
      <c r="BU218" s="6">
        <v>0</v>
      </c>
      <c r="BV218" s="7">
        <f t="shared" si="219"/>
        <v>0</v>
      </c>
      <c r="BW218" s="12">
        <f t="shared" si="221"/>
        <v>0</v>
      </c>
      <c r="BX218" s="7">
        <f t="shared" si="222"/>
        <v>0</v>
      </c>
    </row>
    <row r="219" spans="1:76" x14ac:dyDescent="0.3">
      <c r="A219" s="43">
        <v>2021</v>
      </c>
      <c r="B219" s="44" t="s">
        <v>10</v>
      </c>
      <c r="C219" s="8">
        <v>0</v>
      </c>
      <c r="D219" s="6">
        <v>0</v>
      </c>
      <c r="E219" s="7">
        <f t="shared" si="223"/>
        <v>0</v>
      </c>
      <c r="F219" s="8">
        <v>0</v>
      </c>
      <c r="G219" s="6">
        <v>0</v>
      </c>
      <c r="H219" s="7">
        <f t="shared" si="197"/>
        <v>0</v>
      </c>
      <c r="I219" s="8">
        <v>0</v>
      </c>
      <c r="J219" s="6">
        <v>0</v>
      </c>
      <c r="K219" s="7">
        <f t="shared" si="198"/>
        <v>0</v>
      </c>
      <c r="L219" s="8">
        <v>0</v>
      </c>
      <c r="M219" s="6">
        <v>0</v>
      </c>
      <c r="N219" s="7">
        <f t="shared" si="199"/>
        <v>0</v>
      </c>
      <c r="O219" s="8">
        <v>0</v>
      </c>
      <c r="P219" s="6">
        <v>0</v>
      </c>
      <c r="Q219" s="7">
        <f t="shared" si="200"/>
        <v>0</v>
      </c>
      <c r="R219" s="8">
        <v>0</v>
      </c>
      <c r="S219" s="6">
        <v>0</v>
      </c>
      <c r="T219" s="7">
        <f t="shared" si="201"/>
        <v>0</v>
      </c>
      <c r="U219" s="8">
        <v>0</v>
      </c>
      <c r="V219" s="6">
        <v>0</v>
      </c>
      <c r="W219" s="7">
        <f t="shared" si="202"/>
        <v>0</v>
      </c>
      <c r="X219" s="8">
        <v>0</v>
      </c>
      <c r="Y219" s="6">
        <v>0</v>
      </c>
      <c r="Z219" s="7">
        <f t="shared" si="203"/>
        <v>0</v>
      </c>
      <c r="AA219" s="71">
        <v>2.4E-2</v>
      </c>
      <c r="AB219" s="6">
        <v>2.0550000000000002</v>
      </c>
      <c r="AC219" s="7">
        <f t="shared" si="204"/>
        <v>85625</v>
      </c>
      <c r="AD219" s="8">
        <v>0</v>
      </c>
      <c r="AE219" s="6">
        <v>0</v>
      </c>
      <c r="AF219" s="7">
        <f t="shared" si="205"/>
        <v>0</v>
      </c>
      <c r="AG219" s="8">
        <v>0</v>
      </c>
      <c r="AH219" s="6">
        <v>0</v>
      </c>
      <c r="AI219" s="7">
        <f t="shared" si="206"/>
        <v>0</v>
      </c>
      <c r="AJ219" s="8">
        <v>0</v>
      </c>
      <c r="AK219" s="6">
        <v>0</v>
      </c>
      <c r="AL219" s="7">
        <f t="shared" si="207"/>
        <v>0</v>
      </c>
      <c r="AM219" s="8">
        <v>0</v>
      </c>
      <c r="AN219" s="6">
        <v>0</v>
      </c>
      <c r="AO219" s="7">
        <f t="shared" si="208"/>
        <v>0</v>
      </c>
      <c r="AP219" s="8">
        <v>0</v>
      </c>
      <c r="AQ219" s="6">
        <v>0</v>
      </c>
      <c r="AR219" s="7">
        <f t="shared" si="209"/>
        <v>0</v>
      </c>
      <c r="AS219" s="8">
        <v>0</v>
      </c>
      <c r="AT219" s="6">
        <v>0</v>
      </c>
      <c r="AU219" s="7">
        <f t="shared" si="210"/>
        <v>0</v>
      </c>
      <c r="AV219" s="8">
        <v>0</v>
      </c>
      <c r="AW219" s="6">
        <v>0</v>
      </c>
      <c r="AX219" s="7">
        <f t="shared" si="211"/>
        <v>0</v>
      </c>
      <c r="AY219" s="8">
        <v>0</v>
      </c>
      <c r="AZ219" s="6">
        <v>0</v>
      </c>
      <c r="BA219" s="7">
        <f t="shared" si="212"/>
        <v>0</v>
      </c>
      <c r="BB219" s="8">
        <v>0</v>
      </c>
      <c r="BC219" s="6">
        <v>0</v>
      </c>
      <c r="BD219" s="7">
        <f t="shared" si="213"/>
        <v>0</v>
      </c>
      <c r="BE219" s="8">
        <v>0</v>
      </c>
      <c r="BF219" s="6">
        <v>0</v>
      </c>
      <c r="BG219" s="7">
        <f t="shared" si="214"/>
        <v>0</v>
      </c>
      <c r="BH219" s="8">
        <v>0</v>
      </c>
      <c r="BI219" s="6">
        <v>0</v>
      </c>
      <c r="BJ219" s="7">
        <f t="shared" si="215"/>
        <v>0</v>
      </c>
      <c r="BK219" s="8">
        <v>0</v>
      </c>
      <c r="BL219" s="6">
        <v>0</v>
      </c>
      <c r="BM219" s="7">
        <f t="shared" si="216"/>
        <v>0</v>
      </c>
      <c r="BN219" s="8">
        <v>0</v>
      </c>
      <c r="BO219" s="6">
        <v>0</v>
      </c>
      <c r="BP219" s="7">
        <f t="shared" si="217"/>
        <v>0</v>
      </c>
      <c r="BQ219" s="8">
        <v>0</v>
      </c>
      <c r="BR219" s="6">
        <v>0</v>
      </c>
      <c r="BS219" s="7">
        <f t="shared" si="218"/>
        <v>0</v>
      </c>
      <c r="BT219" s="8">
        <v>0</v>
      </c>
      <c r="BU219" s="6">
        <v>0</v>
      </c>
      <c r="BV219" s="7">
        <f t="shared" si="219"/>
        <v>0</v>
      </c>
      <c r="BW219" s="12">
        <f t="shared" si="221"/>
        <v>2.4E-2</v>
      </c>
      <c r="BX219" s="7">
        <f t="shared" si="222"/>
        <v>2.0550000000000002</v>
      </c>
    </row>
    <row r="220" spans="1:76" x14ac:dyDescent="0.3">
      <c r="A220" s="43">
        <v>2021</v>
      </c>
      <c r="B220" s="44" t="s">
        <v>11</v>
      </c>
      <c r="C220" s="8">
        <v>0</v>
      </c>
      <c r="D220" s="6">
        <v>0</v>
      </c>
      <c r="E220" s="7">
        <f t="shared" si="223"/>
        <v>0</v>
      </c>
      <c r="F220" s="8">
        <v>0</v>
      </c>
      <c r="G220" s="6">
        <v>0</v>
      </c>
      <c r="H220" s="7">
        <f t="shared" si="197"/>
        <v>0</v>
      </c>
      <c r="I220" s="8">
        <v>0</v>
      </c>
      <c r="J220" s="6">
        <v>0</v>
      </c>
      <c r="K220" s="7">
        <f t="shared" si="198"/>
        <v>0</v>
      </c>
      <c r="L220" s="8">
        <v>0</v>
      </c>
      <c r="M220" s="6">
        <v>0</v>
      </c>
      <c r="N220" s="7">
        <f t="shared" si="199"/>
        <v>0</v>
      </c>
      <c r="O220" s="8">
        <v>0</v>
      </c>
      <c r="P220" s="6">
        <v>0</v>
      </c>
      <c r="Q220" s="7">
        <f t="shared" si="200"/>
        <v>0</v>
      </c>
      <c r="R220" s="8">
        <v>0</v>
      </c>
      <c r="S220" s="6">
        <v>0</v>
      </c>
      <c r="T220" s="7">
        <f t="shared" si="201"/>
        <v>0</v>
      </c>
      <c r="U220" s="8">
        <v>0</v>
      </c>
      <c r="V220" s="6">
        <v>0</v>
      </c>
      <c r="W220" s="7">
        <f t="shared" si="202"/>
        <v>0</v>
      </c>
      <c r="X220" s="8">
        <v>0</v>
      </c>
      <c r="Y220" s="6">
        <v>0</v>
      </c>
      <c r="Z220" s="7">
        <f t="shared" si="203"/>
        <v>0</v>
      </c>
      <c r="AA220" s="71">
        <v>36.978999999999999</v>
      </c>
      <c r="AB220" s="6">
        <v>300.94099999999997</v>
      </c>
      <c r="AC220" s="7">
        <f t="shared" si="204"/>
        <v>8138.1594959301219</v>
      </c>
      <c r="AD220" s="8">
        <v>0</v>
      </c>
      <c r="AE220" s="6">
        <v>0</v>
      </c>
      <c r="AF220" s="7">
        <f t="shared" si="205"/>
        <v>0</v>
      </c>
      <c r="AG220" s="8">
        <v>0</v>
      </c>
      <c r="AH220" s="6">
        <v>0</v>
      </c>
      <c r="AI220" s="7">
        <f t="shared" si="206"/>
        <v>0</v>
      </c>
      <c r="AJ220" s="8">
        <v>0</v>
      </c>
      <c r="AK220" s="6">
        <v>0</v>
      </c>
      <c r="AL220" s="7">
        <f t="shared" si="207"/>
        <v>0</v>
      </c>
      <c r="AM220" s="8">
        <v>0</v>
      </c>
      <c r="AN220" s="6">
        <v>0</v>
      </c>
      <c r="AO220" s="7">
        <f t="shared" si="208"/>
        <v>0</v>
      </c>
      <c r="AP220" s="8">
        <v>0</v>
      </c>
      <c r="AQ220" s="6">
        <v>0</v>
      </c>
      <c r="AR220" s="7">
        <f t="shared" si="209"/>
        <v>0</v>
      </c>
      <c r="AS220" s="8">
        <v>0</v>
      </c>
      <c r="AT220" s="6">
        <v>0</v>
      </c>
      <c r="AU220" s="7">
        <f t="shared" si="210"/>
        <v>0</v>
      </c>
      <c r="AV220" s="8">
        <v>0</v>
      </c>
      <c r="AW220" s="6">
        <v>0</v>
      </c>
      <c r="AX220" s="7">
        <f t="shared" si="211"/>
        <v>0</v>
      </c>
      <c r="AY220" s="8">
        <v>0</v>
      </c>
      <c r="AZ220" s="6">
        <v>0</v>
      </c>
      <c r="BA220" s="7">
        <f t="shared" si="212"/>
        <v>0</v>
      </c>
      <c r="BB220" s="8">
        <v>0</v>
      </c>
      <c r="BC220" s="6">
        <v>0</v>
      </c>
      <c r="BD220" s="7">
        <f t="shared" si="213"/>
        <v>0</v>
      </c>
      <c r="BE220" s="8">
        <v>0</v>
      </c>
      <c r="BF220" s="6">
        <v>0</v>
      </c>
      <c r="BG220" s="7">
        <f t="shared" si="214"/>
        <v>0</v>
      </c>
      <c r="BH220" s="8">
        <v>0</v>
      </c>
      <c r="BI220" s="6">
        <v>0</v>
      </c>
      <c r="BJ220" s="7">
        <f t="shared" si="215"/>
        <v>0</v>
      </c>
      <c r="BK220" s="8">
        <v>0</v>
      </c>
      <c r="BL220" s="6">
        <v>0</v>
      </c>
      <c r="BM220" s="7">
        <f t="shared" si="216"/>
        <v>0</v>
      </c>
      <c r="BN220" s="8">
        <v>0</v>
      </c>
      <c r="BO220" s="6">
        <v>0</v>
      </c>
      <c r="BP220" s="7">
        <f t="shared" si="217"/>
        <v>0</v>
      </c>
      <c r="BQ220" s="8">
        <v>0</v>
      </c>
      <c r="BR220" s="6">
        <v>0</v>
      </c>
      <c r="BS220" s="7">
        <f t="shared" si="218"/>
        <v>0</v>
      </c>
      <c r="BT220" s="8">
        <v>0</v>
      </c>
      <c r="BU220" s="6">
        <v>0</v>
      </c>
      <c r="BV220" s="7">
        <f t="shared" si="219"/>
        <v>0</v>
      </c>
      <c r="BW220" s="12">
        <f t="shared" si="221"/>
        <v>36.978999999999999</v>
      </c>
      <c r="BX220" s="7">
        <f t="shared" si="222"/>
        <v>300.94099999999997</v>
      </c>
    </row>
    <row r="221" spans="1:76" x14ac:dyDescent="0.3">
      <c r="A221" s="43">
        <v>2021</v>
      </c>
      <c r="B221" s="44" t="s">
        <v>12</v>
      </c>
      <c r="C221" s="8">
        <v>0</v>
      </c>
      <c r="D221" s="6">
        <v>0</v>
      </c>
      <c r="E221" s="7">
        <f t="shared" si="223"/>
        <v>0</v>
      </c>
      <c r="F221" s="8">
        <v>0</v>
      </c>
      <c r="G221" s="6">
        <v>0</v>
      </c>
      <c r="H221" s="7">
        <f t="shared" si="197"/>
        <v>0</v>
      </c>
      <c r="I221" s="8">
        <v>0</v>
      </c>
      <c r="J221" s="6">
        <v>0</v>
      </c>
      <c r="K221" s="7">
        <f t="shared" si="198"/>
        <v>0</v>
      </c>
      <c r="L221" s="8">
        <v>0</v>
      </c>
      <c r="M221" s="6">
        <v>0</v>
      </c>
      <c r="N221" s="7">
        <f t="shared" si="199"/>
        <v>0</v>
      </c>
      <c r="O221" s="8">
        <v>0</v>
      </c>
      <c r="P221" s="6">
        <v>0</v>
      </c>
      <c r="Q221" s="7">
        <f t="shared" si="200"/>
        <v>0</v>
      </c>
      <c r="R221" s="8">
        <v>0</v>
      </c>
      <c r="S221" s="6">
        <v>0</v>
      </c>
      <c r="T221" s="7">
        <f t="shared" si="201"/>
        <v>0</v>
      </c>
      <c r="U221" s="8">
        <v>0</v>
      </c>
      <c r="V221" s="6">
        <v>0</v>
      </c>
      <c r="W221" s="7">
        <f t="shared" si="202"/>
        <v>0</v>
      </c>
      <c r="X221" s="8">
        <v>0</v>
      </c>
      <c r="Y221" s="6">
        <v>0</v>
      </c>
      <c r="Z221" s="7">
        <f t="shared" si="203"/>
        <v>0</v>
      </c>
      <c r="AA221" s="71">
        <v>5.6230000000000002</v>
      </c>
      <c r="AB221" s="6">
        <v>44.9</v>
      </c>
      <c r="AC221" s="7">
        <f t="shared" si="204"/>
        <v>7985.0613551484967</v>
      </c>
      <c r="AD221" s="8">
        <v>0</v>
      </c>
      <c r="AE221" s="6">
        <v>0</v>
      </c>
      <c r="AF221" s="7">
        <f t="shared" si="205"/>
        <v>0</v>
      </c>
      <c r="AG221" s="8">
        <v>0</v>
      </c>
      <c r="AH221" s="6">
        <v>0</v>
      </c>
      <c r="AI221" s="7">
        <f t="shared" si="206"/>
        <v>0</v>
      </c>
      <c r="AJ221" s="8">
        <v>0</v>
      </c>
      <c r="AK221" s="6">
        <v>0</v>
      </c>
      <c r="AL221" s="7">
        <f t="shared" si="207"/>
        <v>0</v>
      </c>
      <c r="AM221" s="8">
        <v>0</v>
      </c>
      <c r="AN221" s="6">
        <v>0</v>
      </c>
      <c r="AO221" s="7">
        <f t="shared" si="208"/>
        <v>0</v>
      </c>
      <c r="AP221" s="8">
        <v>0</v>
      </c>
      <c r="AQ221" s="6">
        <v>0</v>
      </c>
      <c r="AR221" s="7">
        <f t="shared" si="209"/>
        <v>0</v>
      </c>
      <c r="AS221" s="8">
        <v>0</v>
      </c>
      <c r="AT221" s="6">
        <v>0</v>
      </c>
      <c r="AU221" s="7">
        <f t="shared" si="210"/>
        <v>0</v>
      </c>
      <c r="AV221" s="8">
        <v>0</v>
      </c>
      <c r="AW221" s="6">
        <v>0</v>
      </c>
      <c r="AX221" s="7">
        <f t="shared" si="211"/>
        <v>0</v>
      </c>
      <c r="AY221" s="8">
        <v>0</v>
      </c>
      <c r="AZ221" s="6">
        <v>0</v>
      </c>
      <c r="BA221" s="7">
        <f t="shared" si="212"/>
        <v>0</v>
      </c>
      <c r="BB221" s="8">
        <v>0</v>
      </c>
      <c r="BC221" s="6">
        <v>0</v>
      </c>
      <c r="BD221" s="7">
        <f t="shared" si="213"/>
        <v>0</v>
      </c>
      <c r="BE221" s="8">
        <v>0</v>
      </c>
      <c r="BF221" s="6">
        <v>0</v>
      </c>
      <c r="BG221" s="7">
        <f t="shared" si="214"/>
        <v>0</v>
      </c>
      <c r="BH221" s="8">
        <v>0</v>
      </c>
      <c r="BI221" s="6">
        <v>0</v>
      </c>
      <c r="BJ221" s="7">
        <f t="shared" si="215"/>
        <v>0</v>
      </c>
      <c r="BK221" s="8">
        <v>0</v>
      </c>
      <c r="BL221" s="6">
        <v>0</v>
      </c>
      <c r="BM221" s="7">
        <f t="shared" si="216"/>
        <v>0</v>
      </c>
      <c r="BN221" s="8">
        <v>0</v>
      </c>
      <c r="BO221" s="6">
        <v>0</v>
      </c>
      <c r="BP221" s="7">
        <f t="shared" si="217"/>
        <v>0</v>
      </c>
      <c r="BQ221" s="8">
        <v>0</v>
      </c>
      <c r="BR221" s="6">
        <v>0</v>
      </c>
      <c r="BS221" s="7">
        <f t="shared" si="218"/>
        <v>0</v>
      </c>
      <c r="BT221" s="8">
        <v>0</v>
      </c>
      <c r="BU221" s="6">
        <v>0</v>
      </c>
      <c r="BV221" s="7">
        <f t="shared" si="219"/>
        <v>0</v>
      </c>
      <c r="BW221" s="12">
        <f t="shared" si="221"/>
        <v>5.6230000000000002</v>
      </c>
      <c r="BX221" s="7">
        <f t="shared" si="222"/>
        <v>44.9</v>
      </c>
    </row>
    <row r="222" spans="1:76" x14ac:dyDescent="0.3">
      <c r="A222" s="43">
        <v>2021</v>
      </c>
      <c r="B222" s="44" t="s">
        <v>13</v>
      </c>
      <c r="C222" s="8">
        <v>0</v>
      </c>
      <c r="D222" s="6">
        <v>0</v>
      </c>
      <c r="E222" s="7">
        <f t="shared" si="223"/>
        <v>0</v>
      </c>
      <c r="F222" s="8">
        <v>0</v>
      </c>
      <c r="G222" s="6">
        <v>0</v>
      </c>
      <c r="H222" s="7">
        <f t="shared" si="197"/>
        <v>0</v>
      </c>
      <c r="I222" s="8">
        <v>0</v>
      </c>
      <c r="J222" s="6">
        <v>0</v>
      </c>
      <c r="K222" s="7">
        <f t="shared" si="198"/>
        <v>0</v>
      </c>
      <c r="L222" s="8">
        <v>0</v>
      </c>
      <c r="M222" s="6">
        <v>0</v>
      </c>
      <c r="N222" s="7">
        <f t="shared" si="199"/>
        <v>0</v>
      </c>
      <c r="O222" s="8">
        <v>0</v>
      </c>
      <c r="P222" s="6">
        <v>0</v>
      </c>
      <c r="Q222" s="7">
        <f t="shared" si="200"/>
        <v>0</v>
      </c>
      <c r="R222" s="8">
        <v>0</v>
      </c>
      <c r="S222" s="6">
        <v>0</v>
      </c>
      <c r="T222" s="7">
        <f t="shared" si="201"/>
        <v>0</v>
      </c>
      <c r="U222" s="8">
        <v>0</v>
      </c>
      <c r="V222" s="6">
        <v>0</v>
      </c>
      <c r="W222" s="7">
        <f t="shared" si="202"/>
        <v>0</v>
      </c>
      <c r="X222" s="8">
        <v>0</v>
      </c>
      <c r="Y222" s="6">
        <v>0</v>
      </c>
      <c r="Z222" s="7">
        <f t="shared" si="203"/>
        <v>0</v>
      </c>
      <c r="AA222" s="71">
        <v>0.108</v>
      </c>
      <c r="AB222" s="6">
        <v>1.4570000000000001</v>
      </c>
      <c r="AC222" s="7">
        <f t="shared" si="204"/>
        <v>13490.740740740743</v>
      </c>
      <c r="AD222" s="8">
        <v>0</v>
      </c>
      <c r="AE222" s="6">
        <v>0</v>
      </c>
      <c r="AF222" s="7">
        <f t="shared" si="205"/>
        <v>0</v>
      </c>
      <c r="AG222" s="8">
        <v>0</v>
      </c>
      <c r="AH222" s="6">
        <v>0</v>
      </c>
      <c r="AI222" s="7">
        <f t="shared" si="206"/>
        <v>0</v>
      </c>
      <c r="AJ222" s="8">
        <v>0</v>
      </c>
      <c r="AK222" s="6">
        <v>0</v>
      </c>
      <c r="AL222" s="7">
        <f t="shared" si="207"/>
        <v>0</v>
      </c>
      <c r="AM222" s="8">
        <v>0</v>
      </c>
      <c r="AN222" s="6">
        <v>0</v>
      </c>
      <c r="AO222" s="7">
        <f t="shared" si="208"/>
        <v>0</v>
      </c>
      <c r="AP222" s="8">
        <v>0</v>
      </c>
      <c r="AQ222" s="6">
        <v>0</v>
      </c>
      <c r="AR222" s="7">
        <f t="shared" si="209"/>
        <v>0</v>
      </c>
      <c r="AS222" s="8">
        <v>0</v>
      </c>
      <c r="AT222" s="6">
        <v>0</v>
      </c>
      <c r="AU222" s="7">
        <f t="shared" si="210"/>
        <v>0</v>
      </c>
      <c r="AV222" s="8">
        <v>0</v>
      </c>
      <c r="AW222" s="6">
        <v>0</v>
      </c>
      <c r="AX222" s="7">
        <f t="shared" si="211"/>
        <v>0</v>
      </c>
      <c r="AY222" s="8">
        <v>0</v>
      </c>
      <c r="AZ222" s="6">
        <v>0</v>
      </c>
      <c r="BA222" s="7">
        <f t="shared" si="212"/>
        <v>0</v>
      </c>
      <c r="BB222" s="8">
        <v>0</v>
      </c>
      <c r="BC222" s="6">
        <v>0</v>
      </c>
      <c r="BD222" s="7">
        <f t="shared" si="213"/>
        <v>0</v>
      </c>
      <c r="BE222" s="8">
        <v>0</v>
      </c>
      <c r="BF222" s="6">
        <v>0</v>
      </c>
      <c r="BG222" s="7">
        <f t="shared" si="214"/>
        <v>0</v>
      </c>
      <c r="BH222" s="8">
        <v>0</v>
      </c>
      <c r="BI222" s="6">
        <v>0</v>
      </c>
      <c r="BJ222" s="7">
        <f t="shared" si="215"/>
        <v>0</v>
      </c>
      <c r="BK222" s="8">
        <v>0</v>
      </c>
      <c r="BL222" s="6">
        <v>0</v>
      </c>
      <c r="BM222" s="7">
        <f t="shared" si="216"/>
        <v>0</v>
      </c>
      <c r="BN222" s="8">
        <v>0</v>
      </c>
      <c r="BO222" s="6">
        <v>0</v>
      </c>
      <c r="BP222" s="7">
        <f t="shared" si="217"/>
        <v>0</v>
      </c>
      <c r="BQ222" s="8">
        <v>0</v>
      </c>
      <c r="BR222" s="6">
        <v>0</v>
      </c>
      <c r="BS222" s="7">
        <f t="shared" si="218"/>
        <v>0</v>
      </c>
      <c r="BT222" s="8">
        <v>0</v>
      </c>
      <c r="BU222" s="6">
        <v>0</v>
      </c>
      <c r="BV222" s="7">
        <f t="shared" si="219"/>
        <v>0</v>
      </c>
      <c r="BW222" s="12">
        <f t="shared" si="221"/>
        <v>0.108</v>
      </c>
      <c r="BX222" s="7">
        <f t="shared" si="222"/>
        <v>1.4570000000000001</v>
      </c>
    </row>
    <row r="223" spans="1:76" x14ac:dyDescent="0.3">
      <c r="A223" s="43">
        <v>2021</v>
      </c>
      <c r="B223" s="44" t="s">
        <v>14</v>
      </c>
      <c r="C223" s="8">
        <v>0</v>
      </c>
      <c r="D223" s="6">
        <v>0</v>
      </c>
      <c r="E223" s="7">
        <f t="shared" si="223"/>
        <v>0</v>
      </c>
      <c r="F223" s="8">
        <v>0</v>
      </c>
      <c r="G223" s="6">
        <v>0</v>
      </c>
      <c r="H223" s="7">
        <f t="shared" si="197"/>
        <v>0</v>
      </c>
      <c r="I223" s="8">
        <v>0</v>
      </c>
      <c r="J223" s="6">
        <v>0</v>
      </c>
      <c r="K223" s="7">
        <f t="shared" si="198"/>
        <v>0</v>
      </c>
      <c r="L223" s="8">
        <v>0</v>
      </c>
      <c r="M223" s="6">
        <v>0</v>
      </c>
      <c r="N223" s="7">
        <f t="shared" si="199"/>
        <v>0</v>
      </c>
      <c r="O223" s="8">
        <v>0</v>
      </c>
      <c r="P223" s="6">
        <v>0</v>
      </c>
      <c r="Q223" s="7">
        <f t="shared" si="200"/>
        <v>0</v>
      </c>
      <c r="R223" s="8">
        <v>0</v>
      </c>
      <c r="S223" s="6">
        <v>0</v>
      </c>
      <c r="T223" s="7">
        <f t="shared" si="201"/>
        <v>0</v>
      </c>
      <c r="U223" s="8">
        <v>0</v>
      </c>
      <c r="V223" s="6">
        <v>0</v>
      </c>
      <c r="W223" s="7">
        <f t="shared" si="202"/>
        <v>0</v>
      </c>
      <c r="X223" s="8">
        <v>0</v>
      </c>
      <c r="Y223" s="6">
        <v>0</v>
      </c>
      <c r="Z223" s="7">
        <f t="shared" si="203"/>
        <v>0</v>
      </c>
      <c r="AA223" s="71">
        <v>0.58399999999999996</v>
      </c>
      <c r="AB223" s="6">
        <v>4.2</v>
      </c>
      <c r="AC223" s="7">
        <f t="shared" si="204"/>
        <v>7191.7808219178087</v>
      </c>
      <c r="AD223" s="8">
        <v>0</v>
      </c>
      <c r="AE223" s="6">
        <v>0</v>
      </c>
      <c r="AF223" s="7">
        <f t="shared" si="205"/>
        <v>0</v>
      </c>
      <c r="AG223" s="8">
        <v>0</v>
      </c>
      <c r="AH223" s="6">
        <v>0</v>
      </c>
      <c r="AI223" s="7">
        <f t="shared" si="206"/>
        <v>0</v>
      </c>
      <c r="AJ223" s="8">
        <v>0</v>
      </c>
      <c r="AK223" s="6">
        <v>0</v>
      </c>
      <c r="AL223" s="7">
        <f t="shared" si="207"/>
        <v>0</v>
      </c>
      <c r="AM223" s="8">
        <v>0</v>
      </c>
      <c r="AN223" s="6">
        <v>0</v>
      </c>
      <c r="AO223" s="7">
        <f t="shared" si="208"/>
        <v>0</v>
      </c>
      <c r="AP223" s="8">
        <v>0</v>
      </c>
      <c r="AQ223" s="6">
        <v>0</v>
      </c>
      <c r="AR223" s="7">
        <f t="shared" si="209"/>
        <v>0</v>
      </c>
      <c r="AS223" s="8">
        <v>0</v>
      </c>
      <c r="AT223" s="6">
        <v>0</v>
      </c>
      <c r="AU223" s="7">
        <f t="shared" si="210"/>
        <v>0</v>
      </c>
      <c r="AV223" s="8">
        <v>0</v>
      </c>
      <c r="AW223" s="6">
        <v>0</v>
      </c>
      <c r="AX223" s="7">
        <f t="shared" si="211"/>
        <v>0</v>
      </c>
      <c r="AY223" s="8">
        <v>0</v>
      </c>
      <c r="AZ223" s="6">
        <v>0</v>
      </c>
      <c r="BA223" s="7">
        <f t="shared" si="212"/>
        <v>0</v>
      </c>
      <c r="BB223" s="8">
        <v>0</v>
      </c>
      <c r="BC223" s="6">
        <v>0</v>
      </c>
      <c r="BD223" s="7">
        <f t="shared" si="213"/>
        <v>0</v>
      </c>
      <c r="BE223" s="8">
        <v>0</v>
      </c>
      <c r="BF223" s="6">
        <v>0</v>
      </c>
      <c r="BG223" s="7">
        <f t="shared" si="214"/>
        <v>0</v>
      </c>
      <c r="BH223" s="8">
        <v>0</v>
      </c>
      <c r="BI223" s="6">
        <v>0</v>
      </c>
      <c r="BJ223" s="7">
        <f t="shared" si="215"/>
        <v>0</v>
      </c>
      <c r="BK223" s="8">
        <v>0</v>
      </c>
      <c r="BL223" s="6">
        <v>0</v>
      </c>
      <c r="BM223" s="7">
        <f t="shared" si="216"/>
        <v>0</v>
      </c>
      <c r="BN223" s="8">
        <v>0</v>
      </c>
      <c r="BO223" s="6">
        <v>0</v>
      </c>
      <c r="BP223" s="7">
        <f t="shared" si="217"/>
        <v>0</v>
      </c>
      <c r="BQ223" s="8">
        <v>0</v>
      </c>
      <c r="BR223" s="6">
        <v>0</v>
      </c>
      <c r="BS223" s="7">
        <f t="shared" si="218"/>
        <v>0</v>
      </c>
      <c r="BT223" s="8">
        <v>0</v>
      </c>
      <c r="BU223" s="6">
        <v>0</v>
      </c>
      <c r="BV223" s="7">
        <f t="shared" si="219"/>
        <v>0</v>
      </c>
      <c r="BW223" s="12">
        <f t="shared" si="221"/>
        <v>0.58399999999999996</v>
      </c>
      <c r="BX223" s="7">
        <f t="shared" si="222"/>
        <v>4.2</v>
      </c>
    </row>
    <row r="224" spans="1:76" x14ac:dyDescent="0.3">
      <c r="A224" s="43">
        <v>2021</v>
      </c>
      <c r="B224" s="7" t="s">
        <v>15</v>
      </c>
      <c r="C224" s="8">
        <v>0</v>
      </c>
      <c r="D224" s="6">
        <v>0</v>
      </c>
      <c r="E224" s="7">
        <f t="shared" si="223"/>
        <v>0</v>
      </c>
      <c r="F224" s="8">
        <v>0</v>
      </c>
      <c r="G224" s="6">
        <v>0</v>
      </c>
      <c r="H224" s="7">
        <f t="shared" si="197"/>
        <v>0</v>
      </c>
      <c r="I224" s="8">
        <v>0</v>
      </c>
      <c r="J224" s="6">
        <v>0</v>
      </c>
      <c r="K224" s="7">
        <f t="shared" si="198"/>
        <v>0</v>
      </c>
      <c r="L224" s="8">
        <v>0</v>
      </c>
      <c r="M224" s="6">
        <v>0</v>
      </c>
      <c r="N224" s="7">
        <f t="shared" si="199"/>
        <v>0</v>
      </c>
      <c r="O224" s="8">
        <v>0</v>
      </c>
      <c r="P224" s="6">
        <v>0</v>
      </c>
      <c r="Q224" s="7">
        <f t="shared" si="200"/>
        <v>0</v>
      </c>
      <c r="R224" s="8">
        <v>0</v>
      </c>
      <c r="S224" s="6">
        <v>0</v>
      </c>
      <c r="T224" s="7">
        <f t="shared" si="201"/>
        <v>0</v>
      </c>
      <c r="U224" s="8">
        <v>0</v>
      </c>
      <c r="V224" s="6">
        <v>0</v>
      </c>
      <c r="W224" s="7">
        <f t="shared" si="202"/>
        <v>0</v>
      </c>
      <c r="X224" s="8">
        <v>0</v>
      </c>
      <c r="Y224" s="6">
        <v>0</v>
      </c>
      <c r="Z224" s="7">
        <f t="shared" si="203"/>
        <v>0</v>
      </c>
      <c r="AA224" s="71">
        <v>0.52</v>
      </c>
      <c r="AB224" s="6">
        <v>6.72</v>
      </c>
      <c r="AC224" s="7">
        <f t="shared" si="204"/>
        <v>12923.076923076922</v>
      </c>
      <c r="AD224" s="8">
        <v>0</v>
      </c>
      <c r="AE224" s="6">
        <v>0</v>
      </c>
      <c r="AF224" s="7">
        <f t="shared" si="205"/>
        <v>0</v>
      </c>
      <c r="AG224" s="8">
        <v>0</v>
      </c>
      <c r="AH224" s="6">
        <v>0</v>
      </c>
      <c r="AI224" s="7">
        <f t="shared" si="206"/>
        <v>0</v>
      </c>
      <c r="AJ224" s="8">
        <v>0</v>
      </c>
      <c r="AK224" s="6">
        <v>0</v>
      </c>
      <c r="AL224" s="7">
        <f t="shared" si="207"/>
        <v>0</v>
      </c>
      <c r="AM224" s="8">
        <v>0</v>
      </c>
      <c r="AN224" s="6">
        <v>0</v>
      </c>
      <c r="AO224" s="7">
        <f t="shared" si="208"/>
        <v>0</v>
      </c>
      <c r="AP224" s="8">
        <v>0</v>
      </c>
      <c r="AQ224" s="6">
        <v>0</v>
      </c>
      <c r="AR224" s="7">
        <f t="shared" si="209"/>
        <v>0</v>
      </c>
      <c r="AS224" s="8">
        <v>0</v>
      </c>
      <c r="AT224" s="6">
        <v>0</v>
      </c>
      <c r="AU224" s="7">
        <f t="shared" si="210"/>
        <v>0</v>
      </c>
      <c r="AV224" s="8">
        <v>0</v>
      </c>
      <c r="AW224" s="6">
        <v>0</v>
      </c>
      <c r="AX224" s="7">
        <f t="shared" si="211"/>
        <v>0</v>
      </c>
      <c r="AY224" s="8">
        <v>0</v>
      </c>
      <c r="AZ224" s="6">
        <v>0</v>
      </c>
      <c r="BA224" s="7">
        <f t="shared" si="212"/>
        <v>0</v>
      </c>
      <c r="BB224" s="8">
        <v>0</v>
      </c>
      <c r="BC224" s="6">
        <v>0</v>
      </c>
      <c r="BD224" s="7">
        <f t="shared" si="213"/>
        <v>0</v>
      </c>
      <c r="BE224" s="8">
        <v>0</v>
      </c>
      <c r="BF224" s="6">
        <v>0</v>
      </c>
      <c r="BG224" s="7">
        <f t="shared" si="214"/>
        <v>0</v>
      </c>
      <c r="BH224" s="8">
        <v>0</v>
      </c>
      <c r="BI224" s="6">
        <v>0</v>
      </c>
      <c r="BJ224" s="7">
        <f t="shared" si="215"/>
        <v>0</v>
      </c>
      <c r="BK224" s="8">
        <v>0</v>
      </c>
      <c r="BL224" s="6">
        <v>0</v>
      </c>
      <c r="BM224" s="7">
        <f t="shared" si="216"/>
        <v>0</v>
      </c>
      <c r="BN224" s="8">
        <v>0</v>
      </c>
      <c r="BO224" s="6">
        <v>0</v>
      </c>
      <c r="BP224" s="7">
        <f t="shared" si="217"/>
        <v>0</v>
      </c>
      <c r="BQ224" s="8">
        <v>0</v>
      </c>
      <c r="BR224" s="6">
        <v>0</v>
      </c>
      <c r="BS224" s="7">
        <f t="shared" si="218"/>
        <v>0</v>
      </c>
      <c r="BT224" s="8">
        <v>0</v>
      </c>
      <c r="BU224" s="6">
        <v>0</v>
      </c>
      <c r="BV224" s="7">
        <f t="shared" si="219"/>
        <v>0</v>
      </c>
      <c r="BW224" s="12">
        <f t="shared" si="221"/>
        <v>0.52</v>
      </c>
      <c r="BX224" s="7">
        <f t="shared" si="222"/>
        <v>6.72</v>
      </c>
    </row>
    <row r="225" spans="1:76" x14ac:dyDescent="0.3">
      <c r="A225" s="43">
        <v>2021</v>
      </c>
      <c r="B225" s="44" t="s">
        <v>16</v>
      </c>
      <c r="C225" s="8">
        <v>0</v>
      </c>
      <c r="D225" s="6">
        <v>0</v>
      </c>
      <c r="E225" s="7">
        <f t="shared" si="223"/>
        <v>0</v>
      </c>
      <c r="F225" s="8">
        <v>0</v>
      </c>
      <c r="G225" s="6">
        <v>0</v>
      </c>
      <c r="H225" s="7">
        <f t="shared" si="197"/>
        <v>0</v>
      </c>
      <c r="I225" s="8">
        <v>0</v>
      </c>
      <c r="J225" s="6">
        <v>0</v>
      </c>
      <c r="K225" s="7">
        <f t="shared" si="198"/>
        <v>0</v>
      </c>
      <c r="L225" s="8">
        <v>0</v>
      </c>
      <c r="M225" s="6">
        <v>0</v>
      </c>
      <c r="N225" s="7">
        <f t="shared" si="199"/>
        <v>0</v>
      </c>
      <c r="O225" s="8">
        <v>0</v>
      </c>
      <c r="P225" s="6">
        <v>0</v>
      </c>
      <c r="Q225" s="7">
        <f t="shared" si="200"/>
        <v>0</v>
      </c>
      <c r="R225" s="8">
        <v>0</v>
      </c>
      <c r="S225" s="6">
        <v>0</v>
      </c>
      <c r="T225" s="7">
        <f t="shared" si="201"/>
        <v>0</v>
      </c>
      <c r="U225" s="8">
        <v>0</v>
      </c>
      <c r="V225" s="6">
        <v>0</v>
      </c>
      <c r="W225" s="7">
        <f t="shared" si="202"/>
        <v>0</v>
      </c>
      <c r="X225" s="8">
        <v>0</v>
      </c>
      <c r="Y225" s="6">
        <v>0</v>
      </c>
      <c r="Z225" s="7">
        <f t="shared" si="203"/>
        <v>0</v>
      </c>
      <c r="AA225" s="71">
        <v>0.13</v>
      </c>
      <c r="AB225" s="6">
        <v>36.051000000000002</v>
      </c>
      <c r="AC225" s="7">
        <f t="shared" si="204"/>
        <v>277315.38461538462</v>
      </c>
      <c r="AD225" s="8">
        <v>0</v>
      </c>
      <c r="AE225" s="6">
        <v>0</v>
      </c>
      <c r="AF225" s="7">
        <f t="shared" si="205"/>
        <v>0</v>
      </c>
      <c r="AG225" s="8">
        <v>0</v>
      </c>
      <c r="AH225" s="6">
        <v>0</v>
      </c>
      <c r="AI225" s="7">
        <f t="shared" si="206"/>
        <v>0</v>
      </c>
      <c r="AJ225" s="8">
        <v>0</v>
      </c>
      <c r="AK225" s="6">
        <v>0</v>
      </c>
      <c r="AL225" s="7">
        <f t="shared" si="207"/>
        <v>0</v>
      </c>
      <c r="AM225" s="8">
        <v>0</v>
      </c>
      <c r="AN225" s="6">
        <v>0</v>
      </c>
      <c r="AO225" s="7">
        <f t="shared" si="208"/>
        <v>0</v>
      </c>
      <c r="AP225" s="8">
        <v>0</v>
      </c>
      <c r="AQ225" s="6">
        <v>0</v>
      </c>
      <c r="AR225" s="7">
        <f t="shared" si="209"/>
        <v>0</v>
      </c>
      <c r="AS225" s="8">
        <v>0</v>
      </c>
      <c r="AT225" s="6">
        <v>0</v>
      </c>
      <c r="AU225" s="7">
        <f t="shared" si="210"/>
        <v>0</v>
      </c>
      <c r="AV225" s="8">
        <v>0</v>
      </c>
      <c r="AW225" s="6">
        <v>0</v>
      </c>
      <c r="AX225" s="7">
        <f t="shared" si="211"/>
        <v>0</v>
      </c>
      <c r="AY225" s="8">
        <v>0</v>
      </c>
      <c r="AZ225" s="6">
        <v>0</v>
      </c>
      <c r="BA225" s="7">
        <f t="shared" si="212"/>
        <v>0</v>
      </c>
      <c r="BB225" s="8">
        <v>0</v>
      </c>
      <c r="BC225" s="6">
        <v>0</v>
      </c>
      <c r="BD225" s="7">
        <f t="shared" si="213"/>
        <v>0</v>
      </c>
      <c r="BE225" s="8">
        <v>0</v>
      </c>
      <c r="BF225" s="6">
        <v>0</v>
      </c>
      <c r="BG225" s="7">
        <f t="shared" si="214"/>
        <v>0</v>
      </c>
      <c r="BH225" s="8">
        <v>0</v>
      </c>
      <c r="BI225" s="6">
        <v>0</v>
      </c>
      <c r="BJ225" s="7">
        <f t="shared" si="215"/>
        <v>0</v>
      </c>
      <c r="BK225" s="8">
        <v>0</v>
      </c>
      <c r="BL225" s="6">
        <v>0</v>
      </c>
      <c r="BM225" s="7">
        <f t="shared" si="216"/>
        <v>0</v>
      </c>
      <c r="BN225" s="8">
        <v>0</v>
      </c>
      <c r="BO225" s="6">
        <v>0</v>
      </c>
      <c r="BP225" s="7">
        <f t="shared" si="217"/>
        <v>0</v>
      </c>
      <c r="BQ225" s="8">
        <v>0</v>
      </c>
      <c r="BR225" s="6">
        <v>0</v>
      </c>
      <c r="BS225" s="7">
        <f t="shared" si="218"/>
        <v>0</v>
      </c>
      <c r="BT225" s="8">
        <v>0</v>
      </c>
      <c r="BU225" s="6">
        <v>0</v>
      </c>
      <c r="BV225" s="7">
        <f t="shared" si="219"/>
        <v>0</v>
      </c>
      <c r="BW225" s="12">
        <f t="shared" si="221"/>
        <v>0.13</v>
      </c>
      <c r="BX225" s="7">
        <f t="shared" si="222"/>
        <v>36.051000000000002</v>
      </c>
    </row>
    <row r="226" spans="1:76" ht="15" thickBot="1" x14ac:dyDescent="0.35">
      <c r="A226" s="45"/>
      <c r="B226" s="60" t="s">
        <v>17</v>
      </c>
      <c r="C226" s="61">
        <f t="shared" ref="C226:D226" si="224">SUM(C214:C225)</f>
        <v>0</v>
      </c>
      <c r="D226" s="62">
        <f t="shared" si="224"/>
        <v>0</v>
      </c>
      <c r="E226" s="35"/>
      <c r="F226" s="61">
        <f t="shared" ref="F226:G226" si="225">SUM(F214:F225)</f>
        <v>14.354066985645934</v>
      </c>
      <c r="G226" s="62">
        <f t="shared" si="225"/>
        <v>0.20899999999999999</v>
      </c>
      <c r="H226" s="35"/>
      <c r="I226" s="61">
        <f t="shared" ref="I226:J226" si="226">SUM(I214:I225)</f>
        <v>0</v>
      </c>
      <c r="J226" s="62">
        <f t="shared" si="226"/>
        <v>0</v>
      </c>
      <c r="K226" s="35"/>
      <c r="L226" s="61">
        <f t="shared" ref="L226:M226" si="227">SUM(L214:L225)</f>
        <v>0</v>
      </c>
      <c r="M226" s="62">
        <f t="shared" si="227"/>
        <v>0</v>
      </c>
      <c r="N226" s="35"/>
      <c r="O226" s="61">
        <f t="shared" ref="O226:P226" si="228">SUM(O214:O225)</f>
        <v>0</v>
      </c>
      <c r="P226" s="62">
        <f t="shared" si="228"/>
        <v>0</v>
      </c>
      <c r="Q226" s="35"/>
      <c r="R226" s="61">
        <f t="shared" ref="R226:S226" si="229">SUM(R214:R225)</f>
        <v>0</v>
      </c>
      <c r="S226" s="62">
        <f t="shared" si="229"/>
        <v>0</v>
      </c>
      <c r="T226" s="35"/>
      <c r="U226" s="61">
        <f t="shared" ref="U226:V226" si="230">SUM(U214:U225)</f>
        <v>0</v>
      </c>
      <c r="V226" s="62">
        <f t="shared" si="230"/>
        <v>0</v>
      </c>
      <c r="W226" s="35"/>
      <c r="X226" s="61">
        <f t="shared" ref="X226:Y226" si="231">SUM(X214:X225)</f>
        <v>0</v>
      </c>
      <c r="Y226" s="62">
        <f t="shared" si="231"/>
        <v>0</v>
      </c>
      <c r="Z226" s="35"/>
      <c r="AA226" s="61">
        <f t="shared" ref="AA226:AB226" si="232">SUM(AA214:AA225)</f>
        <v>95.438800071466858</v>
      </c>
      <c r="AB226" s="62">
        <f t="shared" si="232"/>
        <v>412.15599999999995</v>
      </c>
      <c r="AC226" s="35"/>
      <c r="AD226" s="61">
        <f t="shared" ref="AD226:AE226" si="233">SUM(AD214:AD225)</f>
        <v>0</v>
      </c>
      <c r="AE226" s="62">
        <f t="shared" si="233"/>
        <v>0</v>
      </c>
      <c r="AF226" s="35"/>
      <c r="AG226" s="61">
        <f t="shared" ref="AG226:AH226" si="234">SUM(AG214:AG225)</f>
        <v>0</v>
      </c>
      <c r="AH226" s="62">
        <f t="shared" si="234"/>
        <v>0</v>
      </c>
      <c r="AI226" s="35"/>
      <c r="AJ226" s="61">
        <f t="shared" ref="AJ226:AK226" si="235">SUM(AJ214:AJ225)</f>
        <v>0</v>
      </c>
      <c r="AK226" s="62">
        <f t="shared" si="235"/>
        <v>0</v>
      </c>
      <c r="AL226" s="35"/>
      <c r="AM226" s="61">
        <f t="shared" ref="AM226:AN226" si="236">SUM(AM214:AM225)</f>
        <v>0</v>
      </c>
      <c r="AN226" s="62">
        <f t="shared" si="236"/>
        <v>0</v>
      </c>
      <c r="AO226" s="35"/>
      <c r="AP226" s="61">
        <f t="shared" ref="AP226:AQ226" si="237">SUM(AP214:AP225)</f>
        <v>0</v>
      </c>
      <c r="AQ226" s="62">
        <f t="shared" si="237"/>
        <v>0</v>
      </c>
      <c r="AR226" s="35"/>
      <c r="AS226" s="61">
        <f t="shared" ref="AS226:AT226" si="238">SUM(AS214:AS225)</f>
        <v>0</v>
      </c>
      <c r="AT226" s="62">
        <f t="shared" si="238"/>
        <v>0</v>
      </c>
      <c r="AU226" s="35"/>
      <c r="AV226" s="61">
        <f t="shared" ref="AV226:AW226" si="239">SUM(AV214:AV225)</f>
        <v>0</v>
      </c>
      <c r="AW226" s="62">
        <f t="shared" si="239"/>
        <v>0</v>
      </c>
      <c r="AX226" s="35"/>
      <c r="AY226" s="61">
        <f t="shared" ref="AY226:AZ226" si="240">SUM(AY214:AY225)</f>
        <v>0</v>
      </c>
      <c r="AZ226" s="62">
        <f t="shared" si="240"/>
        <v>0</v>
      </c>
      <c r="BA226" s="35"/>
      <c r="BB226" s="61">
        <f t="shared" ref="BB226:BC226" si="241">SUM(BB214:BB225)</f>
        <v>0</v>
      </c>
      <c r="BC226" s="62">
        <f t="shared" si="241"/>
        <v>0</v>
      </c>
      <c r="BD226" s="35"/>
      <c r="BE226" s="61">
        <f t="shared" ref="BE226:BF226" si="242">SUM(BE214:BE225)</f>
        <v>0</v>
      </c>
      <c r="BF226" s="62">
        <f t="shared" si="242"/>
        <v>0</v>
      </c>
      <c r="BG226" s="35"/>
      <c r="BH226" s="61">
        <f t="shared" ref="BH226:BI226" si="243">SUM(BH214:BH225)</f>
        <v>0</v>
      </c>
      <c r="BI226" s="62">
        <f t="shared" si="243"/>
        <v>0</v>
      </c>
      <c r="BJ226" s="35"/>
      <c r="BK226" s="61">
        <f t="shared" ref="BK226:BL226" si="244">SUM(BK214:BK225)</f>
        <v>0</v>
      </c>
      <c r="BL226" s="62">
        <f t="shared" si="244"/>
        <v>0</v>
      </c>
      <c r="BM226" s="35"/>
      <c r="BN226" s="61">
        <f t="shared" ref="BN226:BO226" si="245">SUM(BN214:BN225)</f>
        <v>17.872340425531917</v>
      </c>
      <c r="BO226" s="62">
        <f t="shared" si="245"/>
        <v>0.61099999999999999</v>
      </c>
      <c r="BP226" s="35"/>
      <c r="BQ226" s="61">
        <f t="shared" ref="BQ226:BR226" si="246">SUM(BQ214:BQ225)</f>
        <v>0</v>
      </c>
      <c r="BR226" s="62">
        <f t="shared" si="246"/>
        <v>0</v>
      </c>
      <c r="BS226" s="35"/>
      <c r="BT226" s="61">
        <f t="shared" ref="BT226:BU226" si="247">SUM(BT214:BT225)</f>
        <v>320.78947368421052</v>
      </c>
      <c r="BU226" s="62">
        <f t="shared" si="247"/>
        <v>32.300000000000004</v>
      </c>
      <c r="BV226" s="35"/>
      <c r="BW226" s="40">
        <f t="shared" si="221"/>
        <v>448.45468116685521</v>
      </c>
      <c r="BX226" s="39">
        <f t="shared" si="222"/>
        <v>445.27599999999995</v>
      </c>
    </row>
    <row r="227" spans="1:76" x14ac:dyDescent="0.3">
      <c r="A227" s="43">
        <v>2022</v>
      </c>
      <c r="B227" s="44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248">IF(F227=0,0,G227/F227*1000)</f>
        <v>0</v>
      </c>
      <c r="I227" s="8">
        <v>0</v>
      </c>
      <c r="J227" s="6">
        <v>0</v>
      </c>
      <c r="K227" s="7">
        <f t="shared" ref="K227:K238" si="249">IF(I227=0,0,J227/I227*1000)</f>
        <v>0</v>
      </c>
      <c r="L227" s="8">
        <v>0</v>
      </c>
      <c r="M227" s="6">
        <v>0</v>
      </c>
      <c r="N227" s="7">
        <f t="shared" ref="N227:N238" si="250">IF(L227=0,0,M227/L227*1000)</f>
        <v>0</v>
      </c>
      <c r="O227" s="8">
        <v>0</v>
      </c>
      <c r="P227" s="6">
        <v>0</v>
      </c>
      <c r="Q227" s="7">
        <f t="shared" ref="Q227:Q238" si="251">IF(O227=0,0,P227/O227*1000)</f>
        <v>0</v>
      </c>
      <c r="R227" s="8">
        <v>0</v>
      </c>
      <c r="S227" s="6">
        <v>0</v>
      </c>
      <c r="T227" s="7">
        <f t="shared" ref="T227:T238" si="252">IF(R227=0,0,S227/R227*1000)</f>
        <v>0</v>
      </c>
      <c r="U227" s="8">
        <v>0</v>
      </c>
      <c r="V227" s="6">
        <v>0</v>
      </c>
      <c r="W227" s="7">
        <f t="shared" ref="W227:W238" si="253">IF(U227=0,0,V227/U227*1000)</f>
        <v>0</v>
      </c>
      <c r="X227" s="8">
        <v>0</v>
      </c>
      <c r="Y227" s="6">
        <v>0</v>
      </c>
      <c r="Z227" s="7">
        <f t="shared" ref="Z227:Z238" si="254">IF(X227=0,0,Y227/X227*1000)</f>
        <v>0</v>
      </c>
      <c r="AA227" s="8">
        <v>0</v>
      </c>
      <c r="AB227" s="6">
        <v>0</v>
      </c>
      <c r="AC227" s="7">
        <f t="shared" ref="AC227:AC238" si="255">IF(AA227=0,0,AB227/AA227*1000)</f>
        <v>0</v>
      </c>
      <c r="AD227" s="8">
        <v>0</v>
      </c>
      <c r="AE227" s="6">
        <v>0</v>
      </c>
      <c r="AF227" s="7">
        <f t="shared" ref="AF227:AF238" si="256">IF(AD227=0,0,AE227/AD227*1000)</f>
        <v>0</v>
      </c>
      <c r="AG227" s="8">
        <v>0</v>
      </c>
      <c r="AH227" s="6">
        <v>0</v>
      </c>
      <c r="AI227" s="7">
        <f t="shared" ref="AI227:AI238" si="257">IF(AG227=0,0,AH227/AG227*1000)</f>
        <v>0</v>
      </c>
      <c r="AJ227" s="8">
        <v>0</v>
      </c>
      <c r="AK227" s="6">
        <v>0</v>
      </c>
      <c r="AL227" s="7">
        <f t="shared" ref="AL227:AL238" si="258">IF(AJ227=0,0,AK227/AJ227*1000)</f>
        <v>0</v>
      </c>
      <c r="AM227" s="8">
        <v>0</v>
      </c>
      <c r="AN227" s="6">
        <v>0</v>
      </c>
      <c r="AO227" s="7">
        <f t="shared" ref="AO227:AO238" si="259">IF(AM227=0,0,AN227/AM227*1000)</f>
        <v>0</v>
      </c>
      <c r="AP227" s="8">
        <v>0</v>
      </c>
      <c r="AQ227" s="6">
        <v>0</v>
      </c>
      <c r="AR227" s="7">
        <f t="shared" ref="AR227:AR238" si="260">IF(AP227=0,0,AQ227/AP227*1000)</f>
        <v>0</v>
      </c>
      <c r="AS227" s="8">
        <v>0</v>
      </c>
      <c r="AT227" s="6">
        <v>0</v>
      </c>
      <c r="AU227" s="7">
        <f t="shared" ref="AU227:AU238" si="261">IF(AS227=0,0,AT227/AS227*1000)</f>
        <v>0</v>
      </c>
      <c r="AV227" s="8">
        <v>0</v>
      </c>
      <c r="AW227" s="6">
        <v>0</v>
      </c>
      <c r="AX227" s="7">
        <f t="shared" ref="AX227:AX238" si="262">IF(AV227=0,0,AW227/AV227*1000)</f>
        <v>0</v>
      </c>
      <c r="AY227" s="8">
        <v>0</v>
      </c>
      <c r="AZ227" s="6">
        <v>0</v>
      </c>
      <c r="BA227" s="7">
        <f t="shared" ref="BA227:BA238" si="263">IF(AY227=0,0,AZ227/AY227*1000)</f>
        <v>0</v>
      </c>
      <c r="BB227" s="8">
        <v>0</v>
      </c>
      <c r="BC227" s="6">
        <v>0</v>
      </c>
      <c r="BD227" s="7">
        <f t="shared" ref="BD227:BD238" si="264">IF(BB227=0,0,BC227/BB227*1000)</f>
        <v>0</v>
      </c>
      <c r="BE227" s="8">
        <v>0</v>
      </c>
      <c r="BF227" s="6">
        <v>0</v>
      </c>
      <c r="BG227" s="7">
        <f t="shared" ref="BG227:BG238" si="265">IF(BE227=0,0,BF227/BE227*1000)</f>
        <v>0</v>
      </c>
      <c r="BH227" s="8">
        <v>0</v>
      </c>
      <c r="BI227" s="6">
        <v>0</v>
      </c>
      <c r="BJ227" s="7">
        <f t="shared" ref="BJ227:BJ238" si="266">IF(BH227=0,0,BI227/BH227*1000)</f>
        <v>0</v>
      </c>
      <c r="BK227" s="8">
        <v>0</v>
      </c>
      <c r="BL227" s="6">
        <v>0</v>
      </c>
      <c r="BM227" s="7">
        <f t="shared" ref="BM227:BM238" si="267">IF(BK227=0,0,BL227/BK227*1000)</f>
        <v>0</v>
      </c>
      <c r="BN227" s="8">
        <v>0</v>
      </c>
      <c r="BO227" s="6">
        <v>0</v>
      </c>
      <c r="BP227" s="7">
        <f t="shared" ref="BP227:BP238" si="268">IF(BN227=0,0,BO227/BN227*1000)</f>
        <v>0</v>
      </c>
      <c r="BQ227" s="8">
        <v>0</v>
      </c>
      <c r="BR227" s="6">
        <v>0</v>
      </c>
      <c r="BS227" s="7">
        <f t="shared" ref="BS227:BS238" si="269">IF(BQ227=0,0,BR227/BQ227*1000)</f>
        <v>0</v>
      </c>
      <c r="BT227" s="8">
        <v>0</v>
      </c>
      <c r="BU227" s="6">
        <v>0</v>
      </c>
      <c r="BV227" s="7">
        <f t="shared" ref="BV227:BV238" si="270">IF(BT227=0,0,BU227/BT227*1000)</f>
        <v>0</v>
      </c>
      <c r="BW227" s="12">
        <f>SUMIF($C$5:$BV$5,"Ton",C227:BV227)</f>
        <v>0</v>
      </c>
      <c r="BX227" s="7">
        <f>SUMIF($C$5:$BV$5,"F*",C227:BV227)</f>
        <v>0</v>
      </c>
    </row>
    <row r="228" spans="1:76" x14ac:dyDescent="0.3">
      <c r="A228" s="43">
        <v>2022</v>
      </c>
      <c r="B228" s="44" t="s">
        <v>6</v>
      </c>
      <c r="C228" s="8">
        <v>0</v>
      </c>
      <c r="D228" s="6">
        <v>0</v>
      </c>
      <c r="E228" s="7">
        <f t="shared" ref="E228:E229" si="271">IF(C228=0,0,D228/C228*1000)</f>
        <v>0</v>
      </c>
      <c r="F228" s="8">
        <v>0</v>
      </c>
      <c r="G228" s="6">
        <v>0</v>
      </c>
      <c r="H228" s="7">
        <f t="shared" si="248"/>
        <v>0</v>
      </c>
      <c r="I228" s="8">
        <v>0</v>
      </c>
      <c r="J228" s="6">
        <v>0</v>
      </c>
      <c r="K228" s="7">
        <f t="shared" si="249"/>
        <v>0</v>
      </c>
      <c r="L228" s="8">
        <v>0</v>
      </c>
      <c r="M228" s="6">
        <v>0</v>
      </c>
      <c r="N228" s="7">
        <f t="shared" si="250"/>
        <v>0</v>
      </c>
      <c r="O228" s="8">
        <v>0</v>
      </c>
      <c r="P228" s="6">
        <v>0</v>
      </c>
      <c r="Q228" s="7">
        <f t="shared" si="251"/>
        <v>0</v>
      </c>
      <c r="R228" s="8">
        <v>0</v>
      </c>
      <c r="S228" s="6">
        <v>0</v>
      </c>
      <c r="T228" s="7">
        <f t="shared" si="252"/>
        <v>0</v>
      </c>
      <c r="U228" s="8">
        <v>0</v>
      </c>
      <c r="V228" s="6">
        <v>0</v>
      </c>
      <c r="W228" s="7">
        <f t="shared" si="253"/>
        <v>0</v>
      </c>
      <c r="X228" s="8">
        <v>0</v>
      </c>
      <c r="Y228" s="6">
        <v>0</v>
      </c>
      <c r="Z228" s="7">
        <f t="shared" si="254"/>
        <v>0</v>
      </c>
      <c r="AA228" s="8">
        <v>0</v>
      </c>
      <c r="AB228" s="6">
        <v>0</v>
      </c>
      <c r="AC228" s="7">
        <f t="shared" si="255"/>
        <v>0</v>
      </c>
      <c r="AD228" s="8">
        <v>0</v>
      </c>
      <c r="AE228" s="6">
        <v>0</v>
      </c>
      <c r="AF228" s="7">
        <f t="shared" si="256"/>
        <v>0</v>
      </c>
      <c r="AG228" s="8">
        <v>0</v>
      </c>
      <c r="AH228" s="6">
        <v>0</v>
      </c>
      <c r="AI228" s="7">
        <f t="shared" si="257"/>
        <v>0</v>
      </c>
      <c r="AJ228" s="8">
        <v>0</v>
      </c>
      <c r="AK228" s="6">
        <v>0</v>
      </c>
      <c r="AL228" s="7">
        <f t="shared" si="258"/>
        <v>0</v>
      </c>
      <c r="AM228" s="8">
        <v>0</v>
      </c>
      <c r="AN228" s="6">
        <v>0</v>
      </c>
      <c r="AO228" s="7">
        <f t="shared" si="259"/>
        <v>0</v>
      </c>
      <c r="AP228" s="8">
        <v>0</v>
      </c>
      <c r="AQ228" s="6">
        <v>0</v>
      </c>
      <c r="AR228" s="7">
        <f t="shared" si="260"/>
        <v>0</v>
      </c>
      <c r="AS228" s="8">
        <v>0</v>
      </c>
      <c r="AT228" s="6">
        <v>0</v>
      </c>
      <c r="AU228" s="7">
        <f t="shared" si="261"/>
        <v>0</v>
      </c>
      <c r="AV228" s="8">
        <v>0</v>
      </c>
      <c r="AW228" s="6">
        <v>0</v>
      </c>
      <c r="AX228" s="7">
        <f t="shared" si="262"/>
        <v>0</v>
      </c>
      <c r="AY228" s="8">
        <v>0</v>
      </c>
      <c r="AZ228" s="6">
        <v>0</v>
      </c>
      <c r="BA228" s="7">
        <f t="shared" si="263"/>
        <v>0</v>
      </c>
      <c r="BB228" s="8">
        <v>0</v>
      </c>
      <c r="BC228" s="6">
        <v>0</v>
      </c>
      <c r="BD228" s="7">
        <f t="shared" si="264"/>
        <v>0</v>
      </c>
      <c r="BE228" s="8">
        <v>0</v>
      </c>
      <c r="BF228" s="6">
        <v>0</v>
      </c>
      <c r="BG228" s="7">
        <f t="shared" si="265"/>
        <v>0</v>
      </c>
      <c r="BH228" s="8">
        <v>0</v>
      </c>
      <c r="BI228" s="6">
        <v>0</v>
      </c>
      <c r="BJ228" s="7">
        <f t="shared" si="266"/>
        <v>0</v>
      </c>
      <c r="BK228" s="8">
        <v>0</v>
      </c>
      <c r="BL228" s="6">
        <v>0</v>
      </c>
      <c r="BM228" s="7">
        <f t="shared" si="267"/>
        <v>0</v>
      </c>
      <c r="BN228" s="8">
        <v>0</v>
      </c>
      <c r="BO228" s="6">
        <v>0</v>
      </c>
      <c r="BP228" s="7">
        <f t="shared" si="268"/>
        <v>0</v>
      </c>
      <c r="BQ228" s="8">
        <v>0</v>
      </c>
      <c r="BR228" s="6">
        <v>0</v>
      </c>
      <c r="BS228" s="7">
        <f t="shared" si="269"/>
        <v>0</v>
      </c>
      <c r="BT228" s="8">
        <v>0</v>
      </c>
      <c r="BU228" s="6">
        <v>0</v>
      </c>
      <c r="BV228" s="7">
        <f t="shared" si="270"/>
        <v>0</v>
      </c>
      <c r="BW228" s="12">
        <f t="shared" ref="BW228:BW239" si="272">SUMIF($C$5:$BV$5,"Ton",C228:BV228)</f>
        <v>0</v>
      </c>
      <c r="BX228" s="7">
        <f t="shared" ref="BX228:BX239" si="273">SUMIF($C$5:$BV$5,"F*",C228:BV228)</f>
        <v>0</v>
      </c>
    </row>
    <row r="229" spans="1:76" x14ac:dyDescent="0.3">
      <c r="A229" s="43">
        <v>2022</v>
      </c>
      <c r="B229" s="44" t="s">
        <v>7</v>
      </c>
      <c r="C229" s="8">
        <v>0</v>
      </c>
      <c r="D229" s="6">
        <v>0</v>
      </c>
      <c r="E229" s="7">
        <f t="shared" si="271"/>
        <v>0</v>
      </c>
      <c r="F229" s="8">
        <v>0</v>
      </c>
      <c r="G229" s="6">
        <v>0</v>
      </c>
      <c r="H229" s="7">
        <f t="shared" si="248"/>
        <v>0</v>
      </c>
      <c r="I229" s="8">
        <v>0</v>
      </c>
      <c r="J229" s="6">
        <v>0</v>
      </c>
      <c r="K229" s="7">
        <f t="shared" si="249"/>
        <v>0</v>
      </c>
      <c r="L229" s="8">
        <v>0</v>
      </c>
      <c r="M229" s="6">
        <v>0</v>
      </c>
      <c r="N229" s="7">
        <f t="shared" si="250"/>
        <v>0</v>
      </c>
      <c r="O229" s="8">
        <v>0</v>
      </c>
      <c r="P229" s="6">
        <v>0</v>
      </c>
      <c r="Q229" s="7">
        <f t="shared" si="251"/>
        <v>0</v>
      </c>
      <c r="R229" s="8">
        <v>0</v>
      </c>
      <c r="S229" s="6">
        <v>0</v>
      </c>
      <c r="T229" s="7">
        <f t="shared" si="252"/>
        <v>0</v>
      </c>
      <c r="U229" s="8">
        <v>0</v>
      </c>
      <c r="V229" s="6">
        <v>0</v>
      </c>
      <c r="W229" s="7">
        <f t="shared" si="253"/>
        <v>0</v>
      </c>
      <c r="X229" s="8">
        <v>0</v>
      </c>
      <c r="Y229" s="6">
        <v>0</v>
      </c>
      <c r="Z229" s="7">
        <f t="shared" si="254"/>
        <v>0</v>
      </c>
      <c r="AA229" s="8">
        <v>0</v>
      </c>
      <c r="AB229" s="6">
        <v>0</v>
      </c>
      <c r="AC229" s="7">
        <f t="shared" si="255"/>
        <v>0</v>
      </c>
      <c r="AD229" s="8">
        <v>0</v>
      </c>
      <c r="AE229" s="6">
        <v>0</v>
      </c>
      <c r="AF229" s="7">
        <f t="shared" si="256"/>
        <v>0</v>
      </c>
      <c r="AG229" s="8">
        <v>0</v>
      </c>
      <c r="AH229" s="6">
        <v>0</v>
      </c>
      <c r="AI229" s="7">
        <f t="shared" si="257"/>
        <v>0</v>
      </c>
      <c r="AJ229" s="8">
        <v>0</v>
      </c>
      <c r="AK229" s="6">
        <v>0</v>
      </c>
      <c r="AL229" s="7">
        <f t="shared" si="258"/>
        <v>0</v>
      </c>
      <c r="AM229" s="8">
        <v>0</v>
      </c>
      <c r="AN229" s="6">
        <v>0</v>
      </c>
      <c r="AO229" s="7">
        <f t="shared" si="259"/>
        <v>0</v>
      </c>
      <c r="AP229" s="8">
        <v>0</v>
      </c>
      <c r="AQ229" s="6">
        <v>0</v>
      </c>
      <c r="AR229" s="7">
        <f t="shared" si="260"/>
        <v>0</v>
      </c>
      <c r="AS229" s="8">
        <v>0</v>
      </c>
      <c r="AT229" s="6">
        <v>0</v>
      </c>
      <c r="AU229" s="7">
        <f t="shared" si="261"/>
        <v>0</v>
      </c>
      <c r="AV229" s="8">
        <v>0</v>
      </c>
      <c r="AW229" s="6">
        <v>0</v>
      </c>
      <c r="AX229" s="7">
        <f t="shared" si="262"/>
        <v>0</v>
      </c>
      <c r="AY229" s="8">
        <v>0</v>
      </c>
      <c r="AZ229" s="6">
        <v>0</v>
      </c>
      <c r="BA229" s="7">
        <f t="shared" si="263"/>
        <v>0</v>
      </c>
      <c r="BB229" s="8">
        <v>0</v>
      </c>
      <c r="BC229" s="6">
        <v>0</v>
      </c>
      <c r="BD229" s="7">
        <f t="shared" si="264"/>
        <v>0</v>
      </c>
      <c r="BE229" s="8">
        <v>0</v>
      </c>
      <c r="BF229" s="6">
        <v>0</v>
      </c>
      <c r="BG229" s="7">
        <f t="shared" si="265"/>
        <v>0</v>
      </c>
      <c r="BH229" s="8">
        <v>0</v>
      </c>
      <c r="BI229" s="6">
        <v>0</v>
      </c>
      <c r="BJ229" s="7">
        <f t="shared" si="266"/>
        <v>0</v>
      </c>
      <c r="BK229" s="8">
        <v>0</v>
      </c>
      <c r="BL229" s="6">
        <v>0</v>
      </c>
      <c r="BM229" s="7">
        <f t="shared" si="267"/>
        <v>0</v>
      </c>
      <c r="BN229" s="8">
        <v>0</v>
      </c>
      <c r="BO229" s="6">
        <v>0</v>
      </c>
      <c r="BP229" s="7">
        <f t="shared" si="268"/>
        <v>0</v>
      </c>
      <c r="BQ229" s="8">
        <v>0</v>
      </c>
      <c r="BR229" s="6">
        <v>0</v>
      </c>
      <c r="BS229" s="7">
        <f t="shared" si="269"/>
        <v>0</v>
      </c>
      <c r="BT229" s="8">
        <v>0</v>
      </c>
      <c r="BU229" s="6">
        <v>0</v>
      </c>
      <c r="BV229" s="7">
        <f t="shared" si="270"/>
        <v>0</v>
      </c>
      <c r="BW229" s="12">
        <f t="shared" si="272"/>
        <v>0</v>
      </c>
      <c r="BX229" s="7">
        <f t="shared" si="273"/>
        <v>0</v>
      </c>
    </row>
    <row r="230" spans="1:76" x14ac:dyDescent="0.3">
      <c r="A230" s="43">
        <v>2022</v>
      </c>
      <c r="B230" s="44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248"/>
        <v>0</v>
      </c>
      <c r="I230" s="8">
        <v>0</v>
      </c>
      <c r="J230" s="6">
        <v>0</v>
      </c>
      <c r="K230" s="7">
        <f t="shared" si="249"/>
        <v>0</v>
      </c>
      <c r="L230" s="8">
        <v>0</v>
      </c>
      <c r="M230" s="6">
        <v>0</v>
      </c>
      <c r="N230" s="7">
        <f t="shared" si="250"/>
        <v>0</v>
      </c>
      <c r="O230" s="8">
        <v>0</v>
      </c>
      <c r="P230" s="6">
        <v>0</v>
      </c>
      <c r="Q230" s="7">
        <f t="shared" si="251"/>
        <v>0</v>
      </c>
      <c r="R230" s="8">
        <v>0</v>
      </c>
      <c r="S230" s="6">
        <v>0</v>
      </c>
      <c r="T230" s="7">
        <f t="shared" si="252"/>
        <v>0</v>
      </c>
      <c r="U230" s="8">
        <v>0</v>
      </c>
      <c r="V230" s="6">
        <v>0</v>
      </c>
      <c r="W230" s="7">
        <f t="shared" si="253"/>
        <v>0</v>
      </c>
      <c r="X230" s="8">
        <v>0</v>
      </c>
      <c r="Y230" s="6">
        <v>0</v>
      </c>
      <c r="Z230" s="7">
        <f t="shared" si="254"/>
        <v>0</v>
      </c>
      <c r="AA230" s="8">
        <v>0</v>
      </c>
      <c r="AB230" s="6">
        <v>0</v>
      </c>
      <c r="AC230" s="7">
        <f t="shared" si="255"/>
        <v>0</v>
      </c>
      <c r="AD230" s="8">
        <v>0</v>
      </c>
      <c r="AE230" s="6">
        <v>0</v>
      </c>
      <c r="AF230" s="7">
        <f t="shared" si="256"/>
        <v>0</v>
      </c>
      <c r="AG230" s="8">
        <v>0</v>
      </c>
      <c r="AH230" s="6">
        <v>0</v>
      </c>
      <c r="AI230" s="7">
        <f t="shared" si="257"/>
        <v>0</v>
      </c>
      <c r="AJ230" s="8">
        <v>0</v>
      </c>
      <c r="AK230" s="6">
        <v>0</v>
      </c>
      <c r="AL230" s="7">
        <f t="shared" si="258"/>
        <v>0</v>
      </c>
      <c r="AM230" s="8">
        <v>0</v>
      </c>
      <c r="AN230" s="6">
        <v>0</v>
      </c>
      <c r="AO230" s="7">
        <f t="shared" si="259"/>
        <v>0</v>
      </c>
      <c r="AP230" s="8">
        <v>0</v>
      </c>
      <c r="AQ230" s="6">
        <v>0</v>
      </c>
      <c r="AR230" s="7">
        <f t="shared" si="260"/>
        <v>0</v>
      </c>
      <c r="AS230" s="8">
        <v>0</v>
      </c>
      <c r="AT230" s="6">
        <v>0</v>
      </c>
      <c r="AU230" s="7">
        <f t="shared" si="261"/>
        <v>0</v>
      </c>
      <c r="AV230" s="8">
        <v>0</v>
      </c>
      <c r="AW230" s="6">
        <v>0</v>
      </c>
      <c r="AX230" s="7">
        <f t="shared" si="262"/>
        <v>0</v>
      </c>
      <c r="AY230" s="8">
        <v>0</v>
      </c>
      <c r="AZ230" s="6">
        <v>0</v>
      </c>
      <c r="BA230" s="7">
        <f t="shared" si="263"/>
        <v>0</v>
      </c>
      <c r="BB230" s="8">
        <v>0</v>
      </c>
      <c r="BC230" s="6">
        <v>0</v>
      </c>
      <c r="BD230" s="7">
        <f t="shared" si="264"/>
        <v>0</v>
      </c>
      <c r="BE230" s="8">
        <v>0</v>
      </c>
      <c r="BF230" s="6">
        <v>0</v>
      </c>
      <c r="BG230" s="7">
        <f t="shared" si="265"/>
        <v>0</v>
      </c>
      <c r="BH230" s="8">
        <v>0</v>
      </c>
      <c r="BI230" s="6">
        <v>0</v>
      </c>
      <c r="BJ230" s="7">
        <f t="shared" si="266"/>
        <v>0</v>
      </c>
      <c r="BK230" s="8">
        <v>0</v>
      </c>
      <c r="BL230" s="6">
        <v>0</v>
      </c>
      <c r="BM230" s="7">
        <f t="shared" si="267"/>
        <v>0</v>
      </c>
      <c r="BN230" s="8">
        <v>0</v>
      </c>
      <c r="BO230" s="6">
        <v>0</v>
      </c>
      <c r="BP230" s="7">
        <f t="shared" si="268"/>
        <v>0</v>
      </c>
      <c r="BQ230" s="8">
        <v>0</v>
      </c>
      <c r="BR230" s="6">
        <v>0</v>
      </c>
      <c r="BS230" s="7">
        <f t="shared" si="269"/>
        <v>0</v>
      </c>
      <c r="BT230" s="8">
        <v>0</v>
      </c>
      <c r="BU230" s="6">
        <v>0</v>
      </c>
      <c r="BV230" s="7">
        <f t="shared" si="270"/>
        <v>0</v>
      </c>
      <c r="BW230" s="12">
        <f t="shared" si="272"/>
        <v>0</v>
      </c>
      <c r="BX230" s="7">
        <f t="shared" si="273"/>
        <v>0</v>
      </c>
    </row>
    <row r="231" spans="1:76" x14ac:dyDescent="0.3">
      <c r="A231" s="43">
        <v>2022</v>
      </c>
      <c r="B231" s="7" t="s">
        <v>9</v>
      </c>
      <c r="C231" s="8">
        <v>0</v>
      </c>
      <c r="D231" s="6">
        <v>0</v>
      </c>
      <c r="E231" s="7">
        <f t="shared" ref="E231:E238" si="274">IF(C231=0,0,D231/C231*1000)</f>
        <v>0</v>
      </c>
      <c r="F231" s="71">
        <v>6.6000000000000003E-2</v>
      </c>
      <c r="G231" s="6">
        <v>1.3149999999999999</v>
      </c>
      <c r="H231" s="7">
        <f t="shared" si="248"/>
        <v>19924.24242424242</v>
      </c>
      <c r="I231" s="8">
        <v>0</v>
      </c>
      <c r="J231" s="6">
        <v>0</v>
      </c>
      <c r="K231" s="7">
        <f t="shared" si="249"/>
        <v>0</v>
      </c>
      <c r="L231" s="8">
        <v>0</v>
      </c>
      <c r="M231" s="6">
        <v>0</v>
      </c>
      <c r="N231" s="7">
        <f t="shared" si="250"/>
        <v>0</v>
      </c>
      <c r="O231" s="8">
        <v>0</v>
      </c>
      <c r="P231" s="6">
        <v>0</v>
      </c>
      <c r="Q231" s="7">
        <f t="shared" si="251"/>
        <v>0</v>
      </c>
      <c r="R231" s="8">
        <v>0</v>
      </c>
      <c r="S231" s="6">
        <v>0</v>
      </c>
      <c r="T231" s="7">
        <f t="shared" si="252"/>
        <v>0</v>
      </c>
      <c r="U231" s="8">
        <v>0</v>
      </c>
      <c r="V231" s="6">
        <v>0</v>
      </c>
      <c r="W231" s="7">
        <f t="shared" si="253"/>
        <v>0</v>
      </c>
      <c r="X231" s="8">
        <v>0</v>
      </c>
      <c r="Y231" s="6">
        <v>0</v>
      </c>
      <c r="Z231" s="7">
        <f t="shared" si="254"/>
        <v>0</v>
      </c>
      <c r="AA231" s="8">
        <v>0</v>
      </c>
      <c r="AB231" s="6">
        <v>0</v>
      </c>
      <c r="AC231" s="7">
        <f t="shared" si="255"/>
        <v>0</v>
      </c>
      <c r="AD231" s="8">
        <v>0</v>
      </c>
      <c r="AE231" s="6">
        <v>0</v>
      </c>
      <c r="AF231" s="7">
        <f t="shared" si="256"/>
        <v>0</v>
      </c>
      <c r="AG231" s="8">
        <v>0</v>
      </c>
      <c r="AH231" s="6">
        <v>0</v>
      </c>
      <c r="AI231" s="7">
        <f t="shared" si="257"/>
        <v>0</v>
      </c>
      <c r="AJ231" s="8">
        <v>0</v>
      </c>
      <c r="AK231" s="6">
        <v>0</v>
      </c>
      <c r="AL231" s="7">
        <f t="shared" si="258"/>
        <v>0</v>
      </c>
      <c r="AM231" s="8">
        <v>0</v>
      </c>
      <c r="AN231" s="6">
        <v>0</v>
      </c>
      <c r="AO231" s="7">
        <f t="shared" si="259"/>
        <v>0</v>
      </c>
      <c r="AP231" s="8">
        <v>0</v>
      </c>
      <c r="AQ231" s="6">
        <v>0</v>
      </c>
      <c r="AR231" s="7">
        <f t="shared" si="260"/>
        <v>0</v>
      </c>
      <c r="AS231" s="8">
        <v>0</v>
      </c>
      <c r="AT231" s="6">
        <v>0</v>
      </c>
      <c r="AU231" s="7">
        <f t="shared" si="261"/>
        <v>0</v>
      </c>
      <c r="AV231" s="8">
        <v>0</v>
      </c>
      <c r="AW231" s="6">
        <v>0</v>
      </c>
      <c r="AX231" s="7">
        <f t="shared" si="262"/>
        <v>0</v>
      </c>
      <c r="AY231" s="8">
        <v>0</v>
      </c>
      <c r="AZ231" s="6">
        <v>0</v>
      </c>
      <c r="BA231" s="7">
        <f t="shared" si="263"/>
        <v>0</v>
      </c>
      <c r="BB231" s="8">
        <v>0</v>
      </c>
      <c r="BC231" s="6">
        <v>0</v>
      </c>
      <c r="BD231" s="7">
        <f t="shared" si="264"/>
        <v>0</v>
      </c>
      <c r="BE231" s="8">
        <v>0</v>
      </c>
      <c r="BF231" s="6">
        <v>0</v>
      </c>
      <c r="BG231" s="7">
        <f t="shared" si="265"/>
        <v>0</v>
      </c>
      <c r="BH231" s="8">
        <v>0</v>
      </c>
      <c r="BI231" s="6">
        <v>0</v>
      </c>
      <c r="BJ231" s="7">
        <f t="shared" si="266"/>
        <v>0</v>
      </c>
      <c r="BK231" s="8">
        <v>0</v>
      </c>
      <c r="BL231" s="6">
        <v>0</v>
      </c>
      <c r="BM231" s="7">
        <f t="shared" si="267"/>
        <v>0</v>
      </c>
      <c r="BN231" s="8">
        <v>0</v>
      </c>
      <c r="BO231" s="6">
        <v>0</v>
      </c>
      <c r="BP231" s="7">
        <f t="shared" si="268"/>
        <v>0</v>
      </c>
      <c r="BQ231" s="8">
        <v>0</v>
      </c>
      <c r="BR231" s="6">
        <v>0</v>
      </c>
      <c r="BS231" s="7">
        <f t="shared" si="269"/>
        <v>0</v>
      </c>
      <c r="BT231" s="8">
        <v>0</v>
      </c>
      <c r="BU231" s="6">
        <v>0</v>
      </c>
      <c r="BV231" s="7">
        <f t="shared" si="270"/>
        <v>0</v>
      </c>
      <c r="BW231" s="12">
        <f t="shared" si="272"/>
        <v>6.6000000000000003E-2</v>
      </c>
      <c r="BX231" s="7">
        <f t="shared" si="273"/>
        <v>1.3149999999999999</v>
      </c>
    </row>
    <row r="232" spans="1:76" x14ac:dyDescent="0.3">
      <c r="A232" s="43">
        <v>2022</v>
      </c>
      <c r="B232" s="44" t="s">
        <v>10</v>
      </c>
      <c r="C232" s="8">
        <v>0</v>
      </c>
      <c r="D232" s="6">
        <v>0</v>
      </c>
      <c r="E232" s="7">
        <f t="shared" si="274"/>
        <v>0</v>
      </c>
      <c r="F232" s="8">
        <v>0</v>
      </c>
      <c r="G232" s="6">
        <v>0</v>
      </c>
      <c r="H232" s="7">
        <f t="shared" si="248"/>
        <v>0</v>
      </c>
      <c r="I232" s="8">
        <v>0</v>
      </c>
      <c r="J232" s="6">
        <v>0</v>
      </c>
      <c r="K232" s="7">
        <f t="shared" si="249"/>
        <v>0</v>
      </c>
      <c r="L232" s="8">
        <v>0</v>
      </c>
      <c r="M232" s="6">
        <v>0</v>
      </c>
      <c r="N232" s="7">
        <f t="shared" si="250"/>
        <v>0</v>
      </c>
      <c r="O232" s="8">
        <v>0</v>
      </c>
      <c r="P232" s="6">
        <v>0</v>
      </c>
      <c r="Q232" s="7">
        <f t="shared" si="251"/>
        <v>0</v>
      </c>
      <c r="R232" s="8">
        <v>0</v>
      </c>
      <c r="S232" s="6">
        <v>0</v>
      </c>
      <c r="T232" s="7">
        <f t="shared" si="252"/>
        <v>0</v>
      </c>
      <c r="U232" s="8">
        <v>0</v>
      </c>
      <c r="V232" s="6">
        <v>0</v>
      </c>
      <c r="W232" s="7">
        <f t="shared" si="253"/>
        <v>0</v>
      </c>
      <c r="X232" s="8">
        <v>0</v>
      </c>
      <c r="Y232" s="6">
        <v>0</v>
      </c>
      <c r="Z232" s="7">
        <f t="shared" si="254"/>
        <v>0</v>
      </c>
      <c r="AA232" s="8">
        <v>0</v>
      </c>
      <c r="AB232" s="6">
        <v>0</v>
      </c>
      <c r="AC232" s="7">
        <f t="shared" si="255"/>
        <v>0</v>
      </c>
      <c r="AD232" s="8">
        <v>0</v>
      </c>
      <c r="AE232" s="6">
        <v>0</v>
      </c>
      <c r="AF232" s="7">
        <f t="shared" si="256"/>
        <v>0</v>
      </c>
      <c r="AG232" s="8">
        <v>0</v>
      </c>
      <c r="AH232" s="6">
        <v>0</v>
      </c>
      <c r="AI232" s="7">
        <f t="shared" si="257"/>
        <v>0</v>
      </c>
      <c r="AJ232" s="8">
        <v>0</v>
      </c>
      <c r="AK232" s="6">
        <v>0</v>
      </c>
      <c r="AL232" s="7">
        <f t="shared" si="258"/>
        <v>0</v>
      </c>
      <c r="AM232" s="8">
        <v>0</v>
      </c>
      <c r="AN232" s="6">
        <v>0</v>
      </c>
      <c r="AO232" s="7">
        <f t="shared" si="259"/>
        <v>0</v>
      </c>
      <c r="AP232" s="8">
        <v>0</v>
      </c>
      <c r="AQ232" s="6">
        <v>0</v>
      </c>
      <c r="AR232" s="7">
        <f t="shared" si="260"/>
        <v>0</v>
      </c>
      <c r="AS232" s="8">
        <v>0</v>
      </c>
      <c r="AT232" s="6">
        <v>0</v>
      </c>
      <c r="AU232" s="7">
        <f t="shared" si="261"/>
        <v>0</v>
      </c>
      <c r="AV232" s="8">
        <v>0</v>
      </c>
      <c r="AW232" s="6">
        <v>0</v>
      </c>
      <c r="AX232" s="7">
        <f t="shared" si="262"/>
        <v>0</v>
      </c>
      <c r="AY232" s="8">
        <v>0</v>
      </c>
      <c r="AZ232" s="6">
        <v>0</v>
      </c>
      <c r="BA232" s="7">
        <f t="shared" si="263"/>
        <v>0</v>
      </c>
      <c r="BB232" s="8">
        <v>0</v>
      </c>
      <c r="BC232" s="6">
        <v>0</v>
      </c>
      <c r="BD232" s="7">
        <f t="shared" si="264"/>
        <v>0</v>
      </c>
      <c r="BE232" s="8">
        <v>0</v>
      </c>
      <c r="BF232" s="6">
        <v>0</v>
      </c>
      <c r="BG232" s="7">
        <f t="shared" si="265"/>
        <v>0</v>
      </c>
      <c r="BH232" s="8">
        <v>0</v>
      </c>
      <c r="BI232" s="6">
        <v>0</v>
      </c>
      <c r="BJ232" s="7">
        <f t="shared" si="266"/>
        <v>0</v>
      </c>
      <c r="BK232" s="8">
        <v>0</v>
      </c>
      <c r="BL232" s="6">
        <v>0</v>
      </c>
      <c r="BM232" s="7">
        <f t="shared" si="267"/>
        <v>0</v>
      </c>
      <c r="BN232" s="8">
        <v>0</v>
      </c>
      <c r="BO232" s="6">
        <v>0</v>
      </c>
      <c r="BP232" s="7">
        <f t="shared" si="268"/>
        <v>0</v>
      </c>
      <c r="BQ232" s="8">
        <v>0</v>
      </c>
      <c r="BR232" s="6">
        <v>0</v>
      </c>
      <c r="BS232" s="7">
        <f t="shared" si="269"/>
        <v>0</v>
      </c>
      <c r="BT232" s="8">
        <v>0</v>
      </c>
      <c r="BU232" s="6">
        <v>0</v>
      </c>
      <c r="BV232" s="7">
        <f t="shared" si="270"/>
        <v>0</v>
      </c>
      <c r="BW232" s="12">
        <f t="shared" si="272"/>
        <v>0</v>
      </c>
      <c r="BX232" s="7">
        <f t="shared" si="273"/>
        <v>0</v>
      </c>
    </row>
    <row r="233" spans="1:76" x14ac:dyDescent="0.3">
      <c r="A233" s="43">
        <v>2022</v>
      </c>
      <c r="B233" s="44" t="s">
        <v>11</v>
      </c>
      <c r="C233" s="8">
        <v>0</v>
      </c>
      <c r="D233" s="6">
        <v>0</v>
      </c>
      <c r="E233" s="7">
        <f t="shared" si="274"/>
        <v>0</v>
      </c>
      <c r="F233" s="71">
        <v>0.191</v>
      </c>
      <c r="G233" s="6">
        <v>6.141</v>
      </c>
      <c r="H233" s="7">
        <f t="shared" si="248"/>
        <v>32151.832460732981</v>
      </c>
      <c r="I233" s="8">
        <v>0</v>
      </c>
      <c r="J233" s="6">
        <v>0</v>
      </c>
      <c r="K233" s="7">
        <f t="shared" si="249"/>
        <v>0</v>
      </c>
      <c r="L233" s="8">
        <v>0</v>
      </c>
      <c r="M233" s="6">
        <v>0</v>
      </c>
      <c r="N233" s="7">
        <f t="shared" si="250"/>
        <v>0</v>
      </c>
      <c r="O233" s="8">
        <v>0</v>
      </c>
      <c r="P233" s="6">
        <v>0</v>
      </c>
      <c r="Q233" s="7">
        <f t="shared" si="251"/>
        <v>0</v>
      </c>
      <c r="R233" s="8">
        <v>0</v>
      </c>
      <c r="S233" s="6">
        <v>0</v>
      </c>
      <c r="T233" s="7">
        <f t="shared" si="252"/>
        <v>0</v>
      </c>
      <c r="U233" s="8">
        <v>0</v>
      </c>
      <c r="V233" s="6">
        <v>0</v>
      </c>
      <c r="W233" s="7">
        <f t="shared" si="253"/>
        <v>0</v>
      </c>
      <c r="X233" s="8">
        <v>0</v>
      </c>
      <c r="Y233" s="6">
        <v>0</v>
      </c>
      <c r="Z233" s="7">
        <f t="shared" si="254"/>
        <v>0</v>
      </c>
      <c r="AA233" s="71">
        <v>4</v>
      </c>
      <c r="AB233" s="6">
        <v>33.369</v>
      </c>
      <c r="AC233" s="7">
        <f t="shared" si="255"/>
        <v>8342.25</v>
      </c>
      <c r="AD233" s="8">
        <v>0</v>
      </c>
      <c r="AE233" s="6">
        <v>0</v>
      </c>
      <c r="AF233" s="7">
        <f t="shared" si="256"/>
        <v>0</v>
      </c>
      <c r="AG233" s="8">
        <v>0</v>
      </c>
      <c r="AH233" s="6">
        <v>0</v>
      </c>
      <c r="AI233" s="7">
        <f t="shared" si="257"/>
        <v>0</v>
      </c>
      <c r="AJ233" s="8">
        <v>0</v>
      </c>
      <c r="AK233" s="6">
        <v>0</v>
      </c>
      <c r="AL233" s="7">
        <f t="shared" si="258"/>
        <v>0</v>
      </c>
      <c r="AM233" s="71">
        <v>1E-3</v>
      </c>
      <c r="AN233" s="6">
        <v>1.3959999999999999</v>
      </c>
      <c r="AO233" s="72">
        <f t="shared" si="259"/>
        <v>1395999.9999999998</v>
      </c>
      <c r="AP233" s="8">
        <v>0</v>
      </c>
      <c r="AQ233" s="6">
        <v>0</v>
      </c>
      <c r="AR233" s="7">
        <f t="shared" si="260"/>
        <v>0</v>
      </c>
      <c r="AS233" s="8">
        <v>0</v>
      </c>
      <c r="AT233" s="6">
        <v>0</v>
      </c>
      <c r="AU233" s="7">
        <f t="shared" si="261"/>
        <v>0</v>
      </c>
      <c r="AV233" s="8">
        <v>0</v>
      </c>
      <c r="AW233" s="6">
        <v>0</v>
      </c>
      <c r="AX233" s="7">
        <f t="shared" si="262"/>
        <v>0</v>
      </c>
      <c r="AY233" s="8">
        <v>0</v>
      </c>
      <c r="AZ233" s="6">
        <v>0</v>
      </c>
      <c r="BA233" s="7">
        <f t="shared" si="263"/>
        <v>0</v>
      </c>
      <c r="BB233" s="8">
        <v>0</v>
      </c>
      <c r="BC233" s="6">
        <v>0</v>
      </c>
      <c r="BD233" s="7">
        <f t="shared" si="264"/>
        <v>0</v>
      </c>
      <c r="BE233" s="8">
        <v>0</v>
      </c>
      <c r="BF233" s="6">
        <v>0</v>
      </c>
      <c r="BG233" s="7">
        <f t="shared" si="265"/>
        <v>0</v>
      </c>
      <c r="BH233" s="8">
        <v>0</v>
      </c>
      <c r="BI233" s="6">
        <v>0</v>
      </c>
      <c r="BJ233" s="7">
        <f t="shared" si="266"/>
        <v>0</v>
      </c>
      <c r="BK233" s="8">
        <v>0</v>
      </c>
      <c r="BL233" s="6">
        <v>0</v>
      </c>
      <c r="BM233" s="7">
        <f t="shared" si="267"/>
        <v>0</v>
      </c>
      <c r="BN233" s="8">
        <v>0</v>
      </c>
      <c r="BO233" s="6">
        <v>0</v>
      </c>
      <c r="BP233" s="7">
        <f t="shared" si="268"/>
        <v>0</v>
      </c>
      <c r="BQ233" s="8">
        <v>0</v>
      </c>
      <c r="BR233" s="6">
        <v>0</v>
      </c>
      <c r="BS233" s="7">
        <f t="shared" si="269"/>
        <v>0</v>
      </c>
      <c r="BT233" s="8">
        <v>0</v>
      </c>
      <c r="BU233" s="6">
        <v>0</v>
      </c>
      <c r="BV233" s="7">
        <f t="shared" si="270"/>
        <v>0</v>
      </c>
      <c r="BW233" s="12">
        <f t="shared" si="272"/>
        <v>4.1920000000000002</v>
      </c>
      <c r="BX233" s="7">
        <f t="shared" si="273"/>
        <v>40.905999999999999</v>
      </c>
    </row>
    <row r="234" spans="1:76" x14ac:dyDescent="0.3">
      <c r="A234" s="43">
        <v>2022</v>
      </c>
      <c r="B234" s="44" t="s">
        <v>12</v>
      </c>
      <c r="C234" s="8">
        <v>0</v>
      </c>
      <c r="D234" s="6">
        <v>0</v>
      </c>
      <c r="E234" s="7">
        <f t="shared" si="274"/>
        <v>0</v>
      </c>
      <c r="F234" s="8">
        <v>0</v>
      </c>
      <c r="G234" s="6">
        <v>0</v>
      </c>
      <c r="H234" s="7">
        <f t="shared" si="248"/>
        <v>0</v>
      </c>
      <c r="I234" s="8">
        <v>0</v>
      </c>
      <c r="J234" s="6">
        <v>0</v>
      </c>
      <c r="K234" s="7">
        <f t="shared" si="249"/>
        <v>0</v>
      </c>
      <c r="L234" s="8">
        <v>0</v>
      </c>
      <c r="M234" s="6">
        <v>0</v>
      </c>
      <c r="N234" s="7">
        <f t="shared" si="250"/>
        <v>0</v>
      </c>
      <c r="O234" s="8">
        <v>0</v>
      </c>
      <c r="P234" s="6">
        <v>0</v>
      </c>
      <c r="Q234" s="7">
        <f t="shared" si="251"/>
        <v>0</v>
      </c>
      <c r="R234" s="8">
        <v>0</v>
      </c>
      <c r="S234" s="6">
        <v>0</v>
      </c>
      <c r="T234" s="7">
        <f t="shared" si="252"/>
        <v>0</v>
      </c>
      <c r="U234" s="8">
        <v>0</v>
      </c>
      <c r="V234" s="6">
        <v>0</v>
      </c>
      <c r="W234" s="7">
        <f t="shared" si="253"/>
        <v>0</v>
      </c>
      <c r="X234" s="8">
        <v>0</v>
      </c>
      <c r="Y234" s="6">
        <v>0</v>
      </c>
      <c r="Z234" s="7">
        <f t="shared" si="254"/>
        <v>0</v>
      </c>
      <c r="AA234" s="8">
        <v>0</v>
      </c>
      <c r="AB234" s="6">
        <v>0</v>
      </c>
      <c r="AC234" s="7">
        <f t="shared" si="255"/>
        <v>0</v>
      </c>
      <c r="AD234" s="8">
        <v>0</v>
      </c>
      <c r="AE234" s="6">
        <v>0</v>
      </c>
      <c r="AF234" s="7">
        <f t="shared" si="256"/>
        <v>0</v>
      </c>
      <c r="AG234" s="8">
        <v>0</v>
      </c>
      <c r="AH234" s="6">
        <v>0</v>
      </c>
      <c r="AI234" s="7">
        <f t="shared" si="257"/>
        <v>0</v>
      </c>
      <c r="AJ234" s="8">
        <v>0</v>
      </c>
      <c r="AK234" s="6">
        <v>0</v>
      </c>
      <c r="AL234" s="7">
        <f t="shared" si="258"/>
        <v>0</v>
      </c>
      <c r="AM234" s="8">
        <v>0</v>
      </c>
      <c r="AN234" s="6">
        <v>0</v>
      </c>
      <c r="AO234" s="7">
        <f t="shared" si="259"/>
        <v>0</v>
      </c>
      <c r="AP234" s="8">
        <v>0</v>
      </c>
      <c r="AQ234" s="6">
        <v>0</v>
      </c>
      <c r="AR234" s="7">
        <f t="shared" si="260"/>
        <v>0</v>
      </c>
      <c r="AS234" s="8">
        <v>0</v>
      </c>
      <c r="AT234" s="6">
        <v>0</v>
      </c>
      <c r="AU234" s="7">
        <f t="shared" si="261"/>
        <v>0</v>
      </c>
      <c r="AV234" s="8">
        <v>0</v>
      </c>
      <c r="AW234" s="6">
        <v>0</v>
      </c>
      <c r="AX234" s="7">
        <f t="shared" si="262"/>
        <v>0</v>
      </c>
      <c r="AY234" s="8">
        <v>0</v>
      </c>
      <c r="AZ234" s="6">
        <v>0</v>
      </c>
      <c r="BA234" s="7">
        <f t="shared" si="263"/>
        <v>0</v>
      </c>
      <c r="BB234" s="8">
        <v>0</v>
      </c>
      <c r="BC234" s="6">
        <v>0</v>
      </c>
      <c r="BD234" s="7">
        <f t="shared" si="264"/>
        <v>0</v>
      </c>
      <c r="BE234" s="8">
        <v>0</v>
      </c>
      <c r="BF234" s="6">
        <v>0</v>
      </c>
      <c r="BG234" s="7">
        <f t="shared" si="265"/>
        <v>0</v>
      </c>
      <c r="BH234" s="8">
        <v>0</v>
      </c>
      <c r="BI234" s="6">
        <v>0</v>
      </c>
      <c r="BJ234" s="7">
        <f t="shared" si="266"/>
        <v>0</v>
      </c>
      <c r="BK234" s="8">
        <v>0</v>
      </c>
      <c r="BL234" s="6">
        <v>0</v>
      </c>
      <c r="BM234" s="7">
        <f t="shared" si="267"/>
        <v>0</v>
      </c>
      <c r="BN234" s="8">
        <v>0</v>
      </c>
      <c r="BO234" s="6">
        <v>0</v>
      </c>
      <c r="BP234" s="7">
        <f t="shared" si="268"/>
        <v>0</v>
      </c>
      <c r="BQ234" s="8">
        <v>0</v>
      </c>
      <c r="BR234" s="6">
        <v>0</v>
      </c>
      <c r="BS234" s="7">
        <f t="shared" si="269"/>
        <v>0</v>
      </c>
      <c r="BT234" s="8">
        <v>0</v>
      </c>
      <c r="BU234" s="6">
        <v>0</v>
      </c>
      <c r="BV234" s="7">
        <f t="shared" si="270"/>
        <v>0</v>
      </c>
      <c r="BW234" s="12">
        <f t="shared" si="272"/>
        <v>0</v>
      </c>
      <c r="BX234" s="7">
        <f t="shared" si="273"/>
        <v>0</v>
      </c>
    </row>
    <row r="235" spans="1:76" x14ac:dyDescent="0.3">
      <c r="A235" s="43">
        <v>2022</v>
      </c>
      <c r="B235" s="44" t="s">
        <v>13</v>
      </c>
      <c r="C235" s="8">
        <v>0</v>
      </c>
      <c r="D235" s="6">
        <v>0</v>
      </c>
      <c r="E235" s="7">
        <f t="shared" si="274"/>
        <v>0</v>
      </c>
      <c r="F235" s="8">
        <v>0</v>
      </c>
      <c r="G235" s="6">
        <v>0</v>
      </c>
      <c r="H235" s="7">
        <f t="shared" si="248"/>
        <v>0</v>
      </c>
      <c r="I235" s="8">
        <v>0</v>
      </c>
      <c r="J235" s="6">
        <v>0</v>
      </c>
      <c r="K235" s="7">
        <f t="shared" si="249"/>
        <v>0</v>
      </c>
      <c r="L235" s="8">
        <v>0</v>
      </c>
      <c r="M235" s="6">
        <v>0</v>
      </c>
      <c r="N235" s="7">
        <f t="shared" si="250"/>
        <v>0</v>
      </c>
      <c r="O235" s="8">
        <v>0</v>
      </c>
      <c r="P235" s="6">
        <v>0</v>
      </c>
      <c r="Q235" s="7">
        <f t="shared" si="251"/>
        <v>0</v>
      </c>
      <c r="R235" s="8">
        <v>0</v>
      </c>
      <c r="S235" s="6">
        <v>0</v>
      </c>
      <c r="T235" s="7">
        <f t="shared" si="252"/>
        <v>0</v>
      </c>
      <c r="U235" s="8">
        <v>0</v>
      </c>
      <c r="V235" s="6">
        <v>0</v>
      </c>
      <c r="W235" s="7">
        <f t="shared" si="253"/>
        <v>0</v>
      </c>
      <c r="X235" s="8">
        <v>0</v>
      </c>
      <c r="Y235" s="6">
        <v>0</v>
      </c>
      <c r="Z235" s="7">
        <f t="shared" si="254"/>
        <v>0</v>
      </c>
      <c r="AA235" s="8">
        <v>0</v>
      </c>
      <c r="AB235" s="6">
        <v>0</v>
      </c>
      <c r="AC235" s="7">
        <f t="shared" si="255"/>
        <v>0</v>
      </c>
      <c r="AD235" s="8">
        <v>0</v>
      </c>
      <c r="AE235" s="6">
        <v>0</v>
      </c>
      <c r="AF235" s="7">
        <f t="shared" si="256"/>
        <v>0</v>
      </c>
      <c r="AG235" s="8">
        <v>0</v>
      </c>
      <c r="AH235" s="6">
        <v>0</v>
      </c>
      <c r="AI235" s="7">
        <f t="shared" si="257"/>
        <v>0</v>
      </c>
      <c r="AJ235" s="8">
        <v>0</v>
      </c>
      <c r="AK235" s="6">
        <v>0</v>
      </c>
      <c r="AL235" s="7">
        <f t="shared" si="258"/>
        <v>0</v>
      </c>
      <c r="AM235" s="71">
        <v>0.77500000000000002</v>
      </c>
      <c r="AN235" s="6">
        <v>13.68</v>
      </c>
      <c r="AO235" s="7">
        <f t="shared" si="259"/>
        <v>17651.612903225807</v>
      </c>
      <c r="AP235" s="8">
        <v>0</v>
      </c>
      <c r="AQ235" s="6">
        <v>0</v>
      </c>
      <c r="AR235" s="7">
        <f t="shared" si="260"/>
        <v>0</v>
      </c>
      <c r="AS235" s="71">
        <v>4.0006399999999998</v>
      </c>
      <c r="AT235" s="6">
        <v>293.70499999999998</v>
      </c>
      <c r="AU235" s="7">
        <f t="shared" si="261"/>
        <v>73414.503679411297</v>
      </c>
      <c r="AV235" s="8">
        <v>0</v>
      </c>
      <c r="AW235" s="6">
        <v>0</v>
      </c>
      <c r="AX235" s="7">
        <f t="shared" si="262"/>
        <v>0</v>
      </c>
      <c r="AY235" s="8">
        <v>0</v>
      </c>
      <c r="AZ235" s="6">
        <v>0</v>
      </c>
      <c r="BA235" s="7">
        <f t="shared" si="263"/>
        <v>0</v>
      </c>
      <c r="BB235" s="8">
        <v>0</v>
      </c>
      <c r="BC235" s="6">
        <v>0</v>
      </c>
      <c r="BD235" s="7">
        <f t="shared" si="264"/>
        <v>0</v>
      </c>
      <c r="BE235" s="8">
        <v>0</v>
      </c>
      <c r="BF235" s="6">
        <v>0</v>
      </c>
      <c r="BG235" s="7">
        <f t="shared" si="265"/>
        <v>0</v>
      </c>
      <c r="BH235" s="8">
        <v>0</v>
      </c>
      <c r="BI235" s="6">
        <v>0</v>
      </c>
      <c r="BJ235" s="7">
        <f t="shared" si="266"/>
        <v>0</v>
      </c>
      <c r="BK235" s="8">
        <v>0</v>
      </c>
      <c r="BL235" s="6">
        <v>0</v>
      </c>
      <c r="BM235" s="7">
        <f t="shared" si="267"/>
        <v>0</v>
      </c>
      <c r="BN235" s="8">
        <v>0</v>
      </c>
      <c r="BO235" s="6">
        <v>0</v>
      </c>
      <c r="BP235" s="7">
        <f t="shared" si="268"/>
        <v>0</v>
      </c>
      <c r="BQ235" s="8">
        <v>0</v>
      </c>
      <c r="BR235" s="6">
        <v>0</v>
      </c>
      <c r="BS235" s="7">
        <f t="shared" si="269"/>
        <v>0</v>
      </c>
      <c r="BT235" s="8">
        <v>0</v>
      </c>
      <c r="BU235" s="6">
        <v>0</v>
      </c>
      <c r="BV235" s="7">
        <f t="shared" si="270"/>
        <v>0</v>
      </c>
      <c r="BW235" s="12">
        <f t="shared" si="272"/>
        <v>4.7756400000000001</v>
      </c>
      <c r="BX235" s="7">
        <f t="shared" si="273"/>
        <v>307.38499999999999</v>
      </c>
    </row>
    <row r="236" spans="1:76" x14ac:dyDescent="0.3">
      <c r="A236" s="43">
        <v>2022</v>
      </c>
      <c r="B236" s="44" t="s">
        <v>14</v>
      </c>
      <c r="C236" s="8">
        <v>0</v>
      </c>
      <c r="D236" s="6">
        <v>0</v>
      </c>
      <c r="E236" s="7">
        <f t="shared" si="274"/>
        <v>0</v>
      </c>
      <c r="F236" s="8">
        <v>0</v>
      </c>
      <c r="G236" s="6">
        <v>0</v>
      </c>
      <c r="H236" s="7">
        <f t="shared" si="248"/>
        <v>0</v>
      </c>
      <c r="I236" s="8">
        <v>0</v>
      </c>
      <c r="J236" s="6">
        <v>0</v>
      </c>
      <c r="K236" s="7">
        <f t="shared" si="249"/>
        <v>0</v>
      </c>
      <c r="L236" s="8">
        <v>0</v>
      </c>
      <c r="M236" s="6">
        <v>0</v>
      </c>
      <c r="N236" s="7">
        <f t="shared" si="250"/>
        <v>0</v>
      </c>
      <c r="O236" s="8">
        <v>0</v>
      </c>
      <c r="P236" s="6">
        <v>0</v>
      </c>
      <c r="Q236" s="7">
        <f t="shared" si="251"/>
        <v>0</v>
      </c>
      <c r="R236" s="8">
        <v>0</v>
      </c>
      <c r="S236" s="6">
        <v>0</v>
      </c>
      <c r="T236" s="7">
        <f t="shared" si="252"/>
        <v>0</v>
      </c>
      <c r="U236" s="8">
        <v>0</v>
      </c>
      <c r="V236" s="6">
        <v>0</v>
      </c>
      <c r="W236" s="7">
        <f t="shared" si="253"/>
        <v>0</v>
      </c>
      <c r="X236" s="8">
        <v>0</v>
      </c>
      <c r="Y236" s="6">
        <v>0</v>
      </c>
      <c r="Z236" s="7">
        <f t="shared" si="254"/>
        <v>0</v>
      </c>
      <c r="AA236" s="8">
        <v>0</v>
      </c>
      <c r="AB236" s="6">
        <v>0</v>
      </c>
      <c r="AC236" s="7">
        <f t="shared" si="255"/>
        <v>0</v>
      </c>
      <c r="AD236" s="8">
        <v>0</v>
      </c>
      <c r="AE236" s="6">
        <v>0</v>
      </c>
      <c r="AF236" s="7">
        <f t="shared" si="256"/>
        <v>0</v>
      </c>
      <c r="AG236" s="8">
        <v>0</v>
      </c>
      <c r="AH236" s="6">
        <v>0</v>
      </c>
      <c r="AI236" s="7">
        <f t="shared" si="257"/>
        <v>0</v>
      </c>
      <c r="AJ236" s="8">
        <v>0</v>
      </c>
      <c r="AK236" s="6">
        <v>0</v>
      </c>
      <c r="AL236" s="7">
        <f t="shared" si="258"/>
        <v>0</v>
      </c>
      <c r="AM236" s="8">
        <v>0</v>
      </c>
      <c r="AN236" s="6">
        <v>0</v>
      </c>
      <c r="AO236" s="7">
        <f t="shared" si="259"/>
        <v>0</v>
      </c>
      <c r="AP236" s="8">
        <v>0</v>
      </c>
      <c r="AQ236" s="6">
        <v>0</v>
      </c>
      <c r="AR236" s="7">
        <f t="shared" si="260"/>
        <v>0</v>
      </c>
      <c r="AS236" s="71">
        <v>15.22</v>
      </c>
      <c r="AT236" s="6">
        <v>223.77500000000001</v>
      </c>
      <c r="AU236" s="7">
        <f t="shared" si="261"/>
        <v>14702.693823915899</v>
      </c>
      <c r="AV236" s="8">
        <v>0</v>
      </c>
      <c r="AW236" s="6">
        <v>0</v>
      </c>
      <c r="AX236" s="7">
        <f t="shared" si="262"/>
        <v>0</v>
      </c>
      <c r="AY236" s="8">
        <v>0</v>
      </c>
      <c r="AZ236" s="6">
        <v>0</v>
      </c>
      <c r="BA236" s="7">
        <f t="shared" si="263"/>
        <v>0</v>
      </c>
      <c r="BB236" s="8">
        <v>0</v>
      </c>
      <c r="BC236" s="6">
        <v>0</v>
      </c>
      <c r="BD236" s="7">
        <f t="shared" si="264"/>
        <v>0</v>
      </c>
      <c r="BE236" s="8">
        <v>0</v>
      </c>
      <c r="BF236" s="6">
        <v>0</v>
      </c>
      <c r="BG236" s="7">
        <f t="shared" si="265"/>
        <v>0</v>
      </c>
      <c r="BH236" s="8">
        <v>0</v>
      </c>
      <c r="BI236" s="6">
        <v>0</v>
      </c>
      <c r="BJ236" s="7">
        <f t="shared" si="266"/>
        <v>0</v>
      </c>
      <c r="BK236" s="8">
        <v>0</v>
      </c>
      <c r="BL236" s="6">
        <v>0</v>
      </c>
      <c r="BM236" s="7">
        <f t="shared" si="267"/>
        <v>0</v>
      </c>
      <c r="BN236" s="8">
        <v>0</v>
      </c>
      <c r="BO236" s="6">
        <v>0</v>
      </c>
      <c r="BP236" s="7">
        <f t="shared" si="268"/>
        <v>0</v>
      </c>
      <c r="BQ236" s="8">
        <v>0</v>
      </c>
      <c r="BR236" s="6">
        <v>0</v>
      </c>
      <c r="BS236" s="7">
        <f t="shared" si="269"/>
        <v>0</v>
      </c>
      <c r="BT236" s="8">
        <v>0</v>
      </c>
      <c r="BU236" s="6">
        <v>0</v>
      </c>
      <c r="BV236" s="7">
        <f t="shared" si="270"/>
        <v>0</v>
      </c>
      <c r="BW236" s="12">
        <f t="shared" si="272"/>
        <v>15.22</v>
      </c>
      <c r="BX236" s="7">
        <f t="shared" si="273"/>
        <v>223.77500000000001</v>
      </c>
    </row>
    <row r="237" spans="1:76" x14ac:dyDescent="0.3">
      <c r="A237" s="43">
        <v>2022</v>
      </c>
      <c r="B237" s="7" t="s">
        <v>15</v>
      </c>
      <c r="C237" s="8">
        <v>0</v>
      </c>
      <c r="D237" s="6">
        <v>0</v>
      </c>
      <c r="E237" s="7">
        <f t="shared" si="274"/>
        <v>0</v>
      </c>
      <c r="F237" s="8">
        <v>0</v>
      </c>
      <c r="G237" s="6">
        <v>0</v>
      </c>
      <c r="H237" s="7">
        <f t="shared" si="248"/>
        <v>0</v>
      </c>
      <c r="I237" s="8">
        <v>0</v>
      </c>
      <c r="J237" s="6">
        <v>0</v>
      </c>
      <c r="K237" s="7">
        <f t="shared" si="249"/>
        <v>0</v>
      </c>
      <c r="L237" s="8">
        <v>0</v>
      </c>
      <c r="M237" s="6">
        <v>0</v>
      </c>
      <c r="N237" s="7">
        <f t="shared" si="250"/>
        <v>0</v>
      </c>
      <c r="O237" s="8">
        <v>0</v>
      </c>
      <c r="P237" s="6">
        <v>0</v>
      </c>
      <c r="Q237" s="7">
        <f t="shared" si="251"/>
        <v>0</v>
      </c>
      <c r="R237" s="8">
        <v>0</v>
      </c>
      <c r="S237" s="6">
        <v>0</v>
      </c>
      <c r="T237" s="7">
        <f t="shared" si="252"/>
        <v>0</v>
      </c>
      <c r="U237" s="8">
        <v>0</v>
      </c>
      <c r="V237" s="6">
        <v>0</v>
      </c>
      <c r="W237" s="7">
        <f t="shared" si="253"/>
        <v>0</v>
      </c>
      <c r="X237" s="8">
        <v>0</v>
      </c>
      <c r="Y237" s="6">
        <v>0</v>
      </c>
      <c r="Z237" s="7">
        <f t="shared" si="254"/>
        <v>0</v>
      </c>
      <c r="AA237" s="8">
        <v>0</v>
      </c>
      <c r="AB237" s="6">
        <v>0</v>
      </c>
      <c r="AC237" s="7">
        <f t="shared" si="255"/>
        <v>0</v>
      </c>
      <c r="AD237" s="8">
        <v>0</v>
      </c>
      <c r="AE237" s="6">
        <v>0</v>
      </c>
      <c r="AF237" s="7">
        <f t="shared" si="256"/>
        <v>0</v>
      </c>
      <c r="AG237" s="8">
        <v>0</v>
      </c>
      <c r="AH237" s="6">
        <v>0</v>
      </c>
      <c r="AI237" s="7">
        <f t="shared" si="257"/>
        <v>0</v>
      </c>
      <c r="AJ237" s="8">
        <v>0</v>
      </c>
      <c r="AK237" s="6">
        <v>0</v>
      </c>
      <c r="AL237" s="7">
        <f t="shared" si="258"/>
        <v>0</v>
      </c>
      <c r="AM237" s="8">
        <v>0</v>
      </c>
      <c r="AN237" s="6">
        <v>0</v>
      </c>
      <c r="AO237" s="7">
        <f t="shared" si="259"/>
        <v>0</v>
      </c>
      <c r="AP237" s="8">
        <v>0</v>
      </c>
      <c r="AQ237" s="6">
        <v>0</v>
      </c>
      <c r="AR237" s="7">
        <f t="shared" si="260"/>
        <v>0</v>
      </c>
      <c r="AS237" s="8">
        <v>0</v>
      </c>
      <c r="AT237" s="6">
        <v>0</v>
      </c>
      <c r="AU237" s="7">
        <f t="shared" si="261"/>
        <v>0</v>
      </c>
      <c r="AV237" s="8">
        <v>0</v>
      </c>
      <c r="AW237" s="6">
        <v>0</v>
      </c>
      <c r="AX237" s="7">
        <f t="shared" si="262"/>
        <v>0</v>
      </c>
      <c r="AY237" s="8">
        <v>0</v>
      </c>
      <c r="AZ237" s="6">
        <v>0</v>
      </c>
      <c r="BA237" s="7">
        <f t="shared" si="263"/>
        <v>0</v>
      </c>
      <c r="BB237" s="8">
        <v>0</v>
      </c>
      <c r="BC237" s="6">
        <v>0</v>
      </c>
      <c r="BD237" s="7">
        <f t="shared" si="264"/>
        <v>0</v>
      </c>
      <c r="BE237" s="8">
        <v>0</v>
      </c>
      <c r="BF237" s="6">
        <v>0</v>
      </c>
      <c r="BG237" s="7">
        <f t="shared" si="265"/>
        <v>0</v>
      </c>
      <c r="BH237" s="8">
        <v>0</v>
      </c>
      <c r="BI237" s="6">
        <v>0</v>
      </c>
      <c r="BJ237" s="7">
        <f t="shared" si="266"/>
        <v>0</v>
      </c>
      <c r="BK237" s="8">
        <v>0</v>
      </c>
      <c r="BL237" s="6">
        <v>0</v>
      </c>
      <c r="BM237" s="7">
        <f t="shared" si="267"/>
        <v>0</v>
      </c>
      <c r="BN237" s="8">
        <v>0</v>
      </c>
      <c r="BO237" s="6">
        <v>0</v>
      </c>
      <c r="BP237" s="7">
        <f t="shared" si="268"/>
        <v>0</v>
      </c>
      <c r="BQ237" s="8">
        <v>0</v>
      </c>
      <c r="BR237" s="6">
        <v>0</v>
      </c>
      <c r="BS237" s="7">
        <f t="shared" si="269"/>
        <v>0</v>
      </c>
      <c r="BT237" s="8">
        <v>0</v>
      </c>
      <c r="BU237" s="6">
        <v>0</v>
      </c>
      <c r="BV237" s="7">
        <f t="shared" si="270"/>
        <v>0</v>
      </c>
      <c r="BW237" s="12">
        <f t="shared" si="272"/>
        <v>0</v>
      </c>
      <c r="BX237" s="7">
        <f t="shared" si="273"/>
        <v>0</v>
      </c>
    </row>
    <row r="238" spans="1:76" x14ac:dyDescent="0.3">
      <c r="A238" s="43">
        <v>2022</v>
      </c>
      <c r="B238" s="44" t="s">
        <v>16</v>
      </c>
      <c r="C238" s="8">
        <v>0</v>
      </c>
      <c r="D238" s="6">
        <v>0</v>
      </c>
      <c r="E238" s="7">
        <f t="shared" si="274"/>
        <v>0</v>
      </c>
      <c r="F238" s="8">
        <v>0</v>
      </c>
      <c r="G238" s="6">
        <v>0</v>
      </c>
      <c r="H238" s="7">
        <f t="shared" si="248"/>
        <v>0</v>
      </c>
      <c r="I238" s="8">
        <v>0</v>
      </c>
      <c r="J238" s="6">
        <v>0</v>
      </c>
      <c r="K238" s="7">
        <f t="shared" si="249"/>
        <v>0</v>
      </c>
      <c r="L238" s="8">
        <v>0</v>
      </c>
      <c r="M238" s="6">
        <v>0</v>
      </c>
      <c r="N238" s="7">
        <f t="shared" si="250"/>
        <v>0</v>
      </c>
      <c r="O238" s="8">
        <v>0</v>
      </c>
      <c r="P238" s="6">
        <v>0</v>
      </c>
      <c r="Q238" s="7">
        <f t="shared" si="251"/>
        <v>0</v>
      </c>
      <c r="R238" s="8">
        <v>0</v>
      </c>
      <c r="S238" s="6">
        <v>0</v>
      </c>
      <c r="T238" s="7">
        <f t="shared" si="252"/>
        <v>0</v>
      </c>
      <c r="U238" s="8">
        <v>0</v>
      </c>
      <c r="V238" s="6">
        <v>0</v>
      </c>
      <c r="W238" s="7">
        <f t="shared" si="253"/>
        <v>0</v>
      </c>
      <c r="X238" s="8">
        <v>0</v>
      </c>
      <c r="Y238" s="6">
        <v>0</v>
      </c>
      <c r="Z238" s="7">
        <f t="shared" si="254"/>
        <v>0</v>
      </c>
      <c r="AA238" s="8">
        <v>0</v>
      </c>
      <c r="AB238" s="6">
        <v>0</v>
      </c>
      <c r="AC238" s="7">
        <f t="shared" si="255"/>
        <v>0</v>
      </c>
      <c r="AD238" s="8">
        <v>0</v>
      </c>
      <c r="AE238" s="6">
        <v>0</v>
      </c>
      <c r="AF238" s="7">
        <f t="shared" si="256"/>
        <v>0</v>
      </c>
      <c r="AG238" s="8">
        <v>0</v>
      </c>
      <c r="AH238" s="6">
        <v>0</v>
      </c>
      <c r="AI238" s="7">
        <f t="shared" si="257"/>
        <v>0</v>
      </c>
      <c r="AJ238" s="8">
        <v>0</v>
      </c>
      <c r="AK238" s="6">
        <v>0</v>
      </c>
      <c r="AL238" s="7">
        <f t="shared" si="258"/>
        <v>0</v>
      </c>
      <c r="AM238" s="8">
        <v>0</v>
      </c>
      <c r="AN238" s="6">
        <v>0</v>
      </c>
      <c r="AO238" s="7">
        <f t="shared" si="259"/>
        <v>0</v>
      </c>
      <c r="AP238" s="8">
        <v>0</v>
      </c>
      <c r="AQ238" s="6">
        <v>0</v>
      </c>
      <c r="AR238" s="7">
        <f t="shared" si="260"/>
        <v>0</v>
      </c>
      <c r="AS238" s="8">
        <v>0</v>
      </c>
      <c r="AT238" s="6">
        <v>0</v>
      </c>
      <c r="AU238" s="7">
        <f t="shared" si="261"/>
        <v>0</v>
      </c>
      <c r="AV238" s="8">
        <v>0</v>
      </c>
      <c r="AW238" s="6">
        <v>0</v>
      </c>
      <c r="AX238" s="7">
        <f t="shared" si="262"/>
        <v>0</v>
      </c>
      <c r="AY238" s="8">
        <v>0</v>
      </c>
      <c r="AZ238" s="6">
        <v>0</v>
      </c>
      <c r="BA238" s="7">
        <f t="shared" si="263"/>
        <v>0</v>
      </c>
      <c r="BB238" s="8">
        <v>0</v>
      </c>
      <c r="BC238" s="6">
        <v>0</v>
      </c>
      <c r="BD238" s="7">
        <f t="shared" si="264"/>
        <v>0</v>
      </c>
      <c r="BE238" s="8">
        <v>0</v>
      </c>
      <c r="BF238" s="6">
        <v>0</v>
      </c>
      <c r="BG238" s="7">
        <f t="shared" si="265"/>
        <v>0</v>
      </c>
      <c r="BH238" s="8">
        <v>0</v>
      </c>
      <c r="BI238" s="6">
        <v>0</v>
      </c>
      <c r="BJ238" s="7">
        <f t="shared" si="266"/>
        <v>0</v>
      </c>
      <c r="BK238" s="8">
        <v>0</v>
      </c>
      <c r="BL238" s="6">
        <v>0</v>
      </c>
      <c r="BM238" s="7">
        <f t="shared" si="267"/>
        <v>0</v>
      </c>
      <c r="BN238" s="8">
        <v>0</v>
      </c>
      <c r="BO238" s="6">
        <v>0</v>
      </c>
      <c r="BP238" s="7">
        <f t="shared" si="268"/>
        <v>0</v>
      </c>
      <c r="BQ238" s="8">
        <v>0</v>
      </c>
      <c r="BR238" s="6">
        <v>0</v>
      </c>
      <c r="BS238" s="7">
        <f t="shared" si="269"/>
        <v>0</v>
      </c>
      <c r="BT238" s="8">
        <v>0</v>
      </c>
      <c r="BU238" s="6">
        <v>0</v>
      </c>
      <c r="BV238" s="7">
        <f t="shared" si="270"/>
        <v>0</v>
      </c>
      <c r="BW238" s="12">
        <f t="shared" si="272"/>
        <v>0</v>
      </c>
      <c r="BX238" s="7">
        <f t="shared" si="273"/>
        <v>0</v>
      </c>
    </row>
    <row r="239" spans="1:76" ht="15" thickBot="1" x14ac:dyDescent="0.35">
      <c r="A239" s="45"/>
      <c r="B239" s="60" t="s">
        <v>17</v>
      </c>
      <c r="C239" s="61">
        <f t="shared" ref="C239:D239" si="275">SUM(C227:C238)</f>
        <v>0</v>
      </c>
      <c r="D239" s="62">
        <f t="shared" si="275"/>
        <v>0</v>
      </c>
      <c r="E239" s="35"/>
      <c r="F239" s="61">
        <f t="shared" ref="F239:G239" si="276">SUM(F227:F238)</f>
        <v>0.25700000000000001</v>
      </c>
      <c r="G239" s="62">
        <f t="shared" si="276"/>
        <v>7.4559999999999995</v>
      </c>
      <c r="H239" s="35"/>
      <c r="I239" s="61">
        <f t="shared" ref="I239:J239" si="277">SUM(I227:I238)</f>
        <v>0</v>
      </c>
      <c r="J239" s="62">
        <f t="shared" si="277"/>
        <v>0</v>
      </c>
      <c r="K239" s="35"/>
      <c r="L239" s="61">
        <f t="shared" ref="L239:M239" si="278">SUM(L227:L238)</f>
        <v>0</v>
      </c>
      <c r="M239" s="62">
        <f t="shared" si="278"/>
        <v>0</v>
      </c>
      <c r="N239" s="35"/>
      <c r="O239" s="61">
        <f t="shared" ref="O239:P239" si="279">SUM(O227:O238)</f>
        <v>0</v>
      </c>
      <c r="P239" s="62">
        <f t="shared" si="279"/>
        <v>0</v>
      </c>
      <c r="Q239" s="35"/>
      <c r="R239" s="61">
        <f t="shared" ref="R239:S239" si="280">SUM(R227:R238)</f>
        <v>0</v>
      </c>
      <c r="S239" s="62">
        <f t="shared" si="280"/>
        <v>0</v>
      </c>
      <c r="T239" s="35"/>
      <c r="U239" s="61">
        <f t="shared" ref="U239:V239" si="281">SUM(U227:U238)</f>
        <v>0</v>
      </c>
      <c r="V239" s="62">
        <f t="shared" si="281"/>
        <v>0</v>
      </c>
      <c r="W239" s="35"/>
      <c r="X239" s="61">
        <f t="shared" ref="X239:Y239" si="282">SUM(X227:X238)</f>
        <v>0</v>
      </c>
      <c r="Y239" s="62">
        <f t="shared" si="282"/>
        <v>0</v>
      </c>
      <c r="Z239" s="35"/>
      <c r="AA239" s="61">
        <f t="shared" ref="AA239:AB239" si="283">SUM(AA227:AA238)</f>
        <v>4</v>
      </c>
      <c r="AB239" s="62">
        <f t="shared" si="283"/>
        <v>33.369</v>
      </c>
      <c r="AC239" s="35"/>
      <c r="AD239" s="61">
        <f t="shared" ref="AD239:AE239" si="284">SUM(AD227:AD238)</f>
        <v>0</v>
      </c>
      <c r="AE239" s="62">
        <f t="shared" si="284"/>
        <v>0</v>
      </c>
      <c r="AF239" s="35"/>
      <c r="AG239" s="61">
        <f t="shared" ref="AG239:AH239" si="285">SUM(AG227:AG238)</f>
        <v>0</v>
      </c>
      <c r="AH239" s="62">
        <f t="shared" si="285"/>
        <v>0</v>
      </c>
      <c r="AI239" s="35"/>
      <c r="AJ239" s="61">
        <f t="shared" ref="AJ239:AK239" si="286">SUM(AJ227:AJ238)</f>
        <v>0</v>
      </c>
      <c r="AK239" s="62">
        <f t="shared" si="286"/>
        <v>0</v>
      </c>
      <c r="AL239" s="35"/>
      <c r="AM239" s="61">
        <f t="shared" ref="AM239:AN239" si="287">SUM(AM227:AM238)</f>
        <v>0.77600000000000002</v>
      </c>
      <c r="AN239" s="62">
        <f t="shared" si="287"/>
        <v>15.076000000000001</v>
      </c>
      <c r="AO239" s="35"/>
      <c r="AP239" s="61">
        <f t="shared" ref="AP239:AQ239" si="288">SUM(AP227:AP238)</f>
        <v>0</v>
      </c>
      <c r="AQ239" s="62">
        <f t="shared" si="288"/>
        <v>0</v>
      </c>
      <c r="AR239" s="35"/>
      <c r="AS239" s="61">
        <f t="shared" ref="AS239:AT239" si="289">SUM(AS227:AS238)</f>
        <v>19.22064</v>
      </c>
      <c r="AT239" s="62">
        <f t="shared" si="289"/>
        <v>517.48</v>
      </c>
      <c r="AU239" s="35"/>
      <c r="AV239" s="61">
        <f t="shared" ref="AV239:AW239" si="290">SUM(AV227:AV238)</f>
        <v>0</v>
      </c>
      <c r="AW239" s="62">
        <f t="shared" si="290"/>
        <v>0</v>
      </c>
      <c r="AX239" s="35"/>
      <c r="AY239" s="61">
        <f t="shared" ref="AY239:AZ239" si="291">SUM(AY227:AY238)</f>
        <v>0</v>
      </c>
      <c r="AZ239" s="62">
        <f t="shared" si="291"/>
        <v>0</v>
      </c>
      <c r="BA239" s="35"/>
      <c r="BB239" s="61">
        <f t="shared" ref="BB239:BC239" si="292">SUM(BB227:BB238)</f>
        <v>0</v>
      </c>
      <c r="BC239" s="62">
        <f t="shared" si="292"/>
        <v>0</v>
      </c>
      <c r="BD239" s="35"/>
      <c r="BE239" s="61">
        <f t="shared" ref="BE239:BF239" si="293">SUM(BE227:BE238)</f>
        <v>0</v>
      </c>
      <c r="BF239" s="62">
        <f t="shared" si="293"/>
        <v>0</v>
      </c>
      <c r="BG239" s="35"/>
      <c r="BH239" s="61">
        <f t="shared" ref="BH239:BI239" si="294">SUM(BH227:BH238)</f>
        <v>0</v>
      </c>
      <c r="BI239" s="62">
        <f t="shared" si="294"/>
        <v>0</v>
      </c>
      <c r="BJ239" s="35"/>
      <c r="BK239" s="61">
        <f t="shared" ref="BK239:BL239" si="295">SUM(BK227:BK238)</f>
        <v>0</v>
      </c>
      <c r="BL239" s="62">
        <f t="shared" si="295"/>
        <v>0</v>
      </c>
      <c r="BM239" s="35"/>
      <c r="BN239" s="61">
        <f t="shared" ref="BN239:BO239" si="296">SUM(BN227:BN238)</f>
        <v>0</v>
      </c>
      <c r="BO239" s="62">
        <f t="shared" si="296"/>
        <v>0</v>
      </c>
      <c r="BP239" s="35"/>
      <c r="BQ239" s="61">
        <f t="shared" ref="BQ239:BR239" si="297">SUM(BQ227:BQ238)</f>
        <v>0</v>
      </c>
      <c r="BR239" s="62">
        <f t="shared" si="297"/>
        <v>0</v>
      </c>
      <c r="BS239" s="35"/>
      <c r="BT239" s="61">
        <f t="shared" ref="BT239:BU239" si="298">SUM(BT227:BT238)</f>
        <v>0</v>
      </c>
      <c r="BU239" s="62">
        <f t="shared" si="298"/>
        <v>0</v>
      </c>
      <c r="BV239" s="35"/>
      <c r="BW239" s="40">
        <f t="shared" si="272"/>
        <v>24.253639999999997</v>
      </c>
      <c r="BX239" s="39">
        <f t="shared" si="273"/>
        <v>573.38099999999997</v>
      </c>
    </row>
    <row r="240" spans="1:76" x14ac:dyDescent="0.3">
      <c r="A240" s="43">
        <v>2023</v>
      </c>
      <c r="B240" s="44" t="s">
        <v>5</v>
      </c>
      <c r="C240" s="8">
        <v>0</v>
      </c>
      <c r="D240" s="6">
        <v>0</v>
      </c>
      <c r="E240" s="7">
        <f>IF(C240=0,0,D240/C240*1000)</f>
        <v>0</v>
      </c>
      <c r="F240" s="8">
        <v>0</v>
      </c>
      <c r="G240" s="6">
        <v>0</v>
      </c>
      <c r="H240" s="7">
        <f t="shared" ref="H240:H251" si="299">IF(F240=0,0,G240/F240*1000)</f>
        <v>0</v>
      </c>
      <c r="I240" s="8">
        <v>0</v>
      </c>
      <c r="J240" s="6">
        <v>0</v>
      </c>
      <c r="K240" s="7">
        <f t="shared" ref="K240:K251" si="300">IF(I240=0,0,J240/I240*1000)</f>
        <v>0</v>
      </c>
      <c r="L240" s="8">
        <v>0</v>
      </c>
      <c r="M240" s="6">
        <v>0</v>
      </c>
      <c r="N240" s="7">
        <f t="shared" ref="N240:N251" si="301">IF(L240=0,0,M240/L240*1000)</f>
        <v>0</v>
      </c>
      <c r="O240" s="8">
        <v>0</v>
      </c>
      <c r="P240" s="6">
        <v>0</v>
      </c>
      <c r="Q240" s="7">
        <f t="shared" ref="Q240:Q251" si="302">IF(O240=0,0,P240/O240*1000)</f>
        <v>0</v>
      </c>
      <c r="R240" s="8">
        <v>0</v>
      </c>
      <c r="S240" s="6">
        <v>0</v>
      </c>
      <c r="T240" s="7">
        <f t="shared" ref="T240:T251" si="303">IF(R240=0,0,S240/R240*1000)</f>
        <v>0</v>
      </c>
      <c r="U240" s="8">
        <v>0</v>
      </c>
      <c r="V240" s="6">
        <v>0</v>
      </c>
      <c r="W240" s="7">
        <f t="shared" ref="W240:W251" si="304">IF(U240=0,0,V240/U240*1000)</f>
        <v>0</v>
      </c>
      <c r="X240" s="8">
        <v>0</v>
      </c>
      <c r="Y240" s="6">
        <v>0</v>
      </c>
      <c r="Z240" s="7">
        <f t="shared" ref="Z240:Z251" si="305">IF(X240=0,0,Y240/X240*1000)</f>
        <v>0</v>
      </c>
      <c r="AA240" s="71">
        <v>1.5E-3</v>
      </c>
      <c r="AB240" s="6">
        <v>0.1</v>
      </c>
      <c r="AC240" s="7">
        <f t="shared" ref="AC240:AC251" si="306">IF(AA240=0,0,AB240/AA240*1000)</f>
        <v>66666.666666666672</v>
      </c>
      <c r="AD240" s="8">
        <v>0</v>
      </c>
      <c r="AE240" s="6">
        <v>0</v>
      </c>
      <c r="AF240" s="7">
        <f t="shared" ref="AF240:AF251" si="307">IF(AD240=0,0,AE240/AD240*1000)</f>
        <v>0</v>
      </c>
      <c r="AG240" s="8">
        <v>0</v>
      </c>
      <c r="AH240" s="6">
        <v>0</v>
      </c>
      <c r="AI240" s="7">
        <f t="shared" ref="AI240:AI251" si="308">IF(AG240=0,0,AH240/AG240*1000)</f>
        <v>0</v>
      </c>
      <c r="AJ240" s="8">
        <v>0</v>
      </c>
      <c r="AK240" s="6">
        <v>0</v>
      </c>
      <c r="AL240" s="7">
        <f t="shared" ref="AL240:AL251" si="309">IF(AJ240=0,0,AK240/AJ240*1000)</f>
        <v>0</v>
      </c>
      <c r="AM240" s="8">
        <v>0</v>
      </c>
      <c r="AN240" s="6">
        <v>0</v>
      </c>
      <c r="AO240" s="7">
        <f t="shared" ref="AO240:AO251" si="310">IF(AM240=0,0,AN240/AM240*1000)</f>
        <v>0</v>
      </c>
      <c r="AP240" s="8">
        <v>0</v>
      </c>
      <c r="AQ240" s="6">
        <v>0</v>
      </c>
      <c r="AR240" s="7">
        <f t="shared" ref="AR240:AR251" si="311">IF(AP240=0,0,AQ240/AP240*1000)</f>
        <v>0</v>
      </c>
      <c r="AS240" s="8">
        <v>0</v>
      </c>
      <c r="AT240" s="6">
        <v>0</v>
      </c>
      <c r="AU240" s="7">
        <f t="shared" ref="AU240:AU251" si="312">IF(AS240=0,0,AT240/AS240*1000)</f>
        <v>0</v>
      </c>
      <c r="AV240" s="8">
        <v>0</v>
      </c>
      <c r="AW240" s="6">
        <v>0</v>
      </c>
      <c r="AX240" s="7">
        <f t="shared" ref="AX240:AX251" si="313">IF(AV240=0,0,AW240/AV240*1000)</f>
        <v>0</v>
      </c>
      <c r="AY240" s="8">
        <v>0</v>
      </c>
      <c r="AZ240" s="6">
        <v>0</v>
      </c>
      <c r="BA240" s="7">
        <f t="shared" ref="BA240:BA251" si="314">IF(AY240=0,0,AZ240/AY240*1000)</f>
        <v>0</v>
      </c>
      <c r="BB240" s="8">
        <v>0</v>
      </c>
      <c r="BC240" s="6">
        <v>0</v>
      </c>
      <c r="BD240" s="7">
        <f t="shared" ref="BD240:BD251" si="315">IF(BB240=0,0,BC240/BB240*1000)</f>
        <v>0</v>
      </c>
      <c r="BE240" s="8">
        <v>0</v>
      </c>
      <c r="BF240" s="6">
        <v>0</v>
      </c>
      <c r="BG240" s="7">
        <f t="shared" ref="BG240:BG251" si="316">IF(BE240=0,0,BF240/BE240*1000)</f>
        <v>0</v>
      </c>
      <c r="BH240" s="8">
        <v>0</v>
      </c>
      <c r="BI240" s="6">
        <v>0</v>
      </c>
      <c r="BJ240" s="7">
        <f t="shared" ref="BJ240:BJ251" si="317">IF(BH240=0,0,BI240/BH240*1000)</f>
        <v>0</v>
      </c>
      <c r="BK240" s="8">
        <v>0</v>
      </c>
      <c r="BL240" s="6">
        <v>0</v>
      </c>
      <c r="BM240" s="7">
        <f t="shared" ref="BM240:BM251" si="318">IF(BK240=0,0,BL240/BK240*1000)</f>
        <v>0</v>
      </c>
      <c r="BN240" s="8">
        <v>0</v>
      </c>
      <c r="BO240" s="6">
        <v>0</v>
      </c>
      <c r="BP240" s="7">
        <f t="shared" ref="BP240:BP251" si="319">IF(BN240=0,0,BO240/BN240*1000)</f>
        <v>0</v>
      </c>
      <c r="BQ240" s="8">
        <v>0</v>
      </c>
      <c r="BR240" s="6">
        <v>0</v>
      </c>
      <c r="BS240" s="7">
        <f t="shared" ref="BS240:BS251" si="320">IF(BQ240=0,0,BR240/BQ240*1000)</f>
        <v>0</v>
      </c>
      <c r="BT240" s="8">
        <v>0</v>
      </c>
      <c r="BU240" s="6">
        <v>0</v>
      </c>
      <c r="BV240" s="7">
        <f t="shared" ref="BV240:BV251" si="321">IF(BT240=0,0,BU240/BT240*1000)</f>
        <v>0</v>
      </c>
      <c r="BW240" s="12">
        <f>SUMIF($C$5:$BV$5,"Ton",C240:BV240)</f>
        <v>1.5E-3</v>
      </c>
      <c r="BX240" s="7">
        <f>SUMIF($C$5:$BV$5,"F*",C240:BV240)</f>
        <v>0.1</v>
      </c>
    </row>
    <row r="241" spans="1:76" x14ac:dyDescent="0.3">
      <c r="A241" s="43">
        <v>2023</v>
      </c>
      <c r="B241" s="44" t="s">
        <v>6</v>
      </c>
      <c r="C241" s="8">
        <v>0</v>
      </c>
      <c r="D241" s="6">
        <v>0</v>
      </c>
      <c r="E241" s="7">
        <f t="shared" ref="E241:E242" si="322">IF(C241=0,0,D241/C241*1000)</f>
        <v>0</v>
      </c>
      <c r="F241" s="71">
        <v>0.38</v>
      </c>
      <c r="G241" s="6">
        <v>10.532</v>
      </c>
      <c r="H241" s="7">
        <f t="shared" si="299"/>
        <v>27715.78947368421</v>
      </c>
      <c r="I241" s="8">
        <v>0</v>
      </c>
      <c r="J241" s="6">
        <v>0</v>
      </c>
      <c r="K241" s="7">
        <f t="shared" si="300"/>
        <v>0</v>
      </c>
      <c r="L241" s="8">
        <v>0</v>
      </c>
      <c r="M241" s="6">
        <v>0</v>
      </c>
      <c r="N241" s="7">
        <f t="shared" si="301"/>
        <v>0</v>
      </c>
      <c r="O241" s="8">
        <v>0</v>
      </c>
      <c r="P241" s="6">
        <v>0</v>
      </c>
      <c r="Q241" s="7">
        <f t="shared" si="302"/>
        <v>0</v>
      </c>
      <c r="R241" s="8">
        <v>0</v>
      </c>
      <c r="S241" s="6">
        <v>0</v>
      </c>
      <c r="T241" s="7">
        <f t="shared" si="303"/>
        <v>0</v>
      </c>
      <c r="U241" s="8">
        <v>0</v>
      </c>
      <c r="V241" s="6">
        <v>0</v>
      </c>
      <c r="W241" s="7">
        <f t="shared" si="304"/>
        <v>0</v>
      </c>
      <c r="X241" s="8">
        <v>0</v>
      </c>
      <c r="Y241" s="6">
        <v>0</v>
      </c>
      <c r="Z241" s="7">
        <f t="shared" si="305"/>
        <v>0</v>
      </c>
      <c r="AA241" s="8">
        <v>0</v>
      </c>
      <c r="AB241" s="6">
        <v>0</v>
      </c>
      <c r="AC241" s="7">
        <f t="shared" si="306"/>
        <v>0</v>
      </c>
      <c r="AD241" s="8">
        <v>0</v>
      </c>
      <c r="AE241" s="6">
        <v>0</v>
      </c>
      <c r="AF241" s="7">
        <f t="shared" si="307"/>
        <v>0</v>
      </c>
      <c r="AG241" s="8">
        <v>0</v>
      </c>
      <c r="AH241" s="6">
        <v>0</v>
      </c>
      <c r="AI241" s="7">
        <f t="shared" si="308"/>
        <v>0</v>
      </c>
      <c r="AJ241" s="8">
        <v>0</v>
      </c>
      <c r="AK241" s="6">
        <v>0</v>
      </c>
      <c r="AL241" s="7">
        <f t="shared" si="309"/>
        <v>0</v>
      </c>
      <c r="AM241" s="8">
        <v>0</v>
      </c>
      <c r="AN241" s="6">
        <v>0</v>
      </c>
      <c r="AO241" s="7">
        <f t="shared" si="310"/>
        <v>0</v>
      </c>
      <c r="AP241" s="8">
        <v>0</v>
      </c>
      <c r="AQ241" s="6">
        <v>0</v>
      </c>
      <c r="AR241" s="7">
        <f t="shared" si="311"/>
        <v>0</v>
      </c>
      <c r="AS241" s="8">
        <v>0</v>
      </c>
      <c r="AT241" s="6">
        <v>0</v>
      </c>
      <c r="AU241" s="7">
        <f t="shared" si="312"/>
        <v>0</v>
      </c>
      <c r="AV241" s="8">
        <v>0</v>
      </c>
      <c r="AW241" s="6">
        <v>0</v>
      </c>
      <c r="AX241" s="7">
        <f t="shared" si="313"/>
        <v>0</v>
      </c>
      <c r="AY241" s="8">
        <v>0</v>
      </c>
      <c r="AZ241" s="6">
        <v>0</v>
      </c>
      <c r="BA241" s="7">
        <f t="shared" si="314"/>
        <v>0</v>
      </c>
      <c r="BB241" s="8">
        <v>0</v>
      </c>
      <c r="BC241" s="6">
        <v>0</v>
      </c>
      <c r="BD241" s="7">
        <f t="shared" si="315"/>
        <v>0</v>
      </c>
      <c r="BE241" s="8">
        <v>0</v>
      </c>
      <c r="BF241" s="6">
        <v>0</v>
      </c>
      <c r="BG241" s="7">
        <f t="shared" si="316"/>
        <v>0</v>
      </c>
      <c r="BH241" s="8">
        <v>0</v>
      </c>
      <c r="BI241" s="6">
        <v>0</v>
      </c>
      <c r="BJ241" s="7">
        <f t="shared" si="317"/>
        <v>0</v>
      </c>
      <c r="BK241" s="8">
        <v>0</v>
      </c>
      <c r="BL241" s="6">
        <v>0</v>
      </c>
      <c r="BM241" s="7">
        <f t="shared" si="318"/>
        <v>0</v>
      </c>
      <c r="BN241" s="8">
        <v>0</v>
      </c>
      <c r="BO241" s="6">
        <v>0</v>
      </c>
      <c r="BP241" s="7">
        <f t="shared" si="319"/>
        <v>0</v>
      </c>
      <c r="BQ241" s="8">
        <v>0</v>
      </c>
      <c r="BR241" s="6">
        <v>0</v>
      </c>
      <c r="BS241" s="7">
        <f t="shared" si="320"/>
        <v>0</v>
      </c>
      <c r="BT241" s="8">
        <v>0</v>
      </c>
      <c r="BU241" s="6">
        <v>0</v>
      </c>
      <c r="BV241" s="7">
        <f t="shared" si="321"/>
        <v>0</v>
      </c>
      <c r="BW241" s="12">
        <f t="shared" ref="BW241:BW252" si="323">SUMIF($C$5:$BV$5,"Ton",C241:BV241)</f>
        <v>0.38</v>
      </c>
      <c r="BX241" s="7">
        <f t="shared" ref="BX241:BX252" si="324">SUMIF($C$5:$BV$5,"F*",C241:BV241)</f>
        <v>10.532</v>
      </c>
    </row>
    <row r="242" spans="1:76" x14ac:dyDescent="0.3">
      <c r="A242" s="43">
        <v>2023</v>
      </c>
      <c r="B242" s="44" t="s">
        <v>7</v>
      </c>
      <c r="C242" s="8">
        <v>0</v>
      </c>
      <c r="D242" s="6">
        <v>0</v>
      </c>
      <c r="E242" s="7">
        <f t="shared" si="322"/>
        <v>0</v>
      </c>
      <c r="F242" s="8">
        <v>0</v>
      </c>
      <c r="G242" s="6">
        <v>0</v>
      </c>
      <c r="H242" s="7">
        <f t="shared" si="299"/>
        <v>0</v>
      </c>
      <c r="I242" s="8">
        <v>0</v>
      </c>
      <c r="J242" s="6">
        <v>0</v>
      </c>
      <c r="K242" s="7">
        <f t="shared" si="300"/>
        <v>0</v>
      </c>
      <c r="L242" s="8">
        <v>0</v>
      </c>
      <c r="M242" s="6">
        <v>0</v>
      </c>
      <c r="N242" s="7">
        <f t="shared" si="301"/>
        <v>0</v>
      </c>
      <c r="O242" s="8">
        <v>0</v>
      </c>
      <c r="P242" s="6">
        <v>0</v>
      </c>
      <c r="Q242" s="7">
        <f t="shared" si="302"/>
        <v>0</v>
      </c>
      <c r="R242" s="8">
        <v>0</v>
      </c>
      <c r="S242" s="6">
        <v>0</v>
      </c>
      <c r="T242" s="7">
        <f t="shared" si="303"/>
        <v>0</v>
      </c>
      <c r="U242" s="8">
        <v>0</v>
      </c>
      <c r="V242" s="6">
        <v>0</v>
      </c>
      <c r="W242" s="7">
        <f t="shared" si="304"/>
        <v>0</v>
      </c>
      <c r="X242" s="8">
        <v>0</v>
      </c>
      <c r="Y242" s="6">
        <v>0</v>
      </c>
      <c r="Z242" s="7">
        <f t="shared" si="305"/>
        <v>0</v>
      </c>
      <c r="AA242" s="8">
        <v>0</v>
      </c>
      <c r="AB242" s="6">
        <v>0</v>
      </c>
      <c r="AC242" s="7">
        <f t="shared" si="306"/>
        <v>0</v>
      </c>
      <c r="AD242" s="8">
        <v>0</v>
      </c>
      <c r="AE242" s="6">
        <v>0</v>
      </c>
      <c r="AF242" s="7">
        <f t="shared" si="307"/>
        <v>0</v>
      </c>
      <c r="AG242" s="8">
        <v>0</v>
      </c>
      <c r="AH242" s="6">
        <v>0</v>
      </c>
      <c r="AI242" s="7">
        <f t="shared" si="308"/>
        <v>0</v>
      </c>
      <c r="AJ242" s="8">
        <v>0</v>
      </c>
      <c r="AK242" s="6">
        <v>0</v>
      </c>
      <c r="AL242" s="7">
        <f t="shared" si="309"/>
        <v>0</v>
      </c>
      <c r="AM242" s="8">
        <v>0</v>
      </c>
      <c r="AN242" s="6">
        <v>0</v>
      </c>
      <c r="AO242" s="7">
        <f t="shared" si="310"/>
        <v>0</v>
      </c>
      <c r="AP242" s="8">
        <v>0</v>
      </c>
      <c r="AQ242" s="6">
        <v>0</v>
      </c>
      <c r="AR242" s="7">
        <f t="shared" si="311"/>
        <v>0</v>
      </c>
      <c r="AS242" s="8">
        <v>0</v>
      </c>
      <c r="AT242" s="6">
        <v>0</v>
      </c>
      <c r="AU242" s="7">
        <f t="shared" si="312"/>
        <v>0</v>
      </c>
      <c r="AV242" s="8">
        <v>0</v>
      </c>
      <c r="AW242" s="6">
        <v>0</v>
      </c>
      <c r="AX242" s="7">
        <f t="shared" si="313"/>
        <v>0</v>
      </c>
      <c r="AY242" s="8">
        <v>0</v>
      </c>
      <c r="AZ242" s="6">
        <v>0</v>
      </c>
      <c r="BA242" s="7">
        <f t="shared" si="314"/>
        <v>0</v>
      </c>
      <c r="BB242" s="8">
        <v>0</v>
      </c>
      <c r="BC242" s="6">
        <v>0</v>
      </c>
      <c r="BD242" s="7">
        <f t="shared" si="315"/>
        <v>0</v>
      </c>
      <c r="BE242" s="8">
        <v>0</v>
      </c>
      <c r="BF242" s="6">
        <v>0</v>
      </c>
      <c r="BG242" s="7">
        <f t="shared" si="316"/>
        <v>0</v>
      </c>
      <c r="BH242" s="8">
        <v>0</v>
      </c>
      <c r="BI242" s="6">
        <v>0</v>
      </c>
      <c r="BJ242" s="7">
        <f t="shared" si="317"/>
        <v>0</v>
      </c>
      <c r="BK242" s="8">
        <v>0</v>
      </c>
      <c r="BL242" s="6">
        <v>0</v>
      </c>
      <c r="BM242" s="7">
        <f t="shared" si="318"/>
        <v>0</v>
      </c>
      <c r="BN242" s="8">
        <v>0</v>
      </c>
      <c r="BO242" s="6">
        <v>0</v>
      </c>
      <c r="BP242" s="7">
        <f t="shared" si="319"/>
        <v>0</v>
      </c>
      <c r="BQ242" s="8">
        <v>0</v>
      </c>
      <c r="BR242" s="6">
        <v>0</v>
      </c>
      <c r="BS242" s="7">
        <f t="shared" si="320"/>
        <v>0</v>
      </c>
      <c r="BT242" s="8">
        <v>0</v>
      </c>
      <c r="BU242" s="6">
        <v>0</v>
      </c>
      <c r="BV242" s="7">
        <f t="shared" si="321"/>
        <v>0</v>
      </c>
      <c r="BW242" s="12">
        <f t="shared" si="323"/>
        <v>0</v>
      </c>
      <c r="BX242" s="7">
        <f t="shared" si="324"/>
        <v>0</v>
      </c>
    </row>
    <row r="243" spans="1:76" x14ac:dyDescent="0.3">
      <c r="A243" s="43">
        <v>2023</v>
      </c>
      <c r="B243" s="44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299"/>
        <v>0</v>
      </c>
      <c r="I243" s="8">
        <v>0</v>
      </c>
      <c r="J243" s="6">
        <v>0</v>
      </c>
      <c r="K243" s="7">
        <f t="shared" si="300"/>
        <v>0</v>
      </c>
      <c r="L243" s="8">
        <v>0</v>
      </c>
      <c r="M243" s="6">
        <v>0</v>
      </c>
      <c r="N243" s="7">
        <f t="shared" si="301"/>
        <v>0</v>
      </c>
      <c r="O243" s="8">
        <v>0</v>
      </c>
      <c r="P243" s="6">
        <v>0</v>
      </c>
      <c r="Q243" s="7">
        <f t="shared" si="302"/>
        <v>0</v>
      </c>
      <c r="R243" s="8">
        <v>0</v>
      </c>
      <c r="S243" s="6">
        <v>0</v>
      </c>
      <c r="T243" s="7">
        <f t="shared" si="303"/>
        <v>0</v>
      </c>
      <c r="U243" s="8">
        <v>0</v>
      </c>
      <c r="V243" s="6">
        <v>0</v>
      </c>
      <c r="W243" s="7">
        <f t="shared" si="304"/>
        <v>0</v>
      </c>
      <c r="X243" s="8">
        <v>0</v>
      </c>
      <c r="Y243" s="6">
        <v>0</v>
      </c>
      <c r="Z243" s="7">
        <f t="shared" si="305"/>
        <v>0</v>
      </c>
      <c r="AA243" s="8">
        <v>0</v>
      </c>
      <c r="AB243" s="6">
        <v>0</v>
      </c>
      <c r="AC243" s="7">
        <f t="shared" si="306"/>
        <v>0</v>
      </c>
      <c r="AD243" s="8">
        <v>0</v>
      </c>
      <c r="AE243" s="6">
        <v>0</v>
      </c>
      <c r="AF243" s="7">
        <f t="shared" si="307"/>
        <v>0</v>
      </c>
      <c r="AG243" s="8">
        <v>0</v>
      </c>
      <c r="AH243" s="6">
        <v>0</v>
      </c>
      <c r="AI243" s="7">
        <f t="shared" si="308"/>
        <v>0</v>
      </c>
      <c r="AJ243" s="8">
        <v>0</v>
      </c>
      <c r="AK243" s="6">
        <v>0</v>
      </c>
      <c r="AL243" s="7">
        <f t="shared" si="309"/>
        <v>0</v>
      </c>
      <c r="AM243" s="8">
        <v>0</v>
      </c>
      <c r="AN243" s="6">
        <v>0</v>
      </c>
      <c r="AO243" s="7">
        <f t="shared" si="310"/>
        <v>0</v>
      </c>
      <c r="AP243" s="8">
        <v>0</v>
      </c>
      <c r="AQ243" s="6">
        <v>0</v>
      </c>
      <c r="AR243" s="7">
        <f t="shared" si="311"/>
        <v>0</v>
      </c>
      <c r="AS243" s="8">
        <v>0</v>
      </c>
      <c r="AT243" s="6">
        <v>0</v>
      </c>
      <c r="AU243" s="7">
        <f t="shared" si="312"/>
        <v>0</v>
      </c>
      <c r="AV243" s="8">
        <v>0</v>
      </c>
      <c r="AW243" s="6">
        <v>0</v>
      </c>
      <c r="AX243" s="7">
        <f t="shared" si="313"/>
        <v>0</v>
      </c>
      <c r="AY243" s="8">
        <v>0</v>
      </c>
      <c r="AZ243" s="6">
        <v>0</v>
      </c>
      <c r="BA243" s="7">
        <f t="shared" si="314"/>
        <v>0</v>
      </c>
      <c r="BB243" s="8">
        <v>0</v>
      </c>
      <c r="BC243" s="6">
        <v>0</v>
      </c>
      <c r="BD243" s="7">
        <f t="shared" si="315"/>
        <v>0</v>
      </c>
      <c r="BE243" s="8">
        <v>0</v>
      </c>
      <c r="BF243" s="6">
        <v>0</v>
      </c>
      <c r="BG243" s="7">
        <f t="shared" si="316"/>
        <v>0</v>
      </c>
      <c r="BH243" s="8">
        <v>0</v>
      </c>
      <c r="BI243" s="6">
        <v>0</v>
      </c>
      <c r="BJ243" s="7">
        <f t="shared" si="317"/>
        <v>0</v>
      </c>
      <c r="BK243" s="8">
        <v>0</v>
      </c>
      <c r="BL243" s="6">
        <v>0</v>
      </c>
      <c r="BM243" s="7">
        <f t="shared" si="318"/>
        <v>0</v>
      </c>
      <c r="BN243" s="8">
        <v>0</v>
      </c>
      <c r="BO243" s="6">
        <v>0</v>
      </c>
      <c r="BP243" s="7">
        <f t="shared" si="319"/>
        <v>0</v>
      </c>
      <c r="BQ243" s="8">
        <v>0</v>
      </c>
      <c r="BR243" s="6">
        <v>0</v>
      </c>
      <c r="BS243" s="7">
        <f t="shared" si="320"/>
        <v>0</v>
      </c>
      <c r="BT243" s="8">
        <v>0</v>
      </c>
      <c r="BU243" s="6">
        <v>0</v>
      </c>
      <c r="BV243" s="7">
        <f t="shared" si="321"/>
        <v>0</v>
      </c>
      <c r="BW243" s="12">
        <f t="shared" si="323"/>
        <v>0</v>
      </c>
      <c r="BX243" s="7">
        <f t="shared" si="324"/>
        <v>0</v>
      </c>
    </row>
    <row r="244" spans="1:76" x14ac:dyDescent="0.3">
      <c r="A244" s="43">
        <v>2023</v>
      </c>
      <c r="B244" s="7" t="s">
        <v>9</v>
      </c>
      <c r="C244" s="8">
        <v>0</v>
      </c>
      <c r="D244" s="6">
        <v>0</v>
      </c>
      <c r="E244" s="7">
        <f t="shared" ref="E244:E251" si="325">IF(C244=0,0,D244/C244*1000)</f>
        <v>0</v>
      </c>
      <c r="F244" s="8">
        <v>0</v>
      </c>
      <c r="G244" s="6">
        <v>0</v>
      </c>
      <c r="H244" s="7">
        <f t="shared" si="299"/>
        <v>0</v>
      </c>
      <c r="I244" s="8">
        <v>0</v>
      </c>
      <c r="J244" s="6">
        <v>0</v>
      </c>
      <c r="K244" s="7">
        <f t="shared" si="300"/>
        <v>0</v>
      </c>
      <c r="L244" s="8">
        <v>0</v>
      </c>
      <c r="M244" s="6">
        <v>0</v>
      </c>
      <c r="N244" s="7">
        <f t="shared" si="301"/>
        <v>0</v>
      </c>
      <c r="O244" s="8">
        <v>0</v>
      </c>
      <c r="P244" s="6">
        <v>0</v>
      </c>
      <c r="Q244" s="7">
        <f t="shared" si="302"/>
        <v>0</v>
      </c>
      <c r="R244" s="8">
        <v>0</v>
      </c>
      <c r="S244" s="6">
        <v>0</v>
      </c>
      <c r="T244" s="7">
        <f t="shared" si="303"/>
        <v>0</v>
      </c>
      <c r="U244" s="8">
        <v>0</v>
      </c>
      <c r="V244" s="6">
        <v>0</v>
      </c>
      <c r="W244" s="7">
        <f t="shared" si="304"/>
        <v>0</v>
      </c>
      <c r="X244" s="8">
        <v>0</v>
      </c>
      <c r="Y244" s="6">
        <v>0</v>
      </c>
      <c r="Z244" s="7">
        <f t="shared" si="305"/>
        <v>0</v>
      </c>
      <c r="AA244" s="8">
        <v>0</v>
      </c>
      <c r="AB244" s="6">
        <v>0</v>
      </c>
      <c r="AC244" s="7">
        <f t="shared" si="306"/>
        <v>0</v>
      </c>
      <c r="AD244" s="8">
        <v>0</v>
      </c>
      <c r="AE244" s="6">
        <v>0</v>
      </c>
      <c r="AF244" s="7">
        <f t="shared" si="307"/>
        <v>0</v>
      </c>
      <c r="AG244" s="8">
        <v>0</v>
      </c>
      <c r="AH244" s="6">
        <v>0</v>
      </c>
      <c r="AI244" s="7">
        <f t="shared" si="308"/>
        <v>0</v>
      </c>
      <c r="AJ244" s="71">
        <v>0.25</v>
      </c>
      <c r="AK244" s="6">
        <v>3.58</v>
      </c>
      <c r="AL244" s="7">
        <f t="shared" si="309"/>
        <v>14320</v>
      </c>
      <c r="AM244" s="71">
        <v>3.1710000000000002E-2</v>
      </c>
      <c r="AN244" s="6">
        <v>3.391</v>
      </c>
      <c r="AO244" s="7">
        <f t="shared" si="310"/>
        <v>106937.87448754335</v>
      </c>
      <c r="AP244" s="8">
        <v>0</v>
      </c>
      <c r="AQ244" s="6">
        <v>0</v>
      </c>
      <c r="AR244" s="7">
        <f t="shared" si="311"/>
        <v>0</v>
      </c>
      <c r="AS244" s="8">
        <v>0</v>
      </c>
      <c r="AT244" s="6">
        <v>0</v>
      </c>
      <c r="AU244" s="7">
        <f t="shared" si="312"/>
        <v>0</v>
      </c>
      <c r="AV244" s="8">
        <v>0</v>
      </c>
      <c r="AW244" s="6">
        <v>0</v>
      </c>
      <c r="AX244" s="7">
        <f t="shared" si="313"/>
        <v>0</v>
      </c>
      <c r="AY244" s="8">
        <v>0</v>
      </c>
      <c r="AZ244" s="6">
        <v>0</v>
      </c>
      <c r="BA244" s="7">
        <f t="shared" si="314"/>
        <v>0</v>
      </c>
      <c r="BB244" s="8">
        <v>0</v>
      </c>
      <c r="BC244" s="6">
        <v>0</v>
      </c>
      <c r="BD244" s="7">
        <f t="shared" si="315"/>
        <v>0</v>
      </c>
      <c r="BE244" s="8">
        <v>0</v>
      </c>
      <c r="BF244" s="6">
        <v>0</v>
      </c>
      <c r="BG244" s="7">
        <f t="shared" si="316"/>
        <v>0</v>
      </c>
      <c r="BH244" s="8">
        <v>0</v>
      </c>
      <c r="BI244" s="6">
        <v>0</v>
      </c>
      <c r="BJ244" s="7">
        <f t="shared" si="317"/>
        <v>0</v>
      </c>
      <c r="BK244" s="8">
        <v>0</v>
      </c>
      <c r="BL244" s="6">
        <v>0</v>
      </c>
      <c r="BM244" s="7">
        <f t="shared" si="318"/>
        <v>0</v>
      </c>
      <c r="BN244" s="8">
        <v>0</v>
      </c>
      <c r="BO244" s="6">
        <v>0</v>
      </c>
      <c r="BP244" s="7">
        <f t="shared" si="319"/>
        <v>0</v>
      </c>
      <c r="BQ244" s="8">
        <v>0</v>
      </c>
      <c r="BR244" s="6">
        <v>0</v>
      </c>
      <c r="BS244" s="7">
        <f t="shared" si="320"/>
        <v>0</v>
      </c>
      <c r="BT244" s="8">
        <v>0</v>
      </c>
      <c r="BU244" s="6">
        <v>0</v>
      </c>
      <c r="BV244" s="7">
        <f t="shared" si="321"/>
        <v>0</v>
      </c>
      <c r="BW244" s="12">
        <f t="shared" si="323"/>
        <v>0.28171000000000002</v>
      </c>
      <c r="BX244" s="7">
        <f t="shared" si="324"/>
        <v>6.9710000000000001</v>
      </c>
    </row>
    <row r="245" spans="1:76" x14ac:dyDescent="0.3">
      <c r="A245" s="43">
        <v>2023</v>
      </c>
      <c r="B245" s="44" t="s">
        <v>10</v>
      </c>
      <c r="C245" s="8">
        <v>0</v>
      </c>
      <c r="D245" s="6">
        <v>0</v>
      </c>
      <c r="E245" s="7">
        <f t="shared" si="325"/>
        <v>0</v>
      </c>
      <c r="F245" s="71">
        <v>0.372</v>
      </c>
      <c r="G245" s="6">
        <v>13.661</v>
      </c>
      <c r="H245" s="7">
        <f t="shared" si="299"/>
        <v>36723.118279569891</v>
      </c>
      <c r="I245" s="8">
        <v>0</v>
      </c>
      <c r="J245" s="6">
        <v>0</v>
      </c>
      <c r="K245" s="7">
        <f t="shared" si="300"/>
        <v>0</v>
      </c>
      <c r="L245" s="8">
        <v>0</v>
      </c>
      <c r="M245" s="6">
        <v>0</v>
      </c>
      <c r="N245" s="7">
        <f t="shared" si="301"/>
        <v>0</v>
      </c>
      <c r="O245" s="71">
        <v>2.7E-2</v>
      </c>
      <c r="P245" s="6">
        <v>0.56499999999999995</v>
      </c>
      <c r="Q245" s="7">
        <f t="shared" si="302"/>
        <v>20925.925925925923</v>
      </c>
      <c r="R245" s="8">
        <v>0</v>
      </c>
      <c r="S245" s="6">
        <v>0</v>
      </c>
      <c r="T245" s="7">
        <f t="shared" si="303"/>
        <v>0</v>
      </c>
      <c r="U245" s="8">
        <v>0</v>
      </c>
      <c r="V245" s="6">
        <v>0</v>
      </c>
      <c r="W245" s="7">
        <f t="shared" si="304"/>
        <v>0</v>
      </c>
      <c r="X245" s="8">
        <v>0</v>
      </c>
      <c r="Y245" s="6">
        <v>0</v>
      </c>
      <c r="Z245" s="7">
        <f t="shared" si="305"/>
        <v>0</v>
      </c>
      <c r="AA245" s="8">
        <v>0</v>
      </c>
      <c r="AB245" s="6">
        <v>0</v>
      </c>
      <c r="AC245" s="7">
        <f t="shared" si="306"/>
        <v>0</v>
      </c>
      <c r="AD245" s="8">
        <v>0</v>
      </c>
      <c r="AE245" s="6">
        <v>0</v>
      </c>
      <c r="AF245" s="7">
        <f t="shared" si="307"/>
        <v>0</v>
      </c>
      <c r="AG245" s="8">
        <v>0</v>
      </c>
      <c r="AH245" s="6">
        <v>0</v>
      </c>
      <c r="AI245" s="7">
        <f t="shared" si="308"/>
        <v>0</v>
      </c>
      <c r="AJ245" s="8">
        <v>0</v>
      </c>
      <c r="AK245" s="6">
        <v>0</v>
      </c>
      <c r="AL245" s="7">
        <f t="shared" si="309"/>
        <v>0</v>
      </c>
      <c r="AM245" s="8">
        <v>0</v>
      </c>
      <c r="AN245" s="6">
        <v>0</v>
      </c>
      <c r="AO245" s="7">
        <f t="shared" si="310"/>
        <v>0</v>
      </c>
      <c r="AP245" s="8">
        <v>0</v>
      </c>
      <c r="AQ245" s="6">
        <v>0</v>
      </c>
      <c r="AR245" s="7">
        <f t="shared" si="311"/>
        <v>0</v>
      </c>
      <c r="AS245" s="8">
        <v>0</v>
      </c>
      <c r="AT245" s="6">
        <v>0</v>
      </c>
      <c r="AU245" s="7">
        <f t="shared" si="312"/>
        <v>0</v>
      </c>
      <c r="AV245" s="8">
        <v>0</v>
      </c>
      <c r="AW245" s="6">
        <v>0</v>
      </c>
      <c r="AX245" s="7">
        <f t="shared" si="313"/>
        <v>0</v>
      </c>
      <c r="AY245" s="8">
        <v>0</v>
      </c>
      <c r="AZ245" s="6">
        <v>0</v>
      </c>
      <c r="BA245" s="7">
        <f t="shared" si="314"/>
        <v>0</v>
      </c>
      <c r="BB245" s="8">
        <v>0</v>
      </c>
      <c r="BC245" s="6">
        <v>0</v>
      </c>
      <c r="BD245" s="7">
        <f t="shared" si="315"/>
        <v>0</v>
      </c>
      <c r="BE245" s="8">
        <v>0</v>
      </c>
      <c r="BF245" s="6">
        <v>0</v>
      </c>
      <c r="BG245" s="7">
        <f t="shared" si="316"/>
        <v>0</v>
      </c>
      <c r="BH245" s="8">
        <v>0</v>
      </c>
      <c r="BI245" s="6">
        <v>0</v>
      </c>
      <c r="BJ245" s="7">
        <f t="shared" si="317"/>
        <v>0</v>
      </c>
      <c r="BK245" s="71">
        <v>1E-3</v>
      </c>
      <c r="BL245" s="6">
        <v>5.6000000000000001E-2</v>
      </c>
      <c r="BM245" s="7">
        <f t="shared" si="318"/>
        <v>56000</v>
      </c>
      <c r="BN245" s="8">
        <v>0</v>
      </c>
      <c r="BO245" s="6">
        <v>0</v>
      </c>
      <c r="BP245" s="7">
        <f t="shared" si="319"/>
        <v>0</v>
      </c>
      <c r="BQ245" s="8">
        <v>0</v>
      </c>
      <c r="BR245" s="6">
        <v>0</v>
      </c>
      <c r="BS245" s="7">
        <f t="shared" si="320"/>
        <v>0</v>
      </c>
      <c r="BT245" s="71">
        <v>0.05</v>
      </c>
      <c r="BU245" s="6">
        <v>1.1000000000000001</v>
      </c>
      <c r="BV245" s="7">
        <f t="shared" si="321"/>
        <v>22000</v>
      </c>
      <c r="BW245" s="12">
        <f t="shared" si="323"/>
        <v>0.45</v>
      </c>
      <c r="BX245" s="7">
        <f t="shared" si="324"/>
        <v>15.381999999999998</v>
      </c>
    </row>
    <row r="246" spans="1:76" x14ac:dyDescent="0.3">
      <c r="A246" s="43">
        <v>2023</v>
      </c>
      <c r="B246" s="44" t="s">
        <v>11</v>
      </c>
      <c r="C246" s="8">
        <v>0</v>
      </c>
      <c r="D246" s="6">
        <v>0</v>
      </c>
      <c r="E246" s="7">
        <f t="shared" si="325"/>
        <v>0</v>
      </c>
      <c r="F246" s="8">
        <v>0</v>
      </c>
      <c r="G246" s="6">
        <v>0</v>
      </c>
      <c r="H246" s="7">
        <f t="shared" si="299"/>
        <v>0</v>
      </c>
      <c r="I246" s="8">
        <v>0</v>
      </c>
      <c r="J246" s="6">
        <v>0</v>
      </c>
      <c r="K246" s="7">
        <f t="shared" si="300"/>
        <v>0</v>
      </c>
      <c r="L246" s="8">
        <v>0</v>
      </c>
      <c r="M246" s="6">
        <v>0</v>
      </c>
      <c r="N246" s="7">
        <f t="shared" si="301"/>
        <v>0</v>
      </c>
      <c r="O246" s="8">
        <v>0</v>
      </c>
      <c r="P246" s="6">
        <v>0</v>
      </c>
      <c r="Q246" s="7">
        <f t="shared" si="302"/>
        <v>0</v>
      </c>
      <c r="R246" s="8">
        <v>0</v>
      </c>
      <c r="S246" s="6">
        <v>0</v>
      </c>
      <c r="T246" s="7">
        <f t="shared" si="303"/>
        <v>0</v>
      </c>
      <c r="U246" s="8">
        <v>0</v>
      </c>
      <c r="V246" s="6">
        <v>0</v>
      </c>
      <c r="W246" s="7">
        <f t="shared" si="304"/>
        <v>0</v>
      </c>
      <c r="X246" s="8">
        <v>0</v>
      </c>
      <c r="Y246" s="6">
        <v>0</v>
      </c>
      <c r="Z246" s="7">
        <f t="shared" si="305"/>
        <v>0</v>
      </c>
      <c r="AA246" s="8">
        <v>0</v>
      </c>
      <c r="AB246" s="6">
        <v>0</v>
      </c>
      <c r="AC246" s="7">
        <f t="shared" si="306"/>
        <v>0</v>
      </c>
      <c r="AD246" s="8">
        <v>0</v>
      </c>
      <c r="AE246" s="6">
        <v>0</v>
      </c>
      <c r="AF246" s="7">
        <f t="shared" si="307"/>
        <v>0</v>
      </c>
      <c r="AG246" s="8">
        <v>0</v>
      </c>
      <c r="AH246" s="6">
        <v>0</v>
      </c>
      <c r="AI246" s="7">
        <f t="shared" si="308"/>
        <v>0</v>
      </c>
      <c r="AJ246" s="8">
        <v>0</v>
      </c>
      <c r="AK246" s="6">
        <v>0</v>
      </c>
      <c r="AL246" s="7">
        <f t="shared" si="309"/>
        <v>0</v>
      </c>
      <c r="AM246" s="8">
        <v>0</v>
      </c>
      <c r="AN246" s="6">
        <v>0</v>
      </c>
      <c r="AO246" s="7">
        <f t="shared" si="310"/>
        <v>0</v>
      </c>
      <c r="AP246" s="8">
        <v>0</v>
      </c>
      <c r="AQ246" s="6">
        <v>0</v>
      </c>
      <c r="AR246" s="7">
        <f t="shared" si="311"/>
        <v>0</v>
      </c>
      <c r="AS246" s="8">
        <v>0</v>
      </c>
      <c r="AT246" s="6">
        <v>0</v>
      </c>
      <c r="AU246" s="7">
        <f t="shared" si="312"/>
        <v>0</v>
      </c>
      <c r="AV246" s="8">
        <v>0</v>
      </c>
      <c r="AW246" s="6">
        <v>0</v>
      </c>
      <c r="AX246" s="7">
        <f t="shared" si="313"/>
        <v>0</v>
      </c>
      <c r="AY246" s="8">
        <v>0</v>
      </c>
      <c r="AZ246" s="6">
        <v>0</v>
      </c>
      <c r="BA246" s="7">
        <f t="shared" si="314"/>
        <v>0</v>
      </c>
      <c r="BB246" s="8">
        <v>0</v>
      </c>
      <c r="BC246" s="6">
        <v>0</v>
      </c>
      <c r="BD246" s="7">
        <f t="shared" si="315"/>
        <v>0</v>
      </c>
      <c r="BE246" s="8">
        <v>0</v>
      </c>
      <c r="BF246" s="6">
        <v>0</v>
      </c>
      <c r="BG246" s="7">
        <f t="shared" si="316"/>
        <v>0</v>
      </c>
      <c r="BH246" s="8">
        <v>0</v>
      </c>
      <c r="BI246" s="6">
        <v>0</v>
      </c>
      <c r="BJ246" s="7">
        <f t="shared" si="317"/>
        <v>0</v>
      </c>
      <c r="BK246" s="8">
        <v>0</v>
      </c>
      <c r="BL246" s="6">
        <v>0</v>
      </c>
      <c r="BM246" s="7">
        <f t="shared" si="318"/>
        <v>0</v>
      </c>
      <c r="BN246" s="8">
        <v>0</v>
      </c>
      <c r="BO246" s="6">
        <v>0</v>
      </c>
      <c r="BP246" s="7">
        <f t="shared" si="319"/>
        <v>0</v>
      </c>
      <c r="BQ246" s="8">
        <v>0</v>
      </c>
      <c r="BR246" s="6">
        <v>0</v>
      </c>
      <c r="BS246" s="7">
        <f t="shared" si="320"/>
        <v>0</v>
      </c>
      <c r="BT246" s="8">
        <v>0</v>
      </c>
      <c r="BU246" s="6">
        <v>0</v>
      </c>
      <c r="BV246" s="7">
        <f t="shared" si="321"/>
        <v>0</v>
      </c>
      <c r="BW246" s="12">
        <f t="shared" si="323"/>
        <v>0</v>
      </c>
      <c r="BX246" s="7">
        <f t="shared" si="324"/>
        <v>0</v>
      </c>
    </row>
    <row r="247" spans="1:76" x14ac:dyDescent="0.3">
      <c r="A247" s="43">
        <v>2023</v>
      </c>
      <c r="B247" s="44" t="s">
        <v>12</v>
      </c>
      <c r="C247" s="8">
        <v>0</v>
      </c>
      <c r="D247" s="6">
        <v>0</v>
      </c>
      <c r="E247" s="7">
        <f t="shared" si="325"/>
        <v>0</v>
      </c>
      <c r="F247" s="71">
        <v>0.13500000000000001</v>
      </c>
      <c r="G247" s="6">
        <v>7.3460000000000001</v>
      </c>
      <c r="H247" s="7">
        <f t="shared" si="299"/>
        <v>54414.81481481481</v>
      </c>
      <c r="I247" s="71">
        <v>3.0000000000000001E-3</v>
      </c>
      <c r="J247" s="6">
        <v>5.0000000000000001E-3</v>
      </c>
      <c r="K247" s="7">
        <f t="shared" si="300"/>
        <v>1666.6666666666667</v>
      </c>
      <c r="L247" s="8">
        <v>0</v>
      </c>
      <c r="M247" s="6">
        <v>0</v>
      </c>
      <c r="N247" s="7">
        <f t="shared" si="301"/>
        <v>0</v>
      </c>
      <c r="O247" s="8">
        <v>0</v>
      </c>
      <c r="P247" s="6">
        <v>0</v>
      </c>
      <c r="Q247" s="7">
        <f t="shared" si="302"/>
        <v>0</v>
      </c>
      <c r="R247" s="8">
        <v>0</v>
      </c>
      <c r="S247" s="6">
        <v>0</v>
      </c>
      <c r="T247" s="7">
        <f t="shared" si="303"/>
        <v>0</v>
      </c>
      <c r="U247" s="8">
        <v>0</v>
      </c>
      <c r="V247" s="6">
        <v>0</v>
      </c>
      <c r="W247" s="7">
        <f t="shared" si="304"/>
        <v>0</v>
      </c>
      <c r="X247" s="8">
        <v>0</v>
      </c>
      <c r="Y247" s="6">
        <v>0</v>
      </c>
      <c r="Z247" s="7">
        <f t="shared" si="305"/>
        <v>0</v>
      </c>
      <c r="AA247" s="71">
        <v>50.34</v>
      </c>
      <c r="AB247" s="6">
        <v>576.49300000000005</v>
      </c>
      <c r="AC247" s="7">
        <f t="shared" si="306"/>
        <v>11451.986491855383</v>
      </c>
      <c r="AD247" s="8">
        <v>0</v>
      </c>
      <c r="AE247" s="6">
        <v>0</v>
      </c>
      <c r="AF247" s="7">
        <f t="shared" si="307"/>
        <v>0</v>
      </c>
      <c r="AG247" s="8">
        <v>0</v>
      </c>
      <c r="AH247" s="6">
        <v>0</v>
      </c>
      <c r="AI247" s="7">
        <f t="shared" si="308"/>
        <v>0</v>
      </c>
      <c r="AJ247" s="8">
        <v>0</v>
      </c>
      <c r="AK247" s="6">
        <v>0</v>
      </c>
      <c r="AL247" s="7">
        <f t="shared" si="309"/>
        <v>0</v>
      </c>
      <c r="AM247" s="8">
        <v>0</v>
      </c>
      <c r="AN247" s="6">
        <v>0</v>
      </c>
      <c r="AO247" s="7">
        <f t="shared" si="310"/>
        <v>0</v>
      </c>
      <c r="AP247" s="8">
        <v>0</v>
      </c>
      <c r="AQ247" s="6">
        <v>0</v>
      </c>
      <c r="AR247" s="7">
        <f t="shared" si="311"/>
        <v>0</v>
      </c>
      <c r="AS247" s="8">
        <v>0</v>
      </c>
      <c r="AT247" s="6">
        <v>0</v>
      </c>
      <c r="AU247" s="7">
        <f t="shared" si="312"/>
        <v>0</v>
      </c>
      <c r="AV247" s="8">
        <v>0</v>
      </c>
      <c r="AW247" s="6">
        <v>0</v>
      </c>
      <c r="AX247" s="7">
        <f t="shared" si="313"/>
        <v>0</v>
      </c>
      <c r="AY247" s="8">
        <v>0</v>
      </c>
      <c r="AZ247" s="6">
        <v>0</v>
      </c>
      <c r="BA247" s="7">
        <f t="shared" si="314"/>
        <v>0</v>
      </c>
      <c r="BB247" s="8">
        <v>0</v>
      </c>
      <c r="BC247" s="6">
        <v>0</v>
      </c>
      <c r="BD247" s="7">
        <f t="shared" si="315"/>
        <v>0</v>
      </c>
      <c r="BE247" s="8">
        <v>0</v>
      </c>
      <c r="BF247" s="6">
        <v>0</v>
      </c>
      <c r="BG247" s="7">
        <f t="shared" si="316"/>
        <v>0</v>
      </c>
      <c r="BH247" s="8">
        <v>0</v>
      </c>
      <c r="BI247" s="6">
        <v>0</v>
      </c>
      <c r="BJ247" s="7">
        <f t="shared" si="317"/>
        <v>0</v>
      </c>
      <c r="BK247" s="8">
        <v>0</v>
      </c>
      <c r="BL247" s="6">
        <v>0</v>
      </c>
      <c r="BM247" s="7">
        <f t="shared" si="318"/>
        <v>0</v>
      </c>
      <c r="BN247" s="8">
        <v>0</v>
      </c>
      <c r="BO247" s="6">
        <v>0</v>
      </c>
      <c r="BP247" s="7">
        <f t="shared" si="319"/>
        <v>0</v>
      </c>
      <c r="BQ247" s="8">
        <v>0</v>
      </c>
      <c r="BR247" s="6">
        <v>0</v>
      </c>
      <c r="BS247" s="7">
        <f t="shared" si="320"/>
        <v>0</v>
      </c>
      <c r="BT247" s="8">
        <v>0</v>
      </c>
      <c r="BU247" s="6">
        <v>0</v>
      </c>
      <c r="BV247" s="7">
        <f t="shared" si="321"/>
        <v>0</v>
      </c>
      <c r="BW247" s="12">
        <f t="shared" si="323"/>
        <v>50.478000000000002</v>
      </c>
      <c r="BX247" s="7">
        <f t="shared" si="324"/>
        <v>583.84400000000005</v>
      </c>
    </row>
    <row r="248" spans="1:76" x14ac:dyDescent="0.3">
      <c r="A248" s="43">
        <v>2023</v>
      </c>
      <c r="B248" s="44" t="s">
        <v>13</v>
      </c>
      <c r="C248" s="8">
        <v>0</v>
      </c>
      <c r="D248" s="6">
        <v>0</v>
      </c>
      <c r="E248" s="7">
        <f t="shared" si="325"/>
        <v>0</v>
      </c>
      <c r="F248" s="8">
        <v>0</v>
      </c>
      <c r="G248" s="6">
        <v>0</v>
      </c>
      <c r="H248" s="7">
        <f t="shared" si="299"/>
        <v>0</v>
      </c>
      <c r="I248" s="8">
        <v>0</v>
      </c>
      <c r="J248" s="6">
        <v>0</v>
      </c>
      <c r="K248" s="7">
        <f t="shared" si="300"/>
        <v>0</v>
      </c>
      <c r="L248" s="8">
        <v>0</v>
      </c>
      <c r="M248" s="6">
        <v>0</v>
      </c>
      <c r="N248" s="7">
        <f t="shared" si="301"/>
        <v>0</v>
      </c>
      <c r="O248" s="8">
        <v>0</v>
      </c>
      <c r="P248" s="6">
        <v>0</v>
      </c>
      <c r="Q248" s="7">
        <f t="shared" si="302"/>
        <v>0</v>
      </c>
      <c r="R248" s="8">
        <v>0</v>
      </c>
      <c r="S248" s="6">
        <v>0</v>
      </c>
      <c r="T248" s="7">
        <f t="shared" si="303"/>
        <v>0</v>
      </c>
      <c r="U248" s="8">
        <v>0</v>
      </c>
      <c r="V248" s="6">
        <v>0</v>
      </c>
      <c r="W248" s="7">
        <f t="shared" si="304"/>
        <v>0</v>
      </c>
      <c r="X248" s="8">
        <v>0</v>
      </c>
      <c r="Y248" s="6">
        <v>0</v>
      </c>
      <c r="Z248" s="7">
        <f t="shared" si="305"/>
        <v>0</v>
      </c>
      <c r="AA248" s="8">
        <v>0</v>
      </c>
      <c r="AB248" s="6">
        <v>0</v>
      </c>
      <c r="AC248" s="7">
        <f t="shared" si="306"/>
        <v>0</v>
      </c>
      <c r="AD248" s="8">
        <v>0</v>
      </c>
      <c r="AE248" s="6">
        <v>0</v>
      </c>
      <c r="AF248" s="7">
        <f t="shared" si="307"/>
        <v>0</v>
      </c>
      <c r="AG248" s="8">
        <v>0</v>
      </c>
      <c r="AH248" s="6">
        <v>0</v>
      </c>
      <c r="AI248" s="7">
        <f t="shared" si="308"/>
        <v>0</v>
      </c>
      <c r="AJ248" s="8">
        <v>0</v>
      </c>
      <c r="AK248" s="6">
        <v>0</v>
      </c>
      <c r="AL248" s="7">
        <f t="shared" si="309"/>
        <v>0</v>
      </c>
      <c r="AM248" s="8">
        <v>0</v>
      </c>
      <c r="AN248" s="6">
        <v>0</v>
      </c>
      <c r="AO248" s="7">
        <f t="shared" si="310"/>
        <v>0</v>
      </c>
      <c r="AP248" s="8">
        <v>0</v>
      </c>
      <c r="AQ248" s="6">
        <v>0</v>
      </c>
      <c r="AR248" s="7">
        <f t="shared" si="311"/>
        <v>0</v>
      </c>
      <c r="AS248" s="8">
        <v>0</v>
      </c>
      <c r="AT248" s="6">
        <v>0</v>
      </c>
      <c r="AU248" s="7">
        <f t="shared" si="312"/>
        <v>0</v>
      </c>
      <c r="AV248" s="8">
        <v>0</v>
      </c>
      <c r="AW248" s="6">
        <v>0</v>
      </c>
      <c r="AX248" s="7">
        <f t="shared" si="313"/>
        <v>0</v>
      </c>
      <c r="AY248" s="8">
        <v>0</v>
      </c>
      <c r="AZ248" s="6">
        <v>0</v>
      </c>
      <c r="BA248" s="7">
        <f t="shared" si="314"/>
        <v>0</v>
      </c>
      <c r="BB248" s="8">
        <v>0</v>
      </c>
      <c r="BC248" s="6">
        <v>0</v>
      </c>
      <c r="BD248" s="7">
        <f t="shared" si="315"/>
        <v>0</v>
      </c>
      <c r="BE248" s="8">
        <v>0</v>
      </c>
      <c r="BF248" s="6">
        <v>0</v>
      </c>
      <c r="BG248" s="7">
        <f t="shared" si="316"/>
        <v>0</v>
      </c>
      <c r="BH248" s="8">
        <v>0</v>
      </c>
      <c r="BI248" s="6">
        <v>0</v>
      </c>
      <c r="BJ248" s="7">
        <f t="shared" si="317"/>
        <v>0</v>
      </c>
      <c r="BK248" s="8">
        <v>0</v>
      </c>
      <c r="BL248" s="6">
        <v>0</v>
      </c>
      <c r="BM248" s="7">
        <f t="shared" si="318"/>
        <v>0</v>
      </c>
      <c r="BN248" s="8">
        <v>0</v>
      </c>
      <c r="BO248" s="6">
        <v>0</v>
      </c>
      <c r="BP248" s="7">
        <f t="shared" si="319"/>
        <v>0</v>
      </c>
      <c r="BQ248" s="8">
        <v>0</v>
      </c>
      <c r="BR248" s="6">
        <v>0</v>
      </c>
      <c r="BS248" s="7">
        <f t="shared" si="320"/>
        <v>0</v>
      </c>
      <c r="BT248" s="8">
        <v>0</v>
      </c>
      <c r="BU248" s="6">
        <v>0</v>
      </c>
      <c r="BV248" s="7">
        <f t="shared" si="321"/>
        <v>0</v>
      </c>
      <c r="BW248" s="12">
        <f t="shared" si="323"/>
        <v>0</v>
      </c>
      <c r="BX248" s="7">
        <f t="shared" si="324"/>
        <v>0</v>
      </c>
    </row>
    <row r="249" spans="1:76" x14ac:dyDescent="0.3">
      <c r="A249" s="43">
        <v>2023</v>
      </c>
      <c r="B249" s="44" t="s">
        <v>14</v>
      </c>
      <c r="C249" s="8">
        <v>0</v>
      </c>
      <c r="D249" s="6">
        <v>0</v>
      </c>
      <c r="E249" s="7">
        <f t="shared" si="325"/>
        <v>0</v>
      </c>
      <c r="F249" s="8">
        <v>0</v>
      </c>
      <c r="G249" s="6">
        <v>0</v>
      </c>
      <c r="H249" s="7">
        <f t="shared" si="299"/>
        <v>0</v>
      </c>
      <c r="I249" s="8">
        <v>0</v>
      </c>
      <c r="J249" s="6">
        <v>0</v>
      </c>
      <c r="K249" s="7">
        <f t="shared" si="300"/>
        <v>0</v>
      </c>
      <c r="L249" s="8">
        <v>0</v>
      </c>
      <c r="M249" s="6">
        <v>0</v>
      </c>
      <c r="N249" s="7">
        <f t="shared" si="301"/>
        <v>0</v>
      </c>
      <c r="O249" s="8">
        <v>0</v>
      </c>
      <c r="P249" s="6">
        <v>0</v>
      </c>
      <c r="Q249" s="7">
        <f t="shared" si="302"/>
        <v>0</v>
      </c>
      <c r="R249" s="8">
        <v>0</v>
      </c>
      <c r="S249" s="6">
        <v>0</v>
      </c>
      <c r="T249" s="7">
        <f t="shared" si="303"/>
        <v>0</v>
      </c>
      <c r="U249" s="8">
        <v>0</v>
      </c>
      <c r="V249" s="6">
        <v>0</v>
      </c>
      <c r="W249" s="7">
        <f t="shared" si="304"/>
        <v>0</v>
      </c>
      <c r="X249" s="8">
        <v>0</v>
      </c>
      <c r="Y249" s="6">
        <v>0</v>
      </c>
      <c r="Z249" s="7">
        <f t="shared" si="305"/>
        <v>0</v>
      </c>
      <c r="AA249" s="8">
        <v>0</v>
      </c>
      <c r="AB249" s="6">
        <v>0</v>
      </c>
      <c r="AC249" s="7">
        <f t="shared" si="306"/>
        <v>0</v>
      </c>
      <c r="AD249" s="8">
        <v>0</v>
      </c>
      <c r="AE249" s="6">
        <v>0</v>
      </c>
      <c r="AF249" s="7">
        <f t="shared" si="307"/>
        <v>0</v>
      </c>
      <c r="AG249" s="8">
        <v>0</v>
      </c>
      <c r="AH249" s="6">
        <v>0</v>
      </c>
      <c r="AI249" s="7">
        <f t="shared" si="308"/>
        <v>0</v>
      </c>
      <c r="AJ249" s="8">
        <v>0</v>
      </c>
      <c r="AK249" s="6">
        <v>0</v>
      </c>
      <c r="AL249" s="7">
        <f t="shared" si="309"/>
        <v>0</v>
      </c>
      <c r="AM249" s="8">
        <v>0</v>
      </c>
      <c r="AN249" s="6">
        <v>0</v>
      </c>
      <c r="AO249" s="7">
        <f t="shared" si="310"/>
        <v>0</v>
      </c>
      <c r="AP249" s="8">
        <v>0</v>
      </c>
      <c r="AQ249" s="6">
        <v>0</v>
      </c>
      <c r="AR249" s="7">
        <f t="shared" si="311"/>
        <v>0</v>
      </c>
      <c r="AS249" s="8">
        <v>0</v>
      </c>
      <c r="AT249" s="6">
        <v>0</v>
      </c>
      <c r="AU249" s="7">
        <f t="shared" si="312"/>
        <v>0</v>
      </c>
      <c r="AV249" s="8">
        <v>0</v>
      </c>
      <c r="AW249" s="6">
        <v>0</v>
      </c>
      <c r="AX249" s="7">
        <f t="shared" si="313"/>
        <v>0</v>
      </c>
      <c r="AY249" s="8">
        <v>0</v>
      </c>
      <c r="AZ249" s="6">
        <v>0</v>
      </c>
      <c r="BA249" s="7">
        <f t="shared" si="314"/>
        <v>0</v>
      </c>
      <c r="BB249" s="8">
        <v>0</v>
      </c>
      <c r="BC249" s="6">
        <v>0</v>
      </c>
      <c r="BD249" s="7">
        <f t="shared" si="315"/>
        <v>0</v>
      </c>
      <c r="BE249" s="8">
        <v>0</v>
      </c>
      <c r="BF249" s="6">
        <v>0</v>
      </c>
      <c r="BG249" s="7">
        <f t="shared" si="316"/>
        <v>0</v>
      </c>
      <c r="BH249" s="8">
        <v>0</v>
      </c>
      <c r="BI249" s="6">
        <v>0</v>
      </c>
      <c r="BJ249" s="7">
        <f t="shared" si="317"/>
        <v>0</v>
      </c>
      <c r="BK249" s="8">
        <v>0</v>
      </c>
      <c r="BL249" s="6">
        <v>0</v>
      </c>
      <c r="BM249" s="7">
        <f t="shared" si="318"/>
        <v>0</v>
      </c>
      <c r="BN249" s="8">
        <v>0</v>
      </c>
      <c r="BO249" s="6">
        <v>0</v>
      </c>
      <c r="BP249" s="7">
        <f t="shared" si="319"/>
        <v>0</v>
      </c>
      <c r="BQ249" s="8">
        <v>0</v>
      </c>
      <c r="BR249" s="6">
        <v>0</v>
      </c>
      <c r="BS249" s="7">
        <f t="shared" si="320"/>
        <v>0</v>
      </c>
      <c r="BT249" s="8">
        <v>0</v>
      </c>
      <c r="BU249" s="6">
        <v>0</v>
      </c>
      <c r="BV249" s="7">
        <f t="shared" si="321"/>
        <v>0</v>
      </c>
      <c r="BW249" s="12">
        <f t="shared" si="323"/>
        <v>0</v>
      </c>
      <c r="BX249" s="7">
        <f t="shared" si="324"/>
        <v>0</v>
      </c>
    </row>
    <row r="250" spans="1:76" x14ac:dyDescent="0.3">
      <c r="A250" s="43">
        <v>2023</v>
      </c>
      <c r="B250" s="7" t="s">
        <v>15</v>
      </c>
      <c r="C250" s="8">
        <v>0</v>
      </c>
      <c r="D250" s="6">
        <v>0</v>
      </c>
      <c r="E250" s="7">
        <f t="shared" si="325"/>
        <v>0</v>
      </c>
      <c r="F250" s="8">
        <v>0</v>
      </c>
      <c r="G250" s="6">
        <v>0</v>
      </c>
      <c r="H250" s="7">
        <f t="shared" si="299"/>
        <v>0</v>
      </c>
      <c r="I250" s="8">
        <v>0</v>
      </c>
      <c r="J250" s="6">
        <v>0</v>
      </c>
      <c r="K250" s="7">
        <f t="shared" si="300"/>
        <v>0</v>
      </c>
      <c r="L250" s="8">
        <v>0</v>
      </c>
      <c r="M250" s="6">
        <v>0</v>
      </c>
      <c r="N250" s="7">
        <f t="shared" si="301"/>
        <v>0</v>
      </c>
      <c r="O250" s="8">
        <v>0</v>
      </c>
      <c r="P250" s="6">
        <v>0</v>
      </c>
      <c r="Q250" s="7">
        <f t="shared" si="302"/>
        <v>0</v>
      </c>
      <c r="R250" s="8">
        <v>0</v>
      </c>
      <c r="S250" s="6">
        <v>0</v>
      </c>
      <c r="T250" s="7">
        <f t="shared" si="303"/>
        <v>0</v>
      </c>
      <c r="U250" s="8">
        <v>0</v>
      </c>
      <c r="V250" s="6">
        <v>0</v>
      </c>
      <c r="W250" s="7">
        <f t="shared" si="304"/>
        <v>0</v>
      </c>
      <c r="X250" s="8">
        <v>0</v>
      </c>
      <c r="Y250" s="6">
        <v>0</v>
      </c>
      <c r="Z250" s="7">
        <f t="shared" si="305"/>
        <v>0</v>
      </c>
      <c r="AA250" s="8">
        <v>0</v>
      </c>
      <c r="AB250" s="6">
        <v>0</v>
      </c>
      <c r="AC250" s="7">
        <f t="shared" si="306"/>
        <v>0</v>
      </c>
      <c r="AD250" s="8">
        <v>0</v>
      </c>
      <c r="AE250" s="6">
        <v>0</v>
      </c>
      <c r="AF250" s="7">
        <f t="shared" si="307"/>
        <v>0</v>
      </c>
      <c r="AG250" s="8">
        <v>0</v>
      </c>
      <c r="AH250" s="6">
        <v>0</v>
      </c>
      <c r="AI250" s="7">
        <f t="shared" si="308"/>
        <v>0</v>
      </c>
      <c r="AJ250" s="8">
        <v>0</v>
      </c>
      <c r="AK250" s="6">
        <v>0</v>
      </c>
      <c r="AL250" s="7">
        <f t="shared" si="309"/>
        <v>0</v>
      </c>
      <c r="AM250" s="8">
        <v>0</v>
      </c>
      <c r="AN250" s="6">
        <v>0</v>
      </c>
      <c r="AO250" s="7">
        <f t="shared" si="310"/>
        <v>0</v>
      </c>
      <c r="AP250" s="8">
        <v>0</v>
      </c>
      <c r="AQ250" s="6">
        <v>0</v>
      </c>
      <c r="AR250" s="7">
        <f t="shared" si="311"/>
        <v>0</v>
      </c>
      <c r="AS250" s="8">
        <v>0</v>
      </c>
      <c r="AT250" s="6">
        <v>0</v>
      </c>
      <c r="AU250" s="7">
        <f t="shared" si="312"/>
        <v>0</v>
      </c>
      <c r="AV250" s="8">
        <v>0</v>
      </c>
      <c r="AW250" s="6">
        <v>0</v>
      </c>
      <c r="AX250" s="7">
        <f t="shared" si="313"/>
        <v>0</v>
      </c>
      <c r="AY250" s="8">
        <v>0</v>
      </c>
      <c r="AZ250" s="6">
        <v>0</v>
      </c>
      <c r="BA250" s="7">
        <f t="shared" si="314"/>
        <v>0</v>
      </c>
      <c r="BB250" s="8">
        <v>0</v>
      </c>
      <c r="BC250" s="6">
        <v>0</v>
      </c>
      <c r="BD250" s="7">
        <f t="shared" si="315"/>
        <v>0</v>
      </c>
      <c r="BE250" s="8">
        <v>0</v>
      </c>
      <c r="BF250" s="6">
        <v>0</v>
      </c>
      <c r="BG250" s="7">
        <f t="shared" si="316"/>
        <v>0</v>
      </c>
      <c r="BH250" s="8">
        <v>0</v>
      </c>
      <c r="BI250" s="6">
        <v>0</v>
      </c>
      <c r="BJ250" s="7">
        <f t="shared" si="317"/>
        <v>0</v>
      </c>
      <c r="BK250" s="8">
        <v>0</v>
      </c>
      <c r="BL250" s="6">
        <v>0</v>
      </c>
      <c r="BM250" s="7">
        <f t="shared" si="318"/>
        <v>0</v>
      </c>
      <c r="BN250" s="8">
        <v>0</v>
      </c>
      <c r="BO250" s="6">
        <v>0</v>
      </c>
      <c r="BP250" s="7">
        <f t="shared" si="319"/>
        <v>0</v>
      </c>
      <c r="BQ250" s="8">
        <v>0</v>
      </c>
      <c r="BR250" s="6">
        <v>0</v>
      </c>
      <c r="BS250" s="7">
        <f t="shared" si="320"/>
        <v>0</v>
      </c>
      <c r="BT250" s="8">
        <v>0</v>
      </c>
      <c r="BU250" s="6">
        <v>0</v>
      </c>
      <c r="BV250" s="7">
        <f t="shared" si="321"/>
        <v>0</v>
      </c>
      <c r="BW250" s="12">
        <f t="shared" si="323"/>
        <v>0</v>
      </c>
      <c r="BX250" s="7">
        <f t="shared" si="324"/>
        <v>0</v>
      </c>
    </row>
    <row r="251" spans="1:76" x14ac:dyDescent="0.3">
      <c r="A251" s="43">
        <v>2023</v>
      </c>
      <c r="B251" s="44" t="s">
        <v>16</v>
      </c>
      <c r="C251" s="8">
        <v>0</v>
      </c>
      <c r="D251" s="6">
        <v>0</v>
      </c>
      <c r="E251" s="7">
        <f t="shared" si="325"/>
        <v>0</v>
      </c>
      <c r="F251" s="8">
        <v>0</v>
      </c>
      <c r="G251" s="6">
        <v>0</v>
      </c>
      <c r="H251" s="7">
        <f t="shared" si="299"/>
        <v>0</v>
      </c>
      <c r="I251" s="8">
        <v>0</v>
      </c>
      <c r="J251" s="6">
        <v>0</v>
      </c>
      <c r="K251" s="7">
        <f t="shared" si="300"/>
        <v>0</v>
      </c>
      <c r="L251" s="8">
        <v>0</v>
      </c>
      <c r="M251" s="6">
        <v>0</v>
      </c>
      <c r="N251" s="7">
        <f t="shared" si="301"/>
        <v>0</v>
      </c>
      <c r="O251" s="8">
        <v>0</v>
      </c>
      <c r="P251" s="6">
        <v>0</v>
      </c>
      <c r="Q251" s="7">
        <f t="shared" si="302"/>
        <v>0</v>
      </c>
      <c r="R251" s="8">
        <v>0</v>
      </c>
      <c r="S251" s="6">
        <v>0</v>
      </c>
      <c r="T251" s="7">
        <f t="shared" si="303"/>
        <v>0</v>
      </c>
      <c r="U251" s="8">
        <v>0</v>
      </c>
      <c r="V251" s="6">
        <v>0</v>
      </c>
      <c r="W251" s="7">
        <f t="shared" si="304"/>
        <v>0</v>
      </c>
      <c r="X251" s="8">
        <v>0</v>
      </c>
      <c r="Y251" s="6">
        <v>0</v>
      </c>
      <c r="Z251" s="7">
        <f t="shared" si="305"/>
        <v>0</v>
      </c>
      <c r="AA251" s="71">
        <v>2E-3</v>
      </c>
      <c r="AB251" s="6">
        <v>0.20399999999999999</v>
      </c>
      <c r="AC251" s="7">
        <f t="shared" si="306"/>
        <v>101999.99999999999</v>
      </c>
      <c r="AD251" s="8">
        <v>0</v>
      </c>
      <c r="AE251" s="6">
        <v>0</v>
      </c>
      <c r="AF251" s="7">
        <f t="shared" si="307"/>
        <v>0</v>
      </c>
      <c r="AG251" s="8">
        <v>0</v>
      </c>
      <c r="AH251" s="6">
        <v>0</v>
      </c>
      <c r="AI251" s="7">
        <f t="shared" si="308"/>
        <v>0</v>
      </c>
      <c r="AJ251" s="8">
        <v>0</v>
      </c>
      <c r="AK251" s="6">
        <v>0</v>
      </c>
      <c r="AL251" s="7">
        <f t="shared" si="309"/>
        <v>0</v>
      </c>
      <c r="AM251" s="8">
        <v>0</v>
      </c>
      <c r="AN251" s="6">
        <v>0</v>
      </c>
      <c r="AO251" s="7">
        <f t="shared" si="310"/>
        <v>0</v>
      </c>
      <c r="AP251" s="8">
        <v>0</v>
      </c>
      <c r="AQ251" s="6">
        <v>0</v>
      </c>
      <c r="AR251" s="7">
        <f t="shared" si="311"/>
        <v>0</v>
      </c>
      <c r="AS251" s="8">
        <v>0</v>
      </c>
      <c r="AT251" s="6">
        <v>0</v>
      </c>
      <c r="AU251" s="7">
        <f t="shared" si="312"/>
        <v>0</v>
      </c>
      <c r="AV251" s="8">
        <v>0</v>
      </c>
      <c r="AW251" s="6">
        <v>0</v>
      </c>
      <c r="AX251" s="7">
        <f t="shared" si="313"/>
        <v>0</v>
      </c>
      <c r="AY251" s="8">
        <v>0</v>
      </c>
      <c r="AZ251" s="6">
        <v>0</v>
      </c>
      <c r="BA251" s="7">
        <f t="shared" si="314"/>
        <v>0</v>
      </c>
      <c r="BB251" s="8">
        <v>0</v>
      </c>
      <c r="BC251" s="6">
        <v>0</v>
      </c>
      <c r="BD251" s="7">
        <f t="shared" si="315"/>
        <v>0</v>
      </c>
      <c r="BE251" s="8">
        <v>0</v>
      </c>
      <c r="BF251" s="6">
        <v>0</v>
      </c>
      <c r="BG251" s="7">
        <f t="shared" si="316"/>
        <v>0</v>
      </c>
      <c r="BH251" s="8">
        <v>0</v>
      </c>
      <c r="BI251" s="6">
        <v>0</v>
      </c>
      <c r="BJ251" s="7">
        <f t="shared" si="317"/>
        <v>0</v>
      </c>
      <c r="BK251" s="8">
        <v>0</v>
      </c>
      <c r="BL251" s="6">
        <v>0</v>
      </c>
      <c r="BM251" s="7">
        <f t="shared" si="318"/>
        <v>0</v>
      </c>
      <c r="BN251" s="8">
        <v>0</v>
      </c>
      <c r="BO251" s="6">
        <v>0</v>
      </c>
      <c r="BP251" s="7">
        <f t="shared" si="319"/>
        <v>0</v>
      </c>
      <c r="BQ251" s="8">
        <v>0</v>
      </c>
      <c r="BR251" s="6">
        <v>0</v>
      </c>
      <c r="BS251" s="7">
        <f t="shared" si="320"/>
        <v>0</v>
      </c>
      <c r="BT251" s="8">
        <v>0</v>
      </c>
      <c r="BU251" s="6">
        <v>0</v>
      </c>
      <c r="BV251" s="7">
        <f t="shared" si="321"/>
        <v>0</v>
      </c>
      <c r="BW251" s="12">
        <f t="shared" si="323"/>
        <v>2E-3</v>
      </c>
      <c r="BX251" s="7">
        <f t="shared" si="324"/>
        <v>0.20399999999999999</v>
      </c>
    </row>
    <row r="252" spans="1:76" ht="15" thickBot="1" x14ac:dyDescent="0.35">
      <c r="A252" s="45"/>
      <c r="B252" s="60" t="s">
        <v>17</v>
      </c>
      <c r="C252" s="61">
        <f t="shared" ref="C252:D252" si="326">SUM(C240:C251)</f>
        <v>0</v>
      </c>
      <c r="D252" s="62">
        <f t="shared" si="326"/>
        <v>0</v>
      </c>
      <c r="E252" s="35"/>
      <c r="F252" s="61">
        <f t="shared" ref="F252:G252" si="327">SUM(F240:F251)</f>
        <v>0.88700000000000001</v>
      </c>
      <c r="G252" s="62">
        <f t="shared" si="327"/>
        <v>31.538999999999998</v>
      </c>
      <c r="H252" s="35"/>
      <c r="I252" s="61">
        <f t="shared" ref="I252:J252" si="328">SUM(I240:I251)</f>
        <v>3.0000000000000001E-3</v>
      </c>
      <c r="J252" s="62">
        <f t="shared" si="328"/>
        <v>5.0000000000000001E-3</v>
      </c>
      <c r="K252" s="35"/>
      <c r="L252" s="61">
        <f t="shared" ref="L252:M252" si="329">SUM(L240:L251)</f>
        <v>0</v>
      </c>
      <c r="M252" s="62">
        <f t="shared" si="329"/>
        <v>0</v>
      </c>
      <c r="N252" s="35"/>
      <c r="O252" s="61">
        <f t="shared" ref="O252:P252" si="330">SUM(O240:O251)</f>
        <v>2.7E-2</v>
      </c>
      <c r="P252" s="62">
        <f t="shared" si="330"/>
        <v>0.56499999999999995</v>
      </c>
      <c r="Q252" s="35"/>
      <c r="R252" s="61">
        <f t="shared" ref="R252:S252" si="331">SUM(R240:R251)</f>
        <v>0</v>
      </c>
      <c r="S252" s="62">
        <f t="shared" si="331"/>
        <v>0</v>
      </c>
      <c r="T252" s="35"/>
      <c r="U252" s="61">
        <f t="shared" ref="U252:V252" si="332">SUM(U240:U251)</f>
        <v>0</v>
      </c>
      <c r="V252" s="62">
        <f t="shared" si="332"/>
        <v>0</v>
      </c>
      <c r="W252" s="35"/>
      <c r="X252" s="61">
        <f t="shared" ref="X252:Y252" si="333">SUM(X240:X251)</f>
        <v>0</v>
      </c>
      <c r="Y252" s="62">
        <f t="shared" si="333"/>
        <v>0</v>
      </c>
      <c r="Z252" s="35"/>
      <c r="AA252" s="61">
        <f t="shared" ref="AA252:AB252" si="334">SUM(AA240:AA251)</f>
        <v>50.343500000000006</v>
      </c>
      <c r="AB252" s="62">
        <f t="shared" si="334"/>
        <v>576.79700000000003</v>
      </c>
      <c r="AC252" s="35"/>
      <c r="AD252" s="61">
        <f t="shared" ref="AD252:AE252" si="335">SUM(AD240:AD251)</f>
        <v>0</v>
      </c>
      <c r="AE252" s="62">
        <f t="shared" si="335"/>
        <v>0</v>
      </c>
      <c r="AF252" s="35"/>
      <c r="AG252" s="61">
        <f t="shared" ref="AG252:AH252" si="336">SUM(AG240:AG251)</f>
        <v>0</v>
      </c>
      <c r="AH252" s="62">
        <f t="shared" si="336"/>
        <v>0</v>
      </c>
      <c r="AI252" s="35"/>
      <c r="AJ252" s="61">
        <f t="shared" ref="AJ252:AK252" si="337">SUM(AJ240:AJ251)</f>
        <v>0.25</v>
      </c>
      <c r="AK252" s="62">
        <f t="shared" si="337"/>
        <v>3.58</v>
      </c>
      <c r="AL252" s="35"/>
      <c r="AM252" s="61">
        <f t="shared" ref="AM252:AN252" si="338">SUM(AM240:AM251)</f>
        <v>3.1710000000000002E-2</v>
      </c>
      <c r="AN252" s="62">
        <f t="shared" si="338"/>
        <v>3.391</v>
      </c>
      <c r="AO252" s="35"/>
      <c r="AP252" s="61">
        <f t="shared" ref="AP252:AQ252" si="339">SUM(AP240:AP251)</f>
        <v>0</v>
      </c>
      <c r="AQ252" s="62">
        <f t="shared" si="339"/>
        <v>0</v>
      </c>
      <c r="AR252" s="35"/>
      <c r="AS252" s="61">
        <f t="shared" ref="AS252:AT252" si="340">SUM(AS240:AS251)</f>
        <v>0</v>
      </c>
      <c r="AT252" s="62">
        <f t="shared" si="340"/>
        <v>0</v>
      </c>
      <c r="AU252" s="35"/>
      <c r="AV252" s="61">
        <f t="shared" ref="AV252:AW252" si="341">SUM(AV240:AV251)</f>
        <v>0</v>
      </c>
      <c r="AW252" s="62">
        <f t="shared" si="341"/>
        <v>0</v>
      </c>
      <c r="AX252" s="35"/>
      <c r="AY252" s="61">
        <f t="shared" ref="AY252:AZ252" si="342">SUM(AY240:AY251)</f>
        <v>0</v>
      </c>
      <c r="AZ252" s="62">
        <f t="shared" si="342"/>
        <v>0</v>
      </c>
      <c r="BA252" s="35"/>
      <c r="BB252" s="61">
        <f t="shared" ref="BB252:BC252" si="343">SUM(BB240:BB251)</f>
        <v>0</v>
      </c>
      <c r="BC252" s="62">
        <f t="shared" si="343"/>
        <v>0</v>
      </c>
      <c r="BD252" s="35"/>
      <c r="BE252" s="61">
        <f t="shared" ref="BE252:BF252" si="344">SUM(BE240:BE251)</f>
        <v>0</v>
      </c>
      <c r="BF252" s="62">
        <f t="shared" si="344"/>
        <v>0</v>
      </c>
      <c r="BG252" s="35"/>
      <c r="BH252" s="61">
        <f t="shared" ref="BH252:BI252" si="345">SUM(BH240:BH251)</f>
        <v>0</v>
      </c>
      <c r="BI252" s="62">
        <f t="shared" si="345"/>
        <v>0</v>
      </c>
      <c r="BJ252" s="35"/>
      <c r="BK252" s="61">
        <f t="shared" ref="BK252:BL252" si="346">SUM(BK240:BK251)</f>
        <v>1E-3</v>
      </c>
      <c r="BL252" s="62">
        <f t="shared" si="346"/>
        <v>5.6000000000000001E-2</v>
      </c>
      <c r="BM252" s="35"/>
      <c r="BN252" s="61">
        <f t="shared" ref="BN252:BO252" si="347">SUM(BN240:BN251)</f>
        <v>0</v>
      </c>
      <c r="BO252" s="62">
        <f t="shared" si="347"/>
        <v>0</v>
      </c>
      <c r="BP252" s="35"/>
      <c r="BQ252" s="61">
        <f t="shared" ref="BQ252:BR252" si="348">SUM(BQ240:BQ251)</f>
        <v>0</v>
      </c>
      <c r="BR252" s="62">
        <f t="shared" si="348"/>
        <v>0</v>
      </c>
      <c r="BS252" s="35"/>
      <c r="BT252" s="61">
        <f t="shared" ref="BT252:BU252" si="349">SUM(BT240:BT251)</f>
        <v>0.05</v>
      </c>
      <c r="BU252" s="62">
        <f t="shared" si="349"/>
        <v>1.1000000000000001</v>
      </c>
      <c r="BV252" s="35"/>
      <c r="BW252" s="40">
        <f t="shared" si="323"/>
        <v>51.593209999999999</v>
      </c>
      <c r="BX252" s="39">
        <f t="shared" si="324"/>
        <v>617.03300000000013</v>
      </c>
    </row>
    <row r="253" spans="1:76" x14ac:dyDescent="0.3">
      <c r="A253" s="43">
        <v>2024</v>
      </c>
      <c r="B253" s="44" t="s">
        <v>5</v>
      </c>
      <c r="C253" s="8">
        <v>0</v>
      </c>
      <c r="D253" s="6">
        <v>0</v>
      </c>
      <c r="E253" s="7">
        <f>IF(C253=0,0,D253/C253*1000)</f>
        <v>0</v>
      </c>
      <c r="F253" s="8">
        <v>0</v>
      </c>
      <c r="G253" s="6">
        <v>0</v>
      </c>
      <c r="H253" s="7">
        <f t="shared" ref="H253:H264" si="350">IF(F253=0,0,G253/F253*1000)</f>
        <v>0</v>
      </c>
      <c r="I253" s="8">
        <v>0</v>
      </c>
      <c r="J253" s="6">
        <v>0</v>
      </c>
      <c r="K253" s="7">
        <f t="shared" ref="K253:K264" si="351">IF(I253=0,0,J253/I253*1000)</f>
        <v>0</v>
      </c>
      <c r="L253" s="8">
        <v>0</v>
      </c>
      <c r="M253" s="6">
        <v>0</v>
      </c>
      <c r="N253" s="7">
        <f t="shared" ref="N253:N264" si="352">IF(L253=0,0,M253/L253*1000)</f>
        <v>0</v>
      </c>
      <c r="O253" s="8">
        <v>0</v>
      </c>
      <c r="P253" s="6">
        <v>0</v>
      </c>
      <c r="Q253" s="7">
        <f t="shared" ref="Q253:Q264" si="353">IF(O253=0,0,P253/O253*1000)</f>
        <v>0</v>
      </c>
      <c r="R253" s="8">
        <v>0</v>
      </c>
      <c r="S253" s="6">
        <v>0</v>
      </c>
      <c r="T253" s="7">
        <f t="shared" ref="T253:T264" si="354">IF(R253=0,0,S253/R253*1000)</f>
        <v>0</v>
      </c>
      <c r="U253" s="8">
        <v>0</v>
      </c>
      <c r="V253" s="6">
        <v>0</v>
      </c>
      <c r="W253" s="7">
        <f t="shared" ref="W253:W264" si="355">IF(U253=0,0,V253/U253*1000)</f>
        <v>0</v>
      </c>
      <c r="X253" s="8">
        <v>0</v>
      </c>
      <c r="Y253" s="6">
        <v>0</v>
      </c>
      <c r="Z253" s="7">
        <f t="shared" ref="Z253:Z264" si="356">IF(X253=0,0,Y253/X253*1000)</f>
        <v>0</v>
      </c>
      <c r="AA253" s="8">
        <v>0</v>
      </c>
      <c r="AB253" s="6">
        <v>0</v>
      </c>
      <c r="AC253" s="7">
        <f t="shared" ref="AC253:AC264" si="357">IF(AA253=0,0,AB253/AA253*1000)</f>
        <v>0</v>
      </c>
      <c r="AD253" s="8">
        <v>0</v>
      </c>
      <c r="AE253" s="6">
        <v>0</v>
      </c>
      <c r="AF253" s="7">
        <f t="shared" ref="AF253:AF264" si="358">IF(AD253=0,0,AE253/AD253*1000)</f>
        <v>0</v>
      </c>
      <c r="AG253" s="8">
        <v>0</v>
      </c>
      <c r="AH253" s="6">
        <v>0</v>
      </c>
      <c r="AI253" s="7">
        <f t="shared" ref="AI253:AI264" si="359">IF(AG253=0,0,AH253/AG253*1000)</f>
        <v>0</v>
      </c>
      <c r="AJ253" s="8">
        <v>0</v>
      </c>
      <c r="AK253" s="6">
        <v>0</v>
      </c>
      <c r="AL253" s="7">
        <f t="shared" ref="AL253:AL264" si="360">IF(AJ253=0,0,AK253/AJ253*1000)</f>
        <v>0</v>
      </c>
      <c r="AM253" s="8">
        <v>0</v>
      </c>
      <c r="AN253" s="6">
        <v>0</v>
      </c>
      <c r="AO253" s="7">
        <f t="shared" ref="AO253:AO264" si="361">IF(AM253=0,0,AN253/AM253*1000)</f>
        <v>0</v>
      </c>
      <c r="AP253" s="8">
        <v>0</v>
      </c>
      <c r="AQ253" s="6">
        <v>0</v>
      </c>
      <c r="AR253" s="7">
        <f t="shared" ref="AR253:AR264" si="362">IF(AP253=0,0,AQ253/AP253*1000)</f>
        <v>0</v>
      </c>
      <c r="AS253" s="8">
        <v>0</v>
      </c>
      <c r="AT253" s="6">
        <v>0</v>
      </c>
      <c r="AU253" s="7">
        <f t="shared" ref="AU253:AU264" si="363">IF(AS253=0,0,AT253/AS253*1000)</f>
        <v>0</v>
      </c>
      <c r="AV253" s="8">
        <v>0</v>
      </c>
      <c r="AW253" s="6">
        <v>0</v>
      </c>
      <c r="AX253" s="7">
        <f t="shared" ref="AX253:AX264" si="364">IF(AV253=0,0,AW253/AV253*1000)</f>
        <v>0</v>
      </c>
      <c r="AY253" s="8">
        <v>0</v>
      </c>
      <c r="AZ253" s="6">
        <v>0</v>
      </c>
      <c r="BA253" s="7">
        <f t="shared" ref="BA253:BA264" si="365">IF(AY253=0,0,AZ253/AY253*1000)</f>
        <v>0</v>
      </c>
      <c r="BB253" s="8">
        <v>0</v>
      </c>
      <c r="BC253" s="6">
        <v>0</v>
      </c>
      <c r="BD253" s="7">
        <f t="shared" ref="BD253:BD264" si="366">IF(BB253=0,0,BC253/BB253*1000)</f>
        <v>0</v>
      </c>
      <c r="BE253" s="8">
        <v>0</v>
      </c>
      <c r="BF253" s="6">
        <v>0</v>
      </c>
      <c r="BG253" s="7">
        <f t="shared" ref="BG253:BG264" si="367">IF(BE253=0,0,BF253/BE253*1000)</f>
        <v>0</v>
      </c>
      <c r="BH253" s="8">
        <v>0</v>
      </c>
      <c r="BI253" s="6">
        <v>0</v>
      </c>
      <c r="BJ253" s="7">
        <f t="shared" ref="BJ253:BJ264" si="368">IF(BH253=0,0,BI253/BH253*1000)</f>
        <v>0</v>
      </c>
      <c r="BK253" s="8">
        <v>0</v>
      </c>
      <c r="BL253" s="6">
        <v>0</v>
      </c>
      <c r="BM253" s="7">
        <f t="shared" ref="BM253:BM264" si="369">IF(BK253=0,0,BL253/BK253*1000)</f>
        <v>0</v>
      </c>
      <c r="BN253" s="8">
        <v>0</v>
      </c>
      <c r="BO253" s="6">
        <v>0</v>
      </c>
      <c r="BP253" s="7">
        <f t="shared" ref="BP253:BP264" si="370">IF(BN253=0,0,BO253/BN253*1000)</f>
        <v>0</v>
      </c>
      <c r="BQ253" s="8">
        <v>0</v>
      </c>
      <c r="BR253" s="6">
        <v>0</v>
      </c>
      <c r="BS253" s="7">
        <f t="shared" ref="BS253:BS264" si="371">IF(BQ253=0,0,BR253/BQ253*1000)</f>
        <v>0</v>
      </c>
      <c r="BT253" s="8">
        <v>0</v>
      </c>
      <c r="BU253" s="6">
        <v>0</v>
      </c>
      <c r="BV253" s="7">
        <f t="shared" ref="BV253:BV264" si="372">IF(BT253=0,0,BU253/BT253*1000)</f>
        <v>0</v>
      </c>
      <c r="BW253" s="12">
        <f>SUMIF($C$5:$BV$5,"Ton",C253:BV253)</f>
        <v>0</v>
      </c>
      <c r="BX253" s="7">
        <f>SUMIF($C$5:$BV$5,"F*",C253:BV253)</f>
        <v>0</v>
      </c>
    </row>
    <row r="254" spans="1:76" x14ac:dyDescent="0.3">
      <c r="A254" s="43">
        <v>2024</v>
      </c>
      <c r="B254" s="44" t="s">
        <v>6</v>
      </c>
      <c r="C254" s="8">
        <v>0</v>
      </c>
      <c r="D254" s="6">
        <v>0</v>
      </c>
      <c r="E254" s="7">
        <f t="shared" ref="E254:E255" si="373">IF(C254=0,0,D254/C254*1000)</f>
        <v>0</v>
      </c>
      <c r="F254" s="8">
        <v>0</v>
      </c>
      <c r="G254" s="6">
        <v>0</v>
      </c>
      <c r="H254" s="7">
        <f t="shared" si="350"/>
        <v>0</v>
      </c>
      <c r="I254" s="8">
        <v>0</v>
      </c>
      <c r="J254" s="6">
        <v>0</v>
      </c>
      <c r="K254" s="7">
        <f t="shared" si="351"/>
        <v>0</v>
      </c>
      <c r="L254" s="8">
        <v>0</v>
      </c>
      <c r="M254" s="6">
        <v>0</v>
      </c>
      <c r="N254" s="7">
        <f t="shared" si="352"/>
        <v>0</v>
      </c>
      <c r="O254" s="8">
        <v>0</v>
      </c>
      <c r="P254" s="6">
        <v>0</v>
      </c>
      <c r="Q254" s="7">
        <f t="shared" si="353"/>
        <v>0</v>
      </c>
      <c r="R254" s="8">
        <v>0</v>
      </c>
      <c r="S254" s="6">
        <v>0</v>
      </c>
      <c r="T254" s="7">
        <f t="shared" si="354"/>
        <v>0</v>
      </c>
      <c r="U254" s="8">
        <v>0</v>
      </c>
      <c r="V254" s="6">
        <v>0</v>
      </c>
      <c r="W254" s="7">
        <f t="shared" si="355"/>
        <v>0</v>
      </c>
      <c r="X254" s="8">
        <v>0</v>
      </c>
      <c r="Y254" s="6">
        <v>0</v>
      </c>
      <c r="Z254" s="7">
        <f t="shared" si="356"/>
        <v>0</v>
      </c>
      <c r="AA254" s="8">
        <v>0</v>
      </c>
      <c r="AB254" s="6">
        <v>0</v>
      </c>
      <c r="AC254" s="7">
        <f t="shared" si="357"/>
        <v>0</v>
      </c>
      <c r="AD254" s="8">
        <v>0</v>
      </c>
      <c r="AE254" s="6">
        <v>0</v>
      </c>
      <c r="AF254" s="7">
        <f t="shared" si="358"/>
        <v>0</v>
      </c>
      <c r="AG254" s="8">
        <v>0</v>
      </c>
      <c r="AH254" s="6">
        <v>0</v>
      </c>
      <c r="AI254" s="7">
        <f t="shared" si="359"/>
        <v>0</v>
      </c>
      <c r="AJ254" s="8">
        <v>0</v>
      </c>
      <c r="AK254" s="6">
        <v>0</v>
      </c>
      <c r="AL254" s="7">
        <f t="shared" si="360"/>
        <v>0</v>
      </c>
      <c r="AM254" s="8">
        <v>0</v>
      </c>
      <c r="AN254" s="6">
        <v>0</v>
      </c>
      <c r="AO254" s="7">
        <f t="shared" si="361"/>
        <v>0</v>
      </c>
      <c r="AP254" s="8">
        <v>0</v>
      </c>
      <c r="AQ254" s="6">
        <v>0</v>
      </c>
      <c r="AR254" s="7">
        <f t="shared" si="362"/>
        <v>0</v>
      </c>
      <c r="AS254" s="8">
        <v>0</v>
      </c>
      <c r="AT254" s="6">
        <v>0</v>
      </c>
      <c r="AU254" s="7">
        <f t="shared" si="363"/>
        <v>0</v>
      </c>
      <c r="AV254" s="8">
        <v>0</v>
      </c>
      <c r="AW254" s="6">
        <v>0</v>
      </c>
      <c r="AX254" s="7">
        <f t="shared" si="364"/>
        <v>0</v>
      </c>
      <c r="AY254" s="8">
        <v>0</v>
      </c>
      <c r="AZ254" s="6">
        <v>0</v>
      </c>
      <c r="BA254" s="7">
        <f t="shared" si="365"/>
        <v>0</v>
      </c>
      <c r="BB254" s="8">
        <v>0</v>
      </c>
      <c r="BC254" s="6">
        <v>0</v>
      </c>
      <c r="BD254" s="7">
        <f t="shared" si="366"/>
        <v>0</v>
      </c>
      <c r="BE254" s="8">
        <v>0</v>
      </c>
      <c r="BF254" s="6">
        <v>0</v>
      </c>
      <c r="BG254" s="7">
        <f t="shared" si="367"/>
        <v>0</v>
      </c>
      <c r="BH254" s="8">
        <v>0</v>
      </c>
      <c r="BI254" s="6">
        <v>0</v>
      </c>
      <c r="BJ254" s="7">
        <f t="shared" si="368"/>
        <v>0</v>
      </c>
      <c r="BK254" s="8">
        <v>0</v>
      </c>
      <c r="BL254" s="6">
        <v>0</v>
      </c>
      <c r="BM254" s="7">
        <f t="shared" si="369"/>
        <v>0</v>
      </c>
      <c r="BN254" s="8">
        <v>0</v>
      </c>
      <c r="BO254" s="6">
        <v>0</v>
      </c>
      <c r="BP254" s="7">
        <f t="shared" si="370"/>
        <v>0</v>
      </c>
      <c r="BQ254" s="8">
        <v>0</v>
      </c>
      <c r="BR254" s="6">
        <v>0</v>
      </c>
      <c r="BS254" s="7">
        <f t="shared" si="371"/>
        <v>0</v>
      </c>
      <c r="BT254" s="8">
        <v>0</v>
      </c>
      <c r="BU254" s="6">
        <v>0</v>
      </c>
      <c r="BV254" s="7">
        <f t="shared" si="372"/>
        <v>0</v>
      </c>
      <c r="BW254" s="12">
        <f t="shared" ref="BW254:BW265" si="374">SUMIF($C$5:$BV$5,"Ton",C254:BV254)</f>
        <v>0</v>
      </c>
      <c r="BX254" s="7">
        <f t="shared" ref="BX254:BX265" si="375">SUMIF($C$5:$BV$5,"F*",C254:BV254)</f>
        <v>0</v>
      </c>
    </row>
    <row r="255" spans="1:76" x14ac:dyDescent="0.3">
      <c r="A255" s="43">
        <v>2024</v>
      </c>
      <c r="B255" s="44" t="s">
        <v>7</v>
      </c>
      <c r="C255" s="8">
        <v>0</v>
      </c>
      <c r="D255" s="6">
        <v>0</v>
      </c>
      <c r="E255" s="7">
        <f t="shared" si="373"/>
        <v>0</v>
      </c>
      <c r="F255" s="8">
        <v>0</v>
      </c>
      <c r="G255" s="6">
        <v>0</v>
      </c>
      <c r="H255" s="7">
        <f t="shared" si="350"/>
        <v>0</v>
      </c>
      <c r="I255" s="8">
        <v>0</v>
      </c>
      <c r="J255" s="6">
        <v>0</v>
      </c>
      <c r="K255" s="7">
        <f t="shared" si="351"/>
        <v>0</v>
      </c>
      <c r="L255" s="8">
        <v>0</v>
      </c>
      <c r="M255" s="6">
        <v>0</v>
      </c>
      <c r="N255" s="7">
        <f t="shared" si="352"/>
        <v>0</v>
      </c>
      <c r="O255" s="8">
        <v>0</v>
      </c>
      <c r="P255" s="6">
        <v>0</v>
      </c>
      <c r="Q255" s="7">
        <f t="shared" si="353"/>
        <v>0</v>
      </c>
      <c r="R255" s="8">
        <v>0</v>
      </c>
      <c r="S255" s="6">
        <v>0</v>
      </c>
      <c r="T255" s="7">
        <f t="shared" si="354"/>
        <v>0</v>
      </c>
      <c r="U255" s="8">
        <v>0</v>
      </c>
      <c r="V255" s="6">
        <v>0</v>
      </c>
      <c r="W255" s="7">
        <f t="shared" si="355"/>
        <v>0</v>
      </c>
      <c r="X255" s="8">
        <v>0</v>
      </c>
      <c r="Y255" s="6">
        <v>0</v>
      </c>
      <c r="Z255" s="7">
        <f t="shared" si="356"/>
        <v>0</v>
      </c>
      <c r="AA255" s="8">
        <v>0</v>
      </c>
      <c r="AB255" s="6">
        <v>0</v>
      </c>
      <c r="AC255" s="7">
        <f t="shared" si="357"/>
        <v>0</v>
      </c>
      <c r="AD255" s="8">
        <v>0</v>
      </c>
      <c r="AE255" s="6">
        <v>0</v>
      </c>
      <c r="AF255" s="7">
        <f t="shared" si="358"/>
        <v>0</v>
      </c>
      <c r="AG255" s="8">
        <v>0</v>
      </c>
      <c r="AH255" s="6">
        <v>0</v>
      </c>
      <c r="AI255" s="7">
        <f t="shared" si="359"/>
        <v>0</v>
      </c>
      <c r="AJ255" s="8">
        <v>0</v>
      </c>
      <c r="AK255" s="6">
        <v>0</v>
      </c>
      <c r="AL255" s="7">
        <f t="shared" si="360"/>
        <v>0</v>
      </c>
      <c r="AM255" s="8">
        <v>0</v>
      </c>
      <c r="AN255" s="6">
        <v>0</v>
      </c>
      <c r="AO255" s="7">
        <f t="shared" si="361"/>
        <v>0</v>
      </c>
      <c r="AP255" s="8">
        <v>0</v>
      </c>
      <c r="AQ255" s="6">
        <v>0</v>
      </c>
      <c r="AR255" s="7">
        <f t="shared" si="362"/>
        <v>0</v>
      </c>
      <c r="AS255" s="8">
        <v>0</v>
      </c>
      <c r="AT255" s="6">
        <v>0</v>
      </c>
      <c r="AU255" s="7">
        <f t="shared" si="363"/>
        <v>0</v>
      </c>
      <c r="AV255" s="8">
        <v>0</v>
      </c>
      <c r="AW255" s="6">
        <v>0</v>
      </c>
      <c r="AX255" s="7">
        <f t="shared" si="364"/>
        <v>0</v>
      </c>
      <c r="AY255" s="8">
        <v>0</v>
      </c>
      <c r="AZ255" s="6">
        <v>0</v>
      </c>
      <c r="BA255" s="7">
        <f t="shared" si="365"/>
        <v>0</v>
      </c>
      <c r="BB255" s="8">
        <v>0</v>
      </c>
      <c r="BC255" s="6">
        <v>0</v>
      </c>
      <c r="BD255" s="7">
        <f t="shared" si="366"/>
        <v>0</v>
      </c>
      <c r="BE255" s="8">
        <v>0</v>
      </c>
      <c r="BF255" s="6">
        <v>0</v>
      </c>
      <c r="BG255" s="7">
        <f t="shared" si="367"/>
        <v>0</v>
      </c>
      <c r="BH255" s="8">
        <v>0</v>
      </c>
      <c r="BI255" s="6">
        <v>0</v>
      </c>
      <c r="BJ255" s="7">
        <f t="shared" si="368"/>
        <v>0</v>
      </c>
      <c r="BK255" s="8">
        <v>0</v>
      </c>
      <c r="BL255" s="6">
        <v>0</v>
      </c>
      <c r="BM255" s="7">
        <f t="shared" si="369"/>
        <v>0</v>
      </c>
      <c r="BN255" s="8">
        <v>0</v>
      </c>
      <c r="BO255" s="6">
        <v>0</v>
      </c>
      <c r="BP255" s="7">
        <f t="shared" si="370"/>
        <v>0</v>
      </c>
      <c r="BQ255" s="8">
        <v>0</v>
      </c>
      <c r="BR255" s="6">
        <v>0</v>
      </c>
      <c r="BS255" s="7">
        <f t="shared" si="371"/>
        <v>0</v>
      </c>
      <c r="BT255" s="8">
        <v>0</v>
      </c>
      <c r="BU255" s="6">
        <v>0</v>
      </c>
      <c r="BV255" s="7">
        <f t="shared" si="372"/>
        <v>0</v>
      </c>
      <c r="BW255" s="12">
        <f t="shared" si="374"/>
        <v>0</v>
      </c>
      <c r="BX255" s="7">
        <f t="shared" si="375"/>
        <v>0</v>
      </c>
    </row>
    <row r="256" spans="1:76" x14ac:dyDescent="0.3">
      <c r="A256" s="43">
        <v>2024</v>
      </c>
      <c r="B256" s="44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350"/>
        <v>0</v>
      </c>
      <c r="I256" s="8">
        <v>0</v>
      </c>
      <c r="J256" s="6">
        <v>0</v>
      </c>
      <c r="K256" s="7">
        <f t="shared" si="351"/>
        <v>0</v>
      </c>
      <c r="L256" s="8">
        <v>0</v>
      </c>
      <c r="M256" s="6">
        <v>0</v>
      </c>
      <c r="N256" s="7">
        <f t="shared" si="352"/>
        <v>0</v>
      </c>
      <c r="O256" s="8">
        <v>0</v>
      </c>
      <c r="P256" s="6">
        <v>0</v>
      </c>
      <c r="Q256" s="7">
        <f t="shared" si="353"/>
        <v>0</v>
      </c>
      <c r="R256" s="8">
        <v>0</v>
      </c>
      <c r="S256" s="6">
        <v>0</v>
      </c>
      <c r="T256" s="7">
        <f t="shared" si="354"/>
        <v>0</v>
      </c>
      <c r="U256" s="8">
        <v>0</v>
      </c>
      <c r="V256" s="6">
        <v>0</v>
      </c>
      <c r="W256" s="7">
        <f t="shared" si="355"/>
        <v>0</v>
      </c>
      <c r="X256" s="8">
        <v>0</v>
      </c>
      <c r="Y256" s="6">
        <v>0</v>
      </c>
      <c r="Z256" s="7">
        <f t="shared" si="356"/>
        <v>0</v>
      </c>
      <c r="AA256" s="71">
        <v>2E-3</v>
      </c>
      <c r="AB256" s="6">
        <v>0.214</v>
      </c>
      <c r="AC256" s="7">
        <f t="shared" si="357"/>
        <v>107000</v>
      </c>
      <c r="AD256" s="8">
        <v>0</v>
      </c>
      <c r="AE256" s="6">
        <v>0</v>
      </c>
      <c r="AF256" s="7">
        <f t="shared" si="358"/>
        <v>0</v>
      </c>
      <c r="AG256" s="8">
        <v>0</v>
      </c>
      <c r="AH256" s="6">
        <v>0</v>
      </c>
      <c r="AI256" s="7">
        <f t="shared" si="359"/>
        <v>0</v>
      </c>
      <c r="AJ256" s="8">
        <v>0</v>
      </c>
      <c r="AK256" s="6">
        <v>0</v>
      </c>
      <c r="AL256" s="7">
        <f t="shared" si="360"/>
        <v>0</v>
      </c>
      <c r="AM256" s="8">
        <v>0</v>
      </c>
      <c r="AN256" s="6">
        <v>0</v>
      </c>
      <c r="AO256" s="7">
        <f t="shared" si="361"/>
        <v>0</v>
      </c>
      <c r="AP256" s="8">
        <v>0</v>
      </c>
      <c r="AQ256" s="6">
        <v>0</v>
      </c>
      <c r="AR256" s="7">
        <f t="shared" si="362"/>
        <v>0</v>
      </c>
      <c r="AS256" s="8">
        <v>0</v>
      </c>
      <c r="AT256" s="6">
        <v>0</v>
      </c>
      <c r="AU256" s="7">
        <f t="shared" si="363"/>
        <v>0</v>
      </c>
      <c r="AV256" s="8">
        <v>0</v>
      </c>
      <c r="AW256" s="6">
        <v>0</v>
      </c>
      <c r="AX256" s="7">
        <f t="shared" si="364"/>
        <v>0</v>
      </c>
      <c r="AY256" s="8">
        <v>0</v>
      </c>
      <c r="AZ256" s="6">
        <v>0</v>
      </c>
      <c r="BA256" s="7">
        <f t="shared" si="365"/>
        <v>0</v>
      </c>
      <c r="BB256" s="8">
        <v>0</v>
      </c>
      <c r="BC256" s="6">
        <v>0</v>
      </c>
      <c r="BD256" s="7">
        <f t="shared" si="366"/>
        <v>0</v>
      </c>
      <c r="BE256" s="8">
        <v>0</v>
      </c>
      <c r="BF256" s="6">
        <v>0</v>
      </c>
      <c r="BG256" s="7">
        <f t="shared" si="367"/>
        <v>0</v>
      </c>
      <c r="BH256" s="8">
        <v>0</v>
      </c>
      <c r="BI256" s="6">
        <v>0</v>
      </c>
      <c r="BJ256" s="7">
        <f t="shared" si="368"/>
        <v>0</v>
      </c>
      <c r="BK256" s="8">
        <v>0</v>
      </c>
      <c r="BL256" s="6">
        <v>0</v>
      </c>
      <c r="BM256" s="7">
        <f t="shared" si="369"/>
        <v>0</v>
      </c>
      <c r="BN256" s="8">
        <v>0</v>
      </c>
      <c r="BO256" s="6">
        <v>0</v>
      </c>
      <c r="BP256" s="7">
        <f t="shared" si="370"/>
        <v>0</v>
      </c>
      <c r="BQ256" s="8">
        <v>0</v>
      </c>
      <c r="BR256" s="6">
        <v>0</v>
      </c>
      <c r="BS256" s="7">
        <f t="shared" si="371"/>
        <v>0</v>
      </c>
      <c r="BT256" s="8">
        <v>0</v>
      </c>
      <c r="BU256" s="6">
        <v>0</v>
      </c>
      <c r="BV256" s="7">
        <f t="shared" si="372"/>
        <v>0</v>
      </c>
      <c r="BW256" s="12">
        <f t="shared" si="374"/>
        <v>2E-3</v>
      </c>
      <c r="BX256" s="7">
        <f t="shared" si="375"/>
        <v>0.214</v>
      </c>
    </row>
    <row r="257" spans="1:76" x14ac:dyDescent="0.3">
      <c r="A257" s="43">
        <v>2024</v>
      </c>
      <c r="B257" s="7" t="s">
        <v>9</v>
      </c>
      <c r="C257" s="8">
        <v>0</v>
      </c>
      <c r="D257" s="6">
        <v>0</v>
      </c>
      <c r="E257" s="7">
        <f t="shared" ref="E257:E264" si="376">IF(C257=0,0,D257/C257*1000)</f>
        <v>0</v>
      </c>
      <c r="F257" s="8">
        <v>0</v>
      </c>
      <c r="G257" s="6">
        <v>0</v>
      </c>
      <c r="H257" s="7">
        <f t="shared" si="350"/>
        <v>0</v>
      </c>
      <c r="I257" s="8">
        <v>0</v>
      </c>
      <c r="J257" s="6">
        <v>0</v>
      </c>
      <c r="K257" s="7">
        <f t="shared" si="351"/>
        <v>0</v>
      </c>
      <c r="L257" s="8">
        <v>0</v>
      </c>
      <c r="M257" s="6">
        <v>0</v>
      </c>
      <c r="N257" s="7">
        <f t="shared" si="352"/>
        <v>0</v>
      </c>
      <c r="O257" s="8">
        <v>0</v>
      </c>
      <c r="P257" s="6">
        <v>0</v>
      </c>
      <c r="Q257" s="7">
        <f t="shared" si="353"/>
        <v>0</v>
      </c>
      <c r="R257" s="8">
        <v>0</v>
      </c>
      <c r="S257" s="6">
        <v>0</v>
      </c>
      <c r="T257" s="7">
        <f t="shared" si="354"/>
        <v>0</v>
      </c>
      <c r="U257" s="8">
        <v>0</v>
      </c>
      <c r="V257" s="6">
        <v>0</v>
      </c>
      <c r="W257" s="7">
        <f t="shared" si="355"/>
        <v>0</v>
      </c>
      <c r="X257" s="8">
        <v>0</v>
      </c>
      <c r="Y257" s="6">
        <v>0</v>
      </c>
      <c r="Z257" s="7">
        <f t="shared" si="356"/>
        <v>0</v>
      </c>
      <c r="AA257" s="8">
        <v>0</v>
      </c>
      <c r="AB257" s="6">
        <v>0</v>
      </c>
      <c r="AC257" s="7">
        <f t="shared" si="357"/>
        <v>0</v>
      </c>
      <c r="AD257" s="8">
        <v>0</v>
      </c>
      <c r="AE257" s="6">
        <v>0</v>
      </c>
      <c r="AF257" s="7">
        <f t="shared" si="358"/>
        <v>0</v>
      </c>
      <c r="AG257" s="8">
        <v>0</v>
      </c>
      <c r="AH257" s="6">
        <v>0</v>
      </c>
      <c r="AI257" s="7">
        <f t="shared" si="359"/>
        <v>0</v>
      </c>
      <c r="AJ257" s="71">
        <v>0.95394000000000001</v>
      </c>
      <c r="AK257" s="6">
        <v>48.35</v>
      </c>
      <c r="AL257" s="7">
        <f t="shared" si="360"/>
        <v>50684.529425330737</v>
      </c>
      <c r="AM257" s="8">
        <v>0</v>
      </c>
      <c r="AN257" s="6">
        <v>0</v>
      </c>
      <c r="AO257" s="7">
        <f t="shared" si="361"/>
        <v>0</v>
      </c>
      <c r="AP257" s="8">
        <v>0</v>
      </c>
      <c r="AQ257" s="6">
        <v>0</v>
      </c>
      <c r="AR257" s="7">
        <f t="shared" si="362"/>
        <v>0</v>
      </c>
      <c r="AS257" s="8">
        <v>0</v>
      </c>
      <c r="AT257" s="6">
        <v>0</v>
      </c>
      <c r="AU257" s="7">
        <f t="shared" si="363"/>
        <v>0</v>
      </c>
      <c r="AV257" s="8">
        <v>0</v>
      </c>
      <c r="AW257" s="6">
        <v>0</v>
      </c>
      <c r="AX257" s="7">
        <f t="shared" si="364"/>
        <v>0</v>
      </c>
      <c r="AY257" s="8">
        <v>0</v>
      </c>
      <c r="AZ257" s="6">
        <v>0</v>
      </c>
      <c r="BA257" s="7">
        <f t="shared" si="365"/>
        <v>0</v>
      </c>
      <c r="BB257" s="8">
        <v>0</v>
      </c>
      <c r="BC257" s="6">
        <v>0</v>
      </c>
      <c r="BD257" s="7">
        <f t="shared" si="366"/>
        <v>0</v>
      </c>
      <c r="BE257" s="8">
        <v>0</v>
      </c>
      <c r="BF257" s="6">
        <v>0</v>
      </c>
      <c r="BG257" s="7">
        <f t="shared" si="367"/>
        <v>0</v>
      </c>
      <c r="BH257" s="8">
        <v>0</v>
      </c>
      <c r="BI257" s="6">
        <v>0</v>
      </c>
      <c r="BJ257" s="7">
        <f t="shared" si="368"/>
        <v>0</v>
      </c>
      <c r="BK257" s="8">
        <v>0</v>
      </c>
      <c r="BL257" s="6">
        <v>0</v>
      </c>
      <c r="BM257" s="7">
        <f t="shared" si="369"/>
        <v>0</v>
      </c>
      <c r="BN257" s="8">
        <v>0</v>
      </c>
      <c r="BO257" s="6">
        <v>0</v>
      </c>
      <c r="BP257" s="7">
        <f t="shared" si="370"/>
        <v>0</v>
      </c>
      <c r="BQ257" s="8">
        <v>0</v>
      </c>
      <c r="BR257" s="6">
        <v>0</v>
      </c>
      <c r="BS257" s="7">
        <f t="shared" si="371"/>
        <v>0</v>
      </c>
      <c r="BT257" s="8">
        <v>0</v>
      </c>
      <c r="BU257" s="6">
        <v>0</v>
      </c>
      <c r="BV257" s="7">
        <f t="shared" si="372"/>
        <v>0</v>
      </c>
      <c r="BW257" s="12">
        <f t="shared" si="374"/>
        <v>0.95394000000000001</v>
      </c>
      <c r="BX257" s="7">
        <f t="shared" si="375"/>
        <v>48.35</v>
      </c>
    </row>
    <row r="258" spans="1:76" x14ac:dyDescent="0.3">
      <c r="A258" s="43">
        <v>2024</v>
      </c>
      <c r="B258" s="44" t="s">
        <v>10</v>
      </c>
      <c r="C258" s="8">
        <v>0</v>
      </c>
      <c r="D258" s="6">
        <v>0</v>
      </c>
      <c r="E258" s="7">
        <f t="shared" si="376"/>
        <v>0</v>
      </c>
      <c r="F258" s="8">
        <v>0</v>
      </c>
      <c r="G258" s="6">
        <v>0</v>
      </c>
      <c r="H258" s="7">
        <f t="shared" si="350"/>
        <v>0</v>
      </c>
      <c r="I258" s="8">
        <v>0</v>
      </c>
      <c r="J258" s="6">
        <v>0</v>
      </c>
      <c r="K258" s="7">
        <f t="shared" si="351"/>
        <v>0</v>
      </c>
      <c r="L258" s="8">
        <v>0</v>
      </c>
      <c r="M258" s="6">
        <v>0</v>
      </c>
      <c r="N258" s="7">
        <f t="shared" si="352"/>
        <v>0</v>
      </c>
      <c r="O258" s="71">
        <v>0.11</v>
      </c>
      <c r="P258" s="6">
        <v>7.827</v>
      </c>
      <c r="Q258" s="7">
        <f t="shared" si="353"/>
        <v>71154.545454545456</v>
      </c>
      <c r="R258" s="8">
        <v>0</v>
      </c>
      <c r="S258" s="6">
        <v>0</v>
      </c>
      <c r="T258" s="7">
        <f t="shared" si="354"/>
        <v>0</v>
      </c>
      <c r="U258" s="8">
        <v>0</v>
      </c>
      <c r="V258" s="6">
        <v>0</v>
      </c>
      <c r="W258" s="7">
        <f t="shared" si="355"/>
        <v>0</v>
      </c>
      <c r="X258" s="8">
        <v>0</v>
      </c>
      <c r="Y258" s="6">
        <v>0</v>
      </c>
      <c r="Z258" s="7">
        <f t="shared" si="356"/>
        <v>0</v>
      </c>
      <c r="AA258" s="8">
        <v>0</v>
      </c>
      <c r="AB258" s="6">
        <v>0</v>
      </c>
      <c r="AC258" s="7">
        <f t="shared" si="357"/>
        <v>0</v>
      </c>
      <c r="AD258" s="8">
        <v>0</v>
      </c>
      <c r="AE258" s="6">
        <v>0</v>
      </c>
      <c r="AF258" s="7">
        <f t="shared" si="358"/>
        <v>0</v>
      </c>
      <c r="AG258" s="8">
        <v>0</v>
      </c>
      <c r="AH258" s="6">
        <v>0</v>
      </c>
      <c r="AI258" s="7">
        <f t="shared" si="359"/>
        <v>0</v>
      </c>
      <c r="AJ258" s="8">
        <v>0</v>
      </c>
      <c r="AK258" s="6">
        <v>0</v>
      </c>
      <c r="AL258" s="7">
        <f t="shared" si="360"/>
        <v>0</v>
      </c>
      <c r="AM258" s="8">
        <v>0</v>
      </c>
      <c r="AN258" s="6">
        <v>0</v>
      </c>
      <c r="AO258" s="7">
        <f t="shared" si="361"/>
        <v>0</v>
      </c>
      <c r="AP258" s="8">
        <v>0</v>
      </c>
      <c r="AQ258" s="6">
        <v>0</v>
      </c>
      <c r="AR258" s="7">
        <f t="shared" si="362"/>
        <v>0</v>
      </c>
      <c r="AS258" s="8">
        <v>0</v>
      </c>
      <c r="AT258" s="6">
        <v>0</v>
      </c>
      <c r="AU258" s="7">
        <f t="shared" si="363"/>
        <v>0</v>
      </c>
      <c r="AV258" s="8">
        <v>0</v>
      </c>
      <c r="AW258" s="6">
        <v>0</v>
      </c>
      <c r="AX258" s="7">
        <f t="shared" si="364"/>
        <v>0</v>
      </c>
      <c r="AY258" s="8">
        <v>0</v>
      </c>
      <c r="AZ258" s="6">
        <v>0</v>
      </c>
      <c r="BA258" s="7">
        <f t="shared" si="365"/>
        <v>0</v>
      </c>
      <c r="BB258" s="8">
        <v>0</v>
      </c>
      <c r="BC258" s="6">
        <v>0</v>
      </c>
      <c r="BD258" s="7">
        <f t="shared" si="366"/>
        <v>0</v>
      </c>
      <c r="BE258" s="8">
        <v>0</v>
      </c>
      <c r="BF258" s="6">
        <v>0</v>
      </c>
      <c r="BG258" s="7">
        <f t="shared" si="367"/>
        <v>0</v>
      </c>
      <c r="BH258" s="8">
        <v>0</v>
      </c>
      <c r="BI258" s="6">
        <v>0</v>
      </c>
      <c r="BJ258" s="7">
        <f t="shared" si="368"/>
        <v>0</v>
      </c>
      <c r="BK258" s="8">
        <v>0</v>
      </c>
      <c r="BL258" s="6">
        <v>0</v>
      </c>
      <c r="BM258" s="7">
        <f t="shared" si="369"/>
        <v>0</v>
      </c>
      <c r="BN258" s="8">
        <v>0</v>
      </c>
      <c r="BO258" s="6">
        <v>0</v>
      </c>
      <c r="BP258" s="7">
        <f t="shared" si="370"/>
        <v>0</v>
      </c>
      <c r="BQ258" s="8">
        <v>0</v>
      </c>
      <c r="BR258" s="6">
        <v>0</v>
      </c>
      <c r="BS258" s="7">
        <f t="shared" si="371"/>
        <v>0</v>
      </c>
      <c r="BT258" s="8">
        <v>0</v>
      </c>
      <c r="BU258" s="6">
        <v>0</v>
      </c>
      <c r="BV258" s="7">
        <f t="shared" si="372"/>
        <v>0</v>
      </c>
      <c r="BW258" s="12">
        <f t="shared" si="374"/>
        <v>0.11</v>
      </c>
      <c r="BX258" s="7">
        <f t="shared" si="375"/>
        <v>7.827</v>
      </c>
    </row>
    <row r="259" spans="1:76" x14ac:dyDescent="0.3">
      <c r="A259" s="43">
        <v>2024</v>
      </c>
      <c r="B259" s="44" t="s">
        <v>11</v>
      </c>
      <c r="C259" s="8">
        <v>0</v>
      </c>
      <c r="D259" s="6">
        <v>0</v>
      </c>
      <c r="E259" s="7">
        <f t="shared" si="376"/>
        <v>0</v>
      </c>
      <c r="F259" s="8">
        <v>0</v>
      </c>
      <c r="G259" s="6">
        <v>0</v>
      </c>
      <c r="H259" s="7">
        <f t="shared" si="350"/>
        <v>0</v>
      </c>
      <c r="I259" s="8">
        <v>0</v>
      </c>
      <c r="J259" s="6">
        <v>0</v>
      </c>
      <c r="K259" s="7">
        <f t="shared" si="351"/>
        <v>0</v>
      </c>
      <c r="L259" s="8">
        <v>0</v>
      </c>
      <c r="M259" s="6">
        <v>0</v>
      </c>
      <c r="N259" s="7">
        <f t="shared" si="352"/>
        <v>0</v>
      </c>
      <c r="O259" s="71">
        <v>0.2</v>
      </c>
      <c r="P259" s="6">
        <v>4.9020000000000001</v>
      </c>
      <c r="Q259" s="7">
        <f t="shared" si="353"/>
        <v>24509.999999999996</v>
      </c>
      <c r="R259" s="8">
        <v>0</v>
      </c>
      <c r="S259" s="6">
        <v>0</v>
      </c>
      <c r="T259" s="7">
        <f t="shared" si="354"/>
        <v>0</v>
      </c>
      <c r="U259" s="8">
        <v>0</v>
      </c>
      <c r="V259" s="6">
        <v>0</v>
      </c>
      <c r="W259" s="7">
        <f t="shared" si="355"/>
        <v>0</v>
      </c>
      <c r="X259" s="8">
        <v>0</v>
      </c>
      <c r="Y259" s="6">
        <v>0</v>
      </c>
      <c r="Z259" s="7">
        <f t="shared" si="356"/>
        <v>0</v>
      </c>
      <c r="AA259" s="8">
        <v>0</v>
      </c>
      <c r="AB259" s="6">
        <v>0</v>
      </c>
      <c r="AC259" s="7">
        <f t="shared" si="357"/>
        <v>0</v>
      </c>
      <c r="AD259" s="8">
        <v>0</v>
      </c>
      <c r="AE259" s="6">
        <v>0</v>
      </c>
      <c r="AF259" s="7">
        <f t="shared" si="358"/>
        <v>0</v>
      </c>
      <c r="AG259" s="8">
        <v>0</v>
      </c>
      <c r="AH259" s="6">
        <v>0</v>
      </c>
      <c r="AI259" s="7">
        <f t="shared" si="359"/>
        <v>0</v>
      </c>
      <c r="AJ259" s="8">
        <v>0</v>
      </c>
      <c r="AK259" s="6">
        <v>0</v>
      </c>
      <c r="AL259" s="7">
        <f t="shared" si="360"/>
        <v>0</v>
      </c>
      <c r="AM259" s="8">
        <v>0</v>
      </c>
      <c r="AN259" s="6">
        <v>0</v>
      </c>
      <c r="AO259" s="7">
        <f t="shared" si="361"/>
        <v>0</v>
      </c>
      <c r="AP259" s="8">
        <v>0</v>
      </c>
      <c r="AQ259" s="6">
        <v>0</v>
      </c>
      <c r="AR259" s="7">
        <f t="shared" si="362"/>
        <v>0</v>
      </c>
      <c r="AS259" s="8">
        <v>0</v>
      </c>
      <c r="AT259" s="6">
        <v>0</v>
      </c>
      <c r="AU259" s="7">
        <f t="shared" si="363"/>
        <v>0</v>
      </c>
      <c r="AV259" s="8">
        <v>0</v>
      </c>
      <c r="AW259" s="6">
        <v>0</v>
      </c>
      <c r="AX259" s="7">
        <f t="shared" si="364"/>
        <v>0</v>
      </c>
      <c r="AY259" s="8">
        <v>0</v>
      </c>
      <c r="AZ259" s="6">
        <v>0</v>
      </c>
      <c r="BA259" s="7">
        <f t="shared" si="365"/>
        <v>0</v>
      </c>
      <c r="BB259" s="8">
        <v>0</v>
      </c>
      <c r="BC259" s="6">
        <v>0</v>
      </c>
      <c r="BD259" s="7">
        <f t="shared" si="366"/>
        <v>0</v>
      </c>
      <c r="BE259" s="8">
        <v>0</v>
      </c>
      <c r="BF259" s="6">
        <v>0</v>
      </c>
      <c r="BG259" s="7">
        <f t="shared" si="367"/>
        <v>0</v>
      </c>
      <c r="BH259" s="8">
        <v>0</v>
      </c>
      <c r="BI259" s="6">
        <v>0</v>
      </c>
      <c r="BJ259" s="7">
        <f t="shared" si="368"/>
        <v>0</v>
      </c>
      <c r="BK259" s="8">
        <v>0</v>
      </c>
      <c r="BL259" s="6">
        <v>0</v>
      </c>
      <c r="BM259" s="7">
        <f t="shared" si="369"/>
        <v>0</v>
      </c>
      <c r="BN259" s="8">
        <v>0</v>
      </c>
      <c r="BO259" s="6">
        <v>0</v>
      </c>
      <c r="BP259" s="7">
        <f t="shared" si="370"/>
        <v>0</v>
      </c>
      <c r="BQ259" s="8">
        <v>0</v>
      </c>
      <c r="BR259" s="6">
        <v>0</v>
      </c>
      <c r="BS259" s="7">
        <f t="shared" si="371"/>
        <v>0</v>
      </c>
      <c r="BT259" s="8">
        <v>0</v>
      </c>
      <c r="BU259" s="6">
        <v>0</v>
      </c>
      <c r="BV259" s="7">
        <f t="shared" si="372"/>
        <v>0</v>
      </c>
      <c r="BW259" s="12">
        <f t="shared" si="374"/>
        <v>0.2</v>
      </c>
      <c r="BX259" s="7">
        <f t="shared" si="375"/>
        <v>4.9020000000000001</v>
      </c>
    </row>
    <row r="260" spans="1:76" x14ac:dyDescent="0.3">
      <c r="A260" s="43">
        <v>2024</v>
      </c>
      <c r="B260" s="44" t="s">
        <v>12</v>
      </c>
      <c r="C260" s="8">
        <v>0</v>
      </c>
      <c r="D260" s="6">
        <v>0</v>
      </c>
      <c r="E260" s="7">
        <f t="shared" si="376"/>
        <v>0</v>
      </c>
      <c r="F260" s="8">
        <v>0</v>
      </c>
      <c r="G260" s="6">
        <v>0</v>
      </c>
      <c r="H260" s="7">
        <f t="shared" si="350"/>
        <v>0</v>
      </c>
      <c r="I260" s="8">
        <v>0</v>
      </c>
      <c r="J260" s="6">
        <v>0</v>
      </c>
      <c r="K260" s="7">
        <f t="shared" si="351"/>
        <v>0</v>
      </c>
      <c r="L260" s="8">
        <v>0</v>
      </c>
      <c r="M260" s="6">
        <v>0</v>
      </c>
      <c r="N260" s="7">
        <f t="shared" si="352"/>
        <v>0</v>
      </c>
      <c r="O260" s="8">
        <v>0</v>
      </c>
      <c r="P260" s="6">
        <v>0</v>
      </c>
      <c r="Q260" s="7">
        <f t="shared" si="353"/>
        <v>0</v>
      </c>
      <c r="R260" s="8">
        <v>0</v>
      </c>
      <c r="S260" s="6">
        <v>0</v>
      </c>
      <c r="T260" s="7">
        <f t="shared" si="354"/>
        <v>0</v>
      </c>
      <c r="U260" s="8">
        <v>0</v>
      </c>
      <c r="V260" s="6">
        <v>0</v>
      </c>
      <c r="W260" s="7">
        <f t="shared" si="355"/>
        <v>0</v>
      </c>
      <c r="X260" s="8">
        <v>0</v>
      </c>
      <c r="Y260" s="6">
        <v>0</v>
      </c>
      <c r="Z260" s="7">
        <f t="shared" si="356"/>
        <v>0</v>
      </c>
      <c r="AA260" s="8">
        <v>0</v>
      </c>
      <c r="AB260" s="6">
        <v>0</v>
      </c>
      <c r="AC260" s="7">
        <f t="shared" si="357"/>
        <v>0</v>
      </c>
      <c r="AD260" s="8">
        <v>0</v>
      </c>
      <c r="AE260" s="6">
        <v>0</v>
      </c>
      <c r="AF260" s="7">
        <f t="shared" si="358"/>
        <v>0</v>
      </c>
      <c r="AG260" s="8">
        <v>0</v>
      </c>
      <c r="AH260" s="6">
        <v>0</v>
      </c>
      <c r="AI260" s="7">
        <f t="shared" si="359"/>
        <v>0</v>
      </c>
      <c r="AJ260" s="8">
        <v>0</v>
      </c>
      <c r="AK260" s="6">
        <v>0</v>
      </c>
      <c r="AL260" s="7">
        <f t="shared" si="360"/>
        <v>0</v>
      </c>
      <c r="AM260" s="8">
        <v>0</v>
      </c>
      <c r="AN260" s="6">
        <v>0</v>
      </c>
      <c r="AO260" s="7">
        <f t="shared" si="361"/>
        <v>0</v>
      </c>
      <c r="AP260" s="8">
        <v>0</v>
      </c>
      <c r="AQ260" s="6">
        <v>0</v>
      </c>
      <c r="AR260" s="7">
        <f t="shared" si="362"/>
        <v>0</v>
      </c>
      <c r="AS260" s="8">
        <v>0</v>
      </c>
      <c r="AT260" s="6">
        <v>0</v>
      </c>
      <c r="AU260" s="7">
        <f t="shared" si="363"/>
        <v>0</v>
      </c>
      <c r="AV260" s="8">
        <v>0</v>
      </c>
      <c r="AW260" s="6">
        <v>0</v>
      </c>
      <c r="AX260" s="7">
        <f t="shared" si="364"/>
        <v>0</v>
      </c>
      <c r="AY260" s="8">
        <v>0</v>
      </c>
      <c r="AZ260" s="6">
        <v>0</v>
      </c>
      <c r="BA260" s="7">
        <f t="shared" si="365"/>
        <v>0</v>
      </c>
      <c r="BB260" s="8">
        <v>0</v>
      </c>
      <c r="BC260" s="6">
        <v>0</v>
      </c>
      <c r="BD260" s="7">
        <f t="shared" si="366"/>
        <v>0</v>
      </c>
      <c r="BE260" s="8">
        <v>0</v>
      </c>
      <c r="BF260" s="6">
        <v>0</v>
      </c>
      <c r="BG260" s="7">
        <f t="shared" si="367"/>
        <v>0</v>
      </c>
      <c r="BH260" s="8">
        <v>0</v>
      </c>
      <c r="BI260" s="6">
        <v>0</v>
      </c>
      <c r="BJ260" s="7">
        <f t="shared" si="368"/>
        <v>0</v>
      </c>
      <c r="BK260" s="8">
        <v>0</v>
      </c>
      <c r="BL260" s="6">
        <v>0</v>
      </c>
      <c r="BM260" s="7">
        <f t="shared" si="369"/>
        <v>0</v>
      </c>
      <c r="BN260" s="8">
        <v>0</v>
      </c>
      <c r="BO260" s="6">
        <v>0</v>
      </c>
      <c r="BP260" s="7">
        <f t="shared" si="370"/>
        <v>0</v>
      </c>
      <c r="BQ260" s="8">
        <v>0</v>
      </c>
      <c r="BR260" s="6">
        <v>0</v>
      </c>
      <c r="BS260" s="7">
        <f t="shared" si="371"/>
        <v>0</v>
      </c>
      <c r="BT260" s="8">
        <v>0</v>
      </c>
      <c r="BU260" s="6">
        <v>0</v>
      </c>
      <c r="BV260" s="7">
        <f t="shared" si="372"/>
        <v>0</v>
      </c>
      <c r="BW260" s="12">
        <f t="shared" si="374"/>
        <v>0</v>
      </c>
      <c r="BX260" s="7">
        <f t="shared" si="375"/>
        <v>0</v>
      </c>
    </row>
    <row r="261" spans="1:76" x14ac:dyDescent="0.3">
      <c r="A261" s="43">
        <v>2024</v>
      </c>
      <c r="B261" s="44" t="s">
        <v>13</v>
      </c>
      <c r="C261" s="8">
        <v>0</v>
      </c>
      <c r="D261" s="6">
        <v>0</v>
      </c>
      <c r="E261" s="7">
        <f t="shared" si="376"/>
        <v>0</v>
      </c>
      <c r="F261" s="8">
        <v>0</v>
      </c>
      <c r="G261" s="6">
        <v>0</v>
      </c>
      <c r="H261" s="7">
        <f t="shared" si="350"/>
        <v>0</v>
      </c>
      <c r="I261" s="8">
        <v>0</v>
      </c>
      <c r="J261" s="6">
        <v>0</v>
      </c>
      <c r="K261" s="7">
        <f t="shared" si="351"/>
        <v>0</v>
      </c>
      <c r="L261" s="8">
        <v>0</v>
      </c>
      <c r="M261" s="6">
        <v>0</v>
      </c>
      <c r="N261" s="7">
        <f t="shared" si="352"/>
        <v>0</v>
      </c>
      <c r="O261" s="8">
        <v>0</v>
      </c>
      <c r="P261" s="6">
        <v>0</v>
      </c>
      <c r="Q261" s="7">
        <f t="shared" si="353"/>
        <v>0</v>
      </c>
      <c r="R261" s="8">
        <v>0</v>
      </c>
      <c r="S261" s="6">
        <v>0</v>
      </c>
      <c r="T261" s="7">
        <f t="shared" si="354"/>
        <v>0</v>
      </c>
      <c r="U261" s="8">
        <v>0</v>
      </c>
      <c r="V261" s="6">
        <v>0</v>
      </c>
      <c r="W261" s="7">
        <f t="shared" si="355"/>
        <v>0</v>
      </c>
      <c r="X261" s="8">
        <v>0</v>
      </c>
      <c r="Y261" s="6">
        <v>0</v>
      </c>
      <c r="Z261" s="7">
        <f t="shared" si="356"/>
        <v>0</v>
      </c>
      <c r="AA261" s="8">
        <v>0</v>
      </c>
      <c r="AB261" s="6">
        <v>0</v>
      </c>
      <c r="AC261" s="7">
        <f t="shared" si="357"/>
        <v>0</v>
      </c>
      <c r="AD261" s="8">
        <v>0</v>
      </c>
      <c r="AE261" s="6">
        <v>0</v>
      </c>
      <c r="AF261" s="7">
        <f t="shared" si="358"/>
        <v>0</v>
      </c>
      <c r="AG261" s="8">
        <v>0</v>
      </c>
      <c r="AH261" s="6">
        <v>0</v>
      </c>
      <c r="AI261" s="7">
        <f t="shared" si="359"/>
        <v>0</v>
      </c>
      <c r="AJ261" s="8">
        <v>0</v>
      </c>
      <c r="AK261" s="6">
        <v>0</v>
      </c>
      <c r="AL261" s="7">
        <f t="shared" si="360"/>
        <v>0</v>
      </c>
      <c r="AM261" s="8">
        <v>0</v>
      </c>
      <c r="AN261" s="6">
        <v>0</v>
      </c>
      <c r="AO261" s="7">
        <f t="shared" si="361"/>
        <v>0</v>
      </c>
      <c r="AP261" s="8">
        <v>0</v>
      </c>
      <c r="AQ261" s="6">
        <v>0</v>
      </c>
      <c r="AR261" s="7">
        <f t="shared" si="362"/>
        <v>0</v>
      </c>
      <c r="AS261" s="8">
        <v>0</v>
      </c>
      <c r="AT261" s="6">
        <v>0</v>
      </c>
      <c r="AU261" s="7">
        <f t="shared" si="363"/>
        <v>0</v>
      </c>
      <c r="AV261" s="8">
        <v>0</v>
      </c>
      <c r="AW261" s="6">
        <v>0</v>
      </c>
      <c r="AX261" s="7">
        <f t="shared" si="364"/>
        <v>0</v>
      </c>
      <c r="AY261" s="8">
        <v>0</v>
      </c>
      <c r="AZ261" s="6">
        <v>0</v>
      </c>
      <c r="BA261" s="7">
        <f t="shared" si="365"/>
        <v>0</v>
      </c>
      <c r="BB261" s="8">
        <v>0</v>
      </c>
      <c r="BC261" s="6">
        <v>0</v>
      </c>
      <c r="BD261" s="7">
        <f t="shared" si="366"/>
        <v>0</v>
      </c>
      <c r="BE261" s="8">
        <v>0</v>
      </c>
      <c r="BF261" s="6">
        <v>0</v>
      </c>
      <c r="BG261" s="7">
        <f t="shared" si="367"/>
        <v>0</v>
      </c>
      <c r="BH261" s="8">
        <v>0</v>
      </c>
      <c r="BI261" s="6">
        <v>0</v>
      </c>
      <c r="BJ261" s="7">
        <f t="shared" si="368"/>
        <v>0</v>
      </c>
      <c r="BK261" s="8">
        <v>0</v>
      </c>
      <c r="BL261" s="6">
        <v>0</v>
      </c>
      <c r="BM261" s="7">
        <f t="shared" si="369"/>
        <v>0</v>
      </c>
      <c r="BN261" s="8">
        <v>0</v>
      </c>
      <c r="BO261" s="6">
        <v>0</v>
      </c>
      <c r="BP261" s="7">
        <f t="shared" si="370"/>
        <v>0</v>
      </c>
      <c r="BQ261" s="8">
        <v>0</v>
      </c>
      <c r="BR261" s="6">
        <v>0</v>
      </c>
      <c r="BS261" s="7">
        <f t="shared" si="371"/>
        <v>0</v>
      </c>
      <c r="BT261" s="8">
        <v>0</v>
      </c>
      <c r="BU261" s="6">
        <v>0</v>
      </c>
      <c r="BV261" s="7">
        <f t="shared" si="372"/>
        <v>0</v>
      </c>
      <c r="BW261" s="12">
        <f t="shared" si="374"/>
        <v>0</v>
      </c>
      <c r="BX261" s="7">
        <f t="shared" si="375"/>
        <v>0</v>
      </c>
    </row>
    <row r="262" spans="1:76" x14ac:dyDescent="0.3">
      <c r="A262" s="43">
        <v>2024</v>
      </c>
      <c r="B262" s="44" t="s">
        <v>14</v>
      </c>
      <c r="C262" s="8">
        <v>0</v>
      </c>
      <c r="D262" s="6">
        <v>0</v>
      </c>
      <c r="E262" s="7">
        <f t="shared" si="376"/>
        <v>0</v>
      </c>
      <c r="F262" s="8">
        <v>0</v>
      </c>
      <c r="G262" s="6">
        <v>0</v>
      </c>
      <c r="H262" s="7">
        <f t="shared" si="350"/>
        <v>0</v>
      </c>
      <c r="I262" s="8">
        <v>0</v>
      </c>
      <c r="J262" s="6">
        <v>0</v>
      </c>
      <c r="K262" s="7">
        <f t="shared" si="351"/>
        <v>0</v>
      </c>
      <c r="L262" s="8">
        <v>0</v>
      </c>
      <c r="M262" s="6">
        <v>0</v>
      </c>
      <c r="N262" s="7">
        <f t="shared" si="352"/>
        <v>0</v>
      </c>
      <c r="O262" s="8">
        <v>0</v>
      </c>
      <c r="P262" s="6">
        <v>0</v>
      </c>
      <c r="Q262" s="7">
        <f t="shared" si="353"/>
        <v>0</v>
      </c>
      <c r="R262" s="8">
        <v>0</v>
      </c>
      <c r="S262" s="6">
        <v>0</v>
      </c>
      <c r="T262" s="7">
        <f t="shared" si="354"/>
        <v>0</v>
      </c>
      <c r="U262" s="8">
        <v>0</v>
      </c>
      <c r="V262" s="6">
        <v>0</v>
      </c>
      <c r="W262" s="7">
        <f t="shared" si="355"/>
        <v>0</v>
      </c>
      <c r="X262" s="8">
        <v>0</v>
      </c>
      <c r="Y262" s="6">
        <v>0</v>
      </c>
      <c r="Z262" s="7">
        <f t="shared" si="356"/>
        <v>0</v>
      </c>
      <c r="AA262" s="8">
        <v>0</v>
      </c>
      <c r="AB262" s="6">
        <v>0</v>
      </c>
      <c r="AC262" s="7">
        <f t="shared" si="357"/>
        <v>0</v>
      </c>
      <c r="AD262" s="8">
        <v>0</v>
      </c>
      <c r="AE262" s="6">
        <v>0</v>
      </c>
      <c r="AF262" s="7">
        <f t="shared" si="358"/>
        <v>0</v>
      </c>
      <c r="AG262" s="8">
        <v>0</v>
      </c>
      <c r="AH262" s="6">
        <v>0</v>
      </c>
      <c r="AI262" s="7">
        <f t="shared" si="359"/>
        <v>0</v>
      </c>
      <c r="AJ262" s="8">
        <v>0</v>
      </c>
      <c r="AK262" s="6">
        <v>0</v>
      </c>
      <c r="AL262" s="7">
        <f t="shared" si="360"/>
        <v>0</v>
      </c>
      <c r="AM262" s="8">
        <v>0</v>
      </c>
      <c r="AN262" s="6">
        <v>0</v>
      </c>
      <c r="AO262" s="7">
        <f t="shared" si="361"/>
        <v>0</v>
      </c>
      <c r="AP262" s="8">
        <v>0</v>
      </c>
      <c r="AQ262" s="6">
        <v>0</v>
      </c>
      <c r="AR262" s="7">
        <f t="shared" si="362"/>
        <v>0</v>
      </c>
      <c r="AS262" s="8">
        <v>0</v>
      </c>
      <c r="AT262" s="6">
        <v>0</v>
      </c>
      <c r="AU262" s="7">
        <f t="shared" si="363"/>
        <v>0</v>
      </c>
      <c r="AV262" s="8">
        <v>0</v>
      </c>
      <c r="AW262" s="6">
        <v>0</v>
      </c>
      <c r="AX262" s="7">
        <f t="shared" si="364"/>
        <v>0</v>
      </c>
      <c r="AY262" s="8">
        <v>0</v>
      </c>
      <c r="AZ262" s="6">
        <v>0</v>
      </c>
      <c r="BA262" s="7">
        <f t="shared" si="365"/>
        <v>0</v>
      </c>
      <c r="BB262" s="8">
        <v>0</v>
      </c>
      <c r="BC262" s="6">
        <v>0</v>
      </c>
      <c r="BD262" s="7">
        <f t="shared" si="366"/>
        <v>0</v>
      </c>
      <c r="BE262" s="8">
        <v>0</v>
      </c>
      <c r="BF262" s="6">
        <v>0</v>
      </c>
      <c r="BG262" s="7">
        <f t="shared" si="367"/>
        <v>0</v>
      </c>
      <c r="BH262" s="8">
        <v>0</v>
      </c>
      <c r="BI262" s="6">
        <v>0</v>
      </c>
      <c r="BJ262" s="7">
        <f t="shared" si="368"/>
        <v>0</v>
      </c>
      <c r="BK262" s="8">
        <v>0</v>
      </c>
      <c r="BL262" s="6">
        <v>0</v>
      </c>
      <c r="BM262" s="7">
        <f t="shared" si="369"/>
        <v>0</v>
      </c>
      <c r="BN262" s="8">
        <v>0</v>
      </c>
      <c r="BO262" s="6">
        <v>0</v>
      </c>
      <c r="BP262" s="7">
        <f t="shared" si="370"/>
        <v>0</v>
      </c>
      <c r="BQ262" s="8">
        <v>0</v>
      </c>
      <c r="BR262" s="6">
        <v>0</v>
      </c>
      <c r="BS262" s="7">
        <f t="shared" si="371"/>
        <v>0</v>
      </c>
      <c r="BT262" s="8">
        <v>0</v>
      </c>
      <c r="BU262" s="6">
        <v>0</v>
      </c>
      <c r="BV262" s="7">
        <f t="shared" si="372"/>
        <v>0</v>
      </c>
      <c r="BW262" s="12">
        <f t="shared" si="374"/>
        <v>0</v>
      </c>
      <c r="BX262" s="7">
        <f t="shared" si="375"/>
        <v>0</v>
      </c>
    </row>
    <row r="263" spans="1:76" x14ac:dyDescent="0.3">
      <c r="A263" s="43">
        <v>2024</v>
      </c>
      <c r="B263" s="7" t="s">
        <v>15</v>
      </c>
      <c r="C263" s="8">
        <v>0</v>
      </c>
      <c r="D263" s="6">
        <v>0</v>
      </c>
      <c r="E263" s="7">
        <f t="shared" si="376"/>
        <v>0</v>
      </c>
      <c r="F263" s="8">
        <v>0</v>
      </c>
      <c r="G263" s="6">
        <v>0</v>
      </c>
      <c r="H263" s="7">
        <f t="shared" si="350"/>
        <v>0</v>
      </c>
      <c r="I263" s="8">
        <v>0</v>
      </c>
      <c r="J263" s="6">
        <v>0</v>
      </c>
      <c r="K263" s="7">
        <f t="shared" si="351"/>
        <v>0</v>
      </c>
      <c r="L263" s="8">
        <v>0</v>
      </c>
      <c r="M263" s="6">
        <v>0</v>
      </c>
      <c r="N263" s="7">
        <f t="shared" si="352"/>
        <v>0</v>
      </c>
      <c r="O263" s="8">
        <v>0</v>
      </c>
      <c r="P263" s="6">
        <v>0</v>
      </c>
      <c r="Q263" s="7">
        <f t="shared" si="353"/>
        <v>0</v>
      </c>
      <c r="R263" s="8">
        <v>0</v>
      </c>
      <c r="S263" s="6">
        <v>0</v>
      </c>
      <c r="T263" s="7">
        <f t="shared" si="354"/>
        <v>0</v>
      </c>
      <c r="U263" s="8">
        <v>0</v>
      </c>
      <c r="V263" s="6">
        <v>0</v>
      </c>
      <c r="W263" s="7">
        <f t="shared" si="355"/>
        <v>0</v>
      </c>
      <c r="X263" s="8">
        <v>0</v>
      </c>
      <c r="Y263" s="6">
        <v>0</v>
      </c>
      <c r="Z263" s="7">
        <f t="shared" si="356"/>
        <v>0</v>
      </c>
      <c r="AA263" s="8">
        <v>0</v>
      </c>
      <c r="AB263" s="6">
        <v>0</v>
      </c>
      <c r="AC263" s="7">
        <f t="shared" si="357"/>
        <v>0</v>
      </c>
      <c r="AD263" s="8">
        <v>0</v>
      </c>
      <c r="AE263" s="6">
        <v>0</v>
      </c>
      <c r="AF263" s="7">
        <f t="shared" si="358"/>
        <v>0</v>
      </c>
      <c r="AG263" s="8">
        <v>0</v>
      </c>
      <c r="AH263" s="6">
        <v>0</v>
      </c>
      <c r="AI263" s="7">
        <f t="shared" si="359"/>
        <v>0</v>
      </c>
      <c r="AJ263" s="8">
        <v>0</v>
      </c>
      <c r="AK263" s="6">
        <v>0</v>
      </c>
      <c r="AL263" s="7">
        <f t="shared" si="360"/>
        <v>0</v>
      </c>
      <c r="AM263" s="8">
        <v>0</v>
      </c>
      <c r="AN263" s="6">
        <v>0</v>
      </c>
      <c r="AO263" s="7">
        <f t="shared" si="361"/>
        <v>0</v>
      </c>
      <c r="AP263" s="8">
        <v>0</v>
      </c>
      <c r="AQ263" s="6">
        <v>0</v>
      </c>
      <c r="AR263" s="7">
        <f t="shared" si="362"/>
        <v>0</v>
      </c>
      <c r="AS263" s="8">
        <v>0</v>
      </c>
      <c r="AT263" s="6">
        <v>0</v>
      </c>
      <c r="AU263" s="7">
        <f t="shared" si="363"/>
        <v>0</v>
      </c>
      <c r="AV263" s="8">
        <v>0</v>
      </c>
      <c r="AW263" s="6">
        <v>0</v>
      </c>
      <c r="AX263" s="7">
        <f t="shared" si="364"/>
        <v>0</v>
      </c>
      <c r="AY263" s="8">
        <v>0</v>
      </c>
      <c r="AZ263" s="6">
        <v>0</v>
      </c>
      <c r="BA263" s="7">
        <f t="shared" si="365"/>
        <v>0</v>
      </c>
      <c r="BB263" s="8">
        <v>0</v>
      </c>
      <c r="BC263" s="6">
        <v>0</v>
      </c>
      <c r="BD263" s="7">
        <f t="shared" si="366"/>
        <v>0</v>
      </c>
      <c r="BE263" s="8">
        <v>0</v>
      </c>
      <c r="BF263" s="6">
        <v>0</v>
      </c>
      <c r="BG263" s="7">
        <f t="shared" si="367"/>
        <v>0</v>
      </c>
      <c r="BH263" s="8">
        <v>0</v>
      </c>
      <c r="BI263" s="6">
        <v>0</v>
      </c>
      <c r="BJ263" s="7">
        <f t="shared" si="368"/>
        <v>0</v>
      </c>
      <c r="BK263" s="8">
        <v>0</v>
      </c>
      <c r="BL263" s="6">
        <v>0</v>
      </c>
      <c r="BM263" s="7">
        <f t="shared" si="369"/>
        <v>0</v>
      </c>
      <c r="BN263" s="8">
        <v>0</v>
      </c>
      <c r="BO263" s="6">
        <v>0</v>
      </c>
      <c r="BP263" s="7">
        <f t="shared" si="370"/>
        <v>0</v>
      </c>
      <c r="BQ263" s="8">
        <v>0</v>
      </c>
      <c r="BR263" s="6">
        <v>0</v>
      </c>
      <c r="BS263" s="7">
        <f t="shared" si="371"/>
        <v>0</v>
      </c>
      <c r="BT263" s="8">
        <v>0</v>
      </c>
      <c r="BU263" s="6">
        <v>0</v>
      </c>
      <c r="BV263" s="7">
        <f t="shared" si="372"/>
        <v>0</v>
      </c>
      <c r="BW263" s="12">
        <f t="shared" si="374"/>
        <v>0</v>
      </c>
      <c r="BX263" s="7">
        <f t="shared" si="375"/>
        <v>0</v>
      </c>
    </row>
    <row r="264" spans="1:76" x14ac:dyDescent="0.3">
      <c r="A264" s="43">
        <v>2024</v>
      </c>
      <c r="B264" s="44" t="s">
        <v>16</v>
      </c>
      <c r="C264" s="8">
        <v>0</v>
      </c>
      <c r="D264" s="6">
        <v>0</v>
      </c>
      <c r="E264" s="7">
        <f t="shared" si="376"/>
        <v>0</v>
      </c>
      <c r="F264" s="8">
        <v>0</v>
      </c>
      <c r="G264" s="6">
        <v>0</v>
      </c>
      <c r="H264" s="7">
        <f t="shared" si="350"/>
        <v>0</v>
      </c>
      <c r="I264" s="8">
        <v>0</v>
      </c>
      <c r="J264" s="6">
        <v>0</v>
      </c>
      <c r="K264" s="7">
        <f t="shared" si="351"/>
        <v>0</v>
      </c>
      <c r="L264" s="8">
        <v>0</v>
      </c>
      <c r="M264" s="6">
        <v>0</v>
      </c>
      <c r="N264" s="7">
        <f t="shared" si="352"/>
        <v>0</v>
      </c>
      <c r="O264" s="8">
        <v>0</v>
      </c>
      <c r="P264" s="6">
        <v>0</v>
      </c>
      <c r="Q264" s="7">
        <f t="shared" si="353"/>
        <v>0</v>
      </c>
      <c r="R264" s="8">
        <v>0</v>
      </c>
      <c r="S264" s="6">
        <v>0</v>
      </c>
      <c r="T264" s="7">
        <f t="shared" si="354"/>
        <v>0</v>
      </c>
      <c r="U264" s="8">
        <v>0</v>
      </c>
      <c r="V264" s="6">
        <v>0</v>
      </c>
      <c r="W264" s="7">
        <f t="shared" si="355"/>
        <v>0</v>
      </c>
      <c r="X264" s="8">
        <v>0</v>
      </c>
      <c r="Y264" s="6">
        <v>0</v>
      </c>
      <c r="Z264" s="7">
        <f t="shared" si="356"/>
        <v>0</v>
      </c>
      <c r="AA264" s="8">
        <v>0</v>
      </c>
      <c r="AB264" s="6">
        <v>0</v>
      </c>
      <c r="AC264" s="7">
        <f t="shared" si="357"/>
        <v>0</v>
      </c>
      <c r="AD264" s="8">
        <v>0</v>
      </c>
      <c r="AE264" s="6">
        <v>0</v>
      </c>
      <c r="AF264" s="7">
        <f t="shared" si="358"/>
        <v>0</v>
      </c>
      <c r="AG264" s="8">
        <v>0</v>
      </c>
      <c r="AH264" s="6">
        <v>0</v>
      </c>
      <c r="AI264" s="7">
        <f t="shared" si="359"/>
        <v>0</v>
      </c>
      <c r="AJ264" s="8">
        <v>0</v>
      </c>
      <c r="AK264" s="6">
        <v>0</v>
      </c>
      <c r="AL264" s="7">
        <f t="shared" si="360"/>
        <v>0</v>
      </c>
      <c r="AM264" s="8">
        <v>0</v>
      </c>
      <c r="AN264" s="6">
        <v>0</v>
      </c>
      <c r="AO264" s="7">
        <f t="shared" si="361"/>
        <v>0</v>
      </c>
      <c r="AP264" s="8">
        <v>0</v>
      </c>
      <c r="AQ264" s="6">
        <v>0</v>
      </c>
      <c r="AR264" s="7">
        <f t="shared" si="362"/>
        <v>0</v>
      </c>
      <c r="AS264" s="8">
        <v>0</v>
      </c>
      <c r="AT264" s="6">
        <v>0</v>
      </c>
      <c r="AU264" s="7">
        <f t="shared" si="363"/>
        <v>0</v>
      </c>
      <c r="AV264" s="8">
        <v>0</v>
      </c>
      <c r="AW264" s="6">
        <v>0</v>
      </c>
      <c r="AX264" s="7">
        <f t="shared" si="364"/>
        <v>0</v>
      </c>
      <c r="AY264" s="8">
        <v>0</v>
      </c>
      <c r="AZ264" s="6">
        <v>0</v>
      </c>
      <c r="BA264" s="7">
        <f t="shared" si="365"/>
        <v>0</v>
      </c>
      <c r="BB264" s="8">
        <v>0</v>
      </c>
      <c r="BC264" s="6">
        <v>0</v>
      </c>
      <c r="BD264" s="7">
        <f t="shared" si="366"/>
        <v>0</v>
      </c>
      <c r="BE264" s="8">
        <v>0</v>
      </c>
      <c r="BF264" s="6">
        <v>0</v>
      </c>
      <c r="BG264" s="7">
        <f t="shared" si="367"/>
        <v>0</v>
      </c>
      <c r="BH264" s="8">
        <v>0</v>
      </c>
      <c r="BI264" s="6">
        <v>0</v>
      </c>
      <c r="BJ264" s="7">
        <f t="shared" si="368"/>
        <v>0</v>
      </c>
      <c r="BK264" s="8">
        <v>0</v>
      </c>
      <c r="BL264" s="6">
        <v>0</v>
      </c>
      <c r="BM264" s="7">
        <f t="shared" si="369"/>
        <v>0</v>
      </c>
      <c r="BN264" s="8">
        <v>0</v>
      </c>
      <c r="BO264" s="6">
        <v>0</v>
      </c>
      <c r="BP264" s="7">
        <f t="shared" si="370"/>
        <v>0</v>
      </c>
      <c r="BQ264" s="8">
        <v>0</v>
      </c>
      <c r="BR264" s="6">
        <v>0</v>
      </c>
      <c r="BS264" s="7">
        <f t="shared" si="371"/>
        <v>0</v>
      </c>
      <c r="BT264" s="8">
        <v>0</v>
      </c>
      <c r="BU264" s="6">
        <v>0</v>
      </c>
      <c r="BV264" s="7">
        <f t="shared" si="372"/>
        <v>0</v>
      </c>
      <c r="BW264" s="12">
        <f t="shared" si="374"/>
        <v>0</v>
      </c>
      <c r="BX264" s="7">
        <f t="shared" si="375"/>
        <v>0</v>
      </c>
    </row>
    <row r="265" spans="1:76" ht="15" thickBot="1" x14ac:dyDescent="0.35">
      <c r="A265" s="45"/>
      <c r="B265" s="60" t="s">
        <v>17</v>
      </c>
      <c r="C265" s="61">
        <f t="shared" ref="C265:D265" si="377">SUM(C253:C264)</f>
        <v>0</v>
      </c>
      <c r="D265" s="62">
        <f t="shared" si="377"/>
        <v>0</v>
      </c>
      <c r="E265" s="35"/>
      <c r="F265" s="61">
        <f t="shared" ref="F265:G265" si="378">SUM(F253:F264)</f>
        <v>0</v>
      </c>
      <c r="G265" s="62">
        <f t="shared" si="378"/>
        <v>0</v>
      </c>
      <c r="H265" s="35"/>
      <c r="I265" s="61">
        <f t="shared" ref="I265:J265" si="379">SUM(I253:I264)</f>
        <v>0</v>
      </c>
      <c r="J265" s="62">
        <f t="shared" si="379"/>
        <v>0</v>
      </c>
      <c r="K265" s="35"/>
      <c r="L265" s="61">
        <f t="shared" ref="L265:M265" si="380">SUM(L253:L264)</f>
        <v>0</v>
      </c>
      <c r="M265" s="62">
        <f t="shared" si="380"/>
        <v>0</v>
      </c>
      <c r="N265" s="35"/>
      <c r="O265" s="61">
        <f t="shared" ref="O265:P265" si="381">SUM(O253:O264)</f>
        <v>0.31</v>
      </c>
      <c r="P265" s="62">
        <f t="shared" si="381"/>
        <v>12.728999999999999</v>
      </c>
      <c r="Q265" s="35"/>
      <c r="R265" s="61">
        <f t="shared" ref="R265:S265" si="382">SUM(R253:R264)</f>
        <v>0</v>
      </c>
      <c r="S265" s="62">
        <f t="shared" si="382"/>
        <v>0</v>
      </c>
      <c r="T265" s="35"/>
      <c r="U265" s="61">
        <f t="shared" ref="U265:V265" si="383">SUM(U253:U264)</f>
        <v>0</v>
      </c>
      <c r="V265" s="62">
        <f t="shared" si="383"/>
        <v>0</v>
      </c>
      <c r="W265" s="35"/>
      <c r="X265" s="61">
        <f t="shared" ref="X265:Y265" si="384">SUM(X253:X264)</f>
        <v>0</v>
      </c>
      <c r="Y265" s="62">
        <f t="shared" si="384"/>
        <v>0</v>
      </c>
      <c r="Z265" s="35"/>
      <c r="AA265" s="61">
        <f t="shared" ref="AA265:AB265" si="385">SUM(AA253:AA264)</f>
        <v>2E-3</v>
      </c>
      <c r="AB265" s="62">
        <f t="shared" si="385"/>
        <v>0.214</v>
      </c>
      <c r="AC265" s="35"/>
      <c r="AD265" s="61">
        <f t="shared" ref="AD265:AE265" si="386">SUM(AD253:AD264)</f>
        <v>0</v>
      </c>
      <c r="AE265" s="62">
        <f t="shared" si="386"/>
        <v>0</v>
      </c>
      <c r="AF265" s="35"/>
      <c r="AG265" s="61">
        <f t="shared" ref="AG265:AH265" si="387">SUM(AG253:AG264)</f>
        <v>0</v>
      </c>
      <c r="AH265" s="62">
        <f t="shared" si="387"/>
        <v>0</v>
      </c>
      <c r="AI265" s="35"/>
      <c r="AJ265" s="61">
        <f t="shared" ref="AJ265:AK265" si="388">SUM(AJ253:AJ264)</f>
        <v>0.95394000000000001</v>
      </c>
      <c r="AK265" s="62">
        <f t="shared" si="388"/>
        <v>48.35</v>
      </c>
      <c r="AL265" s="35"/>
      <c r="AM265" s="61">
        <f t="shared" ref="AM265:AN265" si="389">SUM(AM253:AM264)</f>
        <v>0</v>
      </c>
      <c r="AN265" s="62">
        <f t="shared" si="389"/>
        <v>0</v>
      </c>
      <c r="AO265" s="35"/>
      <c r="AP265" s="61">
        <f t="shared" ref="AP265:AQ265" si="390">SUM(AP253:AP264)</f>
        <v>0</v>
      </c>
      <c r="AQ265" s="62">
        <f t="shared" si="390"/>
        <v>0</v>
      </c>
      <c r="AR265" s="35"/>
      <c r="AS265" s="61">
        <f t="shared" ref="AS265:AT265" si="391">SUM(AS253:AS264)</f>
        <v>0</v>
      </c>
      <c r="AT265" s="62">
        <f t="shared" si="391"/>
        <v>0</v>
      </c>
      <c r="AU265" s="35"/>
      <c r="AV265" s="61">
        <f t="shared" ref="AV265:AW265" si="392">SUM(AV253:AV264)</f>
        <v>0</v>
      </c>
      <c r="AW265" s="62">
        <f t="shared" si="392"/>
        <v>0</v>
      </c>
      <c r="AX265" s="35"/>
      <c r="AY265" s="61">
        <f t="shared" ref="AY265:AZ265" si="393">SUM(AY253:AY264)</f>
        <v>0</v>
      </c>
      <c r="AZ265" s="62">
        <f t="shared" si="393"/>
        <v>0</v>
      </c>
      <c r="BA265" s="35"/>
      <c r="BB265" s="61">
        <f t="shared" ref="BB265:BC265" si="394">SUM(BB253:BB264)</f>
        <v>0</v>
      </c>
      <c r="BC265" s="62">
        <f t="shared" si="394"/>
        <v>0</v>
      </c>
      <c r="BD265" s="35"/>
      <c r="BE265" s="61">
        <f t="shared" ref="BE265:BF265" si="395">SUM(BE253:BE264)</f>
        <v>0</v>
      </c>
      <c r="BF265" s="62">
        <f t="shared" si="395"/>
        <v>0</v>
      </c>
      <c r="BG265" s="35"/>
      <c r="BH265" s="61">
        <f t="shared" ref="BH265:BI265" si="396">SUM(BH253:BH264)</f>
        <v>0</v>
      </c>
      <c r="BI265" s="62">
        <f t="shared" si="396"/>
        <v>0</v>
      </c>
      <c r="BJ265" s="35"/>
      <c r="BK265" s="61">
        <f t="shared" ref="BK265:BL265" si="397">SUM(BK253:BK264)</f>
        <v>0</v>
      </c>
      <c r="BL265" s="62">
        <f t="shared" si="397"/>
        <v>0</v>
      </c>
      <c r="BM265" s="35"/>
      <c r="BN265" s="61">
        <f t="shared" ref="BN265:BO265" si="398">SUM(BN253:BN264)</f>
        <v>0</v>
      </c>
      <c r="BO265" s="62">
        <f t="shared" si="398"/>
        <v>0</v>
      </c>
      <c r="BP265" s="35"/>
      <c r="BQ265" s="61">
        <f t="shared" ref="BQ265:BR265" si="399">SUM(BQ253:BQ264)</f>
        <v>0</v>
      </c>
      <c r="BR265" s="62">
        <f t="shared" si="399"/>
        <v>0</v>
      </c>
      <c r="BS265" s="35"/>
      <c r="BT265" s="61">
        <f t="shared" ref="BT265:BU265" si="400">SUM(BT253:BT264)</f>
        <v>0</v>
      </c>
      <c r="BU265" s="62">
        <f t="shared" si="400"/>
        <v>0</v>
      </c>
      <c r="BV265" s="35"/>
      <c r="BW265" s="40">
        <f t="shared" si="374"/>
        <v>1.2659400000000001</v>
      </c>
      <c r="BX265" s="39">
        <f t="shared" si="375"/>
        <v>61.292999999999999</v>
      </c>
    </row>
  </sheetData>
  <mergeCells count="36">
    <mergeCell ref="A4:B4"/>
    <mergeCell ref="AJ4:AL4"/>
    <mergeCell ref="F4:H4"/>
    <mergeCell ref="L4:N4"/>
    <mergeCell ref="AD4:AF4"/>
    <mergeCell ref="U4:W4"/>
    <mergeCell ref="R4:T4"/>
    <mergeCell ref="AG4:AI4"/>
    <mergeCell ref="O4:Q4"/>
    <mergeCell ref="I4:K4"/>
    <mergeCell ref="BK4:BM4"/>
    <mergeCell ref="BE4:BG4"/>
    <mergeCell ref="AM4:AO4"/>
    <mergeCell ref="BB4:BD4"/>
    <mergeCell ref="AA4:AC4"/>
    <mergeCell ref="BH4:BJ4"/>
    <mergeCell ref="AV4:AX4"/>
    <mergeCell ref="AP4:AR4"/>
    <mergeCell ref="AY4:BA4"/>
    <mergeCell ref="AS4:AU4"/>
    <mergeCell ref="BQ4:BS4"/>
    <mergeCell ref="BN4:BP4"/>
    <mergeCell ref="DG4:DI4"/>
    <mergeCell ref="DK4:DM4"/>
    <mergeCell ref="C2:Z2"/>
    <mergeCell ref="CI4:CK4"/>
    <mergeCell ref="CM4:CO4"/>
    <mergeCell ref="CQ4:CS4"/>
    <mergeCell ref="CU4:CW4"/>
    <mergeCell ref="CY4:DA4"/>
    <mergeCell ref="DC4:DE4"/>
    <mergeCell ref="BT4:BV4"/>
    <mergeCell ref="CA4:CC4"/>
    <mergeCell ref="CE4:CG4"/>
    <mergeCell ref="C4:E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1107.10.10</vt:lpstr>
      <vt:lpstr>Exports 1107.10.10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2024-09-03T08:09:46Z</dcterms:modified>
</cp:coreProperties>
</file>