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tabRatio="689" activeTab="0"/>
  </bookViews>
  <sheets>
    <sheet name="sojabone" sheetId="1" r:id="rId1"/>
  </sheets>
  <definedNames/>
  <calcPr fullCalcOnLoad="1"/>
</workbook>
</file>

<file path=xl/sharedStrings.xml><?xml version="1.0" encoding="utf-8"?>
<sst xmlns="http://schemas.openxmlformats.org/spreadsheetml/2006/main" count="103" uniqueCount="101">
  <si>
    <t>(a) Beginvoorraad</t>
  </si>
  <si>
    <t>(b) Verkryging</t>
  </si>
  <si>
    <t>Imports destined for RSA</t>
  </si>
  <si>
    <t>Invoere bestem vir RSA</t>
  </si>
  <si>
    <t>(c) Aanwending</t>
  </si>
  <si>
    <t>Onttrek deur produsente</t>
  </si>
  <si>
    <t>Released to end-consumer(s)</t>
  </si>
  <si>
    <t>Vrygestel aan eindverbruiker(s)</t>
  </si>
  <si>
    <t>(e) Sundries</t>
  </si>
  <si>
    <t>(e) Diverse</t>
  </si>
  <si>
    <t>(f) Onaangewende voorraad (a+b-c-d-e)</t>
  </si>
  <si>
    <t>Processors</t>
  </si>
  <si>
    <t>Verwerkers</t>
  </si>
  <si>
    <t>Harbours</t>
  </si>
  <si>
    <t>Grensposte</t>
  </si>
  <si>
    <t>Hawens</t>
  </si>
  <si>
    <t>(f) Unutilised stock (a+b-c-d-e)</t>
  </si>
  <si>
    <t>(a) Opening Stock</t>
  </si>
  <si>
    <t>(b) Acquisition</t>
  </si>
  <si>
    <t>(c) Utilisation</t>
  </si>
  <si>
    <t>'000 t</t>
  </si>
  <si>
    <t>Border posts</t>
  </si>
  <si>
    <t>Net dispatches(+)/receipts(-)</t>
  </si>
  <si>
    <t>Netto versendings(+)/ontvangstes(-)</t>
  </si>
  <si>
    <t>Processed for the local market:</t>
  </si>
  <si>
    <t>Verwerk vir die binnelandse mark:</t>
  </si>
  <si>
    <t>Seed for planting purposes</t>
  </si>
  <si>
    <t>Surplus(-)/Deficit(+)</t>
  </si>
  <si>
    <t>Surplus(-)/Tekort(+)</t>
  </si>
  <si>
    <t>(g) Stock stored at: (4)</t>
  </si>
  <si>
    <t>Saad vir plantdoeleindes</t>
  </si>
  <si>
    <t xml:space="preserve">Withdrawn by producers </t>
  </si>
  <si>
    <t>Whole soybeans</t>
  </si>
  <si>
    <t>Heelsojabone</t>
  </si>
  <si>
    <t>(d) Exports (3)</t>
  </si>
  <si>
    <t>(g) Voorraad geberg by: (4)</t>
  </si>
  <si>
    <t>(d) Uitvoere (3)</t>
  </si>
  <si>
    <t>Lewerings direk vanaf plase (i)</t>
  </si>
  <si>
    <t>Deliveries directly from farms (i)</t>
  </si>
  <si>
    <t xml:space="preserve"> </t>
  </si>
  <si>
    <t>Monthly announcement of information / Maandelikse bekendmaking van inligting (1)</t>
  </si>
  <si>
    <t>SOYBEANS / SOJABONE</t>
  </si>
  <si>
    <t>Progressive/</t>
  </si>
  <si>
    <t>Progressief</t>
  </si>
  <si>
    <t>Storers and traders</t>
  </si>
  <si>
    <t>Opbergers en handelaars</t>
  </si>
  <si>
    <t xml:space="preserve">(i) </t>
  </si>
  <si>
    <t xml:space="preserve">Producer deliveries regarding the previous marketing period (Jan - Dec) will no longer be included in the footnote for soybeans. The industry considers producer deliveries within a specific marketing period as part of the appropriate crop (Forum 16 Nov 2004)./ </t>
  </si>
  <si>
    <t xml:space="preserve">Produsentelewerings rakende die vorige bemarkingsperiode (Jan - Des) word nie meer by wyse van 'n voetnota vir sojabone uiteengesit nie. Die bedryf ag produsentelewerings gedurende 'n spesifieke bemarkingsperiode as deel van die toepaslike oes (Forum 16 Nov 2004).  </t>
  </si>
  <si>
    <t>(ii)</t>
  </si>
  <si>
    <t>(iii)</t>
  </si>
  <si>
    <t>(iv)</t>
  </si>
  <si>
    <t>Oil mainly for human consumption and bio-fuel. Oilcake mainly for animal feed./Olie hoofsaaklik vir menslike verbruik en biobrandstof. Oliekoek hoofsaaklik vir dierevoer.</t>
  </si>
  <si>
    <t>Human consumption (ii)</t>
  </si>
  <si>
    <t>Animal feed (iii)</t>
  </si>
  <si>
    <t>Oil and oilcake (iv)</t>
  </si>
  <si>
    <t>Menslike verbruik (ii)</t>
  </si>
  <si>
    <t>Dierevoer (iii)</t>
  </si>
  <si>
    <t>Olie en oliekoek (iv)</t>
  </si>
  <si>
    <t>Excluding soybeans crushed for oil./Uitgesluit sojabone gepers vir olie.</t>
  </si>
  <si>
    <t>Excluding soybeans crushed for oilcake./Uitgesluit sojabone gepers vir oliekoek.</t>
  </si>
  <si>
    <t xml:space="preserve"> Jan 2008</t>
  </si>
  <si>
    <t>1 Jan 2008</t>
  </si>
  <si>
    <t xml:space="preserve"> Feb 2008</t>
  </si>
  <si>
    <t>1 Feb 2008</t>
  </si>
  <si>
    <t>Mar/Mrt 2008</t>
  </si>
  <si>
    <t>1 Mar/Mrt 2008</t>
  </si>
  <si>
    <t xml:space="preserve"> Apr 2008</t>
  </si>
  <si>
    <t>1 Apr 2008</t>
  </si>
  <si>
    <t>May/Mei 2008</t>
  </si>
  <si>
    <t>1 May/Mei 2008</t>
  </si>
  <si>
    <t xml:space="preserve"> Jun 2008</t>
  </si>
  <si>
    <t>1 Jun 2008</t>
  </si>
  <si>
    <t xml:space="preserve"> Jul 2008</t>
  </si>
  <si>
    <t>1 Jul 2008</t>
  </si>
  <si>
    <t xml:space="preserve"> Aug 2008</t>
  </si>
  <si>
    <t>1 Aug 2008</t>
  </si>
  <si>
    <t xml:space="preserve"> Sep 2008</t>
  </si>
  <si>
    <t>1 Sep 2008</t>
  </si>
  <si>
    <t>Oct/Okt 2008</t>
  </si>
  <si>
    <t>1 Oct/Okt 2008</t>
  </si>
  <si>
    <t xml:space="preserve"> Nov 2008</t>
  </si>
  <si>
    <t>1 Nov 2008</t>
  </si>
  <si>
    <t>Dec/Des 2008</t>
  </si>
  <si>
    <t>1 Dec/Des 2008</t>
  </si>
  <si>
    <t>Jan - Dec/Des 2008</t>
  </si>
  <si>
    <t>Prog. Jan - Dec/Des 2008</t>
  </si>
  <si>
    <t>31 Jan 2008</t>
  </si>
  <si>
    <t>31 Mar/Mrt 2008</t>
  </si>
  <si>
    <t>30 Apr 2008</t>
  </si>
  <si>
    <t>31 May/Mei 2008</t>
  </si>
  <si>
    <t>30 Jun 2008</t>
  </si>
  <si>
    <t>31 Jul 2008</t>
  </si>
  <si>
    <t>31 Aug 2008</t>
  </si>
  <si>
    <t>30 Sep 2008</t>
  </si>
  <si>
    <t>31 Oct/Okt 2008</t>
  </si>
  <si>
    <t>30 Nov 2008</t>
  </si>
  <si>
    <t>31 Dec/Des 2008</t>
  </si>
  <si>
    <t>SMB-022009</t>
  </si>
  <si>
    <t xml:space="preserve">  2008 Year (Jan - Dec) FINAL / 2008 Jaar (Jan - Des) FINAAL (2)</t>
  </si>
  <si>
    <t>29 Feb 2008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</si>
</sst>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  <numFmt numFmtId="177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i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 horizontal="left" indent="3"/>
    </xf>
    <xf numFmtId="0" fontId="7" fillId="0" borderId="0" xfId="0" applyFont="1" applyAlignment="1">
      <alignment horizontal="left" indent="3"/>
    </xf>
    <xf numFmtId="0" fontId="6" fillId="0" borderId="0" xfId="0" applyFont="1" applyAlignment="1">
      <alignment horizontal="left" indent="3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indent="3"/>
    </xf>
    <xf numFmtId="0" fontId="6" fillId="0" borderId="10" xfId="0" applyFont="1" applyBorder="1" applyAlignment="1">
      <alignment horizontal="left" wrapText="1" indent="3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17" fontId="10" fillId="0" borderId="13" xfId="0" applyNumberFormat="1" applyFont="1" applyBorder="1" applyAlignment="1" quotePrefix="1">
      <alignment horizontal="center" wrapText="1"/>
    </xf>
    <xf numFmtId="0" fontId="10" fillId="0" borderId="10" xfId="0" applyFont="1" applyBorder="1" applyAlignment="1">
      <alignment horizontal="left" wrapText="1" indent="3"/>
    </xf>
    <xf numFmtId="15" fontId="10" fillId="0" borderId="14" xfId="0" applyNumberFormat="1" applyFont="1" applyBorder="1" applyAlignment="1" quotePrefix="1">
      <alignment horizontal="center" wrapText="1"/>
    </xf>
    <xf numFmtId="0" fontId="10" fillId="0" borderId="14" xfId="0" applyFont="1" applyBorder="1" applyAlignment="1" quotePrefix="1">
      <alignment horizontal="center" wrapText="1"/>
    </xf>
    <xf numFmtId="175" fontId="10" fillId="0" borderId="14" xfId="0" applyNumberFormat="1" applyFont="1" applyBorder="1" applyAlignment="1">
      <alignment horizontal="right" wrapText="1"/>
    </xf>
    <xf numFmtId="175" fontId="10" fillId="0" borderId="0" xfId="0" applyNumberFormat="1" applyFont="1" applyBorder="1" applyAlignment="1">
      <alignment horizontal="left" wrapText="1" indent="3"/>
    </xf>
    <xf numFmtId="175" fontId="10" fillId="0" borderId="0" xfId="0" applyNumberFormat="1" applyFont="1" applyAlignment="1" quotePrefix="1">
      <alignment horizontal="center" wrapText="1"/>
    </xf>
    <xf numFmtId="175" fontId="10" fillId="0" borderId="15" xfId="0" applyNumberFormat="1" applyFont="1" applyBorder="1" applyAlignment="1">
      <alignment horizontal="right" wrapText="1"/>
    </xf>
    <xf numFmtId="175" fontId="10" fillId="0" borderId="15" xfId="0" applyNumberFormat="1" applyFont="1" applyFill="1" applyBorder="1" applyAlignment="1">
      <alignment horizontal="right" wrapText="1"/>
    </xf>
    <xf numFmtId="175" fontId="10" fillId="0" borderId="16" xfId="0" applyNumberFormat="1" applyFont="1" applyBorder="1" applyAlignment="1">
      <alignment horizontal="right" wrapText="1"/>
    </xf>
    <xf numFmtId="175" fontId="10" fillId="0" borderId="17" xfId="0" applyNumberFormat="1" applyFont="1" applyBorder="1" applyAlignment="1">
      <alignment horizontal="right" wrapText="1"/>
    </xf>
    <xf numFmtId="175" fontId="10" fillId="0" borderId="17" xfId="0" applyNumberFormat="1" applyFont="1" applyFill="1" applyBorder="1" applyAlignment="1">
      <alignment horizontal="right" wrapText="1"/>
    </xf>
    <xf numFmtId="175" fontId="10" fillId="0" borderId="16" xfId="0" applyNumberFormat="1" applyFont="1" applyFill="1" applyBorder="1" applyAlignment="1">
      <alignment horizontal="right" wrapText="1"/>
    </xf>
    <xf numFmtId="175" fontId="10" fillId="0" borderId="18" xfId="0" applyNumberFormat="1" applyFont="1" applyBorder="1" applyAlignment="1">
      <alignment horizontal="right" wrapText="1"/>
    </xf>
    <xf numFmtId="175" fontId="10" fillId="0" borderId="19" xfId="0" applyNumberFormat="1" applyFont="1" applyBorder="1" applyAlignment="1" quotePrefix="1">
      <alignment horizontal="center" wrapText="1"/>
    </xf>
    <xf numFmtId="175" fontId="10" fillId="0" borderId="19" xfId="0" applyNumberFormat="1" applyFont="1" applyBorder="1" applyAlignment="1">
      <alignment horizontal="center" wrapText="1"/>
    </xf>
    <xf numFmtId="175" fontId="10" fillId="0" borderId="20" xfId="0" applyNumberFormat="1" applyFont="1" applyBorder="1" applyAlignment="1">
      <alignment horizontal="left" wrapText="1" indent="3"/>
    </xf>
    <xf numFmtId="175" fontId="10" fillId="0" borderId="0" xfId="0" applyNumberFormat="1" applyFont="1" applyBorder="1" applyAlignment="1">
      <alignment horizontal="right" wrapText="1"/>
    </xf>
    <xf numFmtId="175" fontId="10" fillId="0" borderId="21" xfId="0" applyNumberFormat="1" applyFont="1" applyBorder="1" applyAlignment="1">
      <alignment horizontal="left" wrapText="1" indent="3"/>
    </xf>
    <xf numFmtId="175" fontId="10" fillId="0" borderId="17" xfId="0" applyNumberFormat="1" applyFont="1" applyBorder="1" applyAlignment="1">
      <alignment horizontal="left" wrapText="1" indent="3"/>
    </xf>
    <xf numFmtId="0" fontId="12" fillId="0" borderId="22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right"/>
    </xf>
    <xf numFmtId="0" fontId="10" fillId="0" borderId="24" xfId="0" applyFont="1" applyBorder="1" applyAlignment="1">
      <alignment horizontal="left" indent="3"/>
    </xf>
    <xf numFmtId="0" fontId="12" fillId="0" borderId="25" xfId="0" applyFont="1" applyFill="1" applyBorder="1" applyAlignment="1">
      <alignment horizontal="right"/>
    </xf>
    <xf numFmtId="0" fontId="10" fillId="0" borderId="25" xfId="0" applyFont="1" applyBorder="1" applyAlignment="1">
      <alignment horizontal="left" indent="3"/>
    </xf>
    <xf numFmtId="175" fontId="10" fillId="0" borderId="26" xfId="0" applyNumberFormat="1" applyFont="1" applyBorder="1" applyAlignment="1">
      <alignment horizontal="left" wrapText="1" indent="3"/>
    </xf>
    <xf numFmtId="0" fontId="10" fillId="0" borderId="12" xfId="0" applyFont="1" applyBorder="1" applyAlignment="1">
      <alignment horizontal="left" wrapText="1" indent="3"/>
    </xf>
    <xf numFmtId="0" fontId="10" fillId="0" borderId="0" xfId="0" applyFont="1" applyBorder="1" applyAlignment="1">
      <alignment horizontal="left" wrapText="1" indent="3"/>
    </xf>
    <xf numFmtId="0" fontId="10" fillId="0" borderId="17" xfId="0" applyFont="1" applyBorder="1" applyAlignment="1">
      <alignment horizontal="left" wrapText="1" indent="3"/>
    </xf>
    <xf numFmtId="0" fontId="10" fillId="0" borderId="15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27" xfId="0" applyFont="1" applyFill="1" applyBorder="1" applyAlignment="1">
      <alignment horizontal="left"/>
    </xf>
    <xf numFmtId="0" fontId="12" fillId="0" borderId="28" xfId="0" applyFont="1" applyFill="1" applyBorder="1" applyAlignment="1" quotePrefix="1">
      <alignment horizontal="left"/>
    </xf>
    <xf numFmtId="0" fontId="12" fillId="0" borderId="29" xfId="0" applyFont="1" applyFill="1" applyBorder="1" applyAlignment="1">
      <alignment horizontal="left"/>
    </xf>
    <xf numFmtId="0" fontId="12" fillId="0" borderId="27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left"/>
    </xf>
    <xf numFmtId="0" fontId="12" fillId="0" borderId="31" xfId="0" applyFont="1" applyFill="1" applyBorder="1" applyAlignment="1">
      <alignment horizontal="left"/>
    </xf>
    <xf numFmtId="0" fontId="10" fillId="0" borderId="11" xfId="0" applyFont="1" applyBorder="1" applyAlignment="1">
      <alignment horizontal="left" wrapText="1" indent="3"/>
    </xf>
    <xf numFmtId="0" fontId="10" fillId="0" borderId="20" xfId="0" applyFont="1" applyBorder="1" applyAlignment="1">
      <alignment horizontal="left" wrapText="1" indent="3"/>
    </xf>
    <xf numFmtId="0" fontId="10" fillId="0" borderId="29" xfId="0" applyFont="1" applyBorder="1" applyAlignment="1">
      <alignment horizontal="left" wrapText="1" indent="3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indent="3"/>
    </xf>
    <xf numFmtId="2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17" fontId="10" fillId="0" borderId="0" xfId="0" applyNumberFormat="1" applyFont="1" applyFill="1" applyAlignment="1" quotePrefix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 quotePrefix="1">
      <alignment horizontal="right"/>
    </xf>
    <xf numFmtId="0" fontId="10" fillId="0" borderId="0" xfId="0" applyFont="1" applyAlignment="1">
      <alignment horizontal="left"/>
    </xf>
    <xf numFmtId="0" fontId="10" fillId="0" borderId="13" xfId="0" applyFont="1" applyBorder="1" applyAlignment="1">
      <alignment horizontal="left" indent="3"/>
    </xf>
    <xf numFmtId="0" fontId="10" fillId="0" borderId="18" xfId="0" applyFont="1" applyBorder="1" applyAlignment="1">
      <alignment horizontal="left" indent="3"/>
    </xf>
    <xf numFmtId="0" fontId="10" fillId="0" borderId="18" xfId="0" applyFont="1" applyBorder="1" applyAlignment="1" quotePrefix="1">
      <alignment horizontal="right"/>
    </xf>
    <xf numFmtId="0" fontId="10" fillId="0" borderId="32" xfId="0" applyFont="1" applyBorder="1" applyAlignment="1">
      <alignment horizontal="left" indent="3"/>
    </xf>
    <xf numFmtId="175" fontId="10" fillId="0" borderId="0" xfId="0" applyNumberFormat="1" applyFont="1" applyFill="1" applyBorder="1" applyAlignment="1">
      <alignment horizontal="right" wrapText="1"/>
    </xf>
    <xf numFmtId="175" fontId="10" fillId="33" borderId="0" xfId="0" applyNumberFormat="1" applyFont="1" applyFill="1" applyBorder="1" applyAlignment="1">
      <alignment horizontal="right" wrapText="1"/>
    </xf>
    <xf numFmtId="0" fontId="10" fillId="0" borderId="20" xfId="0" applyFont="1" applyBorder="1" applyAlignment="1">
      <alignment horizontal="left" wrapText="1"/>
    </xf>
    <xf numFmtId="0" fontId="10" fillId="0" borderId="33" xfId="0" applyFont="1" applyBorder="1" applyAlignment="1">
      <alignment horizontal="left" wrapText="1" indent="3"/>
    </xf>
    <xf numFmtId="175" fontId="10" fillId="0" borderId="16" xfId="0" applyNumberFormat="1" applyFont="1" applyBorder="1" applyAlignment="1">
      <alignment horizontal="left" wrapText="1" indent="3"/>
    </xf>
    <xf numFmtId="175" fontId="10" fillId="0" borderId="0" xfId="0" applyNumberFormat="1" applyFont="1" applyFill="1" applyBorder="1" applyAlignment="1">
      <alignment horizontal="left" wrapText="1" indent="3"/>
    </xf>
    <xf numFmtId="175" fontId="10" fillId="0" borderId="14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2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right" wrapText="1"/>
    </xf>
    <xf numFmtId="14" fontId="8" fillId="0" borderId="12" xfId="0" applyNumberFormat="1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 wrapText="1"/>
    </xf>
    <xf numFmtId="14" fontId="8" fillId="0" borderId="32" xfId="0" applyNumberFormat="1" applyFont="1" applyBorder="1" applyAlignment="1">
      <alignment horizontal="center" vertical="center" wrapText="1"/>
    </xf>
    <xf numFmtId="175" fontId="10" fillId="0" borderId="0" xfId="0" applyNumberFormat="1" applyFont="1" applyAlignment="1">
      <alignment horizontal="center" wrapText="1"/>
    </xf>
    <xf numFmtId="175" fontId="10" fillId="0" borderId="21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175" fontId="11" fillId="0" borderId="12" xfId="0" applyNumberFormat="1" applyFont="1" applyBorder="1" applyAlignment="1">
      <alignment horizontal="right" wrapText="1"/>
    </xf>
    <xf numFmtId="175" fontId="11" fillId="0" borderId="0" xfId="0" applyNumberFormat="1" applyFont="1" applyBorder="1" applyAlignment="1">
      <alignment horizontal="right" wrapText="1"/>
    </xf>
    <xf numFmtId="175" fontId="11" fillId="0" borderId="21" xfId="0" applyNumberFormat="1" applyFont="1" applyBorder="1" applyAlignment="1">
      <alignment horizontal="right" wrapText="1"/>
    </xf>
    <xf numFmtId="0" fontId="11" fillId="0" borderId="11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175" fontId="10" fillId="0" borderId="11" xfId="0" applyNumberFormat="1" applyFont="1" applyBorder="1" applyAlignment="1">
      <alignment horizontal="right" wrapText="1"/>
    </xf>
    <xf numFmtId="175" fontId="10" fillId="0" borderId="26" xfId="0" applyNumberFormat="1" applyFont="1" applyBorder="1" applyAlignment="1">
      <alignment horizontal="right" wrapText="1"/>
    </xf>
    <xf numFmtId="0" fontId="10" fillId="0" borderId="13" xfId="0" applyFont="1" applyBorder="1" applyAlignment="1">
      <alignment horizontal="left" wrapText="1"/>
    </xf>
    <xf numFmtId="0" fontId="10" fillId="0" borderId="32" xfId="0" applyFont="1" applyBorder="1" applyAlignment="1">
      <alignment horizontal="left" wrapText="1"/>
    </xf>
    <xf numFmtId="175" fontId="10" fillId="0" borderId="13" xfId="0" applyNumberFormat="1" applyFont="1" applyBorder="1" applyAlignment="1">
      <alignment horizontal="right" wrapText="1"/>
    </xf>
    <xf numFmtId="175" fontId="10" fillId="0" borderId="32" xfId="0" applyNumberFormat="1" applyFont="1" applyBorder="1" applyAlignment="1">
      <alignment horizontal="right" wrapText="1"/>
    </xf>
    <xf numFmtId="0" fontId="10" fillId="0" borderId="12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175" fontId="10" fillId="0" borderId="12" xfId="0" applyNumberFormat="1" applyFont="1" applyBorder="1" applyAlignment="1">
      <alignment horizontal="right" wrapText="1"/>
    </xf>
    <xf numFmtId="175" fontId="10" fillId="0" borderId="21" xfId="0" applyNumberFormat="1" applyFont="1" applyBorder="1" applyAlignment="1">
      <alignment horizontal="right" wrapText="1"/>
    </xf>
    <xf numFmtId="0" fontId="11" fillId="0" borderId="13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175" fontId="11" fillId="0" borderId="18" xfId="0" applyNumberFormat="1" applyFont="1" applyBorder="1" applyAlignment="1">
      <alignment horizontal="center" vertical="top" wrapText="1"/>
    </xf>
    <xf numFmtId="175" fontId="11" fillId="0" borderId="32" xfId="0" applyNumberFormat="1" applyFont="1" applyBorder="1" applyAlignment="1">
      <alignment horizontal="center" vertical="top" wrapText="1"/>
    </xf>
    <xf numFmtId="0" fontId="11" fillId="0" borderId="34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35" xfId="0" applyFont="1" applyBorder="1" applyAlignment="1">
      <alignment horizontal="left" wrapText="1"/>
    </xf>
    <xf numFmtId="175" fontId="11" fillId="0" borderId="34" xfId="0" applyNumberFormat="1" applyFont="1" applyBorder="1" applyAlignment="1">
      <alignment horizontal="right"/>
    </xf>
    <xf numFmtId="175" fontId="11" fillId="0" borderId="10" xfId="0" applyNumberFormat="1" applyFont="1" applyBorder="1" applyAlignment="1">
      <alignment horizontal="right"/>
    </xf>
    <xf numFmtId="175" fontId="11" fillId="0" borderId="35" xfId="0" applyNumberFormat="1" applyFont="1" applyBorder="1" applyAlignment="1">
      <alignment horizontal="right"/>
    </xf>
    <xf numFmtId="0" fontId="11" fillId="0" borderId="29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123825</xdr:rowOff>
    </xdr:from>
    <xdr:to>
      <xdr:col>2</xdr:col>
      <xdr:colOff>1581150</xdr:colOff>
      <xdr:row>4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752475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="75" zoomScaleNormal="75" zoomScalePageLayoutView="0" workbookViewId="0" topLeftCell="A1">
      <selection activeCell="A1" sqref="A1:C7"/>
    </sheetView>
  </sheetViews>
  <sheetFormatPr defaultColWidth="9.140625" defaultRowHeight="12.75"/>
  <cols>
    <col min="1" max="2" width="3.7109375" style="1" customWidth="1"/>
    <col min="3" max="3" width="33.7109375" style="1" customWidth="1"/>
    <col min="4" max="13" width="20.7109375" style="1" customWidth="1"/>
    <col min="14" max="15" width="20.7109375" style="2" customWidth="1"/>
    <col min="16" max="16" width="40.7109375" style="2" customWidth="1"/>
    <col min="17" max="17" width="40.7109375" style="1" customWidth="1"/>
    <col min="18" max="19" width="3.7109375" style="1" customWidth="1"/>
    <col min="20" max="20" width="11.140625" style="1" bestFit="1" customWidth="1"/>
    <col min="21" max="21" width="9.7109375" style="1" bestFit="1" customWidth="1"/>
    <col min="22" max="16384" width="9.140625" style="1" customWidth="1"/>
  </cols>
  <sheetData>
    <row r="1" spans="1:19" ht="24.75" customHeight="1">
      <c r="A1" s="73"/>
      <c r="B1" s="74"/>
      <c r="C1" s="75"/>
      <c r="D1" s="82" t="s">
        <v>41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  <c r="Q1" s="85" t="s">
        <v>98</v>
      </c>
      <c r="R1" s="86"/>
      <c r="S1" s="87"/>
    </row>
    <row r="2" spans="1:21" s="5" customFormat="1" ht="24.75" customHeight="1">
      <c r="A2" s="76"/>
      <c r="B2" s="77"/>
      <c r="C2" s="78"/>
      <c r="D2" s="91" t="s">
        <v>40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  <c r="Q2" s="88"/>
      <c r="R2" s="89"/>
      <c r="S2" s="90"/>
      <c r="T2" s="4"/>
      <c r="U2" s="4"/>
    </row>
    <row r="3" spans="1:19" s="5" customFormat="1" ht="24.75" customHeight="1">
      <c r="A3" s="76"/>
      <c r="B3" s="77"/>
      <c r="C3" s="78"/>
      <c r="D3" s="91" t="s">
        <v>99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3"/>
      <c r="Q3" s="88"/>
      <c r="R3" s="89"/>
      <c r="S3" s="90"/>
    </row>
    <row r="4" spans="1:19" s="3" customFormat="1" ht="24.75" customHeight="1">
      <c r="A4" s="76"/>
      <c r="B4" s="77"/>
      <c r="C4" s="78"/>
      <c r="D4" s="62"/>
      <c r="E4" s="63"/>
      <c r="F4" s="63"/>
      <c r="G4" s="63"/>
      <c r="H4" s="63"/>
      <c r="I4" s="63"/>
      <c r="J4" s="64" t="s">
        <v>20</v>
      </c>
      <c r="K4" s="63"/>
      <c r="L4" s="63"/>
      <c r="M4" s="63"/>
      <c r="N4" s="63"/>
      <c r="O4" s="63"/>
      <c r="P4" s="65"/>
      <c r="Q4" s="88"/>
      <c r="R4" s="89"/>
      <c r="S4" s="90"/>
    </row>
    <row r="5" spans="1:19" s="3" customFormat="1" ht="24.75" customHeight="1">
      <c r="A5" s="76"/>
      <c r="B5" s="77"/>
      <c r="C5" s="78"/>
      <c r="D5" s="94" t="s">
        <v>61</v>
      </c>
      <c r="E5" s="94" t="s">
        <v>63</v>
      </c>
      <c r="F5" s="94" t="s">
        <v>65</v>
      </c>
      <c r="G5" s="94" t="s">
        <v>67</v>
      </c>
      <c r="H5" s="94" t="s">
        <v>69</v>
      </c>
      <c r="I5" s="94" t="s">
        <v>71</v>
      </c>
      <c r="J5" s="94" t="s">
        <v>73</v>
      </c>
      <c r="K5" s="94" t="s">
        <v>75</v>
      </c>
      <c r="L5" s="94" t="s">
        <v>77</v>
      </c>
      <c r="M5" s="94" t="s">
        <v>79</v>
      </c>
      <c r="N5" s="94" t="s">
        <v>81</v>
      </c>
      <c r="O5" s="94" t="s">
        <v>83</v>
      </c>
      <c r="P5" s="7" t="s">
        <v>42</v>
      </c>
      <c r="Q5" s="98">
        <v>39863</v>
      </c>
      <c r="R5" s="99"/>
      <c r="S5" s="100"/>
    </row>
    <row r="6" spans="1:19" s="3" customFormat="1" ht="24.75" customHeight="1">
      <c r="A6" s="76"/>
      <c r="B6" s="77"/>
      <c r="C6" s="78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8" t="s">
        <v>43</v>
      </c>
      <c r="Q6" s="98"/>
      <c r="R6" s="99"/>
      <c r="S6" s="100"/>
    </row>
    <row r="7" spans="1:19" s="3" customFormat="1" ht="24.75" customHeight="1">
      <c r="A7" s="79"/>
      <c r="B7" s="80"/>
      <c r="C7" s="81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" t="s">
        <v>85</v>
      </c>
      <c r="Q7" s="101"/>
      <c r="R7" s="102"/>
      <c r="S7" s="103"/>
    </row>
    <row r="8" spans="1:19" s="3" customFormat="1" ht="9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6"/>
      <c r="R8" s="6"/>
      <c r="S8" s="6"/>
    </row>
    <row r="9" spans="1:19" s="3" customFormat="1" ht="24.75" customHeight="1">
      <c r="A9" s="112"/>
      <c r="B9" s="113"/>
      <c r="C9" s="114"/>
      <c r="D9" s="11" t="s">
        <v>62</v>
      </c>
      <c r="E9" s="12" t="s">
        <v>64</v>
      </c>
      <c r="F9" s="12" t="s">
        <v>66</v>
      </c>
      <c r="G9" s="12" t="s">
        <v>68</v>
      </c>
      <c r="H9" s="12" t="s">
        <v>70</v>
      </c>
      <c r="I9" s="12" t="s">
        <v>72</v>
      </c>
      <c r="J9" s="12" t="s">
        <v>74</v>
      </c>
      <c r="K9" s="12" t="s">
        <v>76</v>
      </c>
      <c r="L9" s="12" t="s">
        <v>78</v>
      </c>
      <c r="M9" s="12" t="s">
        <v>80</v>
      </c>
      <c r="N9" s="12" t="s">
        <v>82</v>
      </c>
      <c r="O9" s="12" t="s">
        <v>84</v>
      </c>
      <c r="P9" s="12" t="s">
        <v>62</v>
      </c>
      <c r="Q9" s="112"/>
      <c r="R9" s="113"/>
      <c r="S9" s="114"/>
    </row>
    <row r="10" spans="1:19" s="3" customFormat="1" ht="24.75" customHeight="1">
      <c r="A10" s="106" t="s">
        <v>17</v>
      </c>
      <c r="B10" s="107"/>
      <c r="C10" s="108"/>
      <c r="D10" s="13">
        <v>96.5</v>
      </c>
      <c r="E10" s="13">
        <f aca="true" t="shared" si="0" ref="E10:O10">D35</f>
        <v>80.1</v>
      </c>
      <c r="F10" s="13">
        <f t="shared" si="0"/>
        <v>57.79999999999999</v>
      </c>
      <c r="G10" s="13">
        <f t="shared" si="0"/>
        <v>36.999999999999986</v>
      </c>
      <c r="H10" s="13">
        <f t="shared" si="0"/>
        <v>131.09999999999997</v>
      </c>
      <c r="I10" s="13">
        <f t="shared" si="0"/>
        <v>211.39999999999995</v>
      </c>
      <c r="J10" s="13">
        <f t="shared" si="0"/>
        <v>202.69999999999996</v>
      </c>
      <c r="K10" s="13">
        <f t="shared" si="0"/>
        <v>184.39999999999998</v>
      </c>
      <c r="L10" s="13">
        <f t="shared" si="0"/>
        <v>168.2</v>
      </c>
      <c r="M10" s="13">
        <f t="shared" si="0"/>
        <v>150.60000000000002</v>
      </c>
      <c r="N10" s="13">
        <f t="shared" si="0"/>
        <v>130.70000000000002</v>
      </c>
      <c r="O10" s="13">
        <f t="shared" si="0"/>
        <v>107.50000000000003</v>
      </c>
      <c r="P10" s="13">
        <f>D10</f>
        <v>96.5</v>
      </c>
      <c r="Q10" s="109" t="s">
        <v>0</v>
      </c>
      <c r="R10" s="110"/>
      <c r="S10" s="111"/>
    </row>
    <row r="11" spans="1:19" s="3" customFormat="1" ht="24.75" customHeight="1">
      <c r="A11" s="36"/>
      <c r="B11" s="37"/>
      <c r="C11" s="37"/>
      <c r="D11" s="14"/>
      <c r="E11" s="14"/>
      <c r="F11" s="14"/>
      <c r="G11" s="14"/>
      <c r="H11" s="14"/>
      <c r="I11" s="14"/>
      <c r="J11" s="14"/>
      <c r="K11" s="14" t="s">
        <v>39</v>
      </c>
      <c r="L11" s="14"/>
      <c r="M11" s="14"/>
      <c r="N11" s="14"/>
      <c r="O11" s="14"/>
      <c r="P11" s="15" t="s">
        <v>86</v>
      </c>
      <c r="Q11" s="104"/>
      <c r="R11" s="104"/>
      <c r="S11" s="105"/>
    </row>
    <row r="12" spans="1:19" s="3" customFormat="1" ht="24.75" customHeight="1">
      <c r="A12" s="106" t="s">
        <v>18</v>
      </c>
      <c r="B12" s="107"/>
      <c r="C12" s="108"/>
      <c r="D12" s="13">
        <f>D13+D14</f>
        <v>11.8</v>
      </c>
      <c r="E12" s="13">
        <f aca="true" t="shared" si="1" ref="E12:O12">E13+E14</f>
        <v>3</v>
      </c>
      <c r="F12" s="13">
        <f t="shared" si="1"/>
        <v>4.8</v>
      </c>
      <c r="G12" s="13">
        <f t="shared" si="1"/>
        <v>123.1</v>
      </c>
      <c r="H12" s="13">
        <f t="shared" si="1"/>
        <v>114.7</v>
      </c>
      <c r="I12" s="13">
        <f t="shared" si="1"/>
        <v>10.5</v>
      </c>
      <c r="J12" s="13">
        <f t="shared" si="1"/>
        <v>4.3</v>
      </c>
      <c r="K12" s="13">
        <f t="shared" si="1"/>
        <v>3.3</v>
      </c>
      <c r="L12" s="13">
        <f t="shared" si="1"/>
        <v>1.8</v>
      </c>
      <c r="M12" s="13">
        <f t="shared" si="1"/>
        <v>1.5</v>
      </c>
      <c r="N12" s="13">
        <f t="shared" si="1"/>
        <v>0.9</v>
      </c>
      <c r="O12" s="13">
        <f t="shared" si="1"/>
        <v>0.9</v>
      </c>
      <c r="P12" s="13">
        <f>P13+P14</f>
        <v>280.6</v>
      </c>
      <c r="Q12" s="109" t="s">
        <v>1</v>
      </c>
      <c r="R12" s="110"/>
      <c r="S12" s="111"/>
    </row>
    <row r="13" spans="1:19" s="3" customFormat="1" ht="24.75" customHeight="1">
      <c r="A13" s="36"/>
      <c r="B13" s="115" t="s">
        <v>38</v>
      </c>
      <c r="C13" s="116"/>
      <c r="D13" s="16">
        <v>1.4</v>
      </c>
      <c r="E13" s="17">
        <v>1.3</v>
      </c>
      <c r="F13" s="16">
        <v>4.8</v>
      </c>
      <c r="G13" s="16">
        <v>122.5</v>
      </c>
      <c r="H13" s="16">
        <v>112.3</v>
      </c>
      <c r="I13" s="16">
        <v>9.9</v>
      </c>
      <c r="J13" s="16">
        <v>4</v>
      </c>
      <c r="K13" s="16">
        <v>3</v>
      </c>
      <c r="L13" s="16">
        <v>1.8</v>
      </c>
      <c r="M13" s="16">
        <v>1.5</v>
      </c>
      <c r="N13" s="16">
        <v>0.9</v>
      </c>
      <c r="O13" s="16">
        <v>0.9</v>
      </c>
      <c r="P13" s="17">
        <f>SUM(D13:O13)</f>
        <v>264.3</v>
      </c>
      <c r="Q13" s="117" t="s">
        <v>37</v>
      </c>
      <c r="R13" s="118"/>
      <c r="S13" s="27"/>
    </row>
    <row r="14" spans="1:19" s="3" customFormat="1" ht="24.75" customHeight="1">
      <c r="A14" s="36"/>
      <c r="B14" s="119" t="s">
        <v>2</v>
      </c>
      <c r="C14" s="120"/>
      <c r="D14" s="18">
        <v>10.4</v>
      </c>
      <c r="E14" s="18">
        <v>1.7</v>
      </c>
      <c r="F14" s="18">
        <v>0</v>
      </c>
      <c r="G14" s="18">
        <v>0.6</v>
      </c>
      <c r="H14" s="18">
        <v>2.4</v>
      </c>
      <c r="I14" s="18">
        <v>0.6</v>
      </c>
      <c r="J14" s="21">
        <v>0.3</v>
      </c>
      <c r="K14" s="18">
        <v>0.3</v>
      </c>
      <c r="L14" s="18">
        <v>0</v>
      </c>
      <c r="M14" s="18">
        <v>0</v>
      </c>
      <c r="N14" s="18">
        <v>0</v>
      </c>
      <c r="O14" s="18">
        <v>0</v>
      </c>
      <c r="P14" s="21">
        <f>SUM(D14:O14)</f>
        <v>16.3</v>
      </c>
      <c r="Q14" s="121" t="s">
        <v>3</v>
      </c>
      <c r="R14" s="122"/>
      <c r="S14" s="27"/>
    </row>
    <row r="15" spans="1:19" s="3" customFormat="1" ht="9" customHeight="1">
      <c r="A15" s="36"/>
      <c r="B15" s="37"/>
      <c r="C15" s="3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27"/>
    </row>
    <row r="16" spans="1:19" s="3" customFormat="1" ht="24.75" customHeight="1">
      <c r="A16" s="106" t="s">
        <v>19</v>
      </c>
      <c r="B16" s="107"/>
      <c r="C16" s="108"/>
      <c r="D16" s="13">
        <f aca="true" t="shared" si="2" ref="D16:O16">D17+D21+D22+D23</f>
        <v>27.900000000000002</v>
      </c>
      <c r="E16" s="13">
        <f t="shared" si="2"/>
        <v>27.1</v>
      </c>
      <c r="F16" s="13">
        <f t="shared" si="2"/>
        <v>26.3</v>
      </c>
      <c r="G16" s="13">
        <f t="shared" si="2"/>
        <v>29.8</v>
      </c>
      <c r="H16" s="13">
        <f t="shared" si="2"/>
        <v>34</v>
      </c>
      <c r="I16" s="13">
        <f t="shared" si="2"/>
        <v>19</v>
      </c>
      <c r="J16" s="13">
        <f t="shared" si="2"/>
        <v>22.100000000000005</v>
      </c>
      <c r="K16" s="13">
        <f t="shared" si="2"/>
        <v>19.5</v>
      </c>
      <c r="L16" s="13">
        <f t="shared" si="2"/>
        <v>18.1</v>
      </c>
      <c r="M16" s="13">
        <f t="shared" si="2"/>
        <v>20.200000000000003</v>
      </c>
      <c r="N16" s="13">
        <f t="shared" si="2"/>
        <v>22.8</v>
      </c>
      <c r="O16" s="13">
        <f t="shared" si="2"/>
        <v>15.9</v>
      </c>
      <c r="P16" s="13">
        <f aca="true" t="shared" si="3" ref="P16:P23">SUM(D16:O16)</f>
        <v>282.7</v>
      </c>
      <c r="Q16" s="109" t="s">
        <v>4</v>
      </c>
      <c r="R16" s="110"/>
      <c r="S16" s="111"/>
    </row>
    <row r="17" spans="1:19" s="3" customFormat="1" ht="24.75" customHeight="1">
      <c r="A17" s="36"/>
      <c r="B17" s="115" t="s">
        <v>24</v>
      </c>
      <c r="C17" s="116"/>
      <c r="D17" s="18">
        <f aca="true" t="shared" si="4" ref="D17:O17">D18+D19+D20</f>
        <v>27.6</v>
      </c>
      <c r="E17" s="18">
        <f t="shared" si="4"/>
        <v>27</v>
      </c>
      <c r="F17" s="18">
        <f t="shared" si="4"/>
        <v>26</v>
      </c>
      <c r="G17" s="18">
        <f t="shared" si="4"/>
        <v>29.5</v>
      </c>
      <c r="H17" s="18">
        <f t="shared" si="4"/>
        <v>32.9</v>
      </c>
      <c r="I17" s="18">
        <f t="shared" si="4"/>
        <v>18.3</v>
      </c>
      <c r="J17" s="18">
        <f t="shared" si="4"/>
        <v>21.200000000000003</v>
      </c>
      <c r="K17" s="18">
        <f t="shared" si="4"/>
        <v>18.5</v>
      </c>
      <c r="L17" s="18">
        <f t="shared" si="4"/>
        <v>17.1</v>
      </c>
      <c r="M17" s="18">
        <f t="shared" si="4"/>
        <v>19.3</v>
      </c>
      <c r="N17" s="18">
        <f t="shared" si="4"/>
        <v>21.9</v>
      </c>
      <c r="O17" s="18">
        <f t="shared" si="4"/>
        <v>15.400000000000002</v>
      </c>
      <c r="P17" s="18">
        <f t="shared" si="3"/>
        <v>274.7</v>
      </c>
      <c r="Q17" s="117" t="s">
        <v>25</v>
      </c>
      <c r="R17" s="118"/>
      <c r="S17" s="27"/>
    </row>
    <row r="18" spans="1:19" s="3" customFormat="1" ht="24.75" customHeight="1">
      <c r="A18" s="36"/>
      <c r="B18" s="38"/>
      <c r="C18" s="39" t="s">
        <v>53</v>
      </c>
      <c r="D18" s="19">
        <v>2</v>
      </c>
      <c r="E18" s="19">
        <v>1.8</v>
      </c>
      <c r="F18" s="19">
        <v>1.9</v>
      </c>
      <c r="G18" s="19">
        <v>2.2</v>
      </c>
      <c r="H18" s="19">
        <v>2.2</v>
      </c>
      <c r="I18" s="19">
        <v>2.3</v>
      </c>
      <c r="J18" s="19">
        <v>2.4</v>
      </c>
      <c r="K18" s="19">
        <v>2.4</v>
      </c>
      <c r="L18" s="19">
        <v>2.5</v>
      </c>
      <c r="M18" s="20">
        <v>2.9</v>
      </c>
      <c r="N18" s="19">
        <v>2.9</v>
      </c>
      <c r="O18" s="19">
        <v>1.8</v>
      </c>
      <c r="P18" s="20">
        <f t="shared" si="3"/>
        <v>27.299999999999997</v>
      </c>
      <c r="Q18" s="16" t="s">
        <v>56</v>
      </c>
      <c r="R18" s="28"/>
      <c r="S18" s="27"/>
    </row>
    <row r="19" spans="1:19" s="3" customFormat="1" ht="24.75" customHeight="1">
      <c r="A19" s="36"/>
      <c r="B19" s="38"/>
      <c r="C19" s="40" t="s">
        <v>54</v>
      </c>
      <c r="D19" s="20">
        <v>10.2</v>
      </c>
      <c r="E19" s="19">
        <v>10.4</v>
      </c>
      <c r="F19" s="19">
        <v>9.2</v>
      </c>
      <c r="G19" s="19">
        <v>11.2</v>
      </c>
      <c r="H19" s="19">
        <v>10.3</v>
      </c>
      <c r="I19" s="19">
        <v>6.5</v>
      </c>
      <c r="J19" s="19">
        <v>9</v>
      </c>
      <c r="K19" s="19">
        <v>7.8</v>
      </c>
      <c r="L19" s="20">
        <v>6.6</v>
      </c>
      <c r="M19" s="19">
        <v>8.4</v>
      </c>
      <c r="N19" s="19">
        <v>10.9</v>
      </c>
      <c r="O19" s="19">
        <v>9.9</v>
      </c>
      <c r="P19" s="20">
        <f t="shared" si="3"/>
        <v>110.4</v>
      </c>
      <c r="Q19" s="19" t="s">
        <v>57</v>
      </c>
      <c r="R19" s="28"/>
      <c r="S19" s="27"/>
    </row>
    <row r="20" spans="1:19" s="3" customFormat="1" ht="24.75" customHeight="1">
      <c r="A20" s="36"/>
      <c r="B20" s="38"/>
      <c r="C20" s="41" t="s">
        <v>55</v>
      </c>
      <c r="D20" s="18">
        <v>15.4</v>
      </c>
      <c r="E20" s="18">
        <v>14.8</v>
      </c>
      <c r="F20" s="18">
        <v>14.9</v>
      </c>
      <c r="G20" s="18">
        <v>16.1</v>
      </c>
      <c r="H20" s="18">
        <v>20.4</v>
      </c>
      <c r="I20" s="18">
        <v>9.5</v>
      </c>
      <c r="J20" s="18">
        <v>9.8</v>
      </c>
      <c r="K20" s="18">
        <v>8.3</v>
      </c>
      <c r="L20" s="18">
        <v>8</v>
      </c>
      <c r="M20" s="18">
        <v>8</v>
      </c>
      <c r="N20" s="18">
        <v>8.1</v>
      </c>
      <c r="O20" s="18">
        <v>3.7</v>
      </c>
      <c r="P20" s="21">
        <f t="shared" si="3"/>
        <v>136.99999999999997</v>
      </c>
      <c r="Q20" s="18" t="s">
        <v>58</v>
      </c>
      <c r="R20" s="28"/>
      <c r="S20" s="27"/>
    </row>
    <row r="21" spans="1:19" s="3" customFormat="1" ht="24.75" customHeight="1">
      <c r="A21" s="36"/>
      <c r="B21" s="123" t="s">
        <v>31</v>
      </c>
      <c r="C21" s="124"/>
      <c r="D21" s="19">
        <v>0.2</v>
      </c>
      <c r="E21" s="19">
        <v>0</v>
      </c>
      <c r="F21" s="19">
        <v>0.1</v>
      </c>
      <c r="G21" s="19">
        <v>0.3</v>
      </c>
      <c r="H21" s="19">
        <v>1.1</v>
      </c>
      <c r="I21" s="19">
        <v>0.5</v>
      </c>
      <c r="J21" s="19">
        <v>0.3</v>
      </c>
      <c r="K21" s="19">
        <v>0.5</v>
      </c>
      <c r="L21" s="19">
        <v>0.2</v>
      </c>
      <c r="M21" s="19">
        <v>0.3</v>
      </c>
      <c r="N21" s="19">
        <v>0.2</v>
      </c>
      <c r="O21" s="19">
        <v>0.2</v>
      </c>
      <c r="P21" s="19">
        <f t="shared" si="3"/>
        <v>3.9000000000000004</v>
      </c>
      <c r="Q21" s="125" t="s">
        <v>5</v>
      </c>
      <c r="R21" s="126"/>
      <c r="S21" s="27"/>
    </row>
    <row r="22" spans="1:19" s="3" customFormat="1" ht="24.75" customHeight="1">
      <c r="A22" s="36"/>
      <c r="B22" s="123" t="s">
        <v>6</v>
      </c>
      <c r="C22" s="124"/>
      <c r="D22" s="20">
        <v>0.1</v>
      </c>
      <c r="E22" s="19">
        <v>0.1</v>
      </c>
      <c r="F22" s="19">
        <v>0.2</v>
      </c>
      <c r="G22" s="19">
        <v>0</v>
      </c>
      <c r="H22" s="20">
        <v>0</v>
      </c>
      <c r="I22" s="19">
        <v>0</v>
      </c>
      <c r="J22" s="19">
        <v>0</v>
      </c>
      <c r="K22" s="19">
        <v>0.1</v>
      </c>
      <c r="L22" s="19">
        <v>0.1</v>
      </c>
      <c r="M22" s="19">
        <v>0.1</v>
      </c>
      <c r="N22" s="19">
        <v>0.1</v>
      </c>
      <c r="O22" s="19">
        <v>0.2</v>
      </c>
      <c r="P22" s="20">
        <f t="shared" si="3"/>
        <v>1</v>
      </c>
      <c r="Q22" s="125" t="s">
        <v>7</v>
      </c>
      <c r="R22" s="126"/>
      <c r="S22" s="27"/>
    </row>
    <row r="23" spans="1:19" s="3" customFormat="1" ht="24.75" customHeight="1">
      <c r="A23" s="36"/>
      <c r="B23" s="119" t="s">
        <v>26</v>
      </c>
      <c r="C23" s="120"/>
      <c r="D23" s="18">
        <v>0</v>
      </c>
      <c r="E23" s="21">
        <v>0</v>
      </c>
      <c r="F23" s="18">
        <v>0</v>
      </c>
      <c r="G23" s="18">
        <v>0</v>
      </c>
      <c r="H23" s="18">
        <v>0</v>
      </c>
      <c r="I23" s="18">
        <v>0.2</v>
      </c>
      <c r="J23" s="18">
        <v>0.6</v>
      </c>
      <c r="K23" s="21">
        <v>0.4</v>
      </c>
      <c r="L23" s="18">
        <v>0.7</v>
      </c>
      <c r="M23" s="21">
        <v>0.5</v>
      </c>
      <c r="N23" s="18">
        <v>0.6</v>
      </c>
      <c r="O23" s="18">
        <v>0.1</v>
      </c>
      <c r="P23" s="21">
        <f t="shared" si="3"/>
        <v>3.1000000000000005</v>
      </c>
      <c r="Q23" s="121" t="s">
        <v>30</v>
      </c>
      <c r="R23" s="122"/>
      <c r="S23" s="27"/>
    </row>
    <row r="24" spans="1:19" s="3" customFormat="1" ht="9" customHeight="1">
      <c r="A24" s="36"/>
      <c r="B24" s="37"/>
      <c r="C24" s="37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27"/>
    </row>
    <row r="25" spans="1:19" s="3" customFormat="1" ht="24.75" customHeight="1">
      <c r="A25" s="106" t="s">
        <v>34</v>
      </c>
      <c r="B25" s="107"/>
      <c r="C25" s="107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110" t="s">
        <v>36</v>
      </c>
      <c r="R25" s="110"/>
      <c r="S25" s="111"/>
    </row>
    <row r="26" spans="1:19" s="3" customFormat="1" ht="24.75" customHeight="1">
      <c r="A26" s="36"/>
      <c r="B26" s="42" t="s">
        <v>32</v>
      </c>
      <c r="C26" s="43"/>
      <c r="D26" s="18">
        <f>+D27+D28</f>
        <v>0</v>
      </c>
      <c r="E26" s="18">
        <f aca="true" t="shared" si="5" ref="E26:P26">+E27+E28</f>
        <v>0</v>
      </c>
      <c r="F26" s="18">
        <f t="shared" si="5"/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  <c r="J26" s="18">
        <f t="shared" si="5"/>
        <v>0.2</v>
      </c>
      <c r="K26" s="18">
        <f t="shared" si="5"/>
        <v>0.3</v>
      </c>
      <c r="L26" s="18">
        <f t="shared" si="5"/>
        <v>1.2</v>
      </c>
      <c r="M26" s="18">
        <f t="shared" si="5"/>
        <v>1.8</v>
      </c>
      <c r="N26" s="18">
        <f t="shared" si="5"/>
        <v>1.1</v>
      </c>
      <c r="O26" s="18">
        <f t="shared" si="5"/>
        <v>0.8</v>
      </c>
      <c r="P26" s="18">
        <f t="shared" si="5"/>
        <v>5.3999999999999995</v>
      </c>
      <c r="Q26" s="29"/>
      <c r="R26" s="30" t="s">
        <v>33</v>
      </c>
      <c r="S26" s="27"/>
    </row>
    <row r="27" spans="1:19" s="3" customFormat="1" ht="24.75" customHeight="1">
      <c r="A27" s="36"/>
      <c r="B27" s="44"/>
      <c r="C27" s="45" t="s">
        <v>21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0.2</v>
      </c>
      <c r="K27" s="19">
        <v>0.3</v>
      </c>
      <c r="L27" s="19">
        <v>1.2</v>
      </c>
      <c r="M27" s="19">
        <v>1.8</v>
      </c>
      <c r="N27" s="19">
        <v>1.1</v>
      </c>
      <c r="O27" s="19">
        <v>0.8</v>
      </c>
      <c r="P27" s="20">
        <f>SUM(D27:O27)</f>
        <v>5.3999999999999995</v>
      </c>
      <c r="Q27" s="31" t="s">
        <v>14</v>
      </c>
      <c r="R27" s="32"/>
      <c r="S27" s="27"/>
    </row>
    <row r="28" spans="1:19" s="3" customFormat="1" ht="24.75" customHeight="1">
      <c r="A28" s="36"/>
      <c r="B28" s="46"/>
      <c r="C28" s="47" t="s">
        <v>13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21">
        <f>SUM(D28:O28)</f>
        <v>0</v>
      </c>
      <c r="Q28" s="33" t="s">
        <v>15</v>
      </c>
      <c r="R28" s="34"/>
      <c r="S28" s="27"/>
    </row>
    <row r="29" spans="1:19" s="3" customFormat="1" ht="9" customHeight="1">
      <c r="A29" s="36"/>
      <c r="B29" s="37"/>
      <c r="C29" s="37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71"/>
      <c r="Q29" s="14"/>
      <c r="R29" s="14"/>
      <c r="S29" s="27"/>
    </row>
    <row r="30" spans="1:19" s="3" customFormat="1" ht="24.75" customHeight="1">
      <c r="A30" s="106" t="s">
        <v>8</v>
      </c>
      <c r="B30" s="107"/>
      <c r="C30" s="108"/>
      <c r="D30" s="13">
        <f>D31+D32</f>
        <v>0.30000000000000004</v>
      </c>
      <c r="E30" s="13">
        <f aca="true" t="shared" si="6" ref="E30:O30">E31+E32</f>
        <v>-1.8</v>
      </c>
      <c r="F30" s="13">
        <f t="shared" si="6"/>
        <v>-0.7</v>
      </c>
      <c r="G30" s="13">
        <f t="shared" si="6"/>
        <v>-0.7999999999999999</v>
      </c>
      <c r="H30" s="13">
        <f t="shared" si="6"/>
        <v>0.4</v>
      </c>
      <c r="I30" s="13">
        <f t="shared" si="6"/>
        <v>0.2</v>
      </c>
      <c r="J30" s="13">
        <f t="shared" si="6"/>
        <v>0.30000000000000004</v>
      </c>
      <c r="K30" s="13">
        <f t="shared" si="6"/>
        <v>-0.30000000000000004</v>
      </c>
      <c r="L30" s="13">
        <f t="shared" si="6"/>
        <v>0.1</v>
      </c>
      <c r="M30" s="13">
        <f t="shared" si="6"/>
        <v>-0.6000000000000001</v>
      </c>
      <c r="N30" s="13">
        <f t="shared" si="6"/>
        <v>0.19999999999999998</v>
      </c>
      <c r="O30" s="13">
        <f t="shared" si="6"/>
        <v>2.2</v>
      </c>
      <c r="P30" s="72">
        <f>SUM(D30:O30)</f>
        <v>-0.4999999999999991</v>
      </c>
      <c r="Q30" s="109" t="s">
        <v>9</v>
      </c>
      <c r="R30" s="110"/>
      <c r="S30" s="111"/>
    </row>
    <row r="31" spans="1:19" s="3" customFormat="1" ht="24.75" customHeight="1">
      <c r="A31" s="36"/>
      <c r="B31" s="115" t="s">
        <v>22</v>
      </c>
      <c r="C31" s="116"/>
      <c r="D31" s="19">
        <v>0.2</v>
      </c>
      <c r="E31" s="20">
        <v>0</v>
      </c>
      <c r="F31" s="20">
        <v>0.2</v>
      </c>
      <c r="G31" s="19">
        <v>-0.1</v>
      </c>
      <c r="H31" s="19">
        <v>0.2</v>
      </c>
      <c r="I31" s="19">
        <v>0.1</v>
      </c>
      <c r="J31" s="19">
        <v>0.1</v>
      </c>
      <c r="K31" s="19">
        <v>0.1</v>
      </c>
      <c r="L31" s="19">
        <v>0.2</v>
      </c>
      <c r="M31" s="19">
        <v>0.2</v>
      </c>
      <c r="N31" s="19">
        <v>-0.1</v>
      </c>
      <c r="O31" s="19">
        <v>0.1</v>
      </c>
      <c r="P31" s="20">
        <f>SUM(D31:O31)</f>
        <v>1.2</v>
      </c>
      <c r="Q31" s="117" t="s">
        <v>23</v>
      </c>
      <c r="R31" s="118"/>
      <c r="S31" s="27"/>
    </row>
    <row r="32" spans="1:19" s="3" customFormat="1" ht="24.75" customHeight="1">
      <c r="A32" s="36"/>
      <c r="B32" s="119" t="s">
        <v>27</v>
      </c>
      <c r="C32" s="120"/>
      <c r="D32" s="18">
        <v>0.1</v>
      </c>
      <c r="E32" s="21">
        <v>-1.8</v>
      </c>
      <c r="F32" s="18">
        <v>-0.9</v>
      </c>
      <c r="G32" s="21">
        <v>-0.7</v>
      </c>
      <c r="H32" s="21">
        <v>0.2</v>
      </c>
      <c r="I32" s="18">
        <v>0.1</v>
      </c>
      <c r="J32" s="18">
        <v>0.2</v>
      </c>
      <c r="K32" s="21">
        <v>-0.4</v>
      </c>
      <c r="L32" s="18">
        <v>-0.1</v>
      </c>
      <c r="M32" s="21">
        <v>-0.8</v>
      </c>
      <c r="N32" s="18">
        <v>0.3</v>
      </c>
      <c r="O32" s="21">
        <v>2.1</v>
      </c>
      <c r="P32" s="21">
        <f>SUM(D32:O32)</f>
        <v>-1.6999999999999997</v>
      </c>
      <c r="Q32" s="121" t="s">
        <v>28</v>
      </c>
      <c r="R32" s="122"/>
      <c r="S32" s="27"/>
    </row>
    <row r="33" spans="1:19" s="3" customFormat="1" ht="9" customHeight="1">
      <c r="A33" s="36"/>
      <c r="B33" s="68"/>
      <c r="C33" s="68"/>
      <c r="D33" s="26"/>
      <c r="E33" s="66"/>
      <c r="F33" s="26"/>
      <c r="G33" s="66"/>
      <c r="H33" s="66"/>
      <c r="I33" s="26"/>
      <c r="J33" s="26"/>
      <c r="K33" s="66"/>
      <c r="L33" s="26"/>
      <c r="M33" s="66"/>
      <c r="N33" s="26"/>
      <c r="O33" s="26"/>
      <c r="P33" s="67"/>
      <c r="Q33" s="22"/>
      <c r="R33" s="22"/>
      <c r="S33" s="27"/>
    </row>
    <row r="34" spans="1:19" s="3" customFormat="1" ht="25.5" customHeight="1">
      <c r="A34" s="127"/>
      <c r="B34" s="128"/>
      <c r="C34" s="128"/>
      <c r="D34" s="23" t="s">
        <v>87</v>
      </c>
      <c r="E34" s="23" t="s">
        <v>100</v>
      </c>
      <c r="F34" s="24" t="s">
        <v>88</v>
      </c>
      <c r="G34" s="23" t="s">
        <v>89</v>
      </c>
      <c r="H34" s="23" t="s">
        <v>90</v>
      </c>
      <c r="I34" s="23" t="s">
        <v>91</v>
      </c>
      <c r="J34" s="23" t="s">
        <v>92</v>
      </c>
      <c r="K34" s="23" t="s">
        <v>93</v>
      </c>
      <c r="L34" s="23" t="s">
        <v>94</v>
      </c>
      <c r="M34" s="23" t="s">
        <v>95</v>
      </c>
      <c r="N34" s="23" t="s">
        <v>96</v>
      </c>
      <c r="O34" s="23" t="s">
        <v>97</v>
      </c>
      <c r="P34" s="23" t="s">
        <v>97</v>
      </c>
      <c r="Q34" s="129"/>
      <c r="R34" s="129"/>
      <c r="S34" s="130"/>
    </row>
    <row r="35" spans="1:19" s="3" customFormat="1" ht="24.75" customHeight="1">
      <c r="A35" s="131" t="s">
        <v>16</v>
      </c>
      <c r="B35" s="132"/>
      <c r="C35" s="133"/>
      <c r="D35" s="18">
        <f aca="true" t="shared" si="7" ref="D35:K35">+D10+D12-D16-D26-D30</f>
        <v>80.1</v>
      </c>
      <c r="E35" s="18">
        <f t="shared" si="7"/>
        <v>57.79999999999999</v>
      </c>
      <c r="F35" s="18">
        <f t="shared" si="7"/>
        <v>36.999999999999986</v>
      </c>
      <c r="G35" s="18">
        <f t="shared" si="7"/>
        <v>131.09999999999997</v>
      </c>
      <c r="H35" s="18">
        <f t="shared" si="7"/>
        <v>211.39999999999995</v>
      </c>
      <c r="I35" s="18">
        <f t="shared" si="7"/>
        <v>202.69999999999996</v>
      </c>
      <c r="J35" s="18">
        <f t="shared" si="7"/>
        <v>184.39999999999998</v>
      </c>
      <c r="K35" s="18">
        <f t="shared" si="7"/>
        <v>168.2</v>
      </c>
      <c r="L35" s="18">
        <f>+L10+L12-L16-L26-L30</f>
        <v>150.60000000000002</v>
      </c>
      <c r="M35" s="18">
        <f>+M10+M12-M16-M26-M30</f>
        <v>130.70000000000002</v>
      </c>
      <c r="N35" s="18">
        <f>+N10+N12-N16-N26-N30</f>
        <v>107.50000000000003</v>
      </c>
      <c r="O35" s="18">
        <f>+O10+O12-O16-O26-O30</f>
        <v>89.50000000000003</v>
      </c>
      <c r="P35" s="18">
        <f>P10+P12-P16-P26-P30</f>
        <v>89.50000000000003</v>
      </c>
      <c r="Q35" s="134" t="s">
        <v>10</v>
      </c>
      <c r="R35" s="135"/>
      <c r="S35" s="136"/>
    </row>
    <row r="36" spans="1:19" s="3" customFormat="1" ht="9" customHeight="1">
      <c r="A36" s="48"/>
      <c r="B36" s="49"/>
      <c r="C36" s="4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35"/>
    </row>
    <row r="37" spans="1:19" s="3" customFormat="1" ht="24.75" customHeight="1">
      <c r="A37" s="137" t="s">
        <v>29</v>
      </c>
      <c r="B37" s="107"/>
      <c r="C37" s="108"/>
      <c r="D37" s="13">
        <f>D38+D39</f>
        <v>80.1</v>
      </c>
      <c r="E37" s="13">
        <f aca="true" t="shared" si="8" ref="E37:P37">E38+E39</f>
        <v>57.800000000000004</v>
      </c>
      <c r="F37" s="13">
        <f t="shared" si="8"/>
        <v>37</v>
      </c>
      <c r="G37" s="13">
        <f t="shared" si="8"/>
        <v>131.1</v>
      </c>
      <c r="H37" s="13">
        <f>H38+H39</f>
        <v>211.4</v>
      </c>
      <c r="I37" s="13">
        <f t="shared" si="8"/>
        <v>202.7</v>
      </c>
      <c r="J37" s="13">
        <f t="shared" si="8"/>
        <v>184.39999999999998</v>
      </c>
      <c r="K37" s="13">
        <f t="shared" si="8"/>
        <v>168.2</v>
      </c>
      <c r="L37" s="13">
        <f t="shared" si="8"/>
        <v>150.6</v>
      </c>
      <c r="M37" s="13">
        <f t="shared" si="8"/>
        <v>130.70000000000002</v>
      </c>
      <c r="N37" s="13">
        <f t="shared" si="8"/>
        <v>107.5</v>
      </c>
      <c r="O37" s="13">
        <f t="shared" si="8"/>
        <v>89.5</v>
      </c>
      <c r="P37" s="13">
        <f t="shared" si="8"/>
        <v>89.5</v>
      </c>
      <c r="Q37" s="109" t="s">
        <v>35</v>
      </c>
      <c r="R37" s="110"/>
      <c r="S37" s="111"/>
    </row>
    <row r="38" spans="1:19" s="3" customFormat="1" ht="24.75" customHeight="1">
      <c r="A38" s="50"/>
      <c r="B38" s="115" t="s">
        <v>44</v>
      </c>
      <c r="C38" s="116"/>
      <c r="D38" s="19">
        <v>65.6</v>
      </c>
      <c r="E38" s="19">
        <v>39.7</v>
      </c>
      <c r="F38" s="19">
        <v>23.2</v>
      </c>
      <c r="G38" s="19">
        <v>112.4</v>
      </c>
      <c r="H38" s="19">
        <v>193.1</v>
      </c>
      <c r="I38" s="19">
        <v>183.5</v>
      </c>
      <c r="J38" s="19">
        <v>167.2</v>
      </c>
      <c r="K38" s="19">
        <v>151.1</v>
      </c>
      <c r="L38" s="20">
        <v>134.7</v>
      </c>
      <c r="M38" s="19">
        <v>115.4</v>
      </c>
      <c r="N38" s="19">
        <v>91.1</v>
      </c>
      <c r="O38" s="19">
        <v>74.3</v>
      </c>
      <c r="P38" s="19">
        <f>O38</f>
        <v>74.3</v>
      </c>
      <c r="Q38" s="117" t="s">
        <v>45</v>
      </c>
      <c r="R38" s="118"/>
      <c r="S38" s="27"/>
    </row>
    <row r="39" spans="1:19" s="3" customFormat="1" ht="24.75" customHeight="1">
      <c r="A39" s="69"/>
      <c r="B39" s="119" t="s">
        <v>11</v>
      </c>
      <c r="C39" s="120"/>
      <c r="D39" s="18">
        <v>14.5</v>
      </c>
      <c r="E39" s="18">
        <v>18.1</v>
      </c>
      <c r="F39" s="18">
        <v>13.8</v>
      </c>
      <c r="G39" s="18">
        <v>18.7</v>
      </c>
      <c r="H39" s="18">
        <v>18.3</v>
      </c>
      <c r="I39" s="18">
        <v>19.2</v>
      </c>
      <c r="J39" s="18">
        <v>17.2</v>
      </c>
      <c r="K39" s="18">
        <v>17.1</v>
      </c>
      <c r="L39" s="18">
        <v>15.9</v>
      </c>
      <c r="M39" s="18">
        <v>15.3</v>
      </c>
      <c r="N39" s="18">
        <v>16.4</v>
      </c>
      <c r="O39" s="18">
        <v>15.2</v>
      </c>
      <c r="P39" s="18">
        <f>O39</f>
        <v>15.2</v>
      </c>
      <c r="Q39" s="121" t="s">
        <v>12</v>
      </c>
      <c r="R39" s="122"/>
      <c r="S39" s="70"/>
    </row>
    <row r="40" spans="1:19" s="3" customFormat="1" ht="9" customHeight="1">
      <c r="A40" s="37"/>
      <c r="B40" s="51"/>
      <c r="C40" s="51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14"/>
    </row>
    <row r="41" spans="1:19" s="52" customFormat="1" ht="24.75" customHeight="1">
      <c r="A41" s="53" t="s">
        <v>46</v>
      </c>
      <c r="B41" s="54" t="s">
        <v>47</v>
      </c>
      <c r="D41" s="37"/>
      <c r="E41" s="37"/>
      <c r="F41" s="37"/>
      <c r="G41" s="55"/>
      <c r="H41" s="56"/>
      <c r="I41" s="54"/>
      <c r="K41" s="37"/>
      <c r="L41" s="37"/>
      <c r="M41" s="37"/>
      <c r="N41" s="37"/>
      <c r="O41" s="37"/>
      <c r="P41" s="37"/>
      <c r="Q41" s="97"/>
      <c r="R41" s="97"/>
      <c r="S41" s="37"/>
    </row>
    <row r="42" spans="1:19" s="52" customFormat="1" ht="24.75" customHeight="1">
      <c r="A42" s="53"/>
      <c r="B42" s="58" t="s">
        <v>48</v>
      </c>
      <c r="C42" s="59"/>
      <c r="D42" s="37"/>
      <c r="E42" s="37"/>
      <c r="F42" s="37"/>
      <c r="G42" s="60"/>
      <c r="H42" s="56"/>
      <c r="I42" s="54"/>
      <c r="K42" s="37"/>
      <c r="L42" s="37"/>
      <c r="M42" s="37"/>
      <c r="N42" s="37"/>
      <c r="O42" s="37"/>
      <c r="P42" s="37"/>
      <c r="Q42" s="57"/>
      <c r="R42" s="57"/>
      <c r="S42" s="37"/>
    </row>
    <row r="43" spans="1:19" s="52" customFormat="1" ht="24.75" customHeight="1">
      <c r="A43" s="53" t="s">
        <v>49</v>
      </c>
      <c r="B43" s="58" t="s">
        <v>59</v>
      </c>
      <c r="C43" s="59"/>
      <c r="D43" s="37"/>
      <c r="E43" s="37"/>
      <c r="F43" s="37"/>
      <c r="G43" s="60"/>
      <c r="H43" s="56"/>
      <c r="I43" s="54"/>
      <c r="K43" s="37"/>
      <c r="L43" s="37"/>
      <c r="M43" s="37"/>
      <c r="N43" s="37"/>
      <c r="O43" s="37"/>
      <c r="P43" s="37"/>
      <c r="Q43" s="57"/>
      <c r="R43" s="57"/>
      <c r="S43" s="37"/>
    </row>
    <row r="44" spans="1:19" s="52" customFormat="1" ht="24.75" customHeight="1">
      <c r="A44" s="53" t="s">
        <v>50</v>
      </c>
      <c r="B44" s="58" t="s">
        <v>60</v>
      </c>
      <c r="C44" s="59"/>
      <c r="D44" s="37"/>
      <c r="E44" s="37"/>
      <c r="F44" s="37"/>
      <c r="G44" s="60"/>
      <c r="H44" s="56"/>
      <c r="I44" s="54"/>
      <c r="K44" s="37"/>
      <c r="L44" s="37"/>
      <c r="M44" s="37"/>
      <c r="N44" s="37"/>
      <c r="O44" s="37"/>
      <c r="P44" s="37"/>
      <c r="Q44" s="57"/>
      <c r="R44" s="57"/>
      <c r="S44" s="37"/>
    </row>
    <row r="45" spans="1:19" s="52" customFormat="1" ht="24.75" customHeight="1">
      <c r="A45" s="61" t="s">
        <v>51</v>
      </c>
      <c r="B45" s="61" t="s">
        <v>52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97"/>
      <c r="R45" s="97"/>
      <c r="S45" s="37"/>
    </row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="3" customFormat="1" ht="15.75"/>
    <row r="73" s="3" customFormat="1" ht="15.75"/>
    <row r="74" s="3" customFormat="1" ht="15.75"/>
    <row r="75" s="3" customFormat="1" ht="15.75"/>
    <row r="76" s="3" customFormat="1" ht="15.75"/>
    <row r="77" s="3" customFormat="1" ht="15.75"/>
    <row r="78" s="3" customFormat="1" ht="15.75"/>
    <row r="79" s="3" customFormat="1" ht="15.75"/>
    <row r="80" s="3" customFormat="1" ht="15.75"/>
    <row r="81" s="3" customFormat="1" ht="15.75"/>
    <row r="82" s="3" customFormat="1" ht="15.75"/>
    <row r="83" s="3" customFormat="1" ht="15.75"/>
    <row r="84" s="3" customFormat="1" ht="15.75"/>
    <row r="85" s="3" customFormat="1" ht="15.75"/>
    <row r="86" s="3" customFormat="1" ht="15.75"/>
    <row r="87" s="3" customFormat="1" ht="15.75"/>
    <row r="88" s="3" customFormat="1" ht="15.75"/>
    <row r="89" s="3" customFormat="1" ht="15.75"/>
    <row r="90" s="3" customFormat="1" ht="15.75"/>
    <row r="91" s="3" customFormat="1" ht="15.75"/>
    <row r="92" s="3" customFormat="1" ht="15.75"/>
    <row r="93" s="3" customFormat="1" ht="15.75"/>
    <row r="94" s="3" customFormat="1" ht="15.75"/>
    <row r="95" s="3" customFormat="1" ht="15.75"/>
    <row r="96" s="3" customFormat="1" ht="15.75"/>
    <row r="97" s="3" customFormat="1" ht="15.75"/>
    <row r="98" s="3" customFormat="1" ht="15.75"/>
    <row r="99" s="3" customFormat="1" ht="15.75"/>
    <row r="100" s="3" customFormat="1" ht="15.75"/>
    <row r="101" s="3" customFormat="1" ht="15.75"/>
    <row r="102" s="3" customFormat="1" ht="15.75"/>
    <row r="103" s="3" customFormat="1" ht="15.75"/>
    <row r="104" s="3" customFormat="1" ht="15.75"/>
    <row r="105" s="3" customFormat="1" ht="15.75"/>
    <row r="106" s="3" customFormat="1" ht="15.75"/>
    <row r="107" s="3" customFormat="1" ht="15.75"/>
    <row r="108" s="3" customFormat="1" ht="15.75"/>
    <row r="109" s="3" customFormat="1" ht="15.75"/>
    <row r="110" s="3" customFormat="1" ht="15.75"/>
    <row r="111" s="3" customFormat="1" ht="15.75"/>
    <row r="112" s="3" customFormat="1" ht="15.75"/>
    <row r="113" s="3" customFormat="1" ht="15.75"/>
    <row r="114" s="3" customFormat="1" ht="15.75"/>
    <row r="115" s="3" customFormat="1" ht="15.75"/>
    <row r="116" s="3" customFormat="1" ht="15.75"/>
    <row r="117" s="3" customFormat="1" ht="15.75"/>
    <row r="118" s="3" customFormat="1" ht="15.75"/>
    <row r="119" s="3" customFormat="1" ht="15.75"/>
    <row r="120" s="3" customFormat="1" ht="15.75"/>
    <row r="121" s="3" customFormat="1" ht="15.75"/>
    <row r="122" s="3" customFormat="1" ht="15.75"/>
    <row r="123" s="3" customFormat="1" ht="15.75"/>
    <row r="124" s="3" customFormat="1" ht="15.75"/>
    <row r="125" s="3" customFormat="1" ht="15.75"/>
    <row r="126" s="3" customFormat="1" ht="15.75"/>
    <row r="127" s="3" customFormat="1" ht="15.75"/>
    <row r="128" s="3" customFormat="1" ht="15.75"/>
    <row r="129" s="3" customFormat="1" ht="15.75"/>
    <row r="130" s="3" customFormat="1" ht="15.75"/>
    <row r="131" s="3" customFormat="1" ht="15.75"/>
    <row r="132" s="3" customFormat="1" ht="15.75"/>
    <row r="133" s="3" customFormat="1" ht="15.75"/>
    <row r="134" s="3" customFormat="1" ht="15.75"/>
    <row r="135" s="3" customFormat="1" ht="15.75"/>
    <row r="136" s="3" customFormat="1" ht="15.75"/>
    <row r="137" s="3" customFormat="1" ht="15.75"/>
    <row r="138" s="3" customFormat="1" ht="15.75"/>
    <row r="139" s="3" customFormat="1" ht="15.75"/>
    <row r="140" s="3" customFormat="1" ht="15.75"/>
    <row r="141" s="3" customFormat="1" ht="15.75"/>
    <row r="142" s="3" customFormat="1" ht="15.75"/>
    <row r="143" s="3" customFormat="1" ht="15.75"/>
    <row r="144" s="3" customFormat="1" ht="15.75"/>
    <row r="145" s="3" customFormat="1" ht="15.75"/>
    <row r="146" s="3" customFormat="1" ht="15.75"/>
    <row r="147" s="3" customFormat="1" ht="15.75"/>
    <row r="148" s="3" customFormat="1" ht="15.75"/>
  </sheetData>
  <sheetProtection/>
  <mergeCells count="59">
    <mergeCell ref="A35:C35"/>
    <mergeCell ref="Q35:S35"/>
    <mergeCell ref="B39:C39"/>
    <mergeCell ref="Q39:R39"/>
    <mergeCell ref="A37:C37"/>
    <mergeCell ref="Q37:S37"/>
    <mergeCell ref="B38:C38"/>
    <mergeCell ref="Q38:R38"/>
    <mergeCell ref="B31:C31"/>
    <mergeCell ref="Q31:R31"/>
    <mergeCell ref="B32:C32"/>
    <mergeCell ref="Q32:R32"/>
    <mergeCell ref="A34:C34"/>
    <mergeCell ref="Q34:S34"/>
    <mergeCell ref="B23:C23"/>
    <mergeCell ref="Q23:R23"/>
    <mergeCell ref="A25:C25"/>
    <mergeCell ref="Q25:S25"/>
    <mergeCell ref="A30:C30"/>
    <mergeCell ref="Q30:S30"/>
    <mergeCell ref="B17:C17"/>
    <mergeCell ref="Q17:R17"/>
    <mergeCell ref="B21:C21"/>
    <mergeCell ref="Q21:R21"/>
    <mergeCell ref="B22:C22"/>
    <mergeCell ref="Q22:R22"/>
    <mergeCell ref="B13:C13"/>
    <mergeCell ref="Q13:R13"/>
    <mergeCell ref="B14:C14"/>
    <mergeCell ref="Q14:R14"/>
    <mergeCell ref="A16:C16"/>
    <mergeCell ref="Q16:S16"/>
    <mergeCell ref="H5:H7"/>
    <mergeCell ref="Q11:S11"/>
    <mergeCell ref="A12:C12"/>
    <mergeCell ref="Q12:S12"/>
    <mergeCell ref="A9:C9"/>
    <mergeCell ref="Q9:S9"/>
    <mergeCell ref="A10:C10"/>
    <mergeCell ref="Q10:S10"/>
    <mergeCell ref="J5:J7"/>
    <mergeCell ref="K5:K7"/>
    <mergeCell ref="Q45:R45"/>
    <mergeCell ref="Q5:S7"/>
    <mergeCell ref="L5:L7"/>
    <mergeCell ref="M5:M7"/>
    <mergeCell ref="N5:N7"/>
    <mergeCell ref="O5:O7"/>
    <mergeCell ref="Q41:R41"/>
    <mergeCell ref="A1:C7"/>
    <mergeCell ref="D1:P1"/>
    <mergeCell ref="Q1:S4"/>
    <mergeCell ref="D2:P2"/>
    <mergeCell ref="D3:P3"/>
    <mergeCell ref="D5:D7"/>
    <mergeCell ref="E5:E7"/>
    <mergeCell ref="F5:F7"/>
    <mergeCell ref="G5:G7"/>
    <mergeCell ref="I5:I7"/>
  </mergeCells>
  <printOptions horizontalCentered="1"/>
  <pageMargins left="0.1968503937007874" right="0.1968503937007874" top="0.5905511811023623" bottom="0" header="0" footer="0"/>
  <pageSetup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Lynette Steyn</dc:creator>
  <cp:keywords/>
  <dc:description/>
  <cp:lastModifiedBy>Lynette Steyn</cp:lastModifiedBy>
  <cp:lastPrinted>2009-02-16T06:03:31Z</cp:lastPrinted>
  <dcterms:created xsi:type="dcterms:W3CDTF">2002-10-23T07:52:10Z</dcterms:created>
  <dcterms:modified xsi:type="dcterms:W3CDTF">2014-10-06T12:51:21Z</dcterms:modified>
  <cp:category/>
  <cp:version/>
  <cp:contentType/>
  <cp:contentStatus/>
</cp:coreProperties>
</file>