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GBS Progressief - 2004.2005" sheetId="1" r:id="rId1"/>
  </sheets>
  <definedNames/>
  <calcPr fullCalcOnLoad="1"/>
</workbook>
</file>

<file path=xl/sharedStrings.xml><?xml version="1.0" encoding="utf-8"?>
<sst xmlns="http://schemas.openxmlformats.org/spreadsheetml/2006/main" count="225" uniqueCount="125">
  <si>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</si>
  <si>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</si>
  <si>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</si>
  <si>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</si>
  <si>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</si>
  <si>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</si>
  <si>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</si>
  <si>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</si>
  <si>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</si>
  <si>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</si>
  <si>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</si>
  <si>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</si>
  <si>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</si>
  <si>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</si>
  <si>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</si>
  <si>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Storers, traders</t>
  </si>
  <si>
    <t>Opbergers, handelaars</t>
  </si>
  <si>
    <t>Processors</t>
  </si>
  <si>
    <t>Verwerkers</t>
  </si>
  <si>
    <t>Opening Stock</t>
  </si>
  <si>
    <t>Beginvoorraad</t>
  </si>
  <si>
    <t>Ingevoer</t>
  </si>
  <si>
    <t>Harbours</t>
  </si>
  <si>
    <t>Grensposte</t>
  </si>
  <si>
    <t>Hawens</t>
  </si>
  <si>
    <t>Includes a portion of the production of developing sector - the balance will not necessarily be included here./Ingesluit 'n deel van die opkomende sektor - die balans sal nie noodwendig hier ingesluit word nie.</t>
  </si>
  <si>
    <t>Producer deliveries directly from farms./Produsentelewerings direk vanaf plase: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</si>
  <si>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</si>
  <si>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</si>
  <si>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</si>
  <si>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</si>
  <si>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</si>
  <si>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</si>
  <si>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</si>
  <si>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Monthly announcement of information/Maandelikse bekendmaking van inligting (1)</t>
  </si>
  <si>
    <t>Mar/Mrt 2004</t>
  </si>
  <si>
    <t>Processed for the local market:</t>
  </si>
  <si>
    <t>Verwerk vir die binnelandse mark:</t>
  </si>
  <si>
    <t>May/Mei 2004</t>
  </si>
  <si>
    <t xml:space="preserve"> Jun 2004</t>
  </si>
  <si>
    <t xml:space="preserve"> Jul 2004</t>
  </si>
  <si>
    <t xml:space="preserve"> Aug 2004</t>
  </si>
  <si>
    <t xml:space="preserve"> Sep 2004</t>
  </si>
  <si>
    <t>Oct/Okt 2004</t>
  </si>
  <si>
    <t xml:space="preserve"> Nov 2004</t>
  </si>
  <si>
    <t>Dec/Des 2004</t>
  </si>
  <si>
    <t xml:space="preserve"> Jan 2005</t>
  </si>
  <si>
    <t xml:space="preserve"> Feb 2005</t>
  </si>
  <si>
    <t>1 May/Mei 2004</t>
  </si>
  <si>
    <t>1 Jun 2004</t>
  </si>
  <si>
    <t>1 Jul 2004</t>
  </si>
  <si>
    <t>1 Aug 2004</t>
  </si>
  <si>
    <t>1 Sep 2004</t>
  </si>
  <si>
    <t>1 Oct/Okt 2004</t>
  </si>
  <si>
    <t>1 Nov 2004</t>
  </si>
  <si>
    <t>1 Dec/Des 2004</t>
  </si>
  <si>
    <t>1 Jan 2005</t>
  </si>
  <si>
    <t>1 Feb 2005</t>
  </si>
  <si>
    <t>31 May/Mei 2004</t>
  </si>
  <si>
    <t>30 Jun 2004</t>
  </si>
  <si>
    <t>31 Jul 2004</t>
  </si>
  <si>
    <t>31 Aug 2004</t>
  </si>
  <si>
    <t>30 Sep 2004</t>
  </si>
  <si>
    <t>31 Oct/Okt 2004</t>
  </si>
  <si>
    <t>30 Nov 2004</t>
  </si>
  <si>
    <t>31 Dec/Des 2004</t>
  </si>
  <si>
    <t>31 Jan 2005</t>
  </si>
  <si>
    <t>28 Feb 2005</t>
  </si>
  <si>
    <t xml:space="preserve"> Apr 2004</t>
  </si>
  <si>
    <t>1 Mar/Mrt 2004</t>
  </si>
  <si>
    <t>1 Apr 2004</t>
  </si>
  <si>
    <t>31 Mar/Mrt 2004</t>
  </si>
  <si>
    <t>30 Apr 2004</t>
  </si>
  <si>
    <t xml:space="preserve">Imported </t>
  </si>
  <si>
    <t>Exported</t>
  </si>
  <si>
    <t>Uitgevoer</t>
  </si>
  <si>
    <t>Stock surplus(-)/deficit(+)</t>
  </si>
  <si>
    <t>Voorraad surplus(-)/tekort(+)</t>
  </si>
  <si>
    <t>Crushed for oil and oilcake</t>
  </si>
  <si>
    <t>Gepers vir olie en oliekoek</t>
  </si>
  <si>
    <t>Seed for planting purposes</t>
  </si>
  <si>
    <t>Surplus(-)/Deficit(+)</t>
  </si>
  <si>
    <t>Surplus(-)/Tekort(+)</t>
  </si>
  <si>
    <t>Feb 2004</t>
  </si>
  <si>
    <t>Saad vir plantdoeleindes</t>
  </si>
  <si>
    <t>(i) Imports destined for exports not included in the above information</t>
  </si>
  <si>
    <t>(i) Invoere bestem vir uitvoere nie ingesluit in inligting hierbo nie</t>
  </si>
  <si>
    <t>Choice</t>
  </si>
  <si>
    <t>Sundries</t>
  </si>
  <si>
    <t>Crush</t>
  </si>
  <si>
    <t>Keur</t>
  </si>
  <si>
    <t>Diverse</t>
  </si>
  <si>
    <t>Pers</t>
  </si>
  <si>
    <t>Direct edible market</t>
  </si>
  <si>
    <t>Direkte eetmark</t>
  </si>
  <si>
    <t>Peanut butter market</t>
  </si>
  <si>
    <t>Grondboonbottermark</t>
  </si>
  <si>
    <t>Pods</t>
  </si>
  <si>
    <t>Peule</t>
  </si>
  <si>
    <t>Whole groundnuts</t>
  </si>
  <si>
    <t>Heel grondbone</t>
  </si>
  <si>
    <t>Jan 2004</t>
  </si>
  <si>
    <t>ton (On request of the industry/Op versoek van die bedryf)</t>
  </si>
  <si>
    <t>Groundnuts/Grondbone</t>
  </si>
  <si>
    <t>(i)</t>
  </si>
  <si>
    <t>(d) RSA Exports (3)</t>
  </si>
  <si>
    <t>(d)  RSA Uitvoere (3)</t>
  </si>
  <si>
    <t>Eindvoorraad</t>
  </si>
  <si>
    <t>Closing Stock</t>
  </si>
  <si>
    <t>Deliveries directly from farms (i)</t>
  </si>
  <si>
    <t>Lewerings direk vanaf plase (i)</t>
  </si>
  <si>
    <t>Net dispatches(+)/receipts(-)</t>
  </si>
  <si>
    <t>(g) Voorraad geberg by: (4)</t>
  </si>
  <si>
    <t>Netto versendings(+)/ontvangstes(-)</t>
  </si>
  <si>
    <t>(g) Stock stored at: (4)</t>
  </si>
  <si>
    <t>(ii)</t>
  </si>
  <si>
    <t>Unallocated stock form part of the unutilised stock./Ongeallokeerde voorraad vorm deel van die onaangewende voorraad.</t>
  </si>
  <si>
    <t>(h) Unallocated stock (ii)</t>
  </si>
  <si>
    <t>(h) Ongeallokeerde voorraad (ii)</t>
  </si>
  <si>
    <t>Mar/Mrt 2004 - Feb 2005</t>
  </si>
  <si>
    <t>Prog Mar/Mrt 2004 - Feb 2005</t>
  </si>
  <si>
    <t>107 717</t>
  </si>
  <si>
    <t>SMI-042005</t>
  </si>
  <si>
    <t>2005/04/26</t>
  </si>
  <si>
    <t>2004/2005 Year(Mar - Feb) FINAL / 2004/2005 Jaar(Mrt - Feb) FINAAL (2)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</si>
</sst>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color indexed="62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Fill="1" applyAlignment="1">
      <alignment horizontal="left" indent="3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wrapText="1" indent="3"/>
    </xf>
    <xf numFmtId="0" fontId="4" fillId="0" borderId="8" xfId="0" applyFont="1" applyFill="1" applyBorder="1" applyAlignment="1">
      <alignment horizontal="left" wrapText="1" indent="3"/>
    </xf>
    <xf numFmtId="0" fontId="3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wrapText="1" indent="3"/>
    </xf>
    <xf numFmtId="0" fontId="4" fillId="0" borderId="0" xfId="0" applyFont="1" applyFill="1" applyBorder="1" applyAlignment="1">
      <alignment horizontal="left" wrapText="1" indent="3"/>
    </xf>
    <xf numFmtId="175" fontId="4" fillId="0" borderId="0" xfId="0" applyNumberFormat="1" applyFont="1" applyFill="1" applyBorder="1" applyAlignment="1">
      <alignment horizontal="left" wrapText="1" indent="3"/>
    </xf>
    <xf numFmtId="0" fontId="4" fillId="0" borderId="2" xfId="0" applyFont="1" applyFill="1" applyBorder="1" applyAlignment="1">
      <alignment horizontal="left" wrapText="1"/>
    </xf>
    <xf numFmtId="175" fontId="4" fillId="0" borderId="5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4" xfId="0" applyFont="1" applyFill="1" applyBorder="1" applyAlignment="1">
      <alignment horizontal="left" wrapText="1"/>
    </xf>
    <xf numFmtId="175" fontId="4" fillId="0" borderId="6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wrapText="1"/>
    </xf>
    <xf numFmtId="175" fontId="4" fillId="0" borderId="1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right" wrapText="1"/>
    </xf>
    <xf numFmtId="175" fontId="4" fillId="0" borderId="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/>
    </xf>
    <xf numFmtId="0" fontId="4" fillId="0" borderId="2" xfId="0" applyFont="1" applyFill="1" applyBorder="1" applyAlignment="1">
      <alignment horizontal="left" wrapText="1" indent="3"/>
    </xf>
    <xf numFmtId="0" fontId="4" fillId="0" borderId="13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horizontal="left" wrapText="1" indent="3"/>
    </xf>
    <xf numFmtId="0" fontId="4" fillId="0" borderId="4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0" fontId="0" fillId="0" borderId="0" xfId="0" applyFont="1" applyFill="1" applyBorder="1" applyAlignment="1">
      <alignment horizontal="left" wrapText="1" indent="3"/>
    </xf>
    <xf numFmtId="0" fontId="0" fillId="0" borderId="0" xfId="0" applyFont="1" applyFill="1" applyBorder="1" applyAlignment="1">
      <alignment horizontal="left" indent="3"/>
    </xf>
    <xf numFmtId="0" fontId="4" fillId="0" borderId="5" xfId="0" applyFont="1" applyFill="1" applyBorder="1" applyAlignment="1">
      <alignment horizontal="left" wrapText="1" indent="3"/>
    </xf>
    <xf numFmtId="0" fontId="4" fillId="0" borderId="0" xfId="0" applyFont="1" applyFill="1" applyAlignment="1">
      <alignment horizontal="left" indent="3"/>
    </xf>
    <xf numFmtId="175" fontId="4" fillId="0" borderId="11" xfId="0" applyNumberFormat="1" applyFont="1" applyFill="1" applyBorder="1" applyAlignment="1">
      <alignment wrapText="1"/>
    </xf>
    <xf numFmtId="175" fontId="4" fillId="0" borderId="14" xfId="0" applyNumberFormat="1" applyFont="1" applyFill="1" applyBorder="1" applyAlignment="1">
      <alignment wrapText="1"/>
    </xf>
    <xf numFmtId="175" fontId="4" fillId="0" borderId="13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indent="3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" fontId="0" fillId="0" borderId="0" xfId="0" applyNumberFormat="1" applyFont="1" applyFill="1" applyAlignment="1" quotePrefix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" fontId="0" fillId="0" borderId="0" xfId="0" applyNumberFormat="1" applyFont="1" applyFill="1" applyAlignment="1">
      <alignment horizontal="left" vertical="center"/>
    </xf>
    <xf numFmtId="17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 quotePrefix="1">
      <alignment horizontal="left" vertical="center"/>
      <protection/>
    </xf>
    <xf numFmtId="0" fontId="13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175" fontId="10" fillId="0" borderId="0" xfId="21" applyNumberFormat="1" applyFont="1" applyFill="1" applyBorder="1" applyAlignment="1" quotePrefix="1">
      <alignment horizontal="center" vertical="center"/>
      <protection/>
    </xf>
    <xf numFmtId="175" fontId="11" fillId="0" borderId="0" xfId="21" applyNumberFormat="1" applyFont="1" applyFill="1" applyBorder="1" applyAlignment="1" quotePrefix="1">
      <alignment horizontal="left" vertical="center"/>
      <protection/>
    </xf>
    <xf numFmtId="175" fontId="11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175" fontId="11" fillId="0" borderId="0" xfId="2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6" fillId="0" borderId="7" xfId="0" applyFont="1" applyFill="1" applyBorder="1" applyAlignment="1" quotePrefix="1">
      <alignment horizontal="center" wrapText="1"/>
    </xf>
    <xf numFmtId="0" fontId="6" fillId="0" borderId="3" xfId="0" applyFont="1" applyFill="1" applyBorder="1" applyAlignment="1" quotePrefix="1">
      <alignment horizontal="center" wrapText="1"/>
    </xf>
    <xf numFmtId="0" fontId="6" fillId="0" borderId="9" xfId="0" applyFont="1" applyFill="1" applyBorder="1" applyAlignment="1" quotePrefix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0" fontId="6" fillId="0" borderId="11" xfId="0" applyFont="1" applyFill="1" applyBorder="1" applyAlignment="1" quotePrefix="1">
      <alignment horizontal="center" wrapText="1"/>
    </xf>
    <xf numFmtId="0" fontId="6" fillId="0" borderId="4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7" xfId="0" applyFont="1" applyFill="1" applyBorder="1" applyAlignment="1" quotePrefix="1">
      <alignment horizontal="center"/>
    </xf>
    <xf numFmtId="0" fontId="6" fillId="0" borderId="2" xfId="0" applyFont="1" applyFill="1" applyBorder="1" applyAlignment="1" quotePrefix="1">
      <alignment horizontal="center" wrapText="1"/>
    </xf>
    <xf numFmtId="0" fontId="6" fillId="0" borderId="13" xfId="0" applyFont="1" applyFill="1" applyBorder="1" applyAlignment="1" quotePrefix="1">
      <alignment horizontal="center" wrapText="1"/>
    </xf>
    <xf numFmtId="0" fontId="6" fillId="0" borderId="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4" fontId="7" fillId="0" borderId="15" xfId="21" applyNumberFormat="1" applyFont="1" applyFill="1" applyBorder="1" applyAlignment="1">
      <alignment horizontal="center" vertical="center"/>
      <protection/>
    </xf>
    <xf numFmtId="14" fontId="7" fillId="0" borderId="16" xfId="21" applyNumberFormat="1" applyFont="1" applyFill="1" applyBorder="1" applyAlignment="1" quotePrefix="1">
      <alignment horizontal="center" vertical="center"/>
      <protection/>
    </xf>
    <xf numFmtId="14" fontId="7" fillId="0" borderId="17" xfId="21" applyNumberFormat="1" applyFont="1" applyFill="1" applyBorder="1" applyAlignment="1" quotePrefix="1">
      <alignment horizontal="center" vertical="center"/>
      <protection/>
    </xf>
    <xf numFmtId="14" fontId="7" fillId="0" borderId="18" xfId="21" applyNumberFormat="1" applyFont="1" applyFill="1" applyBorder="1" applyAlignment="1" quotePrefix="1">
      <alignment horizontal="center" vertical="center"/>
      <protection/>
    </xf>
    <xf numFmtId="14" fontId="7" fillId="0" borderId="0" xfId="21" applyNumberFormat="1" applyFont="1" applyFill="1" applyBorder="1" applyAlignment="1" quotePrefix="1">
      <alignment horizontal="center" vertical="center"/>
      <protection/>
    </xf>
    <xf numFmtId="14" fontId="7" fillId="0" borderId="19" xfId="21" applyNumberFormat="1" applyFont="1" applyFill="1" applyBorder="1" applyAlignment="1" quotePrefix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15" fontId="4" fillId="0" borderId="10" xfId="0" applyNumberFormat="1" applyFont="1" applyFill="1" applyBorder="1" applyAlignment="1" quotePrefix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4" fillId="0" borderId="23" xfId="0" applyFont="1" applyFill="1" applyBorder="1" applyAlignment="1" quotePrefix="1">
      <alignment horizontal="center" wrapText="1"/>
    </xf>
    <xf numFmtId="0" fontId="4" fillId="0" borderId="8" xfId="0" applyFont="1" applyFill="1" applyBorder="1" applyAlignment="1" quotePrefix="1">
      <alignment horizontal="center" wrapText="1"/>
    </xf>
    <xf numFmtId="0" fontId="4" fillId="0" borderId="14" xfId="0" applyFont="1" applyFill="1" applyBorder="1" applyAlignment="1" quotePrefix="1">
      <alignment horizontal="center" wrapText="1"/>
    </xf>
    <xf numFmtId="0" fontId="4" fillId="0" borderId="10" xfId="0" applyFont="1" applyFill="1" applyBorder="1" applyAlignment="1" quotePrefix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2</xdr:col>
      <xdr:colOff>1552575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1600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8"/>
  <sheetViews>
    <sheetView tabSelected="1" workbookViewId="0" topLeftCell="C1">
      <pane xSplit="1" ySplit="8" topLeftCell="AC9" activePane="bottomRight" state="frozen"/>
      <selection pane="topLeft" activeCell="C1" sqref="C1"/>
      <selection pane="topRight" activeCell="D1" sqref="D1"/>
      <selection pane="bottomLeft" activeCell="C9" sqref="C9"/>
      <selection pane="bottomRight" activeCell="D1" sqref="D1:BC1"/>
    </sheetView>
  </sheetViews>
  <sheetFormatPr defaultColWidth="9.140625" defaultRowHeight="12.75"/>
  <cols>
    <col min="1" max="1" width="4.57421875" style="1" bestFit="1" customWidth="1"/>
    <col min="2" max="2" width="1.1484375" style="1" customWidth="1"/>
    <col min="3" max="3" width="30.28125" style="1" customWidth="1"/>
    <col min="4" max="11" width="7.140625" style="1" customWidth="1"/>
    <col min="12" max="12" width="7.421875" style="1" customWidth="1"/>
    <col min="13" max="55" width="7.140625" style="1" customWidth="1"/>
    <col min="56" max="56" width="30.28125" style="1" customWidth="1"/>
    <col min="57" max="58" width="1.1484375" style="1" customWidth="1"/>
    <col min="59" max="16384" width="9.140625" style="1" customWidth="1"/>
  </cols>
  <sheetData>
    <row r="1" spans="1:58" ht="19.5" customHeight="1">
      <c r="A1" s="90"/>
      <c r="B1" s="91"/>
      <c r="C1" s="92"/>
      <c r="D1" s="93" t="s">
        <v>103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100" t="s">
        <v>122</v>
      </c>
      <c r="BE1" s="101"/>
      <c r="BF1" s="102"/>
    </row>
    <row r="2" spans="1:58" ht="19.5" customHeight="1">
      <c r="A2" s="84"/>
      <c r="B2" s="85"/>
      <c r="C2" s="86"/>
      <c r="D2" s="88" t="s">
        <v>34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103"/>
      <c r="BE2" s="104"/>
      <c r="BF2" s="105"/>
    </row>
    <row r="3" spans="1:58" ht="19.5" customHeight="1">
      <c r="A3" s="84"/>
      <c r="B3" s="85"/>
      <c r="C3" s="86"/>
      <c r="D3" s="88" t="s">
        <v>124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103"/>
      <c r="BE3" s="104"/>
      <c r="BF3" s="105"/>
    </row>
    <row r="4" spans="1:58" ht="12.75" customHeight="1">
      <c r="A4" s="84"/>
      <c r="B4" s="85"/>
      <c r="C4" s="86"/>
      <c r="D4" s="89" t="s">
        <v>31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103"/>
      <c r="BE4" s="104"/>
      <c r="BF4" s="105"/>
    </row>
    <row r="5" spans="1:58" ht="12.75" customHeight="1">
      <c r="A5" s="84"/>
      <c r="B5" s="85"/>
      <c r="C5" s="86"/>
      <c r="D5" s="95" t="s">
        <v>35</v>
      </c>
      <c r="E5" s="95"/>
      <c r="F5" s="95"/>
      <c r="G5" s="96"/>
      <c r="H5" s="94" t="s">
        <v>68</v>
      </c>
      <c r="I5" s="95"/>
      <c r="J5" s="95"/>
      <c r="K5" s="96"/>
      <c r="L5" s="94" t="s">
        <v>38</v>
      </c>
      <c r="M5" s="95"/>
      <c r="N5" s="95"/>
      <c r="O5" s="96"/>
      <c r="P5" s="94" t="s">
        <v>39</v>
      </c>
      <c r="Q5" s="95"/>
      <c r="R5" s="95"/>
      <c r="S5" s="96"/>
      <c r="T5" s="94" t="s">
        <v>40</v>
      </c>
      <c r="U5" s="95"/>
      <c r="V5" s="95"/>
      <c r="W5" s="96"/>
      <c r="X5" s="94" t="s">
        <v>41</v>
      </c>
      <c r="Y5" s="95"/>
      <c r="Z5" s="95"/>
      <c r="AA5" s="96"/>
      <c r="AB5" s="94" t="s">
        <v>42</v>
      </c>
      <c r="AC5" s="95"/>
      <c r="AD5" s="95"/>
      <c r="AE5" s="96"/>
      <c r="AF5" s="94" t="s">
        <v>43</v>
      </c>
      <c r="AG5" s="95"/>
      <c r="AH5" s="95"/>
      <c r="AI5" s="96"/>
      <c r="AJ5" s="94" t="s">
        <v>44</v>
      </c>
      <c r="AK5" s="95"/>
      <c r="AL5" s="95"/>
      <c r="AM5" s="96"/>
      <c r="AN5" s="94" t="s">
        <v>45</v>
      </c>
      <c r="AO5" s="95"/>
      <c r="AP5" s="95"/>
      <c r="AQ5" s="96"/>
      <c r="AR5" s="94" t="s">
        <v>46</v>
      </c>
      <c r="AS5" s="95"/>
      <c r="AT5" s="95"/>
      <c r="AU5" s="96"/>
      <c r="AV5" s="94" t="s">
        <v>47</v>
      </c>
      <c r="AW5" s="95"/>
      <c r="AX5" s="95"/>
      <c r="AY5" s="96"/>
      <c r="AZ5" s="94" t="s">
        <v>0</v>
      </c>
      <c r="BA5" s="95"/>
      <c r="BB5" s="95"/>
      <c r="BC5" s="95"/>
      <c r="BD5" s="103" t="s">
        <v>123</v>
      </c>
      <c r="BE5" s="106"/>
      <c r="BF5" s="107"/>
    </row>
    <row r="6" spans="1:58" ht="12.75" customHeight="1">
      <c r="A6" s="84"/>
      <c r="B6" s="85"/>
      <c r="C6" s="86"/>
      <c r="D6" s="98"/>
      <c r="E6" s="98"/>
      <c r="F6" s="98"/>
      <c r="G6" s="99"/>
      <c r="H6" s="97"/>
      <c r="I6" s="98"/>
      <c r="J6" s="98"/>
      <c r="K6" s="99"/>
      <c r="L6" s="97"/>
      <c r="M6" s="98"/>
      <c r="N6" s="98"/>
      <c r="O6" s="99"/>
      <c r="P6" s="97"/>
      <c r="Q6" s="98"/>
      <c r="R6" s="98"/>
      <c r="S6" s="99"/>
      <c r="T6" s="97"/>
      <c r="U6" s="98"/>
      <c r="V6" s="98"/>
      <c r="W6" s="99"/>
      <c r="X6" s="97"/>
      <c r="Y6" s="98"/>
      <c r="Z6" s="98"/>
      <c r="AA6" s="99"/>
      <c r="AB6" s="97"/>
      <c r="AC6" s="98"/>
      <c r="AD6" s="98"/>
      <c r="AE6" s="99"/>
      <c r="AF6" s="97"/>
      <c r="AG6" s="98"/>
      <c r="AH6" s="98"/>
      <c r="AI6" s="99"/>
      <c r="AJ6" s="97"/>
      <c r="AK6" s="98"/>
      <c r="AL6" s="98"/>
      <c r="AM6" s="99"/>
      <c r="AN6" s="97"/>
      <c r="AO6" s="98"/>
      <c r="AP6" s="98"/>
      <c r="AQ6" s="99"/>
      <c r="AR6" s="97"/>
      <c r="AS6" s="98"/>
      <c r="AT6" s="98"/>
      <c r="AU6" s="99"/>
      <c r="AV6" s="97"/>
      <c r="AW6" s="98"/>
      <c r="AX6" s="98"/>
      <c r="AY6" s="99"/>
      <c r="AZ6" s="97" t="s">
        <v>119</v>
      </c>
      <c r="BA6" s="98"/>
      <c r="BB6" s="98"/>
      <c r="BC6" s="98"/>
      <c r="BD6" s="108"/>
      <c r="BE6" s="106"/>
      <c r="BF6" s="107"/>
    </row>
    <row r="7" spans="1:58" ht="12.75">
      <c r="A7" s="84"/>
      <c r="B7" s="85"/>
      <c r="C7" s="86"/>
      <c r="D7" s="2" t="s">
        <v>87</v>
      </c>
      <c r="E7" s="6" t="s">
        <v>88</v>
      </c>
      <c r="F7" s="6" t="s">
        <v>89</v>
      </c>
      <c r="G7" s="6" t="s">
        <v>1</v>
      </c>
      <c r="H7" s="6" t="s">
        <v>87</v>
      </c>
      <c r="I7" s="6" t="s">
        <v>88</v>
      </c>
      <c r="J7" s="6" t="s">
        <v>89</v>
      </c>
      <c r="K7" s="6" t="s">
        <v>1</v>
      </c>
      <c r="L7" s="6" t="s">
        <v>87</v>
      </c>
      <c r="M7" s="6" t="s">
        <v>88</v>
      </c>
      <c r="N7" s="6" t="s">
        <v>89</v>
      </c>
      <c r="O7" s="6" t="s">
        <v>1</v>
      </c>
      <c r="P7" s="6" t="s">
        <v>87</v>
      </c>
      <c r="Q7" s="6" t="s">
        <v>88</v>
      </c>
      <c r="R7" s="6" t="s">
        <v>89</v>
      </c>
      <c r="S7" s="6" t="s">
        <v>1</v>
      </c>
      <c r="T7" s="6" t="s">
        <v>87</v>
      </c>
      <c r="U7" s="6" t="s">
        <v>88</v>
      </c>
      <c r="V7" s="6" t="s">
        <v>89</v>
      </c>
      <c r="W7" s="6" t="s">
        <v>1</v>
      </c>
      <c r="X7" s="6" t="s">
        <v>87</v>
      </c>
      <c r="Y7" s="6" t="s">
        <v>88</v>
      </c>
      <c r="Z7" s="6" t="s">
        <v>89</v>
      </c>
      <c r="AA7" s="6" t="s">
        <v>1</v>
      </c>
      <c r="AB7" s="6" t="s">
        <v>87</v>
      </c>
      <c r="AC7" s="6" t="s">
        <v>88</v>
      </c>
      <c r="AD7" s="6" t="s">
        <v>89</v>
      </c>
      <c r="AE7" s="6" t="s">
        <v>1</v>
      </c>
      <c r="AF7" s="6" t="s">
        <v>87</v>
      </c>
      <c r="AG7" s="6" t="s">
        <v>88</v>
      </c>
      <c r="AH7" s="6" t="s">
        <v>89</v>
      </c>
      <c r="AI7" s="6" t="s">
        <v>1</v>
      </c>
      <c r="AJ7" s="6" t="s">
        <v>87</v>
      </c>
      <c r="AK7" s="6" t="s">
        <v>88</v>
      </c>
      <c r="AL7" s="6" t="s">
        <v>89</v>
      </c>
      <c r="AM7" s="6" t="s">
        <v>1</v>
      </c>
      <c r="AN7" s="6" t="s">
        <v>87</v>
      </c>
      <c r="AO7" s="6" t="s">
        <v>88</v>
      </c>
      <c r="AP7" s="6" t="s">
        <v>89</v>
      </c>
      <c r="AQ7" s="6" t="s">
        <v>1</v>
      </c>
      <c r="AR7" s="6" t="s">
        <v>87</v>
      </c>
      <c r="AS7" s="6" t="s">
        <v>88</v>
      </c>
      <c r="AT7" s="6" t="s">
        <v>89</v>
      </c>
      <c r="AU7" s="6" t="s">
        <v>1</v>
      </c>
      <c r="AV7" s="6" t="s">
        <v>87</v>
      </c>
      <c r="AW7" s="6" t="s">
        <v>88</v>
      </c>
      <c r="AX7" s="6" t="s">
        <v>89</v>
      </c>
      <c r="AY7" s="6" t="s">
        <v>1</v>
      </c>
      <c r="AZ7" s="6" t="s">
        <v>87</v>
      </c>
      <c r="BA7" s="6" t="s">
        <v>88</v>
      </c>
      <c r="BB7" s="6" t="s">
        <v>89</v>
      </c>
      <c r="BC7" s="3" t="s">
        <v>1</v>
      </c>
      <c r="BD7" s="108"/>
      <c r="BE7" s="106"/>
      <c r="BF7" s="107"/>
    </row>
    <row r="8" spans="1:58" ht="12.75">
      <c r="A8" s="87"/>
      <c r="B8" s="82"/>
      <c r="C8" s="83"/>
      <c r="D8" s="4" t="s">
        <v>90</v>
      </c>
      <c r="E8" s="7" t="s">
        <v>91</v>
      </c>
      <c r="F8" s="7" t="s">
        <v>92</v>
      </c>
      <c r="G8" s="7" t="s">
        <v>2</v>
      </c>
      <c r="H8" s="7" t="s">
        <v>90</v>
      </c>
      <c r="I8" s="7" t="s">
        <v>91</v>
      </c>
      <c r="J8" s="7" t="s">
        <v>92</v>
      </c>
      <c r="K8" s="7" t="s">
        <v>2</v>
      </c>
      <c r="L8" s="7" t="s">
        <v>90</v>
      </c>
      <c r="M8" s="7" t="s">
        <v>91</v>
      </c>
      <c r="N8" s="7" t="s">
        <v>92</v>
      </c>
      <c r="O8" s="7" t="s">
        <v>2</v>
      </c>
      <c r="P8" s="7" t="s">
        <v>90</v>
      </c>
      <c r="Q8" s="7" t="s">
        <v>91</v>
      </c>
      <c r="R8" s="7" t="s">
        <v>92</v>
      </c>
      <c r="S8" s="7" t="s">
        <v>2</v>
      </c>
      <c r="T8" s="7" t="s">
        <v>90</v>
      </c>
      <c r="U8" s="7" t="s">
        <v>91</v>
      </c>
      <c r="V8" s="7" t="s">
        <v>92</v>
      </c>
      <c r="W8" s="7" t="s">
        <v>2</v>
      </c>
      <c r="X8" s="7" t="s">
        <v>90</v>
      </c>
      <c r="Y8" s="7" t="s">
        <v>91</v>
      </c>
      <c r="Z8" s="7" t="s">
        <v>92</v>
      </c>
      <c r="AA8" s="7" t="s">
        <v>2</v>
      </c>
      <c r="AB8" s="7" t="s">
        <v>90</v>
      </c>
      <c r="AC8" s="7" t="s">
        <v>91</v>
      </c>
      <c r="AD8" s="7" t="s">
        <v>92</v>
      </c>
      <c r="AE8" s="7" t="s">
        <v>2</v>
      </c>
      <c r="AF8" s="7" t="s">
        <v>90</v>
      </c>
      <c r="AG8" s="7" t="s">
        <v>91</v>
      </c>
      <c r="AH8" s="7" t="s">
        <v>92</v>
      </c>
      <c r="AI8" s="7" t="s">
        <v>2</v>
      </c>
      <c r="AJ8" s="7" t="s">
        <v>90</v>
      </c>
      <c r="AK8" s="7" t="s">
        <v>91</v>
      </c>
      <c r="AL8" s="7" t="s">
        <v>92</v>
      </c>
      <c r="AM8" s="7" t="s">
        <v>2</v>
      </c>
      <c r="AN8" s="7" t="s">
        <v>90</v>
      </c>
      <c r="AO8" s="7" t="s">
        <v>91</v>
      </c>
      <c r="AP8" s="7" t="s">
        <v>92</v>
      </c>
      <c r="AQ8" s="7" t="s">
        <v>2</v>
      </c>
      <c r="AR8" s="7" t="s">
        <v>90</v>
      </c>
      <c r="AS8" s="7" t="s">
        <v>91</v>
      </c>
      <c r="AT8" s="7" t="s">
        <v>92</v>
      </c>
      <c r="AU8" s="7" t="s">
        <v>2</v>
      </c>
      <c r="AV8" s="7" t="s">
        <v>90</v>
      </c>
      <c r="AW8" s="7" t="s">
        <v>91</v>
      </c>
      <c r="AX8" s="7" t="s">
        <v>92</v>
      </c>
      <c r="AY8" s="7" t="s">
        <v>2</v>
      </c>
      <c r="AZ8" s="7" t="s">
        <v>90</v>
      </c>
      <c r="BA8" s="7" t="s">
        <v>91</v>
      </c>
      <c r="BB8" s="7" t="s">
        <v>92</v>
      </c>
      <c r="BC8" s="5" t="s">
        <v>2</v>
      </c>
      <c r="BD8" s="109"/>
      <c r="BE8" s="110"/>
      <c r="BF8" s="111"/>
    </row>
    <row r="9" spans="1:58" ht="4.5" customHeight="1">
      <c r="A9" s="8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8"/>
      <c r="BE9" s="8"/>
      <c r="BF9" s="8"/>
    </row>
    <row r="10" spans="1:58" ht="12.75" customHeight="1">
      <c r="A10" s="112"/>
      <c r="B10" s="113"/>
      <c r="C10" s="114"/>
      <c r="D10" s="115" t="s">
        <v>69</v>
      </c>
      <c r="E10" s="116"/>
      <c r="F10" s="116"/>
      <c r="G10" s="117"/>
      <c r="H10" s="115" t="s">
        <v>70</v>
      </c>
      <c r="I10" s="116"/>
      <c r="J10" s="116"/>
      <c r="K10" s="117"/>
      <c r="L10" s="115" t="s">
        <v>48</v>
      </c>
      <c r="M10" s="116"/>
      <c r="N10" s="116"/>
      <c r="O10" s="117"/>
      <c r="P10" s="115" t="s">
        <v>49</v>
      </c>
      <c r="Q10" s="116"/>
      <c r="R10" s="116"/>
      <c r="S10" s="117"/>
      <c r="T10" s="115" t="s">
        <v>50</v>
      </c>
      <c r="U10" s="116"/>
      <c r="V10" s="116"/>
      <c r="W10" s="117"/>
      <c r="X10" s="115" t="s">
        <v>51</v>
      </c>
      <c r="Y10" s="116"/>
      <c r="Z10" s="116"/>
      <c r="AA10" s="117"/>
      <c r="AB10" s="115" t="s">
        <v>52</v>
      </c>
      <c r="AC10" s="116"/>
      <c r="AD10" s="116"/>
      <c r="AE10" s="117"/>
      <c r="AF10" s="115" t="s">
        <v>53</v>
      </c>
      <c r="AG10" s="116"/>
      <c r="AH10" s="116"/>
      <c r="AI10" s="117"/>
      <c r="AJ10" s="115" t="s">
        <v>54</v>
      </c>
      <c r="AK10" s="116"/>
      <c r="AL10" s="116"/>
      <c r="AM10" s="117"/>
      <c r="AN10" s="115" t="s">
        <v>55</v>
      </c>
      <c r="AO10" s="116"/>
      <c r="AP10" s="116"/>
      <c r="AQ10" s="117"/>
      <c r="AR10" s="115" t="s">
        <v>56</v>
      </c>
      <c r="AS10" s="116"/>
      <c r="AT10" s="116"/>
      <c r="AU10" s="117"/>
      <c r="AV10" s="115" t="s">
        <v>57</v>
      </c>
      <c r="AW10" s="116"/>
      <c r="AX10" s="116"/>
      <c r="AY10" s="117"/>
      <c r="AZ10" s="115" t="s">
        <v>69</v>
      </c>
      <c r="BA10" s="116"/>
      <c r="BB10" s="116"/>
      <c r="BC10" s="117"/>
      <c r="BD10" s="112"/>
      <c r="BE10" s="113"/>
      <c r="BF10" s="114"/>
    </row>
    <row r="11" spans="1:58" ht="12.75">
      <c r="A11" s="118" t="s">
        <v>28</v>
      </c>
      <c r="B11" s="119"/>
      <c r="C11" s="120"/>
      <c r="D11" s="11">
        <v>8.5</v>
      </c>
      <c r="E11" s="11">
        <v>5.5</v>
      </c>
      <c r="F11" s="11">
        <v>2.7</v>
      </c>
      <c r="G11" s="11">
        <f>SUM(D11:F11)</f>
        <v>16.7</v>
      </c>
      <c r="H11" s="12">
        <f>+D38</f>
        <v>8.399999999999999</v>
      </c>
      <c r="I11" s="12">
        <f>+E38</f>
        <v>5.1000000000000005</v>
      </c>
      <c r="J11" s="12">
        <f>+F40</f>
        <v>2.0999999999999996</v>
      </c>
      <c r="K11" s="12">
        <f>SUM(H11:J11)</f>
        <v>15.6</v>
      </c>
      <c r="L11" s="12">
        <f>H38</f>
        <v>9.2</v>
      </c>
      <c r="M11" s="12">
        <f>I38</f>
        <v>5.500000000000001</v>
      </c>
      <c r="N11" s="12">
        <f>J38</f>
        <v>2.7999999999999994</v>
      </c>
      <c r="O11" s="12">
        <f>SUM(L11:N11)</f>
        <v>17.5</v>
      </c>
      <c r="P11" s="12">
        <f>L38</f>
        <v>32.1</v>
      </c>
      <c r="Q11" s="12">
        <f>M38</f>
        <v>15.4</v>
      </c>
      <c r="R11" s="12">
        <f>N38</f>
        <v>13.499999999999998</v>
      </c>
      <c r="S11" s="12">
        <f>SUM(P11:R11)</f>
        <v>61</v>
      </c>
      <c r="T11" s="12">
        <f>P38</f>
        <v>47.4</v>
      </c>
      <c r="U11" s="12">
        <f>Q38</f>
        <v>22.400000000000002</v>
      </c>
      <c r="V11" s="12">
        <f>R38</f>
        <v>20.4</v>
      </c>
      <c r="W11" s="12">
        <f>SUM(T11:V11)</f>
        <v>90.19999999999999</v>
      </c>
      <c r="X11" s="12">
        <f>T38</f>
        <v>48.8</v>
      </c>
      <c r="Y11" s="12">
        <f>U38</f>
        <v>22.8</v>
      </c>
      <c r="Z11" s="12">
        <f>V38</f>
        <v>21.8</v>
      </c>
      <c r="AA11" s="12">
        <f>SUM(X11:Z11)</f>
        <v>93.39999999999999</v>
      </c>
      <c r="AB11" s="12">
        <f>X38</f>
        <v>46.699999999999996</v>
      </c>
      <c r="AC11" s="12">
        <f>Y38</f>
        <v>23.000000000000004</v>
      </c>
      <c r="AD11" s="12">
        <f>Z38</f>
        <v>21.599999999999998</v>
      </c>
      <c r="AE11" s="12">
        <f>SUM(AB11:AD11)</f>
        <v>91.3</v>
      </c>
      <c r="AF11" s="12">
        <f>AB38</f>
        <v>44.99999999999999</v>
      </c>
      <c r="AG11" s="12">
        <f>AC38</f>
        <v>23.400000000000002</v>
      </c>
      <c r="AH11" s="12">
        <f>AD38</f>
        <v>20.399999999999995</v>
      </c>
      <c r="AI11" s="12">
        <f>SUM(AF11:AH11)</f>
        <v>88.79999999999998</v>
      </c>
      <c r="AJ11" s="12">
        <f>AF38</f>
        <v>41.199999999999996</v>
      </c>
      <c r="AK11" s="12">
        <f>AG38</f>
        <v>21.1</v>
      </c>
      <c r="AL11" s="12">
        <f>AH38</f>
        <v>19.59999999999999</v>
      </c>
      <c r="AM11" s="12">
        <f>SUM(AJ11:AL11)</f>
        <v>81.89999999999999</v>
      </c>
      <c r="AN11" s="12">
        <f>AJ38</f>
        <v>36.8</v>
      </c>
      <c r="AO11" s="12">
        <f>AK38</f>
        <v>18.2</v>
      </c>
      <c r="AP11" s="12">
        <f>AL38</f>
        <v>18.59999999999999</v>
      </c>
      <c r="AQ11" s="12">
        <f>SUM(AN11:AP11)</f>
        <v>73.6</v>
      </c>
      <c r="AR11" s="12">
        <f>AN38</f>
        <v>34.199999999999996</v>
      </c>
      <c r="AS11" s="12">
        <f>AO38</f>
        <v>16.5</v>
      </c>
      <c r="AT11" s="12">
        <f>AP38</f>
        <v>16.399999999999988</v>
      </c>
      <c r="AU11" s="12">
        <f>SUM(AR11:AT11)</f>
        <v>67.09999999999998</v>
      </c>
      <c r="AV11" s="12">
        <f>AR38</f>
        <v>30.899999999999995</v>
      </c>
      <c r="AW11" s="12">
        <f>AS38</f>
        <v>15</v>
      </c>
      <c r="AX11" s="12">
        <f>AT38</f>
        <v>15.099999999999987</v>
      </c>
      <c r="AY11" s="12">
        <f>SUM(AV11:AX11)</f>
        <v>60.99999999999998</v>
      </c>
      <c r="AZ11" s="11">
        <f>D11</f>
        <v>8.5</v>
      </c>
      <c r="BA11" s="11">
        <f>E11</f>
        <v>5.5</v>
      </c>
      <c r="BB11" s="11">
        <f>F11</f>
        <v>2.7</v>
      </c>
      <c r="BC11" s="11">
        <f>SUM(AZ11:BB11)</f>
        <v>16.7</v>
      </c>
      <c r="BD11" s="121" t="s">
        <v>3</v>
      </c>
      <c r="BE11" s="122"/>
      <c r="BF11" s="123"/>
    </row>
    <row r="12" spans="1:58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  <c r="S12" s="15"/>
      <c r="T12" s="16"/>
      <c r="U12" s="16"/>
      <c r="V12" s="16"/>
      <c r="W12" s="15"/>
      <c r="X12" s="16"/>
      <c r="Y12" s="16"/>
      <c r="Z12" s="16"/>
      <c r="AA12" s="15"/>
      <c r="AB12" s="16"/>
      <c r="AC12" s="16"/>
      <c r="AD12" s="16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16" t="s">
        <v>120</v>
      </c>
      <c r="BA12" s="116"/>
      <c r="BB12" s="116"/>
      <c r="BC12" s="116"/>
      <c r="BD12" s="124"/>
      <c r="BE12" s="124"/>
      <c r="BF12" s="125"/>
    </row>
    <row r="13" spans="1:58" ht="12.75">
      <c r="A13" s="118" t="s">
        <v>29</v>
      </c>
      <c r="B13" s="119"/>
      <c r="C13" s="120"/>
      <c r="D13" s="12">
        <f>SUM(D14:D15)</f>
        <v>1.4</v>
      </c>
      <c r="E13" s="12">
        <f>SUM(E14:E15)</f>
        <v>2.4</v>
      </c>
      <c r="F13" s="12">
        <f>SUM(F14:F15)</f>
        <v>0.3</v>
      </c>
      <c r="G13" s="12">
        <f>SUM(D13:F13)</f>
        <v>4.1</v>
      </c>
      <c r="H13" s="12">
        <f>SUM(H14:H15)</f>
        <v>3</v>
      </c>
      <c r="I13" s="12">
        <f>SUM(I14:I15)</f>
        <v>2.6</v>
      </c>
      <c r="J13" s="12">
        <f>SUM(J14:J15)</f>
        <v>0.9</v>
      </c>
      <c r="K13" s="12">
        <f>SUM(H13:J13)</f>
        <v>6.5</v>
      </c>
      <c r="L13" s="12">
        <f>SUM(L14:L15)</f>
        <v>25.2</v>
      </c>
      <c r="M13" s="12">
        <f>SUM(M14:M15)</f>
        <v>11.799999999999999</v>
      </c>
      <c r="N13" s="12">
        <f>SUM(N14:N15)</f>
        <v>11.2</v>
      </c>
      <c r="O13" s="12">
        <f>SUM(L13:N13)</f>
        <v>48.2</v>
      </c>
      <c r="P13" s="12">
        <f>SUM(P14:P15)</f>
        <v>19.5</v>
      </c>
      <c r="Q13" s="12">
        <f>SUM(Q14:Q15)</f>
        <v>9.1</v>
      </c>
      <c r="R13" s="12">
        <f>SUM(R14:R15)</f>
        <v>7.6</v>
      </c>
      <c r="S13" s="12">
        <f>SUM(P13:R13)</f>
        <v>36.2</v>
      </c>
      <c r="T13" s="12">
        <f>SUM(T14:T15)</f>
        <v>5.6000000000000005</v>
      </c>
      <c r="U13" s="12">
        <f>SUM(U14:U15)</f>
        <v>2.8000000000000003</v>
      </c>
      <c r="V13" s="12">
        <f>SUM(V14:V15)</f>
        <v>2.3</v>
      </c>
      <c r="W13" s="12">
        <f>SUM(T13:V13)</f>
        <v>10.7</v>
      </c>
      <c r="X13" s="12">
        <f>SUM(X14:X15)</f>
        <v>3.5</v>
      </c>
      <c r="Y13" s="12">
        <f>SUM(Y14:Y15)</f>
        <v>1.6</v>
      </c>
      <c r="Z13" s="12">
        <f>SUM(Z14:Z15)</f>
        <v>0.9</v>
      </c>
      <c r="AA13" s="12">
        <f>SUM(X13:Z13)</f>
        <v>6</v>
      </c>
      <c r="AB13" s="12">
        <f>SUM(AB14:AB15)</f>
        <v>2.5</v>
      </c>
      <c r="AC13" s="12">
        <f>SUM(AC14:AC15)</f>
        <v>1.7999999999999998</v>
      </c>
      <c r="AD13" s="12">
        <f>SUM(AD14:AD15)</f>
        <v>0.4</v>
      </c>
      <c r="AE13" s="12">
        <f>SUM(AB13:AD13)</f>
        <v>4.7</v>
      </c>
      <c r="AF13" s="12">
        <f>SUM(AF14:AF15)</f>
        <v>0.5</v>
      </c>
      <c r="AG13" s="12">
        <f>SUM(AG14:AG15)</f>
        <v>0.7</v>
      </c>
      <c r="AH13" s="12">
        <f>SUM(AH14:AH15)</f>
        <v>0.2</v>
      </c>
      <c r="AI13" s="12">
        <f>SUM(AF13:AH13)</f>
        <v>1.4</v>
      </c>
      <c r="AJ13" s="12">
        <f>SUM(AJ14:AJ15)</f>
        <v>0.4</v>
      </c>
      <c r="AK13" s="12">
        <f>SUM(AK14:AK15)</f>
        <v>0.7</v>
      </c>
      <c r="AL13" s="12">
        <f>SUM(AL14:AL15)</f>
        <v>0.1</v>
      </c>
      <c r="AM13" s="12">
        <f>SUM(AJ13:AL13)</f>
        <v>1.2000000000000002</v>
      </c>
      <c r="AN13" s="12">
        <f>SUM(AN14:AN15)</f>
        <v>0</v>
      </c>
      <c r="AO13" s="12">
        <f>SUM(AO14:AO15)</f>
        <v>0</v>
      </c>
      <c r="AP13" s="12">
        <f>SUM(AP14:AP15)</f>
        <v>0.1</v>
      </c>
      <c r="AQ13" s="12">
        <f>SUM(AN13:AP13)</f>
        <v>0.1</v>
      </c>
      <c r="AR13" s="12">
        <f>SUM(AR14:AR15)</f>
        <v>0.3</v>
      </c>
      <c r="AS13" s="12">
        <f>SUM(AS14:AS15)</f>
        <v>0.2</v>
      </c>
      <c r="AT13" s="12">
        <f>SUM(AT14:AT15)</f>
        <v>0</v>
      </c>
      <c r="AU13" s="12">
        <f>SUM(AR13:AT13)</f>
        <v>0.5</v>
      </c>
      <c r="AV13" s="12">
        <f>SUM(AV14:AV15)</f>
        <v>0.30000000000000004</v>
      </c>
      <c r="AW13" s="12">
        <f>SUM(AW14:AW15)</f>
        <v>0.1</v>
      </c>
      <c r="AX13" s="12">
        <f>SUM(AX14:AX15)</f>
        <v>0</v>
      </c>
      <c r="AY13" s="12">
        <f>SUM(AV13:AX13)</f>
        <v>0.4</v>
      </c>
      <c r="AZ13" s="12">
        <f>SUM(AZ14:AZ15)</f>
        <v>62.2</v>
      </c>
      <c r="BA13" s="12">
        <f>SUM(BA14:BA15)</f>
        <v>33.8</v>
      </c>
      <c r="BB13" s="12">
        <f>SUM(BB14:BB15)</f>
        <v>24.000000000000004</v>
      </c>
      <c r="BC13" s="12">
        <f>SUM(AZ13:BB13)</f>
        <v>120</v>
      </c>
      <c r="BD13" s="121" t="s">
        <v>4</v>
      </c>
      <c r="BE13" s="122"/>
      <c r="BF13" s="123"/>
    </row>
    <row r="14" spans="1:58" ht="12.75" customHeight="1">
      <c r="A14" s="14"/>
      <c r="B14" s="126" t="s">
        <v>109</v>
      </c>
      <c r="C14" s="127"/>
      <c r="D14" s="18">
        <v>1</v>
      </c>
      <c r="E14" s="18">
        <v>0.4</v>
      </c>
      <c r="F14" s="18">
        <v>0.3</v>
      </c>
      <c r="G14" s="18">
        <f>SUM(D14:F14)</f>
        <v>1.7</v>
      </c>
      <c r="H14" s="18">
        <v>2.8</v>
      </c>
      <c r="I14" s="18">
        <v>1.3</v>
      </c>
      <c r="J14" s="18">
        <v>0.9</v>
      </c>
      <c r="K14" s="18">
        <f>SUM(H14:J14)</f>
        <v>5</v>
      </c>
      <c r="L14" s="18">
        <v>25.2</v>
      </c>
      <c r="M14" s="18">
        <v>11.1</v>
      </c>
      <c r="N14" s="18">
        <v>11.2</v>
      </c>
      <c r="O14" s="18">
        <f>SUM(L14:N14)</f>
        <v>47.5</v>
      </c>
      <c r="P14" s="18">
        <v>19.4</v>
      </c>
      <c r="Q14" s="18">
        <v>9</v>
      </c>
      <c r="R14" s="18">
        <v>7.6</v>
      </c>
      <c r="S14" s="18">
        <f>SUM(P14:R14)</f>
        <v>36</v>
      </c>
      <c r="T14" s="18">
        <v>5.4</v>
      </c>
      <c r="U14" s="18">
        <v>2.7</v>
      </c>
      <c r="V14" s="18">
        <v>2.3</v>
      </c>
      <c r="W14" s="18">
        <f>SUM(T14:V14)</f>
        <v>10.400000000000002</v>
      </c>
      <c r="X14" s="18">
        <v>1.7</v>
      </c>
      <c r="Y14" s="18">
        <v>1.2</v>
      </c>
      <c r="Z14" s="18">
        <v>0.8</v>
      </c>
      <c r="AA14" s="18">
        <f>SUM(X14:Z14)</f>
        <v>3.7</v>
      </c>
      <c r="AB14" s="18">
        <v>0.7</v>
      </c>
      <c r="AC14" s="18">
        <v>0.6</v>
      </c>
      <c r="AD14" s="18">
        <v>0.2</v>
      </c>
      <c r="AE14" s="18">
        <f>SUM(AB14:AD14)</f>
        <v>1.4999999999999998</v>
      </c>
      <c r="AF14" s="18">
        <v>0.2</v>
      </c>
      <c r="AG14" s="18">
        <v>0.2</v>
      </c>
      <c r="AH14" s="18">
        <v>0.1</v>
      </c>
      <c r="AI14" s="18">
        <f>SUM(AF14:AH14)</f>
        <v>0.5</v>
      </c>
      <c r="AJ14" s="18">
        <v>0.3</v>
      </c>
      <c r="AK14" s="18">
        <v>0.3</v>
      </c>
      <c r="AL14" s="18">
        <v>0.1</v>
      </c>
      <c r="AM14" s="18">
        <f>SUM(AJ14:AL14)</f>
        <v>0.7</v>
      </c>
      <c r="AN14" s="18">
        <v>0</v>
      </c>
      <c r="AO14" s="18">
        <v>0</v>
      </c>
      <c r="AP14" s="18">
        <v>0.1</v>
      </c>
      <c r="AQ14" s="18">
        <f>SUM(AN14:AP14)</f>
        <v>0.1</v>
      </c>
      <c r="AR14" s="18">
        <v>0.3</v>
      </c>
      <c r="AS14" s="18">
        <v>0.2</v>
      </c>
      <c r="AT14" s="18">
        <v>0</v>
      </c>
      <c r="AU14" s="18">
        <f>SUM(AR14:AT14)</f>
        <v>0.5</v>
      </c>
      <c r="AV14" s="18">
        <v>0.1</v>
      </c>
      <c r="AW14" s="18">
        <v>0</v>
      </c>
      <c r="AX14" s="18">
        <v>0</v>
      </c>
      <c r="AY14" s="18">
        <f>SUM(AV14:AX14)</f>
        <v>0.1</v>
      </c>
      <c r="AZ14" s="18">
        <f aca="true" t="shared" si="0" ref="AZ14:BB15">SUM(D14+H14+L14+P14+T14+X14+AB14+AF14+AJ14+AN14+AR14+AV14)</f>
        <v>57.1</v>
      </c>
      <c r="BA14" s="18">
        <f t="shared" si="0"/>
        <v>27</v>
      </c>
      <c r="BB14" s="18">
        <f t="shared" si="0"/>
        <v>23.600000000000005</v>
      </c>
      <c r="BC14" s="18">
        <f>SUM(AZ14:BB14)</f>
        <v>107.7</v>
      </c>
      <c r="BD14" s="128" t="s">
        <v>110</v>
      </c>
      <c r="BE14" s="129"/>
      <c r="BF14" s="20"/>
    </row>
    <row r="15" spans="1:58" ht="12.75">
      <c r="A15" s="14"/>
      <c r="B15" s="130" t="s">
        <v>5</v>
      </c>
      <c r="C15" s="131"/>
      <c r="D15" s="22">
        <v>0.4</v>
      </c>
      <c r="E15" s="22">
        <v>2</v>
      </c>
      <c r="F15" s="22">
        <v>0</v>
      </c>
      <c r="G15" s="22">
        <f>SUM(D15:F15)</f>
        <v>2.4</v>
      </c>
      <c r="H15" s="22">
        <v>0.2</v>
      </c>
      <c r="I15" s="22">
        <v>1.3</v>
      </c>
      <c r="J15" s="22">
        <v>0</v>
      </c>
      <c r="K15" s="22">
        <f>SUM(H15:J15)</f>
        <v>1.5</v>
      </c>
      <c r="L15" s="22">
        <v>0</v>
      </c>
      <c r="M15" s="22">
        <v>0.7</v>
      </c>
      <c r="N15" s="22">
        <v>0</v>
      </c>
      <c r="O15" s="22">
        <f>SUM(L15:N15)</f>
        <v>0.7</v>
      </c>
      <c r="P15" s="22">
        <v>0.1</v>
      </c>
      <c r="Q15" s="22">
        <v>0.1</v>
      </c>
      <c r="R15" s="22">
        <v>0</v>
      </c>
      <c r="S15" s="22">
        <f>SUM(P15:R15)</f>
        <v>0.2</v>
      </c>
      <c r="T15" s="22">
        <v>0.2</v>
      </c>
      <c r="U15" s="22">
        <v>0.1</v>
      </c>
      <c r="V15" s="22">
        <v>0</v>
      </c>
      <c r="W15" s="22">
        <f>SUM(T15:V15)</f>
        <v>0.30000000000000004</v>
      </c>
      <c r="X15" s="22">
        <v>1.8</v>
      </c>
      <c r="Y15" s="22">
        <v>0.4</v>
      </c>
      <c r="Z15" s="22">
        <v>0.1</v>
      </c>
      <c r="AA15" s="22">
        <f>SUM(X15:Z15)</f>
        <v>2.3000000000000003</v>
      </c>
      <c r="AB15" s="22">
        <v>1.8</v>
      </c>
      <c r="AC15" s="22">
        <v>1.2</v>
      </c>
      <c r="AD15" s="22">
        <v>0.2</v>
      </c>
      <c r="AE15" s="22">
        <f>SUM(AB15:AD15)</f>
        <v>3.2</v>
      </c>
      <c r="AF15" s="22">
        <v>0.3</v>
      </c>
      <c r="AG15" s="22">
        <v>0.5</v>
      </c>
      <c r="AH15" s="22">
        <v>0.1</v>
      </c>
      <c r="AI15" s="22">
        <f>SUM(AF15:AH15)</f>
        <v>0.9</v>
      </c>
      <c r="AJ15" s="22">
        <v>0.1</v>
      </c>
      <c r="AK15" s="22">
        <v>0.4</v>
      </c>
      <c r="AL15" s="22">
        <v>0</v>
      </c>
      <c r="AM15" s="22">
        <f>SUM(AJ15:AL15)</f>
        <v>0.5</v>
      </c>
      <c r="AN15" s="22">
        <v>0</v>
      </c>
      <c r="AO15" s="22">
        <v>0</v>
      </c>
      <c r="AP15" s="22">
        <v>0</v>
      </c>
      <c r="AQ15" s="22">
        <f>SUM(AN15:AP15)</f>
        <v>0</v>
      </c>
      <c r="AR15" s="22">
        <v>0</v>
      </c>
      <c r="AS15" s="22">
        <v>0</v>
      </c>
      <c r="AT15" s="22">
        <v>0</v>
      </c>
      <c r="AU15" s="22">
        <f>SUM(AR15:AT15)</f>
        <v>0</v>
      </c>
      <c r="AV15" s="22">
        <v>0.2</v>
      </c>
      <c r="AW15" s="22">
        <v>0.1</v>
      </c>
      <c r="AX15" s="22">
        <v>0</v>
      </c>
      <c r="AY15" s="22">
        <f>SUM(AV15:AX15)</f>
        <v>0.30000000000000004</v>
      </c>
      <c r="AZ15" s="22">
        <f t="shared" si="0"/>
        <v>5.1</v>
      </c>
      <c r="BA15" s="22">
        <f t="shared" si="0"/>
        <v>6.8</v>
      </c>
      <c r="BB15" s="22">
        <f t="shared" si="0"/>
        <v>0.4</v>
      </c>
      <c r="BC15" s="22">
        <f>SUM(AZ15:BB15)</f>
        <v>12.299999999999999</v>
      </c>
      <c r="BD15" s="132" t="s">
        <v>6</v>
      </c>
      <c r="BE15" s="133"/>
      <c r="BF15" s="20"/>
    </row>
    <row r="16" spans="1:58" ht="6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0"/>
    </row>
    <row r="17" spans="1:58" ht="12.75">
      <c r="A17" s="118" t="s">
        <v>30</v>
      </c>
      <c r="B17" s="119"/>
      <c r="C17" s="120"/>
      <c r="D17" s="12">
        <f>SUM(D19:D25)</f>
        <v>1.7000000000000002</v>
      </c>
      <c r="E17" s="12">
        <f>SUM(E19:E25)</f>
        <v>2.6</v>
      </c>
      <c r="F17" s="12">
        <f>SUM(F19:F25)</f>
        <v>0.5</v>
      </c>
      <c r="G17" s="12">
        <f aca="true" t="shared" si="1" ref="G17:G25">SUM(D17:F17)</f>
        <v>4.800000000000001</v>
      </c>
      <c r="H17" s="12">
        <f>SUM(H19:H25)</f>
        <v>1.7000000000000002</v>
      </c>
      <c r="I17" s="12">
        <f>SUM(I19:I25)</f>
        <v>2.2</v>
      </c>
      <c r="J17" s="12">
        <f>SUM(J19:J25)</f>
        <v>0.1</v>
      </c>
      <c r="K17" s="12">
        <f>SUM(H17:J17)</f>
        <v>4</v>
      </c>
      <c r="L17" s="12">
        <f>SUM(L19:L25)</f>
        <v>1.8</v>
      </c>
      <c r="M17" s="12">
        <f>SUM(M19:M25)</f>
        <v>2.4</v>
      </c>
      <c r="N17" s="12">
        <f>SUM(N19:N25)</f>
        <v>0.1</v>
      </c>
      <c r="O17" s="12">
        <f aca="true" t="shared" si="2" ref="O17:O25">SUM(L17:N17)</f>
        <v>4.3</v>
      </c>
      <c r="P17" s="12">
        <f>SUM(P19:P25)</f>
        <v>2.6999999999999997</v>
      </c>
      <c r="Q17" s="12">
        <f>SUM(Q19:Q25)</f>
        <v>2.2</v>
      </c>
      <c r="R17" s="12">
        <f>SUM(R19:R25)</f>
        <v>0</v>
      </c>
      <c r="S17" s="12">
        <f aca="true" t="shared" si="3" ref="S17:S25">SUM(P17:R17)</f>
        <v>4.9</v>
      </c>
      <c r="T17" s="12">
        <f>SUM(T19:T25)</f>
        <v>2</v>
      </c>
      <c r="U17" s="12">
        <f>SUM(U19:U25)</f>
        <v>2.5</v>
      </c>
      <c r="V17" s="12">
        <f>SUM(V19:V25)</f>
        <v>0.1</v>
      </c>
      <c r="W17" s="12">
        <f aca="true" t="shared" si="4" ref="W17:W25">SUM(T17:V17)</f>
        <v>4.6</v>
      </c>
      <c r="X17" s="12">
        <f>SUM(X19:X25)</f>
        <v>2.6999999999999997</v>
      </c>
      <c r="Y17" s="12">
        <f>SUM(Y19:Y25)</f>
        <v>2.7</v>
      </c>
      <c r="Z17" s="12">
        <f>SUM(Z19:Z25)</f>
        <v>0.6</v>
      </c>
      <c r="AA17" s="12">
        <f aca="true" t="shared" si="5" ref="AA17:AA25">SUM(X17:Z17)</f>
        <v>6</v>
      </c>
      <c r="AB17" s="12">
        <f>SUM(AB19:AB25)</f>
        <v>2.1</v>
      </c>
      <c r="AC17" s="12">
        <f>SUM(AC19:AC25)</f>
        <v>2.6</v>
      </c>
      <c r="AD17" s="12">
        <f>SUM(AD19:AD25)</f>
        <v>0.8</v>
      </c>
      <c r="AE17" s="12">
        <f aca="true" t="shared" si="6" ref="AE17:AE25">SUM(AB17:AD17)</f>
        <v>5.5</v>
      </c>
      <c r="AF17" s="12">
        <f>SUM(AF19:AF25)</f>
        <v>1.9000000000000001</v>
      </c>
      <c r="AG17" s="12">
        <f>SUM(AG19:AG25)</f>
        <v>3.8000000000000003</v>
      </c>
      <c r="AH17" s="12">
        <f>SUM(AH19:AH25)</f>
        <v>0.1</v>
      </c>
      <c r="AI17" s="12">
        <f aca="true" t="shared" si="7" ref="AI17:AI25">SUM(AF17:AH17)</f>
        <v>5.8</v>
      </c>
      <c r="AJ17" s="12">
        <f>SUM(AJ19:AJ25)</f>
        <v>2.4</v>
      </c>
      <c r="AK17" s="12">
        <f>SUM(AK19:AK25)</f>
        <v>3.6</v>
      </c>
      <c r="AL17" s="12">
        <f>SUM(AL19:AL25)</f>
        <v>0.30000000000000004</v>
      </c>
      <c r="AM17" s="12">
        <f aca="true" t="shared" si="8" ref="AM17:AM25">SUM(AJ17:AL17)</f>
        <v>6.3</v>
      </c>
      <c r="AN17" s="12">
        <f>SUM(AN19:AN25)</f>
        <v>2.1</v>
      </c>
      <c r="AO17" s="12">
        <f>SUM(AO19:AO25)</f>
        <v>2.5</v>
      </c>
      <c r="AP17" s="12">
        <f>SUM(AP19:AP25)</f>
        <v>0.1</v>
      </c>
      <c r="AQ17" s="12">
        <f aca="true" t="shared" si="9" ref="AQ17:AQ25">SUM(AN17:AP17)</f>
        <v>4.699999999999999</v>
      </c>
      <c r="AR17" s="12">
        <f>SUM(AR19:AR25)</f>
        <v>1.5</v>
      </c>
      <c r="AS17" s="12">
        <f>SUM(AS19:AS25)</f>
        <v>2.2</v>
      </c>
      <c r="AT17" s="12">
        <f>SUM(AT19:AT25)</f>
        <v>0.3</v>
      </c>
      <c r="AU17" s="12">
        <f>SUM(AR17:AT17)</f>
        <v>4</v>
      </c>
      <c r="AV17" s="12">
        <f>SUM(AV19:AV25)</f>
        <v>1.1</v>
      </c>
      <c r="AW17" s="12">
        <f>SUM(AW19:AW25)</f>
        <v>2.7</v>
      </c>
      <c r="AX17" s="12">
        <f>SUM(AX19:AX25)</f>
        <v>1.6</v>
      </c>
      <c r="AY17" s="12">
        <f aca="true" t="shared" si="10" ref="AY17:AY25">SUM(AV17:AX17)</f>
        <v>5.4</v>
      </c>
      <c r="AZ17" s="12">
        <f>SUM(AZ19:AZ25)</f>
        <v>23.7</v>
      </c>
      <c r="BA17" s="12">
        <f>SUM(BA19:BA25)</f>
        <v>31.999999999999996</v>
      </c>
      <c r="BB17" s="12">
        <f>SUM(BB19:BB25)</f>
        <v>4.6</v>
      </c>
      <c r="BC17" s="12">
        <f aca="true" t="shared" si="11" ref="BC17:BC25">SUM(AZ17:BB17)</f>
        <v>60.3</v>
      </c>
      <c r="BD17" s="121" t="s">
        <v>7</v>
      </c>
      <c r="BE17" s="122"/>
      <c r="BF17" s="123"/>
    </row>
    <row r="18" spans="1:58" ht="12.75">
      <c r="A18" s="14"/>
      <c r="B18" s="126" t="s">
        <v>36</v>
      </c>
      <c r="C18" s="127"/>
      <c r="D18" s="12">
        <f>SUM(D19:D22)</f>
        <v>1.7000000000000002</v>
      </c>
      <c r="E18" s="12">
        <f>SUM(E19:E22)</f>
        <v>2.6</v>
      </c>
      <c r="F18" s="12">
        <f>SUM(F19:F22)</f>
        <v>0.5</v>
      </c>
      <c r="G18" s="12">
        <f t="shared" si="1"/>
        <v>4.800000000000001</v>
      </c>
      <c r="H18" s="12">
        <f>SUM(H19:H22)</f>
        <v>1.7000000000000002</v>
      </c>
      <c r="I18" s="12">
        <f>SUM(I19:I22)</f>
        <v>2.2</v>
      </c>
      <c r="J18" s="12">
        <f>SUM(J19:J22)</f>
        <v>0.1</v>
      </c>
      <c r="K18" s="12">
        <f>SUM(H18:J18)</f>
        <v>4</v>
      </c>
      <c r="L18" s="12">
        <f>SUM(L19:L22)</f>
        <v>1.8</v>
      </c>
      <c r="M18" s="12">
        <f>SUM(M19:M22)</f>
        <v>2.4</v>
      </c>
      <c r="N18" s="12">
        <f>SUM(N19:N22)</f>
        <v>0.1</v>
      </c>
      <c r="O18" s="12">
        <f t="shared" si="2"/>
        <v>4.3</v>
      </c>
      <c r="P18" s="12">
        <f>SUM(P19:P22)</f>
        <v>2.5999999999999996</v>
      </c>
      <c r="Q18" s="12">
        <f>SUM(Q19:Q22)</f>
        <v>2.2</v>
      </c>
      <c r="R18" s="12">
        <f>SUM(R19:R22)</f>
        <v>0</v>
      </c>
      <c r="S18" s="12">
        <f t="shared" si="3"/>
        <v>4.8</v>
      </c>
      <c r="T18" s="12">
        <f>SUM(T19:T22)</f>
        <v>1.9000000000000001</v>
      </c>
      <c r="U18" s="12">
        <f>SUM(U19:U22)</f>
        <v>2.5</v>
      </c>
      <c r="V18" s="12">
        <f>SUM(V19:V22)</f>
        <v>0.1</v>
      </c>
      <c r="W18" s="12">
        <f t="shared" si="4"/>
        <v>4.5</v>
      </c>
      <c r="X18" s="12">
        <f>SUM(X19:X22)</f>
        <v>2.4</v>
      </c>
      <c r="Y18" s="12">
        <f>SUM(Y19:Y22)</f>
        <v>2.4</v>
      </c>
      <c r="Z18" s="12">
        <f>SUM(Z19:Z22)</f>
        <v>0.5</v>
      </c>
      <c r="AA18" s="12">
        <f t="shared" si="5"/>
        <v>5.3</v>
      </c>
      <c r="AB18" s="12">
        <f>SUM(AB19:AB22)</f>
        <v>2</v>
      </c>
      <c r="AC18" s="12">
        <f>SUM(AC19:AC22)</f>
        <v>2.6</v>
      </c>
      <c r="AD18" s="12">
        <f>SUM(AD19:AD22)</f>
        <v>0.8</v>
      </c>
      <c r="AE18" s="12">
        <f t="shared" si="6"/>
        <v>5.3999999999999995</v>
      </c>
      <c r="AF18" s="12">
        <f>SUM(AF19:AF22)</f>
        <v>1.5</v>
      </c>
      <c r="AG18" s="12">
        <f>SUM(AG19:AG22)</f>
        <v>3.7</v>
      </c>
      <c r="AH18" s="12">
        <f>SUM(AH19:AH22)</f>
        <v>0.1</v>
      </c>
      <c r="AI18" s="12">
        <f t="shared" si="7"/>
        <v>5.3</v>
      </c>
      <c r="AJ18" s="12">
        <f>SUM(AJ19:AJ22)</f>
        <v>1.9</v>
      </c>
      <c r="AK18" s="12">
        <f>SUM(AK19:AK22)</f>
        <v>3.4</v>
      </c>
      <c r="AL18" s="12">
        <f>SUM(AL19:AL22)</f>
        <v>0.30000000000000004</v>
      </c>
      <c r="AM18" s="12">
        <f t="shared" si="8"/>
        <v>5.6</v>
      </c>
      <c r="AN18" s="12">
        <f>SUM(AN19:AN22)</f>
        <v>1.5999999999999999</v>
      </c>
      <c r="AO18" s="12">
        <f>SUM(AO19:AO22)</f>
        <v>2.4</v>
      </c>
      <c r="AP18" s="12">
        <f>SUM(AP19:AP22)</f>
        <v>0.1</v>
      </c>
      <c r="AQ18" s="12">
        <f t="shared" si="9"/>
        <v>4.1</v>
      </c>
      <c r="AR18" s="12">
        <f>SUM(AR19:AR22)</f>
        <v>1.3</v>
      </c>
      <c r="AS18" s="12">
        <f>SUM(AS19:AS22)</f>
        <v>2.2</v>
      </c>
      <c r="AT18" s="12">
        <f>SUM(AT19:AT22)</f>
        <v>0.3</v>
      </c>
      <c r="AU18" s="12">
        <f>SUM(AR18:AT18)</f>
        <v>3.8</v>
      </c>
      <c r="AV18" s="12">
        <f>SUM(AV19:AV22)</f>
        <v>1.1</v>
      </c>
      <c r="AW18" s="12">
        <f>SUM(AW19:AW22)</f>
        <v>2.7</v>
      </c>
      <c r="AX18" s="12">
        <f>SUM(AX19:AX22)</f>
        <v>1.6</v>
      </c>
      <c r="AY18" s="12">
        <f t="shared" si="10"/>
        <v>5.4</v>
      </c>
      <c r="AZ18" s="12">
        <f>SUM(AZ19:AZ22)</f>
        <v>21.5</v>
      </c>
      <c r="BA18" s="12">
        <f>SUM(BA19:BA22)</f>
        <v>31.299999999999997</v>
      </c>
      <c r="BB18" s="12">
        <f>SUM(BB19:BB22)</f>
        <v>4.5</v>
      </c>
      <c r="BC18" s="12">
        <f t="shared" si="11"/>
        <v>57.3</v>
      </c>
      <c r="BD18" s="128" t="s">
        <v>37</v>
      </c>
      <c r="BE18" s="129"/>
      <c r="BF18" s="20"/>
    </row>
    <row r="19" spans="1:58" ht="12.75">
      <c r="A19" s="14"/>
      <c r="B19" s="24"/>
      <c r="C19" s="25" t="s">
        <v>93</v>
      </c>
      <c r="D19" s="18">
        <v>1.1</v>
      </c>
      <c r="E19" s="18">
        <v>1.1</v>
      </c>
      <c r="F19" s="18">
        <v>0.1</v>
      </c>
      <c r="G19" s="18">
        <f t="shared" si="1"/>
        <v>2.3000000000000003</v>
      </c>
      <c r="H19" s="18">
        <v>1.1</v>
      </c>
      <c r="I19" s="18">
        <v>1</v>
      </c>
      <c r="J19" s="18">
        <v>0.1</v>
      </c>
      <c r="K19" s="18">
        <f>SUM(H19:J19)</f>
        <v>2.2</v>
      </c>
      <c r="L19" s="18">
        <v>1.1</v>
      </c>
      <c r="M19" s="18">
        <v>1.2</v>
      </c>
      <c r="N19" s="18">
        <v>0</v>
      </c>
      <c r="O19" s="18">
        <f t="shared" si="2"/>
        <v>2.3</v>
      </c>
      <c r="P19" s="18">
        <v>1.2</v>
      </c>
      <c r="Q19" s="18">
        <v>1.2</v>
      </c>
      <c r="R19" s="18">
        <v>0</v>
      </c>
      <c r="S19" s="18">
        <f t="shared" si="3"/>
        <v>2.4</v>
      </c>
      <c r="T19" s="18">
        <v>1.3</v>
      </c>
      <c r="U19" s="18">
        <v>1.3</v>
      </c>
      <c r="V19" s="18">
        <v>0.1</v>
      </c>
      <c r="W19" s="18">
        <f t="shared" si="4"/>
        <v>2.7</v>
      </c>
      <c r="X19" s="18">
        <v>1.3</v>
      </c>
      <c r="Y19" s="18">
        <v>1</v>
      </c>
      <c r="Z19" s="18">
        <v>0.1</v>
      </c>
      <c r="AA19" s="18">
        <f t="shared" si="5"/>
        <v>2.4</v>
      </c>
      <c r="AB19" s="18">
        <v>1.4</v>
      </c>
      <c r="AC19" s="18">
        <v>1.1</v>
      </c>
      <c r="AD19" s="18">
        <v>0</v>
      </c>
      <c r="AE19" s="18">
        <f t="shared" si="6"/>
        <v>2.5</v>
      </c>
      <c r="AF19" s="18">
        <v>1.3</v>
      </c>
      <c r="AG19" s="18">
        <v>1.6</v>
      </c>
      <c r="AH19" s="18">
        <v>0.1</v>
      </c>
      <c r="AI19" s="18">
        <f t="shared" si="7"/>
        <v>3.0000000000000004</v>
      </c>
      <c r="AJ19" s="18">
        <v>1.5</v>
      </c>
      <c r="AK19" s="18">
        <v>1.5</v>
      </c>
      <c r="AL19" s="18">
        <v>0.1</v>
      </c>
      <c r="AM19" s="18">
        <f t="shared" si="8"/>
        <v>3.1</v>
      </c>
      <c r="AN19" s="18">
        <v>1.4</v>
      </c>
      <c r="AO19" s="18">
        <v>0.7</v>
      </c>
      <c r="AP19" s="18">
        <v>0.1</v>
      </c>
      <c r="AQ19" s="18">
        <f t="shared" si="9"/>
        <v>2.1999999999999997</v>
      </c>
      <c r="AR19" s="18">
        <v>1.1</v>
      </c>
      <c r="AS19" s="18">
        <v>0.8</v>
      </c>
      <c r="AT19" s="18">
        <v>0.3</v>
      </c>
      <c r="AU19" s="18">
        <f aca="true" t="shared" si="12" ref="AU19:AU25">SUM(AR19:AT19)</f>
        <v>2.2</v>
      </c>
      <c r="AV19" s="18">
        <v>1.1</v>
      </c>
      <c r="AW19" s="18">
        <v>0.9</v>
      </c>
      <c r="AX19" s="18">
        <v>0.4</v>
      </c>
      <c r="AY19" s="18">
        <f t="shared" si="10"/>
        <v>2.4</v>
      </c>
      <c r="AZ19" s="18">
        <f aca="true" t="shared" si="13" ref="AZ19:BB25">SUM(D19+H19+L19+P19+T19+X19+AB19+AF19+AJ19+AN19+AR19+AV19)</f>
        <v>14.9</v>
      </c>
      <c r="BA19" s="18">
        <f t="shared" si="13"/>
        <v>13.4</v>
      </c>
      <c r="BB19" s="18">
        <f t="shared" si="13"/>
        <v>1.4</v>
      </c>
      <c r="BC19" s="18">
        <f t="shared" si="11"/>
        <v>29.7</v>
      </c>
      <c r="BD19" s="26" t="s">
        <v>94</v>
      </c>
      <c r="BE19" s="24"/>
      <c r="BF19" s="20"/>
    </row>
    <row r="20" spans="1:58" ht="12.75">
      <c r="A20" s="14"/>
      <c r="B20" s="24"/>
      <c r="C20" s="27" t="s">
        <v>95</v>
      </c>
      <c r="D20" s="28">
        <v>0.5</v>
      </c>
      <c r="E20" s="28">
        <v>1.4</v>
      </c>
      <c r="F20" s="28">
        <v>0</v>
      </c>
      <c r="G20" s="28">
        <f t="shared" si="1"/>
        <v>1.9</v>
      </c>
      <c r="H20" s="28">
        <v>0.6</v>
      </c>
      <c r="I20" s="28">
        <v>1.2</v>
      </c>
      <c r="J20" s="28">
        <v>0</v>
      </c>
      <c r="K20" s="28">
        <f aca="true" t="shared" si="14" ref="K20:K25">SUM(H20:J20)</f>
        <v>1.7999999999999998</v>
      </c>
      <c r="L20" s="28">
        <v>0.7</v>
      </c>
      <c r="M20" s="28">
        <v>1.2</v>
      </c>
      <c r="N20" s="28">
        <v>0.1</v>
      </c>
      <c r="O20" s="28">
        <f t="shared" si="2"/>
        <v>2</v>
      </c>
      <c r="P20" s="28">
        <v>1.4</v>
      </c>
      <c r="Q20" s="28">
        <v>0.9</v>
      </c>
      <c r="R20" s="28">
        <v>0</v>
      </c>
      <c r="S20" s="28">
        <f t="shared" si="3"/>
        <v>2.3</v>
      </c>
      <c r="T20" s="28">
        <v>0.5</v>
      </c>
      <c r="U20" s="28">
        <v>1.2</v>
      </c>
      <c r="V20" s="28">
        <v>0</v>
      </c>
      <c r="W20" s="28">
        <f t="shared" si="4"/>
        <v>1.7</v>
      </c>
      <c r="X20" s="28">
        <v>1</v>
      </c>
      <c r="Y20" s="28">
        <v>1.4</v>
      </c>
      <c r="Z20" s="28">
        <v>0.1</v>
      </c>
      <c r="AA20" s="28">
        <f t="shared" si="5"/>
        <v>2.5</v>
      </c>
      <c r="AB20" s="28">
        <v>0.5</v>
      </c>
      <c r="AC20" s="28">
        <v>1.4</v>
      </c>
      <c r="AD20" s="28">
        <v>0</v>
      </c>
      <c r="AE20" s="28">
        <f t="shared" si="6"/>
        <v>1.9</v>
      </c>
      <c r="AF20" s="28">
        <v>0.2</v>
      </c>
      <c r="AG20" s="28">
        <v>2.1</v>
      </c>
      <c r="AH20" s="28">
        <v>0</v>
      </c>
      <c r="AI20" s="28">
        <f t="shared" si="7"/>
        <v>2.3000000000000003</v>
      </c>
      <c r="AJ20" s="28">
        <v>0.4</v>
      </c>
      <c r="AK20" s="28">
        <v>1.8</v>
      </c>
      <c r="AL20" s="28">
        <v>0.1</v>
      </c>
      <c r="AM20" s="28">
        <f t="shared" si="8"/>
        <v>2.3000000000000003</v>
      </c>
      <c r="AN20" s="28">
        <v>0.2</v>
      </c>
      <c r="AO20" s="28">
        <v>1.7</v>
      </c>
      <c r="AP20" s="28">
        <v>0</v>
      </c>
      <c r="AQ20" s="28">
        <f t="shared" si="9"/>
        <v>1.9</v>
      </c>
      <c r="AR20" s="28">
        <v>0.2</v>
      </c>
      <c r="AS20" s="28">
        <v>1.4</v>
      </c>
      <c r="AT20" s="28">
        <v>0</v>
      </c>
      <c r="AU20" s="28">
        <f t="shared" si="12"/>
        <v>1.5999999999999999</v>
      </c>
      <c r="AV20" s="28">
        <v>0</v>
      </c>
      <c r="AW20" s="28">
        <v>1.8</v>
      </c>
      <c r="AX20" s="28">
        <v>0.1</v>
      </c>
      <c r="AY20" s="28">
        <f t="shared" si="10"/>
        <v>1.9000000000000001</v>
      </c>
      <c r="AZ20" s="28">
        <f t="shared" si="13"/>
        <v>6.200000000000001</v>
      </c>
      <c r="BA20" s="28">
        <f t="shared" si="13"/>
        <v>17.5</v>
      </c>
      <c r="BB20" s="28">
        <f t="shared" si="13"/>
        <v>0.4</v>
      </c>
      <c r="BC20" s="28">
        <f t="shared" si="11"/>
        <v>24.1</v>
      </c>
      <c r="BD20" s="29" t="s">
        <v>96</v>
      </c>
      <c r="BE20" s="24"/>
      <c r="BF20" s="20"/>
    </row>
    <row r="21" spans="1:58" ht="12.75">
      <c r="A21" s="14"/>
      <c r="B21" s="24"/>
      <c r="C21" s="27" t="s">
        <v>78</v>
      </c>
      <c r="D21" s="28">
        <v>0</v>
      </c>
      <c r="E21" s="28">
        <v>0</v>
      </c>
      <c r="F21" s="28">
        <v>0.4</v>
      </c>
      <c r="G21" s="28">
        <f t="shared" si="1"/>
        <v>0.4</v>
      </c>
      <c r="H21" s="28">
        <v>0</v>
      </c>
      <c r="I21" s="28">
        <v>0</v>
      </c>
      <c r="J21" s="28">
        <v>0</v>
      </c>
      <c r="K21" s="28">
        <f t="shared" si="14"/>
        <v>0</v>
      </c>
      <c r="L21" s="28">
        <v>0</v>
      </c>
      <c r="M21" s="28">
        <v>0</v>
      </c>
      <c r="N21" s="28">
        <v>0</v>
      </c>
      <c r="O21" s="28">
        <f t="shared" si="2"/>
        <v>0</v>
      </c>
      <c r="P21" s="28">
        <v>0</v>
      </c>
      <c r="Q21" s="28">
        <v>0</v>
      </c>
      <c r="R21" s="28">
        <v>0</v>
      </c>
      <c r="S21" s="28">
        <f t="shared" si="3"/>
        <v>0</v>
      </c>
      <c r="T21" s="28">
        <v>0</v>
      </c>
      <c r="U21" s="28">
        <v>0</v>
      </c>
      <c r="V21" s="28">
        <v>0</v>
      </c>
      <c r="W21" s="28">
        <f t="shared" si="4"/>
        <v>0</v>
      </c>
      <c r="X21" s="28">
        <v>0</v>
      </c>
      <c r="Y21" s="28">
        <v>0</v>
      </c>
      <c r="Z21" s="28">
        <v>0.3</v>
      </c>
      <c r="AA21" s="28">
        <f t="shared" si="5"/>
        <v>0.3</v>
      </c>
      <c r="AB21" s="28">
        <v>0</v>
      </c>
      <c r="AC21" s="28">
        <v>0</v>
      </c>
      <c r="AD21" s="28">
        <v>0.8</v>
      </c>
      <c r="AE21" s="28">
        <f t="shared" si="6"/>
        <v>0.8</v>
      </c>
      <c r="AF21" s="28">
        <v>0</v>
      </c>
      <c r="AG21" s="28">
        <v>0</v>
      </c>
      <c r="AH21" s="28">
        <v>0</v>
      </c>
      <c r="AI21" s="28">
        <f t="shared" si="7"/>
        <v>0</v>
      </c>
      <c r="AJ21" s="28">
        <v>0</v>
      </c>
      <c r="AK21" s="28">
        <v>0</v>
      </c>
      <c r="AL21" s="28">
        <v>0</v>
      </c>
      <c r="AM21" s="28">
        <f t="shared" si="8"/>
        <v>0</v>
      </c>
      <c r="AN21" s="28">
        <v>0</v>
      </c>
      <c r="AO21" s="28">
        <v>0</v>
      </c>
      <c r="AP21" s="28">
        <v>0</v>
      </c>
      <c r="AQ21" s="28">
        <f t="shared" si="9"/>
        <v>0</v>
      </c>
      <c r="AR21" s="28">
        <v>0</v>
      </c>
      <c r="AS21" s="28">
        <v>0</v>
      </c>
      <c r="AT21" s="28">
        <v>0</v>
      </c>
      <c r="AU21" s="28">
        <f t="shared" si="12"/>
        <v>0</v>
      </c>
      <c r="AV21" s="28">
        <v>0</v>
      </c>
      <c r="AW21" s="28">
        <v>0</v>
      </c>
      <c r="AX21" s="28">
        <v>1.1</v>
      </c>
      <c r="AY21" s="28">
        <f t="shared" si="10"/>
        <v>1.1</v>
      </c>
      <c r="AZ21" s="28">
        <f t="shared" si="13"/>
        <v>0</v>
      </c>
      <c r="BA21" s="28">
        <f t="shared" si="13"/>
        <v>0</v>
      </c>
      <c r="BB21" s="28">
        <f t="shared" si="13"/>
        <v>2.6</v>
      </c>
      <c r="BC21" s="28">
        <f t="shared" si="11"/>
        <v>2.6</v>
      </c>
      <c r="BD21" s="29" t="s">
        <v>79</v>
      </c>
      <c r="BE21" s="24"/>
      <c r="BF21" s="20"/>
    </row>
    <row r="22" spans="1:58" ht="12.75">
      <c r="A22" s="14"/>
      <c r="B22" s="24"/>
      <c r="C22" s="30" t="s">
        <v>97</v>
      </c>
      <c r="D22" s="22">
        <v>0.1</v>
      </c>
      <c r="E22" s="22">
        <v>0.1</v>
      </c>
      <c r="F22" s="22">
        <v>0</v>
      </c>
      <c r="G22" s="22">
        <f t="shared" si="1"/>
        <v>0.2</v>
      </c>
      <c r="H22" s="22">
        <v>0</v>
      </c>
      <c r="I22" s="22">
        <v>0</v>
      </c>
      <c r="J22" s="22">
        <v>0</v>
      </c>
      <c r="K22" s="22">
        <f t="shared" si="14"/>
        <v>0</v>
      </c>
      <c r="L22" s="22">
        <v>0</v>
      </c>
      <c r="M22" s="22">
        <v>0</v>
      </c>
      <c r="N22" s="22">
        <v>0</v>
      </c>
      <c r="O22" s="22">
        <f t="shared" si="2"/>
        <v>0</v>
      </c>
      <c r="P22" s="22">
        <v>0</v>
      </c>
      <c r="Q22" s="22">
        <v>0.1</v>
      </c>
      <c r="R22" s="22">
        <v>0</v>
      </c>
      <c r="S22" s="22">
        <f t="shared" si="3"/>
        <v>0.1</v>
      </c>
      <c r="T22" s="22">
        <v>0.1</v>
      </c>
      <c r="U22" s="22">
        <v>0</v>
      </c>
      <c r="V22" s="22">
        <v>0</v>
      </c>
      <c r="W22" s="22">
        <f t="shared" si="4"/>
        <v>0.1</v>
      </c>
      <c r="X22" s="22">
        <v>0.1</v>
      </c>
      <c r="Y22" s="22">
        <v>0</v>
      </c>
      <c r="Z22" s="22">
        <v>0</v>
      </c>
      <c r="AA22" s="22">
        <f t="shared" si="5"/>
        <v>0.1</v>
      </c>
      <c r="AB22" s="22">
        <v>0.1</v>
      </c>
      <c r="AC22" s="22">
        <v>0.1</v>
      </c>
      <c r="AD22" s="22">
        <v>0</v>
      </c>
      <c r="AE22" s="22">
        <f t="shared" si="6"/>
        <v>0.2</v>
      </c>
      <c r="AF22" s="22">
        <v>0</v>
      </c>
      <c r="AG22" s="22">
        <v>0</v>
      </c>
      <c r="AH22" s="22">
        <v>0</v>
      </c>
      <c r="AI22" s="22">
        <f t="shared" si="7"/>
        <v>0</v>
      </c>
      <c r="AJ22" s="22">
        <v>0</v>
      </c>
      <c r="AK22" s="22">
        <v>0.1</v>
      </c>
      <c r="AL22" s="22">
        <v>0.1</v>
      </c>
      <c r="AM22" s="22">
        <f t="shared" si="8"/>
        <v>0.2</v>
      </c>
      <c r="AN22" s="22">
        <v>0</v>
      </c>
      <c r="AO22" s="22">
        <v>0</v>
      </c>
      <c r="AP22" s="22">
        <v>0</v>
      </c>
      <c r="AQ22" s="22">
        <f t="shared" si="9"/>
        <v>0</v>
      </c>
      <c r="AR22" s="22">
        <v>0</v>
      </c>
      <c r="AS22" s="22">
        <v>0</v>
      </c>
      <c r="AT22" s="22">
        <v>0</v>
      </c>
      <c r="AU22" s="22">
        <f t="shared" si="12"/>
        <v>0</v>
      </c>
      <c r="AV22" s="22">
        <v>0</v>
      </c>
      <c r="AW22" s="22">
        <v>0</v>
      </c>
      <c r="AX22" s="22">
        <v>0</v>
      </c>
      <c r="AY22" s="22">
        <f t="shared" si="10"/>
        <v>0</v>
      </c>
      <c r="AZ22" s="22">
        <f t="shared" si="13"/>
        <v>0.4</v>
      </c>
      <c r="BA22" s="22">
        <f t="shared" si="13"/>
        <v>0.4</v>
      </c>
      <c r="BB22" s="22">
        <f t="shared" si="13"/>
        <v>0.1</v>
      </c>
      <c r="BC22" s="22">
        <f t="shared" si="11"/>
        <v>0.9</v>
      </c>
      <c r="BD22" s="31" t="s">
        <v>98</v>
      </c>
      <c r="BE22" s="24"/>
      <c r="BF22" s="20"/>
    </row>
    <row r="23" spans="1:58" ht="12.75">
      <c r="A23" s="14"/>
      <c r="B23" s="134" t="s">
        <v>8</v>
      </c>
      <c r="C23" s="135"/>
      <c r="D23" s="28">
        <v>0</v>
      </c>
      <c r="E23" s="28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28">
        <v>0</v>
      </c>
      <c r="K23" s="28">
        <f t="shared" si="14"/>
        <v>0</v>
      </c>
      <c r="L23" s="28">
        <v>0</v>
      </c>
      <c r="M23" s="28">
        <v>0</v>
      </c>
      <c r="N23" s="28">
        <v>0</v>
      </c>
      <c r="O23" s="28">
        <f t="shared" si="2"/>
        <v>0</v>
      </c>
      <c r="P23" s="28">
        <v>0</v>
      </c>
      <c r="Q23" s="28">
        <v>0</v>
      </c>
      <c r="R23" s="28">
        <v>0</v>
      </c>
      <c r="S23" s="28">
        <f t="shared" si="3"/>
        <v>0</v>
      </c>
      <c r="T23" s="28">
        <v>0</v>
      </c>
      <c r="U23" s="28">
        <v>0</v>
      </c>
      <c r="V23" s="28">
        <v>0</v>
      </c>
      <c r="W23" s="28">
        <f t="shared" si="4"/>
        <v>0</v>
      </c>
      <c r="X23" s="28">
        <v>0.3</v>
      </c>
      <c r="Y23" s="28">
        <v>0.2</v>
      </c>
      <c r="Z23" s="28">
        <v>0.1</v>
      </c>
      <c r="AA23" s="28">
        <f t="shared" si="5"/>
        <v>0.6</v>
      </c>
      <c r="AB23" s="28">
        <v>0</v>
      </c>
      <c r="AC23" s="28">
        <v>0</v>
      </c>
      <c r="AD23" s="28">
        <v>0</v>
      </c>
      <c r="AE23" s="28">
        <f t="shared" si="6"/>
        <v>0</v>
      </c>
      <c r="AF23" s="28">
        <v>0</v>
      </c>
      <c r="AG23" s="28">
        <v>0</v>
      </c>
      <c r="AH23" s="28">
        <v>0</v>
      </c>
      <c r="AI23" s="28">
        <f t="shared" si="7"/>
        <v>0</v>
      </c>
      <c r="AJ23" s="28">
        <v>0</v>
      </c>
      <c r="AK23" s="28">
        <v>0</v>
      </c>
      <c r="AL23" s="28">
        <v>0</v>
      </c>
      <c r="AM23" s="28">
        <f t="shared" si="8"/>
        <v>0</v>
      </c>
      <c r="AN23" s="28">
        <v>0</v>
      </c>
      <c r="AO23" s="28">
        <v>0</v>
      </c>
      <c r="AP23" s="28">
        <v>0</v>
      </c>
      <c r="AQ23" s="28">
        <f t="shared" si="9"/>
        <v>0</v>
      </c>
      <c r="AR23" s="28">
        <v>0</v>
      </c>
      <c r="AS23" s="28">
        <v>0</v>
      </c>
      <c r="AT23" s="28">
        <v>0</v>
      </c>
      <c r="AU23" s="28">
        <f t="shared" si="12"/>
        <v>0</v>
      </c>
      <c r="AV23" s="28">
        <v>0</v>
      </c>
      <c r="AW23" s="28">
        <v>0</v>
      </c>
      <c r="AX23" s="28">
        <v>0</v>
      </c>
      <c r="AY23" s="28">
        <f t="shared" si="10"/>
        <v>0</v>
      </c>
      <c r="AZ23" s="18">
        <f t="shared" si="13"/>
        <v>0.3</v>
      </c>
      <c r="BA23" s="18">
        <f t="shared" si="13"/>
        <v>0.2</v>
      </c>
      <c r="BB23" s="18">
        <f t="shared" si="13"/>
        <v>0.1</v>
      </c>
      <c r="BC23" s="28">
        <f t="shared" si="11"/>
        <v>0.6</v>
      </c>
      <c r="BD23" s="136" t="s">
        <v>9</v>
      </c>
      <c r="BE23" s="137"/>
      <c r="BF23" s="20"/>
    </row>
    <row r="24" spans="1:58" ht="12.75">
      <c r="A24" s="14"/>
      <c r="B24" s="134" t="s">
        <v>10</v>
      </c>
      <c r="C24" s="135"/>
      <c r="D24" s="28">
        <v>0</v>
      </c>
      <c r="E24" s="28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v>0</v>
      </c>
      <c r="K24" s="28">
        <f t="shared" si="14"/>
        <v>0</v>
      </c>
      <c r="L24" s="28">
        <v>0</v>
      </c>
      <c r="M24" s="28">
        <v>0</v>
      </c>
      <c r="N24" s="28">
        <v>0</v>
      </c>
      <c r="O24" s="28">
        <f t="shared" si="2"/>
        <v>0</v>
      </c>
      <c r="P24" s="28">
        <v>0.1</v>
      </c>
      <c r="Q24" s="28">
        <v>0</v>
      </c>
      <c r="R24" s="28">
        <v>0</v>
      </c>
      <c r="S24" s="28">
        <f t="shared" si="3"/>
        <v>0.1</v>
      </c>
      <c r="T24" s="28">
        <v>0.1</v>
      </c>
      <c r="U24" s="28">
        <v>0</v>
      </c>
      <c r="V24" s="28">
        <v>0</v>
      </c>
      <c r="W24" s="28">
        <f t="shared" si="4"/>
        <v>0.1</v>
      </c>
      <c r="X24" s="28">
        <v>0</v>
      </c>
      <c r="Y24" s="28">
        <v>0.1</v>
      </c>
      <c r="Z24" s="28">
        <v>0</v>
      </c>
      <c r="AA24" s="28">
        <f t="shared" si="5"/>
        <v>0.1</v>
      </c>
      <c r="AB24" s="28">
        <v>0</v>
      </c>
      <c r="AC24" s="28">
        <v>0</v>
      </c>
      <c r="AD24" s="28">
        <v>0</v>
      </c>
      <c r="AE24" s="28">
        <f t="shared" si="6"/>
        <v>0</v>
      </c>
      <c r="AF24" s="28">
        <v>0.1</v>
      </c>
      <c r="AG24" s="28">
        <v>0</v>
      </c>
      <c r="AH24" s="28">
        <v>0</v>
      </c>
      <c r="AI24" s="28">
        <f t="shared" si="7"/>
        <v>0.1</v>
      </c>
      <c r="AJ24" s="28">
        <v>0.1</v>
      </c>
      <c r="AK24" s="28">
        <v>0</v>
      </c>
      <c r="AL24" s="28">
        <v>0</v>
      </c>
      <c r="AM24" s="28">
        <f t="shared" si="8"/>
        <v>0.1</v>
      </c>
      <c r="AN24" s="28">
        <v>0.1</v>
      </c>
      <c r="AO24" s="28">
        <v>0</v>
      </c>
      <c r="AP24" s="28">
        <v>0</v>
      </c>
      <c r="AQ24" s="28">
        <f t="shared" si="9"/>
        <v>0.1</v>
      </c>
      <c r="AR24" s="28">
        <v>0</v>
      </c>
      <c r="AS24" s="28">
        <v>0</v>
      </c>
      <c r="AT24" s="28">
        <v>0</v>
      </c>
      <c r="AU24" s="28">
        <f t="shared" si="12"/>
        <v>0</v>
      </c>
      <c r="AV24" s="28">
        <v>0</v>
      </c>
      <c r="AW24" s="28">
        <v>0</v>
      </c>
      <c r="AX24" s="28">
        <v>0</v>
      </c>
      <c r="AY24" s="28">
        <f t="shared" si="10"/>
        <v>0</v>
      </c>
      <c r="AZ24" s="28">
        <f t="shared" si="13"/>
        <v>0.5</v>
      </c>
      <c r="BA24" s="28">
        <f t="shared" si="13"/>
        <v>0.1</v>
      </c>
      <c r="BB24" s="28">
        <f t="shared" si="13"/>
        <v>0</v>
      </c>
      <c r="BC24" s="28">
        <f t="shared" si="11"/>
        <v>0.6</v>
      </c>
      <c r="BD24" s="136" t="s">
        <v>11</v>
      </c>
      <c r="BE24" s="137"/>
      <c r="BF24" s="20"/>
    </row>
    <row r="25" spans="1:58" ht="12.75">
      <c r="A25" s="14"/>
      <c r="B25" s="130" t="s">
        <v>80</v>
      </c>
      <c r="C25" s="131"/>
      <c r="D25" s="22">
        <v>0</v>
      </c>
      <c r="E25" s="22">
        <v>0</v>
      </c>
      <c r="F25" s="22">
        <v>0</v>
      </c>
      <c r="G25" s="22">
        <f t="shared" si="1"/>
        <v>0</v>
      </c>
      <c r="H25" s="22">
        <v>0</v>
      </c>
      <c r="I25" s="22">
        <v>0</v>
      </c>
      <c r="J25" s="22">
        <v>0</v>
      </c>
      <c r="K25" s="22">
        <f t="shared" si="14"/>
        <v>0</v>
      </c>
      <c r="L25" s="22">
        <v>0</v>
      </c>
      <c r="M25" s="22">
        <v>0</v>
      </c>
      <c r="N25" s="22">
        <v>0</v>
      </c>
      <c r="O25" s="22">
        <f t="shared" si="2"/>
        <v>0</v>
      </c>
      <c r="P25" s="22">
        <v>0</v>
      </c>
      <c r="Q25" s="22">
        <v>0</v>
      </c>
      <c r="R25" s="22">
        <v>0</v>
      </c>
      <c r="S25" s="22">
        <f t="shared" si="3"/>
        <v>0</v>
      </c>
      <c r="T25" s="22">
        <v>0</v>
      </c>
      <c r="U25" s="22">
        <v>0</v>
      </c>
      <c r="V25" s="22">
        <v>0</v>
      </c>
      <c r="W25" s="22">
        <f t="shared" si="4"/>
        <v>0</v>
      </c>
      <c r="X25" s="22">
        <v>0</v>
      </c>
      <c r="Y25" s="22">
        <v>0</v>
      </c>
      <c r="Z25" s="22">
        <v>0</v>
      </c>
      <c r="AA25" s="22">
        <f t="shared" si="5"/>
        <v>0</v>
      </c>
      <c r="AB25" s="22">
        <v>0.1</v>
      </c>
      <c r="AC25" s="22">
        <v>0</v>
      </c>
      <c r="AD25" s="22">
        <v>0</v>
      </c>
      <c r="AE25" s="22">
        <f t="shared" si="6"/>
        <v>0.1</v>
      </c>
      <c r="AF25" s="22">
        <v>0.3</v>
      </c>
      <c r="AG25" s="22">
        <v>0.1</v>
      </c>
      <c r="AH25" s="22">
        <v>0</v>
      </c>
      <c r="AI25" s="22">
        <f t="shared" si="7"/>
        <v>0.4</v>
      </c>
      <c r="AJ25" s="22">
        <v>0.4</v>
      </c>
      <c r="AK25" s="22">
        <v>0.2</v>
      </c>
      <c r="AL25" s="22">
        <v>0</v>
      </c>
      <c r="AM25" s="22">
        <f t="shared" si="8"/>
        <v>0.6000000000000001</v>
      </c>
      <c r="AN25" s="22">
        <v>0.4</v>
      </c>
      <c r="AO25" s="22">
        <v>0.1</v>
      </c>
      <c r="AP25" s="22">
        <v>0</v>
      </c>
      <c r="AQ25" s="22">
        <f t="shared" si="9"/>
        <v>0.5</v>
      </c>
      <c r="AR25" s="22">
        <v>0.2</v>
      </c>
      <c r="AS25" s="22">
        <v>0</v>
      </c>
      <c r="AT25" s="22">
        <v>0</v>
      </c>
      <c r="AU25" s="22">
        <f t="shared" si="12"/>
        <v>0.2</v>
      </c>
      <c r="AV25" s="22">
        <v>0</v>
      </c>
      <c r="AW25" s="22">
        <v>0</v>
      </c>
      <c r="AX25" s="22">
        <v>0</v>
      </c>
      <c r="AY25" s="22">
        <f t="shared" si="10"/>
        <v>0</v>
      </c>
      <c r="AZ25" s="22">
        <f>SUM(D25+H25+L25+P25+T25+X25+AB25+AF25+AJ25+AN25+AR25+AV25)</f>
        <v>1.4000000000000001</v>
      </c>
      <c r="BA25" s="22">
        <f t="shared" si="13"/>
        <v>0.4</v>
      </c>
      <c r="BB25" s="22">
        <f t="shared" si="13"/>
        <v>0</v>
      </c>
      <c r="BC25" s="22">
        <f t="shared" si="11"/>
        <v>1.8000000000000003</v>
      </c>
      <c r="BD25" s="132" t="s">
        <v>84</v>
      </c>
      <c r="BE25" s="133"/>
      <c r="BF25" s="20"/>
    </row>
    <row r="26" spans="1:58" ht="6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20"/>
    </row>
    <row r="27" spans="1:58" ht="12.75">
      <c r="A27" s="118" t="s">
        <v>105</v>
      </c>
      <c r="B27" s="119"/>
      <c r="C27" s="11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122" t="s">
        <v>106</v>
      </c>
      <c r="BE27" s="122"/>
      <c r="BF27" s="123"/>
    </row>
    <row r="28" spans="1:58" ht="12.75">
      <c r="A28" s="10"/>
      <c r="B28" s="126" t="s">
        <v>99</v>
      </c>
      <c r="C28" s="138"/>
      <c r="D28" s="12">
        <f>SUM(D29:D30)</f>
        <v>0.3</v>
      </c>
      <c r="E28" s="12">
        <f>SUM(E29:E30)</f>
        <v>0.30000000000000004</v>
      </c>
      <c r="F28" s="12">
        <f>SUM(F29:F30)</f>
        <v>0.2</v>
      </c>
      <c r="G28" s="12">
        <f>SUM(D28:F28)</f>
        <v>0.8</v>
      </c>
      <c r="H28" s="12">
        <f>SUM(H29:H30)</f>
        <v>0.2</v>
      </c>
      <c r="I28" s="12">
        <f>SUM(I29:I30)</f>
        <v>0.2</v>
      </c>
      <c r="J28" s="12">
        <f>SUM(J29:J30)</f>
        <v>0.1</v>
      </c>
      <c r="K28" s="12">
        <f>SUM(H28:J28)</f>
        <v>0.5</v>
      </c>
      <c r="L28" s="12">
        <f>SUM(L29:L30)</f>
        <v>0.2</v>
      </c>
      <c r="M28" s="12">
        <f>SUM(M29:M30)</f>
        <v>0.1</v>
      </c>
      <c r="N28" s="12">
        <f>SUM(N29:N30)</f>
        <v>0.3</v>
      </c>
      <c r="O28" s="12">
        <f>SUM(L28:N28)</f>
        <v>0.6000000000000001</v>
      </c>
      <c r="P28" s="12">
        <f>SUM(P29:P30)</f>
        <v>0.7</v>
      </c>
      <c r="Q28" s="12">
        <f>SUM(Q29:Q30)</f>
        <v>0.2</v>
      </c>
      <c r="R28" s="12">
        <f>SUM(R29:R30)</f>
        <v>0.5</v>
      </c>
      <c r="S28" s="12">
        <f>SUM(P28:R28)</f>
        <v>1.4</v>
      </c>
      <c r="T28" s="12">
        <f>SUM(T29:T30)</f>
        <v>1.7000000000000002</v>
      </c>
      <c r="U28" s="12">
        <f>SUM(U29:U30)</f>
        <v>0.1</v>
      </c>
      <c r="V28" s="12">
        <f>SUM(V29:V30)</f>
        <v>0.4</v>
      </c>
      <c r="W28" s="12">
        <f>SUM(T28:V28)</f>
        <v>2.2</v>
      </c>
      <c r="X28" s="12">
        <f>SUM(X29:X30)</f>
        <v>1.4</v>
      </c>
      <c r="Y28" s="12">
        <f>SUM(Y29:Y30)</f>
        <v>0.2</v>
      </c>
      <c r="Z28" s="12">
        <f>SUM(Z29:Z30)</f>
        <v>0.5</v>
      </c>
      <c r="AA28" s="12">
        <f>SUM(X28:Z28)</f>
        <v>2.0999999999999996</v>
      </c>
      <c r="AB28" s="12">
        <f>SUM(AB29:AB30)</f>
        <v>1.5</v>
      </c>
      <c r="AC28" s="12">
        <f>SUM(AC29:AC30)</f>
        <v>0.1</v>
      </c>
      <c r="AD28" s="12">
        <f>SUM(AD29:AD30)</f>
        <v>0.6</v>
      </c>
      <c r="AE28" s="12">
        <f>SUM(AB28:AD28)</f>
        <v>2.2</v>
      </c>
      <c r="AF28" s="12">
        <f>SUM(AF29:AF30)</f>
        <v>1.6</v>
      </c>
      <c r="AG28" s="12">
        <f>SUM(AG29:AG30)</f>
        <v>0.30000000000000004</v>
      </c>
      <c r="AH28" s="12">
        <f>SUM(AH29:AH30)</f>
        <v>0.3</v>
      </c>
      <c r="AI28" s="12">
        <f>SUM(AF28:AH28)</f>
        <v>2.2</v>
      </c>
      <c r="AJ28" s="12">
        <f>SUM(AJ29:AJ30)</f>
        <v>2.3</v>
      </c>
      <c r="AK28" s="12">
        <f>SUM(AK29:AK30)</f>
        <v>0.1</v>
      </c>
      <c r="AL28" s="12">
        <f>SUM(AL29:AL30)</f>
        <v>0.8</v>
      </c>
      <c r="AM28" s="12">
        <f>SUM(AJ28:AL28)</f>
        <v>3.2</v>
      </c>
      <c r="AN28" s="12">
        <f>SUM(AN29:AN30)</f>
        <v>1.1</v>
      </c>
      <c r="AO28" s="12">
        <f>SUM(AO29:AO30)</f>
        <v>0.2</v>
      </c>
      <c r="AP28" s="12">
        <f>SUM(AP29:AP30)</f>
        <v>0.6</v>
      </c>
      <c r="AQ28" s="12">
        <f>SUM(AN28:AP28)</f>
        <v>1.9</v>
      </c>
      <c r="AR28" s="12">
        <f>SUM(AR29:AR30)</f>
        <v>1.2</v>
      </c>
      <c r="AS28" s="12">
        <f>SUM(AS29:AS30)</f>
        <v>0.2</v>
      </c>
      <c r="AT28" s="12">
        <f>SUM(AT29:AT30)</f>
        <v>0.7</v>
      </c>
      <c r="AU28" s="12">
        <f>SUM(AR28:AT28)</f>
        <v>2.0999999999999996</v>
      </c>
      <c r="AV28" s="12">
        <f>SUM(AV29:AV30)</f>
        <v>1.6</v>
      </c>
      <c r="AW28" s="12">
        <f>SUM(AW29:AW30)</f>
        <v>0</v>
      </c>
      <c r="AX28" s="12">
        <f>SUM(AX29:AX30)</f>
        <v>0.3</v>
      </c>
      <c r="AY28" s="12">
        <f>SUM(AV28:AX28)</f>
        <v>1.9000000000000001</v>
      </c>
      <c r="AZ28" s="12">
        <f>SUM(AZ29:AZ30)</f>
        <v>13.799999999999999</v>
      </c>
      <c r="BA28" s="12">
        <f>SUM(BA29:BA30)</f>
        <v>2</v>
      </c>
      <c r="BB28" s="12">
        <f>SUM(BB29:BB30)</f>
        <v>5.3</v>
      </c>
      <c r="BC28" s="12">
        <f>SUM(AZ28:BB28)</f>
        <v>21.099999999999998</v>
      </c>
      <c r="BD28" s="128" t="s">
        <v>100</v>
      </c>
      <c r="BE28" s="139"/>
      <c r="BF28" s="13"/>
    </row>
    <row r="29" spans="1:58" ht="12.75">
      <c r="A29" s="10"/>
      <c r="B29" s="10"/>
      <c r="C29" s="17" t="s">
        <v>33</v>
      </c>
      <c r="D29" s="18">
        <v>0</v>
      </c>
      <c r="E29" s="18">
        <v>0.2</v>
      </c>
      <c r="F29" s="18">
        <v>0.2</v>
      </c>
      <c r="G29" s="18">
        <f>SUM(D29:F29)</f>
        <v>0.4</v>
      </c>
      <c r="H29" s="18">
        <v>0</v>
      </c>
      <c r="I29" s="18">
        <v>0.1</v>
      </c>
      <c r="J29" s="18">
        <v>0.1</v>
      </c>
      <c r="K29" s="18">
        <f>SUM(H29:J29)</f>
        <v>0.2</v>
      </c>
      <c r="L29" s="18">
        <v>0</v>
      </c>
      <c r="M29" s="18">
        <v>0.1</v>
      </c>
      <c r="N29" s="18">
        <v>0.3</v>
      </c>
      <c r="O29" s="18">
        <f>SUM(L29:N29)</f>
        <v>0.4</v>
      </c>
      <c r="P29" s="18">
        <v>0.1</v>
      </c>
      <c r="Q29" s="18">
        <v>0.2</v>
      </c>
      <c r="R29" s="18">
        <v>0.5</v>
      </c>
      <c r="S29" s="18">
        <f>SUM(P29:R29)</f>
        <v>0.8</v>
      </c>
      <c r="T29" s="18">
        <v>0.1</v>
      </c>
      <c r="U29" s="18">
        <v>0</v>
      </c>
      <c r="V29" s="18">
        <v>0.4</v>
      </c>
      <c r="W29" s="18">
        <f>SUM(T29:V29)</f>
        <v>0.5</v>
      </c>
      <c r="X29" s="18">
        <v>0</v>
      </c>
      <c r="Y29" s="18">
        <v>0.1</v>
      </c>
      <c r="Z29" s="18">
        <v>0.5</v>
      </c>
      <c r="AA29" s="18">
        <f>SUM(X29:Z29)</f>
        <v>0.6</v>
      </c>
      <c r="AB29" s="18">
        <v>0</v>
      </c>
      <c r="AC29" s="18">
        <v>0</v>
      </c>
      <c r="AD29" s="18">
        <v>0.6</v>
      </c>
      <c r="AE29" s="18">
        <f>SUM(AB29:AD29)</f>
        <v>0.6</v>
      </c>
      <c r="AF29" s="18">
        <v>0.1</v>
      </c>
      <c r="AG29" s="18">
        <v>0.2</v>
      </c>
      <c r="AH29" s="18">
        <v>0.3</v>
      </c>
      <c r="AI29" s="18">
        <f>SUM(AF29:AH29)</f>
        <v>0.6000000000000001</v>
      </c>
      <c r="AJ29" s="18">
        <v>0.4</v>
      </c>
      <c r="AK29" s="18">
        <v>0</v>
      </c>
      <c r="AL29" s="18">
        <v>0.8</v>
      </c>
      <c r="AM29" s="18">
        <f>SUM(AJ29:AL29)</f>
        <v>1.2000000000000002</v>
      </c>
      <c r="AN29" s="18">
        <v>0</v>
      </c>
      <c r="AO29" s="18">
        <v>0.2</v>
      </c>
      <c r="AP29" s="18">
        <v>0.6</v>
      </c>
      <c r="AQ29" s="18">
        <f>SUM(AN29:AP29)</f>
        <v>0.8</v>
      </c>
      <c r="AR29" s="18">
        <v>0</v>
      </c>
      <c r="AS29" s="18">
        <v>0.2</v>
      </c>
      <c r="AT29" s="18">
        <v>0.7</v>
      </c>
      <c r="AU29" s="18">
        <f>SUM(AR29:AT29)</f>
        <v>0.8999999999999999</v>
      </c>
      <c r="AV29" s="18">
        <v>0.1</v>
      </c>
      <c r="AW29" s="18">
        <v>0</v>
      </c>
      <c r="AX29" s="18">
        <v>0.3</v>
      </c>
      <c r="AY29" s="18">
        <f>SUM(AV29:AX29)</f>
        <v>0.4</v>
      </c>
      <c r="AZ29" s="18">
        <f aca="true" t="shared" si="15" ref="AZ29:BB30">SUM(D29+H29+L29+P29+T29+X29+AB29+AF29+AJ29+AN29+AR29+AV29)</f>
        <v>0.8</v>
      </c>
      <c r="BA29" s="18">
        <f t="shared" si="15"/>
        <v>1.3</v>
      </c>
      <c r="BB29" s="18">
        <f t="shared" si="15"/>
        <v>5.3</v>
      </c>
      <c r="BC29" s="18">
        <f>SUM(AZ29:BB29)</f>
        <v>7.4</v>
      </c>
      <c r="BD29" s="19" t="s">
        <v>23</v>
      </c>
      <c r="BE29" s="13"/>
      <c r="BF29" s="13"/>
    </row>
    <row r="30" spans="1:58" ht="12.75">
      <c r="A30" s="10"/>
      <c r="B30" s="10"/>
      <c r="C30" s="33" t="s">
        <v>22</v>
      </c>
      <c r="D30" s="28">
        <v>0.3</v>
      </c>
      <c r="E30" s="28">
        <v>0.1</v>
      </c>
      <c r="F30" s="28">
        <v>0</v>
      </c>
      <c r="G30" s="28">
        <f>SUM(D30:F30)</f>
        <v>0.4</v>
      </c>
      <c r="H30" s="28">
        <v>0.2</v>
      </c>
      <c r="I30" s="28">
        <v>0.1</v>
      </c>
      <c r="J30" s="28">
        <v>0</v>
      </c>
      <c r="K30" s="28">
        <f>SUM(H30:J30)</f>
        <v>0.30000000000000004</v>
      </c>
      <c r="L30" s="28">
        <v>0.2</v>
      </c>
      <c r="M30" s="28">
        <v>0</v>
      </c>
      <c r="N30" s="28">
        <v>0</v>
      </c>
      <c r="O30" s="28">
        <f>SUM(L30:N30)</f>
        <v>0.2</v>
      </c>
      <c r="P30" s="28">
        <v>0.6</v>
      </c>
      <c r="Q30" s="28">
        <v>0</v>
      </c>
      <c r="R30" s="28">
        <v>0</v>
      </c>
      <c r="S30" s="28">
        <f>SUM(P30:R30)</f>
        <v>0.6</v>
      </c>
      <c r="T30" s="28">
        <v>1.6</v>
      </c>
      <c r="U30" s="28">
        <v>0.1</v>
      </c>
      <c r="V30" s="28">
        <v>0</v>
      </c>
      <c r="W30" s="28">
        <f>SUM(T30:V30)</f>
        <v>1.7000000000000002</v>
      </c>
      <c r="X30" s="28">
        <v>1.4</v>
      </c>
      <c r="Y30" s="28">
        <v>0.1</v>
      </c>
      <c r="Z30" s="28">
        <v>0</v>
      </c>
      <c r="AA30" s="28">
        <f>SUM(X30:Z30)</f>
        <v>1.5</v>
      </c>
      <c r="AB30" s="28">
        <v>1.5</v>
      </c>
      <c r="AC30" s="28">
        <v>0.1</v>
      </c>
      <c r="AD30" s="28">
        <v>0</v>
      </c>
      <c r="AE30" s="28">
        <f>SUM(AB30:AD30)</f>
        <v>1.6</v>
      </c>
      <c r="AF30" s="28">
        <v>1.5</v>
      </c>
      <c r="AG30" s="28">
        <v>0.1</v>
      </c>
      <c r="AH30" s="28">
        <v>0</v>
      </c>
      <c r="AI30" s="28">
        <f>SUM(AF30:AH30)</f>
        <v>1.6</v>
      </c>
      <c r="AJ30" s="28">
        <v>1.9</v>
      </c>
      <c r="AK30" s="28">
        <v>0.1</v>
      </c>
      <c r="AL30" s="28">
        <v>0</v>
      </c>
      <c r="AM30" s="28">
        <f>SUM(AJ30:AL30)</f>
        <v>2</v>
      </c>
      <c r="AN30" s="28">
        <v>1.1</v>
      </c>
      <c r="AO30" s="28">
        <v>0</v>
      </c>
      <c r="AP30" s="28">
        <v>0</v>
      </c>
      <c r="AQ30" s="28">
        <f>SUM(AN30:AP30)</f>
        <v>1.1</v>
      </c>
      <c r="AR30" s="28">
        <v>1.2</v>
      </c>
      <c r="AS30" s="28">
        <v>0</v>
      </c>
      <c r="AT30" s="28">
        <v>0</v>
      </c>
      <c r="AU30" s="28">
        <f>SUM(AR30:AT30)</f>
        <v>1.2</v>
      </c>
      <c r="AV30" s="28">
        <v>1.5</v>
      </c>
      <c r="AW30" s="28">
        <v>0</v>
      </c>
      <c r="AX30" s="28">
        <v>0</v>
      </c>
      <c r="AY30" s="28">
        <f>SUM(AV30:AX30)</f>
        <v>1.5</v>
      </c>
      <c r="AZ30" s="28">
        <f t="shared" si="15"/>
        <v>12.999999999999998</v>
      </c>
      <c r="BA30" s="28">
        <f t="shared" si="15"/>
        <v>0.7</v>
      </c>
      <c r="BB30" s="28">
        <f t="shared" si="15"/>
        <v>0</v>
      </c>
      <c r="BC30" s="28">
        <f>SUM(AZ30:BB30)</f>
        <v>13.699999999999998</v>
      </c>
      <c r="BD30" s="29" t="s">
        <v>24</v>
      </c>
      <c r="BE30" s="13"/>
      <c r="BF30" s="13"/>
    </row>
    <row r="31" spans="1:58" ht="4.5" customHeight="1">
      <c r="A31" s="14"/>
      <c r="B31" s="21"/>
      <c r="C31" s="3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31"/>
      <c r="BE31" s="23"/>
      <c r="BF31" s="20"/>
    </row>
    <row r="32" spans="1:58" ht="6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20"/>
    </row>
    <row r="33" spans="1:58" ht="12.75">
      <c r="A33" s="118" t="s">
        <v>12</v>
      </c>
      <c r="B33" s="119"/>
      <c r="C33" s="120"/>
      <c r="D33" s="12">
        <f>SUM(D34:D35)</f>
        <v>-0.5</v>
      </c>
      <c r="E33" s="12">
        <f>SUM(E34:E35)</f>
        <v>-0.1</v>
      </c>
      <c r="F33" s="12">
        <f>SUM(F34:F35)</f>
        <v>0.2</v>
      </c>
      <c r="G33" s="12">
        <f>SUM(D33:F33)</f>
        <v>-0.39999999999999997</v>
      </c>
      <c r="H33" s="12">
        <f>SUM(H34:H35)</f>
        <v>0.30000000000000004</v>
      </c>
      <c r="I33" s="12">
        <f>SUM(I34:I35)</f>
        <v>-0.19999999999999998</v>
      </c>
      <c r="J33" s="12">
        <f>SUM(J34:J35)</f>
        <v>0</v>
      </c>
      <c r="K33" s="12">
        <f>SUM(H33:J33)</f>
        <v>0.10000000000000006</v>
      </c>
      <c r="L33" s="12">
        <f>SUM(L34:L35)</f>
        <v>0.30000000000000004</v>
      </c>
      <c r="M33" s="12">
        <f>SUM(M34:M35)</f>
        <v>-0.6000000000000001</v>
      </c>
      <c r="N33" s="12">
        <f>SUM(N34:N35)</f>
        <v>0.1</v>
      </c>
      <c r="O33" s="12">
        <f>SUM(L33:N33)</f>
        <v>-0.20000000000000004</v>
      </c>
      <c r="P33" s="12">
        <f>SUM(P34:P35)</f>
        <v>0.8</v>
      </c>
      <c r="Q33" s="12">
        <f>SUM(Q34:Q35)</f>
        <v>-0.3</v>
      </c>
      <c r="R33" s="12">
        <f>SUM(R34:R35)</f>
        <v>0.2</v>
      </c>
      <c r="S33" s="12">
        <f>SUM(P33:R33)</f>
        <v>0.7</v>
      </c>
      <c r="T33" s="12">
        <f>SUM(T34:T35)</f>
        <v>0.49999999999999994</v>
      </c>
      <c r="U33" s="12">
        <f>SUM(U34:U35)</f>
        <v>-0.2</v>
      </c>
      <c r="V33" s="12">
        <f>SUM(V34:V35)</f>
        <v>0.4</v>
      </c>
      <c r="W33" s="12">
        <f>SUM(T33:V33)</f>
        <v>0.7</v>
      </c>
      <c r="X33" s="12">
        <f>SUM(X34:X35)</f>
        <v>1.5</v>
      </c>
      <c r="Y33" s="12">
        <f>SUM(Y34:Y35)</f>
        <v>-1.5</v>
      </c>
      <c r="Z33" s="12">
        <f>SUM(Z34:Z35)</f>
        <v>0</v>
      </c>
      <c r="AA33" s="12">
        <f>SUM(X33:Z33)</f>
        <v>0</v>
      </c>
      <c r="AB33" s="12">
        <f>SUM(AB34:AB35)</f>
        <v>0.6000000000000001</v>
      </c>
      <c r="AC33" s="12">
        <f>SUM(AC34:AC35)</f>
        <v>-1.2999999999999998</v>
      </c>
      <c r="AD33" s="12">
        <f>SUM(AD34:AD35)</f>
        <v>0.2</v>
      </c>
      <c r="AE33" s="12">
        <f>SUM(AB33:AD33)</f>
        <v>-0.4999999999999997</v>
      </c>
      <c r="AF33" s="12">
        <f>SUM(AF34:AF35)</f>
        <v>0.8</v>
      </c>
      <c r="AG33" s="12">
        <f>SUM(AG34:AG35)</f>
        <v>-1.1</v>
      </c>
      <c r="AH33" s="12">
        <f>SUM(AH34:AH35)</f>
        <v>0.6000000000000001</v>
      </c>
      <c r="AI33" s="12">
        <f>SUM(AF33:AH33)</f>
        <v>0.30000000000000004</v>
      </c>
      <c r="AJ33" s="12">
        <f>SUM(AJ34:AJ35)</f>
        <v>0.1</v>
      </c>
      <c r="AK33" s="12">
        <f>SUM(AK34:AK35)</f>
        <v>-0.1</v>
      </c>
      <c r="AL33" s="12">
        <f>SUM(AL34:AL35)</f>
        <v>0</v>
      </c>
      <c r="AM33" s="12">
        <f>SUM(AJ33:AL33)</f>
        <v>0</v>
      </c>
      <c r="AN33" s="12">
        <f>SUM(AN34:AN35)</f>
        <v>-0.6</v>
      </c>
      <c r="AO33" s="12">
        <f>SUM(AO34:AO35)</f>
        <v>-1</v>
      </c>
      <c r="AP33" s="12">
        <f>SUM(AP34:AP35)</f>
        <v>1.6</v>
      </c>
      <c r="AQ33" s="12">
        <f>SUM(AN33:AP33)</f>
        <v>0</v>
      </c>
      <c r="AR33" s="12">
        <f>SUM(AR34:AR35)</f>
        <v>0.9</v>
      </c>
      <c r="AS33" s="12">
        <f>SUM(AS34:AS35)</f>
        <v>-0.7</v>
      </c>
      <c r="AT33" s="12">
        <f>SUM(AT34:AT35)</f>
        <v>0.3</v>
      </c>
      <c r="AU33" s="12">
        <f>SUM(AR33:AT33)</f>
        <v>0.5</v>
      </c>
      <c r="AV33" s="12">
        <f>SUM(AV34:AV35)</f>
        <v>1.5</v>
      </c>
      <c r="AW33" s="12">
        <f>SUM(AW34:AW35)</f>
        <v>-1.1</v>
      </c>
      <c r="AX33" s="12">
        <f>SUM(AX34:AX35)</f>
        <v>0.2</v>
      </c>
      <c r="AY33" s="12">
        <f>SUM(AV33:AX33)</f>
        <v>0.5999999999999999</v>
      </c>
      <c r="AZ33" s="12">
        <f>SUM(AZ34:AZ35)</f>
        <v>6.2</v>
      </c>
      <c r="BA33" s="12">
        <f>SUM(BA34:BA35)</f>
        <v>-8.2</v>
      </c>
      <c r="BB33" s="12">
        <f>SUM(BB34:BB35)</f>
        <v>3.8000000000000003</v>
      </c>
      <c r="BC33" s="12">
        <f>SUM(AZ33:BB33)</f>
        <v>1.8000000000000012</v>
      </c>
      <c r="BD33" s="121" t="s">
        <v>13</v>
      </c>
      <c r="BE33" s="122"/>
      <c r="BF33" s="123"/>
    </row>
    <row r="34" spans="1:58" ht="12.75">
      <c r="A34" s="14"/>
      <c r="B34" s="126" t="s">
        <v>111</v>
      </c>
      <c r="C34" s="127"/>
      <c r="D34" s="18">
        <v>-0.2</v>
      </c>
      <c r="E34" s="18">
        <v>0.1</v>
      </c>
      <c r="F34" s="18">
        <f>-F341</f>
        <v>0</v>
      </c>
      <c r="G34" s="18">
        <f>SUM(D34:F34)</f>
        <v>-0.1</v>
      </c>
      <c r="H34" s="18">
        <v>0.2</v>
      </c>
      <c r="I34" s="18">
        <v>0.1</v>
      </c>
      <c r="J34" s="18">
        <v>0</v>
      </c>
      <c r="K34" s="18">
        <f>SUM(H34:J34)</f>
        <v>0.30000000000000004</v>
      </c>
      <c r="L34" s="18">
        <v>-0.1</v>
      </c>
      <c r="M34" s="18">
        <v>-0.2</v>
      </c>
      <c r="N34" s="18">
        <v>0</v>
      </c>
      <c r="O34" s="18">
        <f>SUM(L34:N34)</f>
        <v>-0.30000000000000004</v>
      </c>
      <c r="P34" s="18">
        <v>0.6</v>
      </c>
      <c r="Q34" s="18">
        <v>-0.3</v>
      </c>
      <c r="R34" s="18">
        <v>0</v>
      </c>
      <c r="S34" s="18">
        <f>SUM(P34:R34)</f>
        <v>0.3</v>
      </c>
      <c r="T34" s="18">
        <v>0.7</v>
      </c>
      <c r="U34" s="18">
        <v>-0.1</v>
      </c>
      <c r="V34" s="18">
        <v>0.2</v>
      </c>
      <c r="W34" s="18">
        <f>SUM(T34:V34)</f>
        <v>0.8</v>
      </c>
      <c r="X34" s="18">
        <v>0.7</v>
      </c>
      <c r="Y34" s="18">
        <v>-0.7</v>
      </c>
      <c r="Z34" s="18">
        <v>0.1</v>
      </c>
      <c r="AA34" s="18">
        <f>SUM(X34:Z34)</f>
        <v>0.1</v>
      </c>
      <c r="AB34" s="18">
        <v>0.2</v>
      </c>
      <c r="AC34" s="18">
        <v>-0.7</v>
      </c>
      <c r="AD34" s="18">
        <v>0.1</v>
      </c>
      <c r="AE34" s="18">
        <f>SUM(AB34:AD34)</f>
        <v>-0.3999999999999999</v>
      </c>
      <c r="AF34" s="18">
        <v>0.2</v>
      </c>
      <c r="AG34" s="18">
        <v>-0.4</v>
      </c>
      <c r="AH34" s="18">
        <v>0.2</v>
      </c>
      <c r="AI34" s="18">
        <f>SUM(AF34:AH34)</f>
        <v>0</v>
      </c>
      <c r="AJ34" s="18">
        <v>0.2</v>
      </c>
      <c r="AK34" s="18">
        <v>0.1</v>
      </c>
      <c r="AL34" s="18">
        <v>0.2</v>
      </c>
      <c r="AM34" s="18">
        <f>SUM(AJ34:AL34)</f>
        <v>0.5</v>
      </c>
      <c r="AN34" s="18">
        <v>0</v>
      </c>
      <c r="AO34" s="18">
        <v>0.2</v>
      </c>
      <c r="AP34" s="18">
        <v>0.1</v>
      </c>
      <c r="AQ34" s="18">
        <f>SUM(AN34:AP34)</f>
        <v>0.30000000000000004</v>
      </c>
      <c r="AR34" s="18">
        <v>0.8</v>
      </c>
      <c r="AS34" s="18">
        <v>-0.4</v>
      </c>
      <c r="AT34" s="18">
        <v>-0.2</v>
      </c>
      <c r="AU34" s="18">
        <f>SUM(AR34:AT34)</f>
        <v>0.2</v>
      </c>
      <c r="AV34" s="18">
        <v>1.3</v>
      </c>
      <c r="AW34" s="18">
        <v>-0.4</v>
      </c>
      <c r="AX34" s="18">
        <v>-0.2</v>
      </c>
      <c r="AY34" s="18">
        <f>SUM(AV34:AX34)</f>
        <v>0.7</v>
      </c>
      <c r="AZ34" s="18">
        <f aca="true" t="shared" si="16" ref="AZ34:BB35">SUM(D34+H34+L34+P34+T34+X34+AB34+AF34+AJ34+AN34+AR34+AV34)</f>
        <v>4.6000000000000005</v>
      </c>
      <c r="BA34" s="18">
        <f t="shared" si="16"/>
        <v>-2.7</v>
      </c>
      <c r="BB34" s="18">
        <f t="shared" si="16"/>
        <v>0.49999999999999994</v>
      </c>
      <c r="BC34" s="18">
        <f>SUM(AZ34:BB34)</f>
        <v>2.4000000000000004</v>
      </c>
      <c r="BD34" s="128" t="s">
        <v>113</v>
      </c>
      <c r="BE34" s="129"/>
      <c r="BF34" s="20"/>
    </row>
    <row r="35" spans="1:58" ht="12.75">
      <c r="A35" s="14"/>
      <c r="B35" s="130" t="s">
        <v>81</v>
      </c>
      <c r="C35" s="131"/>
      <c r="D35" s="22">
        <v>-0.3</v>
      </c>
      <c r="E35" s="22">
        <v>-0.2</v>
      </c>
      <c r="F35" s="22">
        <v>0.2</v>
      </c>
      <c r="G35" s="22">
        <f>SUM(D35:F35)</f>
        <v>-0.3</v>
      </c>
      <c r="H35" s="22">
        <v>0.1</v>
      </c>
      <c r="I35" s="22">
        <v>-0.3</v>
      </c>
      <c r="J35" s="22">
        <v>0</v>
      </c>
      <c r="K35" s="22">
        <f>SUM(H35:J35)</f>
        <v>-0.19999999999999998</v>
      </c>
      <c r="L35" s="22">
        <v>0.4</v>
      </c>
      <c r="M35" s="22">
        <v>-0.4</v>
      </c>
      <c r="N35" s="22">
        <v>0.1</v>
      </c>
      <c r="O35" s="22">
        <f>SUM(L35:N35)</f>
        <v>0.1</v>
      </c>
      <c r="P35" s="22">
        <v>0.2</v>
      </c>
      <c r="Q35" s="22">
        <v>0</v>
      </c>
      <c r="R35" s="22">
        <v>0.2</v>
      </c>
      <c r="S35" s="22">
        <f>SUM(P35:R35)</f>
        <v>0.4</v>
      </c>
      <c r="T35" s="22">
        <v>-0.2</v>
      </c>
      <c r="U35" s="22">
        <v>-0.1</v>
      </c>
      <c r="V35" s="22">
        <v>0.2</v>
      </c>
      <c r="W35" s="22">
        <f>SUM(T35:V35)</f>
        <v>-0.10000000000000003</v>
      </c>
      <c r="X35" s="22">
        <v>0.8</v>
      </c>
      <c r="Y35" s="22">
        <v>-0.8</v>
      </c>
      <c r="Z35" s="22">
        <v>-0.1</v>
      </c>
      <c r="AA35" s="22">
        <f>SUM(X35:Z35)</f>
        <v>-0.1</v>
      </c>
      <c r="AB35" s="22">
        <v>0.4</v>
      </c>
      <c r="AC35" s="22">
        <v>-0.6</v>
      </c>
      <c r="AD35" s="22">
        <v>0.1</v>
      </c>
      <c r="AE35" s="22">
        <f>SUM(AB35:AD35)</f>
        <v>-0.09999999999999995</v>
      </c>
      <c r="AF35" s="22">
        <v>0.6</v>
      </c>
      <c r="AG35" s="22">
        <v>-0.7</v>
      </c>
      <c r="AH35" s="22">
        <v>0.4</v>
      </c>
      <c r="AI35" s="22">
        <f>SUM(AF35:AH35)</f>
        <v>0.30000000000000004</v>
      </c>
      <c r="AJ35" s="22">
        <v>-0.1</v>
      </c>
      <c r="AK35" s="22">
        <v>-0.2</v>
      </c>
      <c r="AL35" s="22">
        <v>-0.2</v>
      </c>
      <c r="AM35" s="22">
        <f>SUM(AJ35:AL35)</f>
        <v>-0.5</v>
      </c>
      <c r="AN35" s="22">
        <v>-0.6</v>
      </c>
      <c r="AO35" s="22">
        <v>-1.2</v>
      </c>
      <c r="AP35" s="22">
        <v>1.5</v>
      </c>
      <c r="AQ35" s="22">
        <f>SUM(AN35:AP35)</f>
        <v>-0.2999999999999998</v>
      </c>
      <c r="AR35" s="22">
        <v>0.1</v>
      </c>
      <c r="AS35" s="22">
        <v>-0.3</v>
      </c>
      <c r="AT35" s="22">
        <v>0.5</v>
      </c>
      <c r="AU35" s="22">
        <f>SUM(AR35:AT35)</f>
        <v>0.30000000000000004</v>
      </c>
      <c r="AV35" s="22">
        <v>0.2</v>
      </c>
      <c r="AW35" s="22">
        <v>-0.7</v>
      </c>
      <c r="AX35" s="22">
        <v>0.4</v>
      </c>
      <c r="AY35" s="22">
        <f>SUM(AV35:AX35)</f>
        <v>-0.09999999999999992</v>
      </c>
      <c r="AZ35" s="22">
        <f t="shared" si="16"/>
        <v>1.5999999999999999</v>
      </c>
      <c r="BA35" s="22">
        <f t="shared" si="16"/>
        <v>-5.5</v>
      </c>
      <c r="BB35" s="22">
        <f t="shared" si="16"/>
        <v>3.3000000000000003</v>
      </c>
      <c r="BC35" s="22">
        <f>SUM(AZ35:BB35)</f>
        <v>-0.6000000000000001</v>
      </c>
      <c r="BD35" s="132" t="s">
        <v>82</v>
      </c>
      <c r="BE35" s="133"/>
      <c r="BF35" s="20"/>
    </row>
    <row r="36" spans="1:58" ht="6.75" customHeight="1">
      <c r="A36" s="14"/>
      <c r="B36" s="80"/>
      <c r="C36" s="8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81"/>
      <c r="BE36" s="81"/>
      <c r="BF36" s="20"/>
    </row>
    <row r="37" spans="1:58" ht="12.75" customHeight="1">
      <c r="A37" s="142"/>
      <c r="B37" s="143"/>
      <c r="C37" s="143"/>
      <c r="D37" s="140" t="s">
        <v>71</v>
      </c>
      <c r="E37" s="140"/>
      <c r="F37" s="140"/>
      <c r="G37" s="140"/>
      <c r="H37" s="140" t="s">
        <v>72</v>
      </c>
      <c r="I37" s="140"/>
      <c r="J37" s="140"/>
      <c r="K37" s="140"/>
      <c r="L37" s="140" t="s">
        <v>58</v>
      </c>
      <c r="M37" s="140"/>
      <c r="N37" s="140"/>
      <c r="O37" s="140"/>
      <c r="P37" s="154" t="s">
        <v>59</v>
      </c>
      <c r="Q37" s="140"/>
      <c r="R37" s="140"/>
      <c r="S37" s="140"/>
      <c r="T37" s="140" t="s">
        <v>60</v>
      </c>
      <c r="U37" s="140"/>
      <c r="V37" s="140"/>
      <c r="W37" s="140"/>
      <c r="X37" s="141" t="s">
        <v>61</v>
      </c>
      <c r="Y37" s="140"/>
      <c r="Z37" s="140"/>
      <c r="AA37" s="140"/>
      <c r="AB37" s="140" t="s">
        <v>62</v>
      </c>
      <c r="AC37" s="140"/>
      <c r="AD37" s="140"/>
      <c r="AE37" s="140"/>
      <c r="AF37" s="140" t="s">
        <v>63</v>
      </c>
      <c r="AG37" s="140"/>
      <c r="AH37" s="140"/>
      <c r="AI37" s="140"/>
      <c r="AJ37" s="141" t="s">
        <v>64</v>
      </c>
      <c r="AK37" s="140"/>
      <c r="AL37" s="140"/>
      <c r="AM37" s="140"/>
      <c r="AN37" s="140" t="s">
        <v>65</v>
      </c>
      <c r="AO37" s="140"/>
      <c r="AP37" s="140"/>
      <c r="AQ37" s="140"/>
      <c r="AR37" s="151" t="s">
        <v>66</v>
      </c>
      <c r="AS37" s="152"/>
      <c r="AT37" s="152"/>
      <c r="AU37" s="153"/>
      <c r="AV37" s="141" t="s">
        <v>67</v>
      </c>
      <c r="AW37" s="140"/>
      <c r="AX37" s="140"/>
      <c r="AY37" s="140"/>
      <c r="AZ37" s="141" t="s">
        <v>67</v>
      </c>
      <c r="BA37" s="140"/>
      <c r="BB37" s="140"/>
      <c r="BC37" s="140"/>
      <c r="BD37" s="142"/>
      <c r="BE37" s="143"/>
      <c r="BF37" s="144"/>
    </row>
    <row r="38" spans="1:58" ht="12.75">
      <c r="A38" s="145" t="s">
        <v>27</v>
      </c>
      <c r="B38" s="146"/>
      <c r="C38" s="147"/>
      <c r="D38" s="12">
        <f>SUM(D11+D13-D17-D28-D33)</f>
        <v>8.399999999999999</v>
      </c>
      <c r="E38" s="12">
        <f>SUM(E11+E13-E17-E28-E33)</f>
        <v>5.1000000000000005</v>
      </c>
      <c r="F38" s="12">
        <f>SUM(F11+F13-F17-F28-F33)</f>
        <v>2.0999999999999996</v>
      </c>
      <c r="G38" s="12">
        <f>SUM(D38:F38)</f>
        <v>15.6</v>
      </c>
      <c r="H38" s="12">
        <f>SUM(H11+H13-H17-H28-H33)</f>
        <v>9.2</v>
      </c>
      <c r="I38" s="12">
        <f>SUM(I11+I13-I17-I28-I33)</f>
        <v>5.500000000000001</v>
      </c>
      <c r="J38" s="12">
        <f>SUM(J11+J13-J17-J28-J33)</f>
        <v>2.7999999999999994</v>
      </c>
      <c r="K38" s="12">
        <f>SUM(H38:J38)</f>
        <v>17.5</v>
      </c>
      <c r="L38" s="12">
        <f>SUM(L11+L13-L17-L28-L33)</f>
        <v>32.1</v>
      </c>
      <c r="M38" s="12">
        <f>SUM(M11+M13-M17-M28-M33)</f>
        <v>15.4</v>
      </c>
      <c r="N38" s="12">
        <f>SUM(N11+N13-N17-N28-N33)</f>
        <v>13.499999999999998</v>
      </c>
      <c r="O38" s="12">
        <f>SUM(L38:N38)</f>
        <v>61</v>
      </c>
      <c r="P38" s="12">
        <f>SUM(P11+P13-P17-P28-P33)</f>
        <v>47.4</v>
      </c>
      <c r="Q38" s="12">
        <f>SUM(Q11+Q13-Q17-Q28-Q33)</f>
        <v>22.400000000000002</v>
      </c>
      <c r="R38" s="12">
        <f>SUM(R11+R13-R17-R28-R33)</f>
        <v>20.4</v>
      </c>
      <c r="S38" s="12">
        <f>SUM(P38:R38)</f>
        <v>90.19999999999999</v>
      </c>
      <c r="T38" s="12">
        <f>SUM(T11+T13-T17-T28-T33)</f>
        <v>48.8</v>
      </c>
      <c r="U38" s="12">
        <f>SUM(U11+U13-U17-U28-U33)</f>
        <v>22.8</v>
      </c>
      <c r="V38" s="12">
        <f>SUM(V11+V13-V17-V28-V33)</f>
        <v>21.8</v>
      </c>
      <c r="W38" s="12">
        <f>SUM(T38:V38)</f>
        <v>93.39999999999999</v>
      </c>
      <c r="X38" s="12">
        <f>SUM(X11+X13-X17-X28-X33)</f>
        <v>46.699999999999996</v>
      </c>
      <c r="Y38" s="12">
        <f>SUM(Y11+Y13-Y17-Y28-Y33)</f>
        <v>23.000000000000004</v>
      </c>
      <c r="Z38" s="12">
        <f>SUM(Z11+Z13-Z17-Z28-Z33)</f>
        <v>21.599999999999998</v>
      </c>
      <c r="AA38" s="12">
        <f>SUM(X38:Z38)</f>
        <v>91.3</v>
      </c>
      <c r="AB38" s="12">
        <f>SUM(AB11+AB13-AB17-AB28-AB33)</f>
        <v>44.99999999999999</v>
      </c>
      <c r="AC38" s="12">
        <f>SUM(AC11+AC13-AC17-AC28-AC33)</f>
        <v>23.400000000000002</v>
      </c>
      <c r="AD38" s="12">
        <f>SUM(AD11+AD13-AD17-AD28-AD33)</f>
        <v>20.399999999999995</v>
      </c>
      <c r="AE38" s="12">
        <f>SUM(AB38:AD38)</f>
        <v>88.79999999999998</v>
      </c>
      <c r="AF38" s="12">
        <f>SUM(AF11+AF13-AF17-AF28-AF33)</f>
        <v>41.199999999999996</v>
      </c>
      <c r="AG38" s="12">
        <f>SUM(AG11+AG13-AG17-AG28-AG33)</f>
        <v>21.1</v>
      </c>
      <c r="AH38" s="12">
        <f>SUM(AH11+AH13-AH17-AH28-AH33)</f>
        <v>19.59999999999999</v>
      </c>
      <c r="AI38" s="12">
        <f>SUM(AF38:AH38)</f>
        <v>81.89999999999999</v>
      </c>
      <c r="AJ38" s="12">
        <f>SUM(AJ11+AJ13-AJ17-AJ28-AJ33)</f>
        <v>36.8</v>
      </c>
      <c r="AK38" s="12">
        <f>SUM(AK11+AK13-AK17-AK28-AK33)</f>
        <v>18.2</v>
      </c>
      <c r="AL38" s="12">
        <f>SUM(AL11+AL13-AL17-AL28-AL33)</f>
        <v>18.59999999999999</v>
      </c>
      <c r="AM38" s="12">
        <f>SUM(AJ38:AL38)</f>
        <v>73.6</v>
      </c>
      <c r="AN38" s="12">
        <f>SUM(AN11+AN13-AN17-AN28-AN33)</f>
        <v>34.199999999999996</v>
      </c>
      <c r="AO38" s="12">
        <f>SUM(AO11+AO13-AO17-AO28-AO33)</f>
        <v>16.5</v>
      </c>
      <c r="AP38" s="12">
        <f>SUM(AP11+AP13-AP17-AP28-AP33)</f>
        <v>16.399999999999988</v>
      </c>
      <c r="AQ38" s="12">
        <f>SUM(AN38:AP38)</f>
        <v>67.09999999999998</v>
      </c>
      <c r="AR38" s="12">
        <f>SUM(AR11+AR13-AR17-AR28-AR33)</f>
        <v>30.899999999999995</v>
      </c>
      <c r="AS38" s="12">
        <f>SUM(AS11+AS13-AS17-AS28-AS33)</f>
        <v>15</v>
      </c>
      <c r="AT38" s="12">
        <f>SUM(AT11+AT13-AT17-AT28-AT33)</f>
        <v>15.099999999999987</v>
      </c>
      <c r="AU38" s="12">
        <f>SUM(AR38:AT38)</f>
        <v>60.99999999999998</v>
      </c>
      <c r="AV38" s="12">
        <f>SUM(AV11+AV13-AV17-AV28-AV33)</f>
        <v>26.999999999999993</v>
      </c>
      <c r="AW38" s="12">
        <f>SUM(AW11+AW13-AW17-AW28-AW33)</f>
        <v>13.499999999999998</v>
      </c>
      <c r="AX38" s="12">
        <f>SUM(AX11+AX13-AX17-AX28-AX33)</f>
        <v>12.999999999999988</v>
      </c>
      <c r="AY38" s="12">
        <f>SUM(AV38:AX38)</f>
        <v>53.49999999999998</v>
      </c>
      <c r="AZ38" s="12">
        <f>SUM(AZ11+AZ13-AZ17-AZ28-AZ33)</f>
        <v>27.000000000000004</v>
      </c>
      <c r="BA38" s="12">
        <f>SUM(BA11+BA13-BA17-BA28-BA33)</f>
        <v>13.5</v>
      </c>
      <c r="BB38" s="12">
        <f>SUM(BB11+BB13-BB17-BB28-BB33)</f>
        <v>13</v>
      </c>
      <c r="BC38" s="12">
        <f>SUM(AZ38:BB38)</f>
        <v>53.5</v>
      </c>
      <c r="BD38" s="148" t="s">
        <v>14</v>
      </c>
      <c r="BE38" s="149"/>
      <c r="BF38" s="150"/>
    </row>
    <row r="39" spans="1:58" ht="6.7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6"/>
    </row>
    <row r="40" spans="1:58" ht="12.75" customHeight="1">
      <c r="A40" s="118" t="s">
        <v>114</v>
      </c>
      <c r="B40" s="119"/>
      <c r="C40" s="120"/>
      <c r="D40" s="12">
        <f>SUM(D41:D42)</f>
        <v>8.4</v>
      </c>
      <c r="E40" s="12">
        <f>SUM(E41:E42)</f>
        <v>5.1</v>
      </c>
      <c r="F40" s="12">
        <f>SUM(F41:F42)</f>
        <v>2.0999999999999996</v>
      </c>
      <c r="G40" s="12">
        <f>SUM(D40:F40)</f>
        <v>15.6</v>
      </c>
      <c r="H40" s="12">
        <f>SUM(H41:H42)</f>
        <v>9.200000000000001</v>
      </c>
      <c r="I40" s="12">
        <f>SUM(I41:I42)</f>
        <v>5.5</v>
      </c>
      <c r="J40" s="12">
        <f>SUM(J41:J42)</f>
        <v>2.8000000000000003</v>
      </c>
      <c r="K40" s="12">
        <f>SUM(H40:J40)</f>
        <v>17.5</v>
      </c>
      <c r="L40" s="12">
        <f>SUM(L41:L42)</f>
        <v>32.1</v>
      </c>
      <c r="M40" s="12">
        <f>SUM(M41:M42)</f>
        <v>15.399999999999999</v>
      </c>
      <c r="N40" s="12">
        <f>SUM(N41:N42)</f>
        <v>13.5</v>
      </c>
      <c r="O40" s="12">
        <f>SUM(L40:N40)</f>
        <v>61</v>
      </c>
      <c r="P40" s="12">
        <f>SUM(P41:P42)</f>
        <v>47.4</v>
      </c>
      <c r="Q40" s="12">
        <f>SUM(Q41:Q42)</f>
        <v>22.400000000000002</v>
      </c>
      <c r="R40" s="12">
        <f>SUM(R41:R42)</f>
        <v>20.400000000000002</v>
      </c>
      <c r="S40" s="12">
        <f>SUM(P40:R40)</f>
        <v>90.2</v>
      </c>
      <c r="T40" s="12">
        <f>SUM(T41:T42)</f>
        <v>48.8</v>
      </c>
      <c r="U40" s="12">
        <f>SUM(U41:U42)</f>
        <v>22.8</v>
      </c>
      <c r="V40" s="12">
        <f>SUM(V41:V42)</f>
        <v>21.8</v>
      </c>
      <c r="W40" s="12">
        <f>SUM(T40:V40)</f>
        <v>93.39999999999999</v>
      </c>
      <c r="X40" s="12">
        <f>SUM(X41:X42)</f>
        <v>46.7</v>
      </c>
      <c r="Y40" s="12">
        <f>SUM(Y41:Y42)</f>
        <v>23</v>
      </c>
      <c r="Z40" s="12">
        <f>SUM(Z41:Z42)</f>
        <v>21.599999999999998</v>
      </c>
      <c r="AA40" s="12">
        <f>SUM(X40:Z40)</f>
        <v>91.3</v>
      </c>
      <c r="AB40" s="12">
        <f>SUM(AB41:AB42)</f>
        <v>45</v>
      </c>
      <c r="AC40" s="12">
        <f>SUM(AC41:AC42)</f>
        <v>23.4</v>
      </c>
      <c r="AD40" s="12">
        <f>SUM(AD41:AD42)</f>
        <v>20.4</v>
      </c>
      <c r="AE40" s="12">
        <f>SUM(AB40:AD40)</f>
        <v>88.80000000000001</v>
      </c>
      <c r="AF40" s="12">
        <f>SUM(AF41:AF42)</f>
        <v>41.199999999999996</v>
      </c>
      <c r="AG40" s="12">
        <f>SUM(AG41:AG42)</f>
        <v>21.1</v>
      </c>
      <c r="AH40" s="12">
        <f>SUM(AH41:AH42)</f>
        <v>19.6</v>
      </c>
      <c r="AI40" s="12">
        <f>SUM(AF40:AH40)</f>
        <v>81.9</v>
      </c>
      <c r="AJ40" s="12">
        <f>SUM(AJ41:AJ42)</f>
        <v>36.800000000000004</v>
      </c>
      <c r="AK40" s="12">
        <f>SUM(AK41:AK42)</f>
        <v>18.200000000000003</v>
      </c>
      <c r="AL40" s="12">
        <f>SUM(AL41:AL42)</f>
        <v>18.599999999999998</v>
      </c>
      <c r="AM40" s="12">
        <f>SUM(AJ40:AL40)</f>
        <v>73.60000000000001</v>
      </c>
      <c r="AN40" s="12">
        <f>SUM(AN41:AN42)</f>
        <v>34.2</v>
      </c>
      <c r="AO40" s="12">
        <f>SUM(AO41:AO42)</f>
        <v>16.5</v>
      </c>
      <c r="AP40" s="12">
        <f>SUM(AP41:AP42)</f>
        <v>16.4</v>
      </c>
      <c r="AQ40" s="12">
        <f>SUM(AN40:AP40)</f>
        <v>67.1</v>
      </c>
      <c r="AR40" s="12">
        <f>SUM(AR41:AR42)</f>
        <v>30.900000000000002</v>
      </c>
      <c r="AS40" s="12">
        <f>SUM(AS41:AS42)</f>
        <v>15</v>
      </c>
      <c r="AT40" s="12">
        <f>SUM(AT41:AT42)</f>
        <v>15.1</v>
      </c>
      <c r="AU40" s="12">
        <f>SUM(AR40:AT40)</f>
        <v>61.00000000000001</v>
      </c>
      <c r="AV40" s="12">
        <f>SUM(AV41:AV42)</f>
        <v>27</v>
      </c>
      <c r="AW40" s="12">
        <f>SUM(AW41:AW42)</f>
        <v>13.5</v>
      </c>
      <c r="AX40" s="12">
        <f>SUM(AX41:AX42)</f>
        <v>13</v>
      </c>
      <c r="AY40" s="12">
        <f>SUM(AV40:AX40)</f>
        <v>53.5</v>
      </c>
      <c r="AZ40" s="12">
        <f>SUM(AZ41:AZ42)</f>
        <v>27</v>
      </c>
      <c r="BA40" s="12">
        <f>SUM(BA41:BA42)</f>
        <v>13.5</v>
      </c>
      <c r="BB40" s="12">
        <f>SUM(BB41:BB42)</f>
        <v>13</v>
      </c>
      <c r="BC40" s="12">
        <f>SUM(AZ40:BB40)</f>
        <v>53.5</v>
      </c>
      <c r="BD40" s="121" t="s">
        <v>112</v>
      </c>
      <c r="BE40" s="122"/>
      <c r="BF40" s="123"/>
    </row>
    <row r="41" spans="1:58" ht="12.75">
      <c r="A41" s="14"/>
      <c r="B41" s="126" t="s">
        <v>15</v>
      </c>
      <c r="C41" s="127"/>
      <c r="D41" s="18">
        <v>6.9</v>
      </c>
      <c r="E41" s="18">
        <v>2.6</v>
      </c>
      <c r="F41" s="18">
        <v>1.4</v>
      </c>
      <c r="G41" s="18">
        <f>SUM(D41:F41)</f>
        <v>10.9</v>
      </c>
      <c r="H41" s="18">
        <v>8.3</v>
      </c>
      <c r="I41" s="18">
        <v>3.4</v>
      </c>
      <c r="J41" s="18">
        <v>2.2</v>
      </c>
      <c r="K41" s="18">
        <f>SUM(H41:J41)</f>
        <v>13.900000000000002</v>
      </c>
      <c r="L41" s="18">
        <v>29.6</v>
      </c>
      <c r="M41" s="18">
        <v>12.7</v>
      </c>
      <c r="N41" s="18">
        <v>12</v>
      </c>
      <c r="O41" s="18">
        <f>SUM(L41:N41)</f>
        <v>54.3</v>
      </c>
      <c r="P41" s="18">
        <v>44</v>
      </c>
      <c r="Q41" s="18">
        <v>18.6</v>
      </c>
      <c r="R41" s="18">
        <v>17.8</v>
      </c>
      <c r="S41" s="18">
        <f>SUM(P41:R41)</f>
        <v>80.4</v>
      </c>
      <c r="T41" s="18">
        <v>44.3</v>
      </c>
      <c r="U41" s="18">
        <v>19.1</v>
      </c>
      <c r="V41" s="18">
        <v>18.7</v>
      </c>
      <c r="W41" s="18">
        <f>SUM(T41:V41)</f>
        <v>82.1</v>
      </c>
      <c r="X41" s="18">
        <v>42.1</v>
      </c>
      <c r="Y41" s="18">
        <v>18</v>
      </c>
      <c r="Z41" s="18">
        <v>18.4</v>
      </c>
      <c r="AA41" s="18">
        <f>SUM(X41:Z41)</f>
        <v>78.5</v>
      </c>
      <c r="AB41" s="18">
        <v>40.3</v>
      </c>
      <c r="AC41" s="18">
        <v>16.9</v>
      </c>
      <c r="AD41" s="18">
        <v>17.5</v>
      </c>
      <c r="AE41" s="18">
        <f>SUM(AB41:AD41)</f>
        <v>74.69999999999999</v>
      </c>
      <c r="AF41" s="18">
        <v>36.4</v>
      </c>
      <c r="AG41" s="18">
        <v>14.8</v>
      </c>
      <c r="AH41" s="18">
        <v>16.5</v>
      </c>
      <c r="AI41" s="18">
        <f>SUM(AF41:AH41)</f>
        <v>67.7</v>
      </c>
      <c r="AJ41" s="18">
        <v>32.6</v>
      </c>
      <c r="AK41" s="18">
        <v>12.8</v>
      </c>
      <c r="AL41" s="18">
        <v>15.2</v>
      </c>
      <c r="AM41" s="18">
        <f>SUM(AJ41:AL41)</f>
        <v>60.60000000000001</v>
      </c>
      <c r="AN41" s="18">
        <v>30.5</v>
      </c>
      <c r="AO41" s="18">
        <v>11.6</v>
      </c>
      <c r="AP41" s="18">
        <v>13</v>
      </c>
      <c r="AQ41" s="18">
        <f>SUM(AN41:AP41)</f>
        <v>55.1</v>
      </c>
      <c r="AR41" s="18">
        <v>27.6</v>
      </c>
      <c r="AS41" s="18">
        <v>10.1</v>
      </c>
      <c r="AT41" s="18">
        <v>12</v>
      </c>
      <c r="AU41" s="18">
        <f>SUM(AR41:AT41)</f>
        <v>49.7</v>
      </c>
      <c r="AV41" s="18">
        <v>23.9</v>
      </c>
      <c r="AW41" s="18">
        <v>8.7</v>
      </c>
      <c r="AX41" s="18">
        <v>10.8</v>
      </c>
      <c r="AY41" s="18">
        <f>SUM(AV41:AX41)</f>
        <v>43.39999999999999</v>
      </c>
      <c r="AZ41" s="18">
        <f>SUM(AV41)</f>
        <v>23.9</v>
      </c>
      <c r="BA41" s="18">
        <f>SUM(AW41)</f>
        <v>8.7</v>
      </c>
      <c r="BB41" s="18">
        <f>SUM(AX41)</f>
        <v>10.8</v>
      </c>
      <c r="BC41" s="18">
        <f>SUM(AZ41:BB41)</f>
        <v>43.39999999999999</v>
      </c>
      <c r="BD41" s="128" t="s">
        <v>16</v>
      </c>
      <c r="BE41" s="129"/>
      <c r="BF41" s="20"/>
    </row>
    <row r="42" spans="1:58" ht="12.75">
      <c r="A42" s="14"/>
      <c r="B42" s="130" t="s">
        <v>17</v>
      </c>
      <c r="C42" s="131"/>
      <c r="D42" s="22">
        <v>1.5</v>
      </c>
      <c r="E42" s="22">
        <v>2.5</v>
      </c>
      <c r="F42" s="22">
        <v>0.7</v>
      </c>
      <c r="G42" s="22">
        <f>SUM(D42:F42)</f>
        <v>4.7</v>
      </c>
      <c r="H42" s="22">
        <v>0.9</v>
      </c>
      <c r="I42" s="22">
        <v>2.1</v>
      </c>
      <c r="J42" s="22">
        <v>0.6</v>
      </c>
      <c r="K42" s="22">
        <f>SUM(H42:J42)</f>
        <v>3.6</v>
      </c>
      <c r="L42" s="22">
        <v>2.5</v>
      </c>
      <c r="M42" s="22">
        <v>2.7</v>
      </c>
      <c r="N42" s="22">
        <v>1.5</v>
      </c>
      <c r="O42" s="22">
        <f>SUM(L42:N42)</f>
        <v>6.7</v>
      </c>
      <c r="P42" s="22">
        <v>3.4</v>
      </c>
      <c r="Q42" s="22">
        <v>3.8</v>
      </c>
      <c r="R42" s="22">
        <v>2.6</v>
      </c>
      <c r="S42" s="22">
        <f>SUM(P42:R42)</f>
        <v>9.799999999999999</v>
      </c>
      <c r="T42" s="22">
        <v>4.5</v>
      </c>
      <c r="U42" s="22">
        <v>3.7</v>
      </c>
      <c r="V42" s="22">
        <v>3.1</v>
      </c>
      <c r="W42" s="22">
        <f>SUM(T42:V42)</f>
        <v>11.299999999999999</v>
      </c>
      <c r="X42" s="22">
        <v>4.6</v>
      </c>
      <c r="Y42" s="22">
        <v>5</v>
      </c>
      <c r="Z42" s="22">
        <v>3.2</v>
      </c>
      <c r="AA42" s="22">
        <f>SUM(X42:Z42)</f>
        <v>12.8</v>
      </c>
      <c r="AB42" s="22">
        <v>4.7</v>
      </c>
      <c r="AC42" s="22">
        <v>6.5</v>
      </c>
      <c r="AD42" s="22">
        <v>2.9</v>
      </c>
      <c r="AE42" s="22">
        <f>SUM(AB42:AD42)</f>
        <v>14.1</v>
      </c>
      <c r="AF42" s="22">
        <v>4.8</v>
      </c>
      <c r="AG42" s="22">
        <v>6.3</v>
      </c>
      <c r="AH42" s="22">
        <v>3.1</v>
      </c>
      <c r="AI42" s="22">
        <f>SUM(AF42:AH42)</f>
        <v>14.2</v>
      </c>
      <c r="AJ42" s="22">
        <v>4.2</v>
      </c>
      <c r="AK42" s="22">
        <v>5.4</v>
      </c>
      <c r="AL42" s="22">
        <v>3.4</v>
      </c>
      <c r="AM42" s="22">
        <f>SUM(AJ42:AL42)</f>
        <v>13.000000000000002</v>
      </c>
      <c r="AN42" s="22">
        <v>3.7</v>
      </c>
      <c r="AO42" s="22">
        <v>4.9</v>
      </c>
      <c r="AP42" s="22">
        <v>3.4</v>
      </c>
      <c r="AQ42" s="22">
        <f>SUM(AN42:AP42)</f>
        <v>12.000000000000002</v>
      </c>
      <c r="AR42" s="22">
        <v>3.3</v>
      </c>
      <c r="AS42" s="22">
        <v>4.9</v>
      </c>
      <c r="AT42" s="22">
        <v>3.1</v>
      </c>
      <c r="AU42" s="22">
        <f>SUM(AR42:AT42)</f>
        <v>11.299999999999999</v>
      </c>
      <c r="AV42" s="22">
        <v>3.1</v>
      </c>
      <c r="AW42" s="22">
        <v>4.8</v>
      </c>
      <c r="AX42" s="22">
        <v>2.2</v>
      </c>
      <c r="AY42" s="22">
        <f>SUM(AV42:AX42)</f>
        <v>10.100000000000001</v>
      </c>
      <c r="AZ42" s="22">
        <f>AV42</f>
        <v>3.1</v>
      </c>
      <c r="BA42" s="22">
        <f>AW42</f>
        <v>4.8</v>
      </c>
      <c r="BB42" s="22">
        <f>AX42</f>
        <v>2.2</v>
      </c>
      <c r="BC42" s="22">
        <f>SUM(AZ42:BB42)</f>
        <v>10.100000000000001</v>
      </c>
      <c r="BD42" s="132" t="s">
        <v>18</v>
      </c>
      <c r="BE42" s="133"/>
      <c r="BF42" s="20"/>
    </row>
    <row r="43" spans="1:58" ht="12.75">
      <c r="A43" s="3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38"/>
    </row>
    <row r="44" spans="1:58" ht="12.75">
      <c r="A44" s="145" t="s">
        <v>117</v>
      </c>
      <c r="B44" s="146"/>
      <c r="C44" s="147"/>
      <c r="D44" s="11">
        <v>0.4</v>
      </c>
      <c r="E44" s="12">
        <v>0.9</v>
      </c>
      <c r="F44" s="12">
        <v>0</v>
      </c>
      <c r="G44" s="12">
        <f>SUM(D44:F44)</f>
        <v>1.3</v>
      </c>
      <c r="H44" s="12">
        <v>0.8</v>
      </c>
      <c r="I44" s="12">
        <v>1.1</v>
      </c>
      <c r="J44" s="12">
        <v>0.3</v>
      </c>
      <c r="K44" s="12">
        <f>SUM(H44:J44)</f>
        <v>2.2</v>
      </c>
      <c r="L44" s="12">
        <v>12.2</v>
      </c>
      <c r="M44" s="12">
        <v>6.6</v>
      </c>
      <c r="N44" s="12">
        <v>5.7</v>
      </c>
      <c r="O44" s="12">
        <f>SUM(L44:N44)</f>
        <v>24.499999999999996</v>
      </c>
      <c r="P44" s="12">
        <v>19.8</v>
      </c>
      <c r="Q44" s="12">
        <v>10.1</v>
      </c>
      <c r="R44" s="12">
        <v>8.5</v>
      </c>
      <c r="S44" s="12">
        <f>SUM(P44:R44)</f>
        <v>38.4</v>
      </c>
      <c r="T44" s="12">
        <v>18.4</v>
      </c>
      <c r="U44" s="12">
        <v>9.5</v>
      </c>
      <c r="V44" s="12">
        <v>8.3</v>
      </c>
      <c r="W44" s="12">
        <f>SUM(T44:V44)</f>
        <v>36.2</v>
      </c>
      <c r="X44" s="12">
        <v>16.6</v>
      </c>
      <c r="Y44" s="12">
        <v>10</v>
      </c>
      <c r="Z44" s="12">
        <v>7.7</v>
      </c>
      <c r="AA44" s="12">
        <f>SUM(X44:Z44)</f>
        <v>34.300000000000004</v>
      </c>
      <c r="AB44" s="12">
        <v>16.3</v>
      </c>
      <c r="AC44" s="12">
        <v>9.5</v>
      </c>
      <c r="AD44" s="12">
        <v>7.2</v>
      </c>
      <c r="AE44" s="12">
        <f>SUM(AB44:AD44)</f>
        <v>33</v>
      </c>
      <c r="AF44" s="12">
        <v>14.2</v>
      </c>
      <c r="AG44" s="12">
        <v>8.4</v>
      </c>
      <c r="AH44" s="12">
        <v>6.3</v>
      </c>
      <c r="AI44" s="12">
        <f>SUM(AF44:AH44)</f>
        <v>28.900000000000002</v>
      </c>
      <c r="AJ44" s="12">
        <v>12</v>
      </c>
      <c r="AK44" s="12">
        <v>6.9</v>
      </c>
      <c r="AL44" s="12">
        <v>6.1</v>
      </c>
      <c r="AM44" s="12">
        <f>SUM(AJ44:AL44)</f>
        <v>25</v>
      </c>
      <c r="AN44" s="12">
        <v>11.1</v>
      </c>
      <c r="AO44" s="12">
        <v>6.4</v>
      </c>
      <c r="AP44" s="12">
        <v>4.3</v>
      </c>
      <c r="AQ44" s="12">
        <f>SUM(AN44:AP44)</f>
        <v>21.8</v>
      </c>
      <c r="AR44" s="12">
        <v>9</v>
      </c>
      <c r="AS44" s="12">
        <v>5.1</v>
      </c>
      <c r="AT44" s="12">
        <v>2.7</v>
      </c>
      <c r="AU44" s="12">
        <f>SUM(AR44:AT44)</f>
        <v>16.8</v>
      </c>
      <c r="AV44" s="12">
        <v>7</v>
      </c>
      <c r="AW44" s="12">
        <v>3.9</v>
      </c>
      <c r="AX44" s="12">
        <v>2.6</v>
      </c>
      <c r="AY44" s="12">
        <f>SUM(AV44:AX44)</f>
        <v>13.5</v>
      </c>
      <c r="AZ44" s="12">
        <f>AV44</f>
        <v>7</v>
      </c>
      <c r="BA44" s="12">
        <f>AW44</f>
        <v>3.9</v>
      </c>
      <c r="BB44" s="12">
        <f>AX44</f>
        <v>2.6</v>
      </c>
      <c r="BC44" s="12">
        <f>SUM(AZ44:BB44)</f>
        <v>13.5</v>
      </c>
      <c r="BD44" s="148" t="s">
        <v>118</v>
      </c>
      <c r="BE44" s="149"/>
      <c r="BF44" s="150"/>
    </row>
    <row r="45" spans="1:58" s="40" customFormat="1" ht="6.7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58" s="42" customFormat="1" ht="30.75" customHeight="1">
      <c r="A46" s="155" t="s">
        <v>85</v>
      </c>
      <c r="B46" s="156"/>
      <c r="C46" s="157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158" t="s">
        <v>86</v>
      </c>
      <c r="BE46" s="159"/>
      <c r="BF46" s="160"/>
    </row>
    <row r="47" spans="1:58" s="42" customFormat="1" ht="11.25">
      <c r="A47" s="14"/>
      <c r="B47" s="161" t="s">
        <v>19</v>
      </c>
      <c r="C47" s="135"/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162" t="s">
        <v>20</v>
      </c>
      <c r="BE47" s="163"/>
      <c r="BF47" s="20"/>
    </row>
    <row r="48" spans="1:58" s="42" customFormat="1" ht="11.25">
      <c r="A48" s="14"/>
      <c r="B48" s="161" t="s">
        <v>73</v>
      </c>
      <c r="C48" s="135"/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0.2</v>
      </c>
      <c r="K48" s="43">
        <f>SUM(H48:J48)</f>
        <v>0.2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0.2</v>
      </c>
      <c r="BC48" s="43">
        <f>SUM(AZ48:BB48)</f>
        <v>0.2</v>
      </c>
      <c r="BD48" s="162" t="s">
        <v>21</v>
      </c>
      <c r="BE48" s="163"/>
      <c r="BF48" s="20"/>
    </row>
    <row r="49" spans="1:58" s="42" customFormat="1" ht="11.25">
      <c r="A49" s="14"/>
      <c r="B49" s="161" t="s">
        <v>74</v>
      </c>
      <c r="C49" s="135"/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0.2</v>
      </c>
      <c r="K49" s="43">
        <f>SUM(H49:J49)</f>
        <v>0.2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0.2</v>
      </c>
      <c r="BC49" s="43">
        <f>SUM(AZ49:BB49)</f>
        <v>0.2</v>
      </c>
      <c r="BD49" s="162" t="s">
        <v>75</v>
      </c>
      <c r="BE49" s="163"/>
      <c r="BF49" s="20"/>
    </row>
    <row r="50" spans="1:58" s="42" customFormat="1" ht="11.25">
      <c r="A50" s="14"/>
      <c r="B50" s="164" t="s">
        <v>76</v>
      </c>
      <c r="C50" s="165"/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162" t="s">
        <v>77</v>
      </c>
      <c r="BE50" s="163"/>
      <c r="BF50" s="20"/>
    </row>
    <row r="51" spans="1:58" s="42" customFormat="1" ht="11.25">
      <c r="A51" s="37"/>
      <c r="B51" s="166" t="s">
        <v>108</v>
      </c>
      <c r="C51" s="131"/>
      <c r="D51" s="44">
        <f aca="true" t="shared" si="17" ref="D51:BC51">SUM(D47:D48)-SUM(D49:D50)</f>
        <v>0</v>
      </c>
      <c r="E51" s="44">
        <f t="shared" si="17"/>
        <v>0</v>
      </c>
      <c r="F51" s="44">
        <f t="shared" si="17"/>
        <v>0</v>
      </c>
      <c r="G51" s="44">
        <f t="shared" si="17"/>
        <v>0</v>
      </c>
      <c r="H51" s="44">
        <f t="shared" si="17"/>
        <v>0</v>
      </c>
      <c r="I51" s="44">
        <f t="shared" si="17"/>
        <v>0</v>
      </c>
      <c r="J51" s="44">
        <f t="shared" si="17"/>
        <v>0</v>
      </c>
      <c r="K51" s="44">
        <f t="shared" si="17"/>
        <v>0</v>
      </c>
      <c r="L51" s="44">
        <f t="shared" si="17"/>
        <v>0</v>
      </c>
      <c r="M51" s="44">
        <f t="shared" si="17"/>
        <v>0</v>
      </c>
      <c r="N51" s="44">
        <f t="shared" si="17"/>
        <v>0</v>
      </c>
      <c r="O51" s="44">
        <f t="shared" si="17"/>
        <v>0</v>
      </c>
      <c r="P51" s="44">
        <f t="shared" si="17"/>
        <v>0</v>
      </c>
      <c r="Q51" s="44">
        <f t="shared" si="17"/>
        <v>0</v>
      </c>
      <c r="R51" s="44">
        <f t="shared" si="17"/>
        <v>0</v>
      </c>
      <c r="S51" s="44">
        <f t="shared" si="17"/>
        <v>0</v>
      </c>
      <c r="T51" s="44">
        <f t="shared" si="17"/>
        <v>0</v>
      </c>
      <c r="U51" s="44">
        <f t="shared" si="17"/>
        <v>0</v>
      </c>
      <c r="V51" s="44">
        <f t="shared" si="17"/>
        <v>0</v>
      </c>
      <c r="W51" s="44">
        <f t="shared" si="17"/>
        <v>0</v>
      </c>
      <c r="X51" s="44">
        <f t="shared" si="17"/>
        <v>0</v>
      </c>
      <c r="Y51" s="44">
        <f t="shared" si="17"/>
        <v>0</v>
      </c>
      <c r="Z51" s="44">
        <f t="shared" si="17"/>
        <v>0</v>
      </c>
      <c r="AA51" s="44">
        <f t="shared" si="17"/>
        <v>0</v>
      </c>
      <c r="AB51" s="44">
        <f t="shared" si="17"/>
        <v>0</v>
      </c>
      <c r="AC51" s="44">
        <f t="shared" si="17"/>
        <v>0</v>
      </c>
      <c r="AD51" s="44">
        <f t="shared" si="17"/>
        <v>0</v>
      </c>
      <c r="AE51" s="44">
        <f t="shared" si="17"/>
        <v>0</v>
      </c>
      <c r="AF51" s="44">
        <f t="shared" si="17"/>
        <v>0</v>
      </c>
      <c r="AG51" s="44">
        <f t="shared" si="17"/>
        <v>0</v>
      </c>
      <c r="AH51" s="44">
        <f t="shared" si="17"/>
        <v>0</v>
      </c>
      <c r="AI51" s="44">
        <f t="shared" si="17"/>
        <v>0</v>
      </c>
      <c r="AJ51" s="44">
        <f t="shared" si="17"/>
        <v>0</v>
      </c>
      <c r="AK51" s="44">
        <f t="shared" si="17"/>
        <v>0</v>
      </c>
      <c r="AL51" s="44">
        <f t="shared" si="17"/>
        <v>0</v>
      </c>
      <c r="AM51" s="44">
        <f t="shared" si="17"/>
        <v>0</v>
      </c>
      <c r="AN51" s="44">
        <f t="shared" si="17"/>
        <v>0</v>
      </c>
      <c r="AO51" s="44">
        <f t="shared" si="17"/>
        <v>0</v>
      </c>
      <c r="AP51" s="44">
        <f t="shared" si="17"/>
        <v>0</v>
      </c>
      <c r="AQ51" s="44">
        <f t="shared" si="17"/>
        <v>0</v>
      </c>
      <c r="AR51" s="44">
        <f t="shared" si="17"/>
        <v>0</v>
      </c>
      <c r="AS51" s="44">
        <f t="shared" si="17"/>
        <v>0</v>
      </c>
      <c r="AT51" s="44">
        <f t="shared" si="17"/>
        <v>0</v>
      </c>
      <c r="AU51" s="44">
        <f t="shared" si="17"/>
        <v>0</v>
      </c>
      <c r="AV51" s="44">
        <f t="shared" si="17"/>
        <v>0</v>
      </c>
      <c r="AW51" s="44">
        <f t="shared" si="17"/>
        <v>0</v>
      </c>
      <c r="AX51" s="44">
        <f t="shared" si="17"/>
        <v>0</v>
      </c>
      <c r="AY51" s="44">
        <f t="shared" si="17"/>
        <v>0</v>
      </c>
      <c r="AZ51" s="44">
        <f t="shared" si="17"/>
        <v>0</v>
      </c>
      <c r="BA51" s="44">
        <f t="shared" si="17"/>
        <v>0</v>
      </c>
      <c r="BB51" s="44">
        <f t="shared" si="17"/>
        <v>0</v>
      </c>
      <c r="BC51" s="44">
        <f t="shared" si="17"/>
        <v>0</v>
      </c>
      <c r="BD51" s="167" t="s">
        <v>107</v>
      </c>
      <c r="BE51" s="168"/>
      <c r="BF51" s="38"/>
    </row>
    <row r="52" spans="1:58" s="40" customFormat="1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45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5" s="49" customFormat="1" ht="16.5" customHeight="1">
      <c r="A53" s="46" t="s">
        <v>104</v>
      </c>
      <c r="B53" s="47" t="s">
        <v>25</v>
      </c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8" s="49" customFormat="1" ht="16.5" customHeight="1">
      <c r="A54" s="46"/>
      <c r="B54" s="50" t="s">
        <v>26</v>
      </c>
      <c r="C54" s="51"/>
      <c r="D54" s="48"/>
      <c r="E54" s="48"/>
      <c r="F54" s="48"/>
      <c r="G54" s="48"/>
      <c r="H54" s="48"/>
      <c r="I54" s="48"/>
      <c r="J54" s="48"/>
      <c r="K54" s="52" t="s">
        <v>101</v>
      </c>
      <c r="L54" s="53">
        <v>259</v>
      </c>
      <c r="M54" s="54" t="s">
        <v>102</v>
      </c>
      <c r="O54" s="52"/>
      <c r="R54" s="50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55"/>
      <c r="BE54" s="55"/>
      <c r="BF54" s="48"/>
    </row>
    <row r="55" spans="1:58" s="59" customFormat="1" ht="16.5" customHeight="1">
      <c r="A55" s="56"/>
      <c r="B55" s="57"/>
      <c r="C55" s="51"/>
      <c r="D55" s="48"/>
      <c r="E55" s="48"/>
      <c r="F55" s="48"/>
      <c r="G55" s="48"/>
      <c r="H55" s="58"/>
      <c r="I55" s="57"/>
      <c r="K55" s="52" t="s">
        <v>83</v>
      </c>
      <c r="L55" s="53">
        <v>37</v>
      </c>
      <c r="M55" s="54" t="s">
        <v>32</v>
      </c>
      <c r="O55" s="52"/>
      <c r="R55" s="57"/>
      <c r="S55" s="57"/>
      <c r="T55" s="54"/>
      <c r="U55" s="60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55"/>
      <c r="BE55" s="55"/>
      <c r="BF55" s="48"/>
    </row>
    <row r="56" spans="1:58" s="59" customFormat="1" ht="16.5" customHeight="1">
      <c r="A56" s="56"/>
      <c r="B56" s="61"/>
      <c r="C56" s="61"/>
      <c r="D56" s="61"/>
      <c r="E56" s="61"/>
      <c r="F56" s="61"/>
      <c r="G56" s="61"/>
      <c r="H56" s="62"/>
      <c r="I56" s="57"/>
      <c r="K56" s="63" t="s">
        <v>119</v>
      </c>
      <c r="L56" s="53" t="s">
        <v>121</v>
      </c>
      <c r="M56" s="54" t="s">
        <v>32</v>
      </c>
      <c r="N56" s="63"/>
      <c r="O56" s="63"/>
      <c r="R56" s="57"/>
      <c r="S56" s="57"/>
      <c r="T56" s="54"/>
      <c r="V56" s="64"/>
      <c r="W56" s="60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55"/>
      <c r="BE56" s="55"/>
      <c r="BF56" s="48"/>
    </row>
    <row r="57" spans="1:23" s="77" customFormat="1" ht="15.75" customHeight="1">
      <c r="A57" s="65"/>
      <c r="B57" s="66"/>
      <c r="C57" s="67"/>
      <c r="D57" s="68"/>
      <c r="E57" s="69"/>
      <c r="F57" s="70"/>
      <c r="G57" s="70"/>
      <c r="H57" s="70"/>
      <c r="I57" s="70"/>
      <c r="J57" s="70"/>
      <c r="K57" s="71"/>
      <c r="L57" s="72"/>
      <c r="M57" s="72"/>
      <c r="N57" s="73"/>
      <c r="O57" s="74"/>
      <c r="P57" s="74"/>
      <c r="Q57" s="75"/>
      <c r="R57" s="74"/>
      <c r="S57" s="76"/>
      <c r="T57" s="76"/>
      <c r="U57" s="76"/>
      <c r="V57" s="76"/>
      <c r="W57" s="70"/>
    </row>
    <row r="58" spans="1:3" ht="16.5" customHeight="1">
      <c r="A58" s="46" t="s">
        <v>115</v>
      </c>
      <c r="B58" s="79" t="s">
        <v>116</v>
      </c>
      <c r="C58" s="78"/>
    </row>
  </sheetData>
  <mergeCells count="103">
    <mergeCell ref="B50:C50"/>
    <mergeCell ref="BD50:BE50"/>
    <mergeCell ref="B51:C51"/>
    <mergeCell ref="BD51:BE51"/>
    <mergeCell ref="B48:C48"/>
    <mergeCell ref="BD48:BE48"/>
    <mergeCell ref="B49:C49"/>
    <mergeCell ref="BD49:BE49"/>
    <mergeCell ref="A46:C46"/>
    <mergeCell ref="BD46:BF46"/>
    <mergeCell ref="B47:C47"/>
    <mergeCell ref="BD47:BE47"/>
    <mergeCell ref="B42:C42"/>
    <mergeCell ref="BD42:BE42"/>
    <mergeCell ref="A44:C44"/>
    <mergeCell ref="BD44:BF44"/>
    <mergeCell ref="A40:C40"/>
    <mergeCell ref="BD40:BF40"/>
    <mergeCell ref="B41:C41"/>
    <mergeCell ref="BD41:BE41"/>
    <mergeCell ref="AV37:AY37"/>
    <mergeCell ref="AZ37:BC37"/>
    <mergeCell ref="BD37:BF37"/>
    <mergeCell ref="A38:C38"/>
    <mergeCell ref="BD38:BF38"/>
    <mergeCell ref="AF37:AI37"/>
    <mergeCell ref="AJ37:AM37"/>
    <mergeCell ref="AN37:AQ37"/>
    <mergeCell ref="AR37:AU37"/>
    <mergeCell ref="P37:S37"/>
    <mergeCell ref="T37:W37"/>
    <mergeCell ref="X37:AA37"/>
    <mergeCell ref="AB37:AE37"/>
    <mergeCell ref="A37:C37"/>
    <mergeCell ref="D37:G37"/>
    <mergeCell ref="H37:K37"/>
    <mergeCell ref="L37:O37"/>
    <mergeCell ref="B34:C34"/>
    <mergeCell ref="BD34:BE34"/>
    <mergeCell ref="B35:C35"/>
    <mergeCell ref="BD35:BE35"/>
    <mergeCell ref="B28:C28"/>
    <mergeCell ref="BD28:BE28"/>
    <mergeCell ref="A33:C33"/>
    <mergeCell ref="BD33:BF33"/>
    <mergeCell ref="B25:C25"/>
    <mergeCell ref="BD25:BE25"/>
    <mergeCell ref="A27:C27"/>
    <mergeCell ref="BD27:BF27"/>
    <mergeCell ref="B23:C23"/>
    <mergeCell ref="BD23:BE23"/>
    <mergeCell ref="B24:C24"/>
    <mergeCell ref="BD24:BE24"/>
    <mergeCell ref="A17:C17"/>
    <mergeCell ref="BD17:BF17"/>
    <mergeCell ref="B18:C18"/>
    <mergeCell ref="BD18:BE18"/>
    <mergeCell ref="B14:C14"/>
    <mergeCell ref="BD14:BE14"/>
    <mergeCell ref="B15:C15"/>
    <mergeCell ref="BD15:BE15"/>
    <mergeCell ref="AZ12:BC12"/>
    <mergeCell ref="BD12:BF12"/>
    <mergeCell ref="A13:C13"/>
    <mergeCell ref="BD13:BF13"/>
    <mergeCell ref="AV10:AY10"/>
    <mergeCell ref="AZ10:BC10"/>
    <mergeCell ref="BD10:BF10"/>
    <mergeCell ref="A11:C11"/>
    <mergeCell ref="BD11:BF11"/>
    <mergeCell ref="AF10:AI10"/>
    <mergeCell ref="AJ10:AM10"/>
    <mergeCell ref="AN10:AQ10"/>
    <mergeCell ref="AR10:AU10"/>
    <mergeCell ref="BD5:BF8"/>
    <mergeCell ref="AZ6:BC6"/>
    <mergeCell ref="A10:C10"/>
    <mergeCell ref="D10:G10"/>
    <mergeCell ref="H10:K10"/>
    <mergeCell ref="L10:O10"/>
    <mergeCell ref="P10:S10"/>
    <mergeCell ref="T10:W10"/>
    <mergeCell ref="X10:AA10"/>
    <mergeCell ref="AB10:AE10"/>
    <mergeCell ref="BD1:BF4"/>
    <mergeCell ref="D5:G6"/>
    <mergeCell ref="H5:K6"/>
    <mergeCell ref="L5:O6"/>
    <mergeCell ref="P5:S6"/>
    <mergeCell ref="T5:W6"/>
    <mergeCell ref="X5:AA6"/>
    <mergeCell ref="AB5:AE6"/>
    <mergeCell ref="AF5:AI6"/>
    <mergeCell ref="AJ5:AM6"/>
    <mergeCell ref="D2:BC2"/>
    <mergeCell ref="D3:BC3"/>
    <mergeCell ref="D4:BC4"/>
    <mergeCell ref="A1:C8"/>
    <mergeCell ref="D1:BC1"/>
    <mergeCell ref="AN5:AQ6"/>
    <mergeCell ref="AR5:AU6"/>
    <mergeCell ref="AV5:AY6"/>
    <mergeCell ref="AZ5:BC5"/>
  </mergeCells>
  <printOptions horizontalCentered="1"/>
  <pageMargins left="0.2" right="0" top="0.39" bottom="0.1968503937007874" header="0.5118110236220472" footer="0.16"/>
  <pageSetup fitToWidth="2" fitToHeight="1" horizontalDpi="600" verticalDpi="600" orientation="landscape" paperSize="9" scale="64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 Buitendag</cp:lastModifiedBy>
  <cp:lastPrinted>2005-04-26T09:53:07Z</cp:lastPrinted>
  <dcterms:created xsi:type="dcterms:W3CDTF">2002-10-23T07:52:10Z</dcterms:created>
  <dcterms:modified xsi:type="dcterms:W3CDTF">2005-04-26T09:53:36Z</dcterms:modified>
  <cp:category/>
  <cp:version/>
  <cp:contentType/>
  <cp:contentStatus/>
</cp:coreProperties>
</file>