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7320" tabRatio="689" activeTab="0"/>
  </bookViews>
  <sheets>
    <sheet name="gars" sheetId="1" r:id="rId1"/>
  </sheets>
  <definedNames/>
  <calcPr fullCalcOnLoad="1"/>
</workbook>
</file>

<file path=xl/sharedStrings.xml><?xml version="1.0" encoding="utf-8"?>
<sst xmlns="http://schemas.openxmlformats.org/spreadsheetml/2006/main" count="194" uniqueCount="119">
  <si>
    <t>Progressive/Progressief</t>
  </si>
  <si>
    <t>Total</t>
  </si>
  <si>
    <t>Totaal</t>
  </si>
  <si>
    <t>(a) Beginvoorraad</t>
  </si>
  <si>
    <t>(b) Verkryging</t>
  </si>
  <si>
    <t>Imports destined for RSA</t>
  </si>
  <si>
    <t>Invoere bestem vir RSA</t>
  </si>
  <si>
    <t>(c) Aanwending</t>
  </si>
  <si>
    <t>Withdrawn by producers</t>
  </si>
  <si>
    <t>Onttrek deur produsente</t>
  </si>
  <si>
    <t>Released to end-consumer(s)</t>
  </si>
  <si>
    <t>Vrygestel aan eindverbruiker(s)</t>
  </si>
  <si>
    <t>(e) Sundries</t>
  </si>
  <si>
    <t>(e) Diverse</t>
  </si>
  <si>
    <t>(f) Onaangewende voorraad (a+b-c-d-e)</t>
  </si>
  <si>
    <t>Processors</t>
  </si>
  <si>
    <t>Verwerkers</t>
  </si>
  <si>
    <t>African countries</t>
  </si>
  <si>
    <t>Other countries</t>
  </si>
  <si>
    <t>Harbours</t>
  </si>
  <si>
    <t>Grensposte</t>
  </si>
  <si>
    <t>Hawens</t>
  </si>
  <si>
    <t>(f) Unutilised stock (a+b-c-d-e)</t>
  </si>
  <si>
    <t>(a) Opening Stock</t>
  </si>
  <si>
    <t>(b) Acquisition</t>
  </si>
  <si>
    <t>(c) Utilisation</t>
  </si>
  <si>
    <t>'000 t</t>
  </si>
  <si>
    <t>ton</t>
  </si>
  <si>
    <t>Border posts</t>
  </si>
  <si>
    <t>Netto versendings(+)/ontvangstes(-)</t>
  </si>
  <si>
    <t>Processed for the local market:</t>
  </si>
  <si>
    <t>Verwerk vir die binnelandse mark:</t>
  </si>
  <si>
    <t>Human</t>
  </si>
  <si>
    <t>Feed</t>
  </si>
  <si>
    <t>Menslik</t>
  </si>
  <si>
    <t>Voer</t>
  </si>
  <si>
    <t>Ander lande</t>
  </si>
  <si>
    <t xml:space="preserve">Net dispatches(+)/receipts(-) </t>
  </si>
  <si>
    <t>Seed for planting purposes</t>
  </si>
  <si>
    <t>(g) Stock stored at: (4)</t>
  </si>
  <si>
    <t>Saad vir plantdoeleindes</t>
  </si>
  <si>
    <t>Whole barley</t>
  </si>
  <si>
    <t>Heelgars</t>
  </si>
  <si>
    <t>Barley equivalent./Gars ekwivalent.</t>
  </si>
  <si>
    <t xml:space="preserve">                                                          </t>
  </si>
  <si>
    <t>(i)</t>
  </si>
  <si>
    <t>(ii)</t>
  </si>
  <si>
    <t>(d) RSA Exports (3)</t>
  </si>
  <si>
    <t>(g) Voorraad geberg by: (4)</t>
  </si>
  <si>
    <t>Lewerings direk vanaf plase (i)</t>
  </si>
  <si>
    <t>Deliveries directly from farms (i)</t>
  </si>
  <si>
    <t>Produkte (ii)</t>
  </si>
  <si>
    <t>(h) Barley malt imported (ii)</t>
  </si>
  <si>
    <t xml:space="preserve">Products (ii) </t>
  </si>
  <si>
    <t>(h) Garsmout ingevoer (ii)</t>
  </si>
  <si>
    <t>(iii)</t>
  </si>
  <si>
    <t>Surplus(-)/Tekort(+) (iii)</t>
  </si>
  <si>
    <t>BARLEY / GARS</t>
  </si>
  <si>
    <t>(d) RSA Uitvoere (3)</t>
  </si>
  <si>
    <t>Afrika lande</t>
  </si>
  <si>
    <t>Surplus(-)/Deficit(+) (iii)</t>
  </si>
  <si>
    <t>The surplus/deficit figures are partly due to barley dispatched as "animal feed"-barley but received and utilised as "human"-barley and vice versa./Die surplus/tekort syfers is gedeeltelik as gevolg van gars versend as "dierevoer"-gars maar wat ontvang en aangewend is as "menslike"-gars en vice versa.</t>
  </si>
  <si>
    <t xml:space="preserve">Monthly announcement of information / Maandelikse bekendmaking van inligting (1) </t>
  </si>
  <si>
    <t>Dierevoer</t>
  </si>
  <si>
    <t>Animal feed</t>
  </si>
  <si>
    <t>Producer deliveries directly from farms./Produsentelewerings direk vanaf plase.</t>
  </si>
  <si>
    <t>Storers and traders</t>
  </si>
  <si>
    <t>Opbergers en handelaars</t>
  </si>
  <si>
    <t>(iv)</t>
  </si>
  <si>
    <t>Human consumption (iv)</t>
  </si>
  <si>
    <t>Menslike verbruik (iv)</t>
  </si>
  <si>
    <t>Bio-fuel</t>
  </si>
  <si>
    <t>Biobrandstof</t>
  </si>
  <si>
    <t>(On request of the industry./Op versoek van die bedryf.)</t>
  </si>
  <si>
    <t>Processed for drinkable alcohol included./Verwerk vir drinkbare alkohol ingesluit.</t>
  </si>
  <si>
    <t>Oct/Okt 2008</t>
  </si>
  <si>
    <t xml:space="preserve"> Nov 2008</t>
  </si>
  <si>
    <t>Dec/Des 2008</t>
  </si>
  <si>
    <t xml:space="preserve"> Jan 2009</t>
  </si>
  <si>
    <t xml:space="preserve"> Sep 2009</t>
  </si>
  <si>
    <t>Oct/Okt 2008 - Sep 2009</t>
  </si>
  <si>
    <t xml:space="preserve"> Aug 2009</t>
  </si>
  <si>
    <t xml:space="preserve"> Jul 2009</t>
  </si>
  <si>
    <t xml:space="preserve"> Jun 2009</t>
  </si>
  <si>
    <t>May/Mei 2009</t>
  </si>
  <si>
    <t xml:space="preserve"> Apr 2009</t>
  </si>
  <si>
    <t>Mar/Mrt 2009</t>
  </si>
  <si>
    <t xml:space="preserve"> Feb 2009</t>
  </si>
  <si>
    <t>1 Oct/Okt 2008</t>
  </si>
  <si>
    <t>1 Nov 2008</t>
  </si>
  <si>
    <t>1 Dec/Des 2008</t>
  </si>
  <si>
    <t>1 Jan 2009</t>
  </si>
  <si>
    <t xml:space="preserve"> 1 Feb 2009</t>
  </si>
  <si>
    <t>1 Mar/Mrt 2009</t>
  </si>
  <si>
    <t xml:space="preserve"> 1 Apr 2009</t>
  </si>
  <si>
    <t>1 May/Mei 2009</t>
  </si>
  <si>
    <t>1 Jun 2009</t>
  </si>
  <si>
    <t>SMB-112009</t>
  </si>
  <si>
    <t>2009/11/19</t>
  </si>
  <si>
    <t>31 Oct/Okt 2008</t>
  </si>
  <si>
    <t>30 Nov 2008</t>
  </si>
  <si>
    <t>30 Sep 2009</t>
  </si>
  <si>
    <t>1 Sep 2009</t>
  </si>
  <si>
    <t>1 Aug 2009</t>
  </si>
  <si>
    <t>31 Dec/Des 2008</t>
  </si>
  <si>
    <t>Aug 2008</t>
  </si>
  <si>
    <t>Sep 2008</t>
  </si>
  <si>
    <t>31 Jan 2009</t>
  </si>
  <si>
    <t>28 Feb 2009</t>
  </si>
  <si>
    <t>31 Mar/Mrt 2009</t>
  </si>
  <si>
    <t>30 Apr 2009</t>
  </si>
  <si>
    <t>31 May/Mei 2009</t>
  </si>
  <si>
    <t>30 Jun 2009</t>
  </si>
  <si>
    <t>1 Jul 2009</t>
  </si>
  <si>
    <t>31 Jul 2009</t>
  </si>
  <si>
    <t>31 Aug 2009</t>
  </si>
  <si>
    <t>Prog. Oct/Okt 2008 - Sep 2009</t>
  </si>
  <si>
    <t>189 815</t>
  </si>
  <si>
    <t>2008/09 Year (Oct - Sep) FINAL / 2008/09 Jaar (Okt - Sep) FINAAL (2)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</si>
</sst>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  <numFmt numFmtId="176" formatCode="0.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i/>
      <sz val="10"/>
      <name val="Arial Narrow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vertical="center"/>
    </xf>
    <xf numFmtId="1" fontId="3" fillId="0" borderId="0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5" fontId="3" fillId="0" borderId="3" xfId="0" applyNumberFormat="1" applyFont="1" applyBorder="1" applyAlignment="1">
      <alignment horizontal="right" vertical="center" wrapText="1"/>
    </xf>
    <xf numFmtId="175" fontId="3" fillId="0" borderId="1" xfId="0" applyNumberFormat="1" applyFont="1" applyBorder="1" applyAlignment="1">
      <alignment horizontal="right" vertical="center" wrapText="1"/>
    </xf>
    <xf numFmtId="0" fontId="4" fillId="0" borderId="4" xfId="0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left" vertical="center" wrapText="1" indent="3"/>
    </xf>
    <xf numFmtId="0" fontId="3" fillId="0" borderId="0" xfId="0" applyFont="1" applyFill="1" applyBorder="1" applyAlignment="1">
      <alignment horizontal="left" vertical="center" wrapText="1" indent="3"/>
    </xf>
    <xf numFmtId="175" fontId="3" fillId="0" borderId="0" xfId="0" applyNumberFormat="1" applyFont="1" applyBorder="1" applyAlignment="1">
      <alignment horizontal="left" vertical="center" wrapText="1" indent="3"/>
    </xf>
    <xf numFmtId="175" fontId="3" fillId="0" borderId="1" xfId="0" applyNumberFormat="1" applyFont="1" applyFill="1" applyBorder="1" applyAlignment="1">
      <alignment horizontal="right" vertical="center" wrapText="1"/>
    </xf>
    <xf numFmtId="175" fontId="3" fillId="0" borderId="6" xfId="0" applyNumberFormat="1" applyFont="1" applyBorder="1" applyAlignment="1">
      <alignment horizontal="right" vertical="center" wrapText="1"/>
    </xf>
    <xf numFmtId="175" fontId="3" fillId="0" borderId="7" xfId="0" applyNumberFormat="1" applyFont="1" applyBorder="1" applyAlignment="1">
      <alignment horizontal="right" vertical="center" wrapText="1"/>
    </xf>
    <xf numFmtId="175" fontId="3" fillId="0" borderId="8" xfId="0" applyNumberFormat="1" applyFont="1" applyBorder="1" applyAlignment="1">
      <alignment horizontal="right" vertical="center" wrapText="1"/>
    </xf>
    <xf numFmtId="0" fontId="3" fillId="0" borderId="4" xfId="0" applyFont="1" applyFill="1" applyBorder="1" applyAlignment="1">
      <alignment horizontal="left" vertical="center" wrapText="1" indent="3"/>
    </xf>
    <xf numFmtId="175" fontId="3" fillId="0" borderId="2" xfId="0" applyNumberFormat="1" applyFont="1" applyFill="1" applyBorder="1" applyAlignment="1">
      <alignment horizontal="right" vertical="center" wrapText="1"/>
    </xf>
    <xf numFmtId="175" fontId="3" fillId="0" borderId="9" xfId="0" applyNumberFormat="1" applyFont="1" applyBorder="1" applyAlignment="1">
      <alignment horizontal="right" vertical="center" wrapText="1"/>
    </xf>
    <xf numFmtId="175" fontId="3" fillId="0" borderId="10" xfId="0" applyNumberFormat="1" applyFont="1" applyBorder="1" applyAlignment="1">
      <alignment horizontal="right" vertical="center" wrapText="1"/>
    </xf>
    <xf numFmtId="175" fontId="3" fillId="0" borderId="11" xfId="0" applyNumberFormat="1" applyFont="1" applyBorder="1" applyAlignment="1">
      <alignment horizontal="right" vertical="center" wrapText="1"/>
    </xf>
    <xf numFmtId="0" fontId="3" fillId="0" borderId="12" xfId="0" applyFont="1" applyFill="1" applyBorder="1" applyAlignment="1">
      <alignment horizontal="left" vertical="center" wrapText="1" indent="3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left" vertical="center" wrapText="1"/>
    </xf>
    <xf numFmtId="175" fontId="3" fillId="0" borderId="2" xfId="0" applyNumberFormat="1" applyFont="1" applyBorder="1" applyAlignment="1">
      <alignment horizontal="right" vertical="center" wrapText="1"/>
    </xf>
    <xf numFmtId="0" fontId="3" fillId="0" borderId="2" xfId="0" applyFont="1" applyFill="1" applyBorder="1" applyAlignment="1">
      <alignment horizontal="right" vertical="center" wrapText="1"/>
    </xf>
    <xf numFmtId="175" fontId="3" fillId="0" borderId="13" xfId="0" applyNumberFormat="1" applyFont="1" applyBorder="1" applyAlignment="1">
      <alignment horizontal="right" vertical="center" wrapText="1"/>
    </xf>
    <xf numFmtId="175" fontId="3" fillId="0" borderId="14" xfId="0" applyNumberFormat="1" applyFont="1" applyBorder="1" applyAlignment="1">
      <alignment horizontal="right" vertical="center" wrapText="1"/>
    </xf>
    <xf numFmtId="175" fontId="3" fillId="0" borderId="12" xfId="0" applyNumberFormat="1" applyFont="1" applyFill="1" applyBorder="1" applyAlignment="1">
      <alignment horizontal="right" vertical="center" wrapText="1"/>
    </xf>
    <xf numFmtId="175" fontId="3" fillId="0" borderId="5" xfId="0" applyNumberFormat="1" applyFont="1" applyBorder="1" applyAlignment="1">
      <alignment horizontal="right" vertical="center" wrapText="1"/>
    </xf>
    <xf numFmtId="175" fontId="3" fillId="0" borderId="15" xfId="0" applyNumberFormat="1" applyFont="1" applyBorder="1" applyAlignment="1">
      <alignment horizontal="right" vertical="center" wrapText="1"/>
    </xf>
    <xf numFmtId="175" fontId="3" fillId="0" borderId="4" xfId="0" applyNumberFormat="1" applyFont="1" applyFill="1" applyBorder="1" applyAlignment="1">
      <alignment horizontal="right" vertical="center" wrapText="1"/>
    </xf>
    <xf numFmtId="175" fontId="3" fillId="0" borderId="16" xfId="0" applyNumberFormat="1" applyFont="1" applyBorder="1" applyAlignment="1">
      <alignment horizontal="right" vertical="center" wrapText="1"/>
    </xf>
    <xf numFmtId="175" fontId="3" fillId="0" borderId="17" xfId="0" applyNumberFormat="1" applyFont="1" applyBorder="1" applyAlignment="1">
      <alignment horizontal="right" vertical="center" wrapText="1"/>
    </xf>
    <xf numFmtId="175" fontId="3" fillId="0" borderId="18" xfId="0" applyNumberFormat="1" applyFont="1" applyBorder="1" applyAlignment="1">
      <alignment horizontal="right" vertical="center" wrapText="1"/>
    </xf>
    <xf numFmtId="175" fontId="3" fillId="0" borderId="19" xfId="0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175" fontId="3" fillId="0" borderId="7" xfId="0" applyNumberFormat="1" applyFont="1" applyFill="1" applyBorder="1" applyAlignment="1">
      <alignment vertical="center"/>
    </xf>
    <xf numFmtId="0" fontId="7" fillId="0" borderId="21" xfId="0" applyFont="1" applyFill="1" applyBorder="1" applyAlignment="1">
      <alignment horizontal="right" vertical="center" wrapText="1"/>
    </xf>
    <xf numFmtId="0" fontId="7" fillId="0" borderId="22" xfId="0" applyFont="1" applyFill="1" applyBorder="1" applyAlignment="1">
      <alignment horizontal="right" vertical="center" wrapText="1"/>
    </xf>
    <xf numFmtId="0" fontId="7" fillId="0" borderId="16" xfId="0" applyFont="1" applyFill="1" applyBorder="1" applyAlignment="1">
      <alignment horizontal="left" vertical="center" wrapText="1"/>
    </xf>
    <xf numFmtId="175" fontId="3" fillId="0" borderId="10" xfId="0" applyNumberFormat="1" applyFont="1" applyFill="1" applyBorder="1" applyAlignment="1">
      <alignment vertical="center"/>
    </xf>
    <xf numFmtId="175" fontId="3" fillId="0" borderId="23" xfId="0" applyNumberFormat="1" applyFont="1" applyFill="1" applyBorder="1" applyAlignment="1">
      <alignment vertical="center"/>
    </xf>
    <xf numFmtId="0" fontId="7" fillId="0" borderId="23" xfId="0" applyFont="1" applyFill="1" applyBorder="1" applyAlignment="1">
      <alignment horizontal="righ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right" vertical="center" wrapText="1"/>
    </xf>
    <xf numFmtId="0" fontId="3" fillId="0" borderId="26" xfId="0" applyFont="1" applyFill="1" applyBorder="1" applyAlignment="1">
      <alignment horizontal="right" vertical="center" wrapText="1"/>
    </xf>
    <xf numFmtId="0" fontId="3" fillId="0" borderId="27" xfId="0" applyFont="1" applyFill="1" applyBorder="1" applyAlignment="1">
      <alignment horizontal="left" vertical="center" wrapText="1" indent="3"/>
    </xf>
    <xf numFmtId="175" fontId="3" fillId="0" borderId="28" xfId="0" applyNumberFormat="1" applyFont="1" applyBorder="1" applyAlignment="1">
      <alignment horizontal="right" vertical="center" wrapText="1"/>
    </xf>
    <xf numFmtId="175" fontId="3" fillId="0" borderId="29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175" fontId="3" fillId="0" borderId="30" xfId="0" applyNumberFormat="1" applyFont="1" applyBorder="1" applyAlignment="1">
      <alignment horizontal="right" vertical="center" wrapText="1"/>
    </xf>
    <xf numFmtId="175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175" fontId="3" fillId="0" borderId="31" xfId="0" applyNumberFormat="1" applyFont="1" applyBorder="1" applyAlignment="1">
      <alignment horizontal="left" vertical="center" wrapText="1" indent="3"/>
    </xf>
    <xf numFmtId="175" fontId="3" fillId="0" borderId="24" xfId="0" applyNumberFormat="1" applyFont="1" applyBorder="1" applyAlignment="1">
      <alignment horizontal="right" vertical="center" wrapText="1"/>
    </xf>
    <xf numFmtId="175" fontId="3" fillId="0" borderId="24" xfId="0" applyNumberFormat="1" applyFont="1" applyFill="1" applyBorder="1" applyAlignment="1">
      <alignment horizontal="right" vertical="center" wrapText="1"/>
    </xf>
    <xf numFmtId="0" fontId="4" fillId="0" borderId="24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center" wrapText="1" indent="3"/>
    </xf>
    <xf numFmtId="0" fontId="3" fillId="0" borderId="12" xfId="0" applyFont="1" applyFill="1" applyBorder="1" applyAlignment="1">
      <alignment horizontal="left" vertical="center" wrapText="1"/>
    </xf>
    <xf numFmtId="175" fontId="3" fillId="0" borderId="12" xfId="0" applyNumberFormat="1" applyFont="1" applyBorder="1" applyAlignment="1">
      <alignment horizontal="right" vertical="center" wrapText="1"/>
    </xf>
    <xf numFmtId="175" fontId="3" fillId="0" borderId="32" xfId="0" applyNumberFormat="1" applyFont="1" applyBorder="1" applyAlignment="1">
      <alignment horizontal="right" vertical="center" wrapText="1"/>
    </xf>
    <xf numFmtId="175" fontId="3" fillId="0" borderId="25" xfId="0" applyNumberFormat="1" applyFont="1" applyBorder="1" applyAlignment="1">
      <alignment horizontal="right" vertical="center" wrapText="1"/>
    </xf>
    <xf numFmtId="175" fontId="3" fillId="0" borderId="27" xfId="0" applyNumberFormat="1" applyFont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 quotePrefix="1">
      <alignment horizontal="left" vertical="center"/>
    </xf>
    <xf numFmtId="0" fontId="3" fillId="0" borderId="0" xfId="0" applyFont="1" applyAlignment="1">
      <alignment horizontal="left" vertical="center" indent="3"/>
    </xf>
    <xf numFmtId="0" fontId="3" fillId="0" borderId="0" xfId="0" applyFont="1" applyFill="1" applyAlignment="1">
      <alignment horizontal="left" vertical="center" indent="3"/>
    </xf>
    <xf numFmtId="0" fontId="3" fillId="0" borderId="31" xfId="0" applyFont="1" applyFill="1" applyBorder="1" applyAlignment="1">
      <alignment horizontal="left" vertical="center" wrapText="1" indent="3"/>
    </xf>
    <xf numFmtId="175" fontId="3" fillId="0" borderId="0" xfId="0" applyNumberFormat="1" applyFont="1" applyAlignment="1">
      <alignment horizontal="left" vertical="center" indent="3"/>
    </xf>
    <xf numFmtId="175" fontId="3" fillId="0" borderId="0" xfId="0" applyNumberFormat="1" applyFont="1" applyFill="1" applyAlignment="1">
      <alignment horizontal="left" vertical="center" indent="3"/>
    </xf>
    <xf numFmtId="175" fontId="3" fillId="0" borderId="0" xfId="0" applyNumberFormat="1" applyFont="1" applyBorder="1" applyAlignment="1">
      <alignment horizontal="left" vertical="center" indent="3"/>
    </xf>
    <xf numFmtId="0" fontId="3" fillId="0" borderId="0" xfId="0" applyFont="1" applyBorder="1" applyAlignment="1">
      <alignment horizontal="left" vertical="center" indent="3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 quotePrefix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 quotePrefix="1">
      <alignment horizontal="right" vertical="center"/>
    </xf>
    <xf numFmtId="0" fontId="3" fillId="0" borderId="0" xfId="0" applyFont="1" applyFill="1" applyAlignment="1">
      <alignment horizontal="right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3" fontId="3" fillId="0" borderId="0" xfId="0" applyNumberFormat="1" applyFont="1" applyFill="1" applyAlignment="1">
      <alignment vertical="center"/>
    </xf>
    <xf numFmtId="17" fontId="3" fillId="0" borderId="0" xfId="0" applyNumberFormat="1" applyFont="1" applyFill="1" applyAlignment="1" quotePrefix="1">
      <alignment horizontal="left" vertical="center"/>
    </xf>
    <xf numFmtId="175" fontId="3" fillId="0" borderId="13" xfId="0" applyNumberFormat="1" applyFont="1" applyFill="1" applyBorder="1" applyAlignment="1">
      <alignment horizontal="right" vertical="center" wrapText="1"/>
    </xf>
    <xf numFmtId="175" fontId="3" fillId="0" borderId="14" xfId="0" applyNumberFormat="1" applyFont="1" applyFill="1" applyBorder="1" applyAlignment="1">
      <alignment horizontal="right" vertical="center" wrapText="1"/>
    </xf>
    <xf numFmtId="175" fontId="3" fillId="0" borderId="8" xfId="0" applyNumberFormat="1" applyFont="1" applyFill="1" applyBorder="1" applyAlignment="1">
      <alignment horizontal="right" vertical="center" wrapText="1"/>
    </xf>
    <xf numFmtId="175" fontId="3" fillId="0" borderId="33" xfId="0" applyNumberFormat="1" applyFont="1" applyBorder="1" applyAlignment="1">
      <alignment horizontal="right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/>
    </xf>
    <xf numFmtId="0" fontId="3" fillId="0" borderId="24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16" xfId="0" applyFont="1" applyBorder="1" applyAlignment="1" quotePrefix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 quotePrefix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3" fillId="0" borderId="16" xfId="0" applyFont="1" applyFill="1" applyBorder="1" applyAlignment="1" quotePrefix="1">
      <alignment horizontal="center" vertical="center" wrapText="1"/>
    </xf>
    <xf numFmtId="15" fontId="3" fillId="0" borderId="35" xfId="0" applyNumberFormat="1" applyFont="1" applyFill="1" applyBorder="1" applyAlignment="1" quotePrefix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right" vertical="center" wrapText="1"/>
    </xf>
    <xf numFmtId="175" fontId="3" fillId="0" borderId="31" xfId="0" applyNumberFormat="1" applyFont="1" applyBorder="1" applyAlignment="1" quotePrefix="1">
      <alignment horizontal="center" vertical="center" wrapText="1"/>
    </xf>
    <xf numFmtId="175" fontId="3" fillId="0" borderId="3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right" vertical="center" wrapText="1"/>
    </xf>
    <xf numFmtId="0" fontId="3" fillId="0" borderId="34" xfId="0" applyFont="1" applyFill="1" applyBorder="1" applyAlignment="1">
      <alignment horizontal="righ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right" vertical="center" wrapText="1"/>
    </xf>
    <xf numFmtId="0" fontId="3" fillId="0" borderId="18" xfId="0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right" vertical="center" wrapText="1"/>
    </xf>
    <xf numFmtId="0" fontId="4" fillId="0" borderId="8" xfId="0" applyFont="1" applyFill="1" applyBorder="1" applyAlignment="1">
      <alignment horizontal="righ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right" vertical="center" wrapText="1"/>
    </xf>
    <xf numFmtId="0" fontId="3" fillId="0" borderId="27" xfId="0" applyFont="1" applyBorder="1" applyAlignment="1">
      <alignment horizontal="righ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75" fontId="3" fillId="0" borderId="3" xfId="0" applyNumberFormat="1" applyFont="1" applyFill="1" applyBorder="1" applyAlignment="1">
      <alignment horizontal="center" vertical="center" wrapText="1"/>
    </xf>
    <xf numFmtId="175" fontId="3" fillId="0" borderId="3" xfId="0" applyNumberFormat="1" applyFont="1" applyFill="1" applyBorder="1" applyAlignment="1" quotePrefix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right" vertical="center" wrapText="1"/>
    </xf>
    <xf numFmtId="0" fontId="4" fillId="0" borderId="31" xfId="0" applyFont="1" applyFill="1" applyBorder="1" applyAlignment="1">
      <alignment horizontal="right" vertical="center" wrapText="1"/>
    </xf>
    <xf numFmtId="0" fontId="4" fillId="0" borderId="36" xfId="0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right" vertical="center" wrapText="1"/>
    </xf>
    <xf numFmtId="0" fontId="4" fillId="0" borderId="30" xfId="0" applyFont="1" applyFill="1" applyBorder="1" applyAlignment="1">
      <alignment horizontal="right" vertical="center" wrapText="1"/>
    </xf>
    <xf numFmtId="0" fontId="4" fillId="0" borderId="18" xfId="0" applyFont="1" applyFill="1" applyBorder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114300</xdr:rowOff>
    </xdr:from>
    <xdr:to>
      <xdr:col>2</xdr:col>
      <xdr:colOff>1666875</xdr:colOff>
      <xdr:row>5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495300"/>
          <a:ext cx="1485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6"/>
  <sheetViews>
    <sheetView tabSelected="1" workbookViewId="0" topLeftCell="A1">
      <selection activeCell="A1" sqref="A1:C8"/>
    </sheetView>
  </sheetViews>
  <sheetFormatPr defaultColWidth="9.140625" defaultRowHeight="12.75"/>
  <cols>
    <col min="1" max="2" width="2.7109375" style="77" customWidth="1"/>
    <col min="3" max="3" width="32.7109375" style="77" customWidth="1"/>
    <col min="4" max="42" width="8.7109375" style="77" customWidth="1"/>
    <col min="43" max="43" width="36.7109375" style="78" customWidth="1"/>
    <col min="44" max="45" width="2.7109375" style="78" customWidth="1"/>
    <col min="46" max="46" width="11.00390625" style="77" bestFit="1" customWidth="1"/>
    <col min="47" max="47" width="9.7109375" style="77" bestFit="1" customWidth="1"/>
    <col min="48" max="48" width="11.421875" style="77" customWidth="1"/>
    <col min="49" max="16384" width="9.140625" style="77" customWidth="1"/>
  </cols>
  <sheetData>
    <row r="1" spans="1:45" ht="15" customHeight="1">
      <c r="A1" s="101"/>
      <c r="B1" s="102"/>
      <c r="C1" s="103"/>
      <c r="D1" s="98" t="s">
        <v>57</v>
      </c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100"/>
      <c r="AQ1" s="97" t="s">
        <v>97</v>
      </c>
      <c r="AR1" s="110"/>
      <c r="AS1" s="111"/>
    </row>
    <row r="2" spans="1:45" ht="15" customHeight="1">
      <c r="A2" s="104"/>
      <c r="B2" s="105"/>
      <c r="C2" s="106"/>
      <c r="D2" s="115" t="s">
        <v>62</v>
      </c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7"/>
      <c r="AQ2" s="112"/>
      <c r="AR2" s="113"/>
      <c r="AS2" s="114"/>
    </row>
    <row r="3" spans="1:45" ht="15" customHeight="1">
      <c r="A3" s="104"/>
      <c r="B3" s="105"/>
      <c r="C3" s="106"/>
      <c r="D3" s="118" t="s">
        <v>118</v>
      </c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20"/>
      <c r="AQ3" s="112"/>
      <c r="AR3" s="113"/>
      <c r="AS3" s="114"/>
    </row>
    <row r="4" spans="1:45" ht="15" customHeight="1">
      <c r="A4" s="104"/>
      <c r="B4" s="105"/>
      <c r="C4" s="106"/>
      <c r="D4" s="121" t="s">
        <v>26</v>
      </c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3"/>
      <c r="AQ4" s="112"/>
      <c r="AR4" s="113"/>
      <c r="AS4" s="114"/>
    </row>
    <row r="5" spans="1:45" s="78" customFormat="1" ht="15" customHeight="1">
      <c r="A5" s="104"/>
      <c r="B5" s="105"/>
      <c r="C5" s="106"/>
      <c r="D5" s="124" t="s">
        <v>75</v>
      </c>
      <c r="E5" s="125"/>
      <c r="F5" s="126"/>
      <c r="G5" s="124" t="s">
        <v>76</v>
      </c>
      <c r="H5" s="125"/>
      <c r="I5" s="126"/>
      <c r="J5" s="124" t="s">
        <v>77</v>
      </c>
      <c r="K5" s="125"/>
      <c r="L5" s="126"/>
      <c r="M5" s="124" t="s">
        <v>78</v>
      </c>
      <c r="N5" s="125"/>
      <c r="O5" s="126"/>
      <c r="P5" s="124" t="s">
        <v>87</v>
      </c>
      <c r="Q5" s="125"/>
      <c r="R5" s="126"/>
      <c r="S5" s="124" t="s">
        <v>86</v>
      </c>
      <c r="T5" s="125"/>
      <c r="U5" s="126"/>
      <c r="V5" s="124" t="s">
        <v>85</v>
      </c>
      <c r="W5" s="125"/>
      <c r="X5" s="126"/>
      <c r="Y5" s="124" t="s">
        <v>84</v>
      </c>
      <c r="Z5" s="125"/>
      <c r="AA5" s="126"/>
      <c r="AB5" s="124" t="s">
        <v>83</v>
      </c>
      <c r="AC5" s="125"/>
      <c r="AD5" s="126"/>
      <c r="AE5" s="124" t="s">
        <v>82</v>
      </c>
      <c r="AF5" s="125"/>
      <c r="AG5" s="126"/>
      <c r="AH5" s="124" t="s">
        <v>81</v>
      </c>
      <c r="AI5" s="125"/>
      <c r="AJ5" s="126"/>
      <c r="AK5" s="124" t="s">
        <v>79</v>
      </c>
      <c r="AL5" s="125"/>
      <c r="AM5" s="126"/>
      <c r="AN5" s="124" t="s">
        <v>0</v>
      </c>
      <c r="AO5" s="125"/>
      <c r="AP5" s="126"/>
      <c r="AQ5" s="133" t="s">
        <v>98</v>
      </c>
      <c r="AR5" s="134"/>
      <c r="AS5" s="135"/>
    </row>
    <row r="6" spans="1:45" s="78" customFormat="1" ht="15" customHeight="1">
      <c r="A6" s="104"/>
      <c r="B6" s="105"/>
      <c r="C6" s="106"/>
      <c r="D6" s="127"/>
      <c r="E6" s="128"/>
      <c r="F6" s="129"/>
      <c r="G6" s="127"/>
      <c r="H6" s="128"/>
      <c r="I6" s="129"/>
      <c r="J6" s="127"/>
      <c r="K6" s="128"/>
      <c r="L6" s="129"/>
      <c r="M6" s="127"/>
      <c r="N6" s="128"/>
      <c r="O6" s="129"/>
      <c r="P6" s="127"/>
      <c r="Q6" s="128"/>
      <c r="R6" s="129"/>
      <c r="S6" s="127"/>
      <c r="T6" s="128"/>
      <c r="U6" s="129"/>
      <c r="V6" s="127"/>
      <c r="W6" s="128"/>
      <c r="X6" s="129"/>
      <c r="Y6" s="127"/>
      <c r="Z6" s="128"/>
      <c r="AA6" s="129"/>
      <c r="AB6" s="127"/>
      <c r="AC6" s="128"/>
      <c r="AD6" s="129"/>
      <c r="AE6" s="127"/>
      <c r="AF6" s="128"/>
      <c r="AG6" s="129"/>
      <c r="AH6" s="127"/>
      <c r="AI6" s="128"/>
      <c r="AJ6" s="129"/>
      <c r="AK6" s="127"/>
      <c r="AL6" s="128"/>
      <c r="AM6" s="129"/>
      <c r="AN6" s="140" t="s">
        <v>80</v>
      </c>
      <c r="AO6" s="128"/>
      <c r="AP6" s="129"/>
      <c r="AQ6" s="136"/>
      <c r="AR6" s="134"/>
      <c r="AS6" s="135"/>
    </row>
    <row r="7" spans="1:45" s="78" customFormat="1" ht="15" customHeight="1">
      <c r="A7" s="104"/>
      <c r="B7" s="105"/>
      <c r="C7" s="106"/>
      <c r="D7" s="3" t="s">
        <v>32</v>
      </c>
      <c r="E7" s="3" t="s">
        <v>33</v>
      </c>
      <c r="F7" s="3" t="s">
        <v>1</v>
      </c>
      <c r="G7" s="3" t="s">
        <v>32</v>
      </c>
      <c r="H7" s="3" t="s">
        <v>33</v>
      </c>
      <c r="I7" s="3" t="s">
        <v>1</v>
      </c>
      <c r="J7" s="3" t="s">
        <v>32</v>
      </c>
      <c r="K7" s="3" t="s">
        <v>33</v>
      </c>
      <c r="L7" s="3" t="s">
        <v>1</v>
      </c>
      <c r="M7" s="3" t="s">
        <v>32</v>
      </c>
      <c r="N7" s="3" t="s">
        <v>33</v>
      </c>
      <c r="O7" s="3" t="s">
        <v>1</v>
      </c>
      <c r="P7" s="3" t="s">
        <v>32</v>
      </c>
      <c r="Q7" s="3" t="s">
        <v>33</v>
      </c>
      <c r="R7" s="3" t="s">
        <v>1</v>
      </c>
      <c r="S7" s="3" t="s">
        <v>32</v>
      </c>
      <c r="T7" s="3" t="s">
        <v>33</v>
      </c>
      <c r="U7" s="3" t="s">
        <v>1</v>
      </c>
      <c r="V7" s="3" t="s">
        <v>32</v>
      </c>
      <c r="W7" s="3" t="s">
        <v>33</v>
      </c>
      <c r="X7" s="3" t="s">
        <v>1</v>
      </c>
      <c r="Y7" s="3" t="s">
        <v>32</v>
      </c>
      <c r="Z7" s="3" t="s">
        <v>33</v>
      </c>
      <c r="AA7" s="3" t="s">
        <v>1</v>
      </c>
      <c r="AB7" s="3" t="s">
        <v>32</v>
      </c>
      <c r="AC7" s="3" t="s">
        <v>33</v>
      </c>
      <c r="AD7" s="3" t="s">
        <v>1</v>
      </c>
      <c r="AE7" s="3" t="s">
        <v>32</v>
      </c>
      <c r="AF7" s="3" t="s">
        <v>33</v>
      </c>
      <c r="AG7" s="3" t="s">
        <v>1</v>
      </c>
      <c r="AH7" s="3" t="s">
        <v>32</v>
      </c>
      <c r="AI7" s="3" t="s">
        <v>33</v>
      </c>
      <c r="AJ7" s="3" t="s">
        <v>1</v>
      </c>
      <c r="AK7" s="3" t="s">
        <v>32</v>
      </c>
      <c r="AL7" s="3" t="s">
        <v>33</v>
      </c>
      <c r="AM7" s="3" t="s">
        <v>1</v>
      </c>
      <c r="AN7" s="3" t="s">
        <v>32</v>
      </c>
      <c r="AO7" s="3" t="s">
        <v>33</v>
      </c>
      <c r="AP7" s="3" t="s">
        <v>1</v>
      </c>
      <c r="AQ7" s="136"/>
      <c r="AR7" s="134"/>
      <c r="AS7" s="135"/>
    </row>
    <row r="8" spans="1:45" s="78" customFormat="1" ht="15" customHeight="1">
      <c r="A8" s="107"/>
      <c r="B8" s="108"/>
      <c r="C8" s="109"/>
      <c r="D8" s="4" t="s">
        <v>34</v>
      </c>
      <c r="E8" s="4" t="s">
        <v>35</v>
      </c>
      <c r="F8" s="4" t="s">
        <v>2</v>
      </c>
      <c r="G8" s="4" t="s">
        <v>34</v>
      </c>
      <c r="H8" s="4" t="s">
        <v>35</v>
      </c>
      <c r="I8" s="4" t="s">
        <v>2</v>
      </c>
      <c r="J8" s="4" t="s">
        <v>34</v>
      </c>
      <c r="K8" s="4" t="s">
        <v>35</v>
      </c>
      <c r="L8" s="4" t="s">
        <v>2</v>
      </c>
      <c r="M8" s="4" t="s">
        <v>34</v>
      </c>
      <c r="N8" s="4" t="s">
        <v>35</v>
      </c>
      <c r="O8" s="4" t="s">
        <v>2</v>
      </c>
      <c r="P8" s="4" t="s">
        <v>34</v>
      </c>
      <c r="Q8" s="4" t="s">
        <v>35</v>
      </c>
      <c r="R8" s="4" t="s">
        <v>2</v>
      </c>
      <c r="S8" s="4" t="s">
        <v>34</v>
      </c>
      <c r="T8" s="4" t="s">
        <v>35</v>
      </c>
      <c r="U8" s="4" t="s">
        <v>2</v>
      </c>
      <c r="V8" s="4" t="s">
        <v>34</v>
      </c>
      <c r="W8" s="4" t="s">
        <v>35</v>
      </c>
      <c r="X8" s="4" t="s">
        <v>2</v>
      </c>
      <c r="Y8" s="4" t="s">
        <v>34</v>
      </c>
      <c r="Z8" s="4" t="s">
        <v>35</v>
      </c>
      <c r="AA8" s="4" t="s">
        <v>2</v>
      </c>
      <c r="AB8" s="4" t="s">
        <v>34</v>
      </c>
      <c r="AC8" s="4" t="s">
        <v>35</v>
      </c>
      <c r="AD8" s="4" t="s">
        <v>2</v>
      </c>
      <c r="AE8" s="4" t="s">
        <v>34</v>
      </c>
      <c r="AF8" s="4" t="s">
        <v>35</v>
      </c>
      <c r="AG8" s="4" t="s">
        <v>2</v>
      </c>
      <c r="AH8" s="4" t="s">
        <v>34</v>
      </c>
      <c r="AI8" s="4" t="s">
        <v>35</v>
      </c>
      <c r="AJ8" s="4" t="s">
        <v>2</v>
      </c>
      <c r="AK8" s="4" t="s">
        <v>34</v>
      </c>
      <c r="AL8" s="4" t="s">
        <v>35</v>
      </c>
      <c r="AM8" s="4" t="s">
        <v>2</v>
      </c>
      <c r="AN8" s="4" t="s">
        <v>34</v>
      </c>
      <c r="AO8" s="4" t="s">
        <v>35</v>
      </c>
      <c r="AP8" s="4" t="s">
        <v>2</v>
      </c>
      <c r="AQ8" s="137"/>
      <c r="AR8" s="138"/>
      <c r="AS8" s="139"/>
    </row>
    <row r="9" spans="1:45" s="78" customFormat="1" ht="9" customHeight="1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</row>
    <row r="10" spans="1:45" s="78" customFormat="1" ht="15" customHeight="1">
      <c r="A10" s="142"/>
      <c r="B10" s="143"/>
      <c r="C10" s="144"/>
      <c r="D10" s="130" t="s">
        <v>88</v>
      </c>
      <c r="E10" s="131"/>
      <c r="F10" s="132"/>
      <c r="G10" s="141" t="s">
        <v>89</v>
      </c>
      <c r="H10" s="131"/>
      <c r="I10" s="132"/>
      <c r="J10" s="130" t="s">
        <v>90</v>
      </c>
      <c r="K10" s="131"/>
      <c r="L10" s="132"/>
      <c r="M10" s="141" t="s">
        <v>91</v>
      </c>
      <c r="N10" s="131"/>
      <c r="O10" s="132"/>
      <c r="P10" s="141" t="s">
        <v>92</v>
      </c>
      <c r="Q10" s="131"/>
      <c r="R10" s="132"/>
      <c r="S10" s="130" t="s">
        <v>93</v>
      </c>
      <c r="T10" s="131"/>
      <c r="U10" s="132"/>
      <c r="V10" s="141" t="s">
        <v>94</v>
      </c>
      <c r="W10" s="131"/>
      <c r="X10" s="132"/>
      <c r="Y10" s="130" t="s">
        <v>95</v>
      </c>
      <c r="Z10" s="131"/>
      <c r="AA10" s="132"/>
      <c r="AB10" s="141" t="s">
        <v>96</v>
      </c>
      <c r="AC10" s="131"/>
      <c r="AD10" s="132"/>
      <c r="AE10" s="141" t="s">
        <v>113</v>
      </c>
      <c r="AF10" s="131"/>
      <c r="AG10" s="132"/>
      <c r="AH10" s="141" t="s">
        <v>103</v>
      </c>
      <c r="AI10" s="131"/>
      <c r="AJ10" s="132"/>
      <c r="AK10" s="141" t="s">
        <v>102</v>
      </c>
      <c r="AL10" s="131"/>
      <c r="AM10" s="132"/>
      <c r="AN10" s="130" t="s">
        <v>88</v>
      </c>
      <c r="AO10" s="131"/>
      <c r="AP10" s="132"/>
      <c r="AQ10" s="142"/>
      <c r="AR10" s="143"/>
      <c r="AS10" s="144"/>
    </row>
    <row r="11" spans="1:45" ht="15" customHeight="1">
      <c r="A11" s="145" t="s">
        <v>23</v>
      </c>
      <c r="B11" s="146"/>
      <c r="C11" s="147"/>
      <c r="D11" s="5">
        <v>102.2</v>
      </c>
      <c r="E11" s="5">
        <v>3.7</v>
      </c>
      <c r="F11" s="5">
        <f>D11+E11</f>
        <v>105.9</v>
      </c>
      <c r="G11" s="5">
        <f>+D39</f>
        <v>114.40000000000002</v>
      </c>
      <c r="H11" s="5">
        <f>+E39</f>
        <v>4.500000000000001</v>
      </c>
      <c r="I11" s="5">
        <f>G11+H11</f>
        <v>118.90000000000002</v>
      </c>
      <c r="J11" s="5">
        <f>+G39</f>
        <v>208.30000000000007</v>
      </c>
      <c r="K11" s="5">
        <f>+H39</f>
        <v>6.9</v>
      </c>
      <c r="L11" s="5">
        <f>J11+K11</f>
        <v>215.20000000000007</v>
      </c>
      <c r="M11" s="5">
        <f>+J39</f>
        <v>216.60000000000008</v>
      </c>
      <c r="N11" s="5">
        <f>+K39</f>
        <v>30.4</v>
      </c>
      <c r="O11" s="5">
        <f>M11+N11</f>
        <v>247.00000000000009</v>
      </c>
      <c r="P11" s="5">
        <f>M39</f>
        <v>221.1000000000001</v>
      </c>
      <c r="Q11" s="5">
        <f>N39</f>
        <v>28.7</v>
      </c>
      <c r="R11" s="5">
        <f>P11+Q11</f>
        <v>249.8000000000001</v>
      </c>
      <c r="S11" s="5">
        <f>P39</f>
        <v>203.60000000000008</v>
      </c>
      <c r="T11" s="5">
        <f>Q39</f>
        <v>27.599999999999998</v>
      </c>
      <c r="U11" s="5">
        <f>S11+T11</f>
        <v>231.20000000000007</v>
      </c>
      <c r="V11" s="5">
        <f>S39</f>
        <v>177.4000000000001</v>
      </c>
      <c r="W11" s="5">
        <f>T39</f>
        <v>27.699999999999996</v>
      </c>
      <c r="X11" s="5">
        <f>V11+W11</f>
        <v>205.10000000000008</v>
      </c>
      <c r="Y11" s="5">
        <f>V39</f>
        <v>155.7000000000001</v>
      </c>
      <c r="Z11" s="5">
        <f>W39</f>
        <v>24.499999999999996</v>
      </c>
      <c r="AA11" s="5">
        <f>Y11+Z11</f>
        <v>180.2000000000001</v>
      </c>
      <c r="AB11" s="5">
        <f>Y39</f>
        <v>160.3000000000001</v>
      </c>
      <c r="AC11" s="5">
        <f>Z39</f>
        <v>20.699999999999996</v>
      </c>
      <c r="AD11" s="5">
        <f>AB11+AC11</f>
        <v>181.00000000000009</v>
      </c>
      <c r="AE11" s="5">
        <f>AB39</f>
        <v>137.60000000000008</v>
      </c>
      <c r="AF11" s="5">
        <f>AC39</f>
        <v>17.599999999999994</v>
      </c>
      <c r="AG11" s="5">
        <f>AE11+AF11</f>
        <v>155.20000000000007</v>
      </c>
      <c r="AH11" s="5">
        <f>AE39</f>
        <v>118.5000000000001</v>
      </c>
      <c r="AI11" s="5">
        <f>AF39</f>
        <v>13.099999999999994</v>
      </c>
      <c r="AJ11" s="5">
        <f>AH11+AI11</f>
        <v>131.60000000000008</v>
      </c>
      <c r="AK11" s="5">
        <f>AH39</f>
        <v>96.40000000000009</v>
      </c>
      <c r="AL11" s="5">
        <f>AI39</f>
        <v>11.499999999999995</v>
      </c>
      <c r="AM11" s="5">
        <f>AK11+AL11</f>
        <v>107.90000000000009</v>
      </c>
      <c r="AN11" s="5">
        <v>102.2</v>
      </c>
      <c r="AO11" s="5">
        <v>3.7</v>
      </c>
      <c r="AP11" s="6">
        <f>AN11+AO11</f>
        <v>105.9</v>
      </c>
      <c r="AQ11" s="148" t="s">
        <v>3</v>
      </c>
      <c r="AR11" s="149"/>
      <c r="AS11" s="150"/>
    </row>
    <row r="12" spans="1:45" ht="15" customHeight="1">
      <c r="A12" s="8"/>
      <c r="B12" s="9"/>
      <c r="C12" s="9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51" t="s">
        <v>116</v>
      </c>
      <c r="AO12" s="152"/>
      <c r="AP12" s="152"/>
      <c r="AQ12" s="153"/>
      <c r="AR12" s="153"/>
      <c r="AS12" s="154"/>
    </row>
    <row r="13" spans="1:48" ht="15" customHeight="1">
      <c r="A13" s="145" t="s">
        <v>24</v>
      </c>
      <c r="B13" s="146"/>
      <c r="C13" s="147"/>
      <c r="D13" s="5">
        <f>D14+D15</f>
        <v>34.6</v>
      </c>
      <c r="E13" s="5">
        <f>E14+E15</f>
        <v>0.9</v>
      </c>
      <c r="F13" s="5">
        <f>D13+E13</f>
        <v>35.5</v>
      </c>
      <c r="G13" s="5">
        <f>G14+G15</f>
        <v>116.5</v>
      </c>
      <c r="H13" s="5">
        <f>H14+H15</f>
        <v>3.4</v>
      </c>
      <c r="I13" s="5">
        <f>G13+H13</f>
        <v>119.9</v>
      </c>
      <c r="J13" s="5">
        <f>J14+J15</f>
        <v>38.1</v>
      </c>
      <c r="K13" s="5">
        <f>K14+K15</f>
        <v>24.6</v>
      </c>
      <c r="L13" s="5">
        <f>J13+K13</f>
        <v>62.7</v>
      </c>
      <c r="M13" s="5">
        <f>M14+M15</f>
        <v>23.400000000000002</v>
      </c>
      <c r="N13" s="5">
        <f>N14+N15</f>
        <v>0.4</v>
      </c>
      <c r="O13" s="5">
        <f>M13+N13</f>
        <v>23.8</v>
      </c>
      <c r="P13" s="5">
        <f>P14+P15</f>
        <v>3.2</v>
      </c>
      <c r="Q13" s="5">
        <f>Q14+Q15</f>
        <v>0.2</v>
      </c>
      <c r="R13" s="5">
        <f>P13+Q13</f>
        <v>3.4000000000000004</v>
      </c>
      <c r="S13" s="5">
        <f>S14+S15</f>
        <v>0</v>
      </c>
      <c r="T13" s="5">
        <f>T14+T15</f>
        <v>0.4</v>
      </c>
      <c r="U13" s="5">
        <f>S13+T13</f>
        <v>0.4</v>
      </c>
      <c r="V13" s="5">
        <f>V14+V15</f>
        <v>0</v>
      </c>
      <c r="W13" s="5">
        <f>W14+W15</f>
        <v>0</v>
      </c>
      <c r="X13" s="5">
        <f>V13+W13</f>
        <v>0</v>
      </c>
      <c r="Y13" s="5">
        <f>Y14+Y15</f>
        <v>26.3</v>
      </c>
      <c r="Z13" s="5">
        <f>Z14+Z15</f>
        <v>0</v>
      </c>
      <c r="AA13" s="5">
        <f>Y13+Z13</f>
        <v>26.3</v>
      </c>
      <c r="AB13" s="5">
        <f>AB14+AB15</f>
        <v>0</v>
      </c>
      <c r="AC13" s="5">
        <f>AC14+AC15</f>
        <v>0</v>
      </c>
      <c r="AD13" s="5">
        <f>AB13+AC13</f>
        <v>0</v>
      </c>
      <c r="AE13" s="5">
        <f>AE14+AE15</f>
        <v>0.8</v>
      </c>
      <c r="AF13" s="5">
        <f>AF14+AF15</f>
        <v>0</v>
      </c>
      <c r="AG13" s="5">
        <f>AE13+AF13</f>
        <v>0.8</v>
      </c>
      <c r="AH13" s="5">
        <f>AH14+AH15</f>
        <v>0</v>
      </c>
      <c r="AI13" s="5">
        <f>AI14+AI15</f>
        <v>0</v>
      </c>
      <c r="AJ13" s="5">
        <f>AH13+AI13</f>
        <v>0</v>
      </c>
      <c r="AK13" s="5">
        <f>AK14+AK15</f>
        <v>15.7</v>
      </c>
      <c r="AL13" s="5">
        <f>AL14+AL15</f>
        <v>0</v>
      </c>
      <c r="AM13" s="5">
        <f>AK13+AL13</f>
        <v>15.7</v>
      </c>
      <c r="AN13" s="5">
        <f>AN14+AN15</f>
        <v>258.6</v>
      </c>
      <c r="AO13" s="5">
        <f>AO14+AO15</f>
        <v>29.9</v>
      </c>
      <c r="AP13" s="5">
        <f>AN13+AO13</f>
        <v>288.5</v>
      </c>
      <c r="AQ13" s="148" t="s">
        <v>4</v>
      </c>
      <c r="AR13" s="149"/>
      <c r="AS13" s="150"/>
      <c r="AT13" s="80"/>
      <c r="AU13" s="80"/>
      <c r="AV13" s="80"/>
    </row>
    <row r="14" spans="1:48" s="78" customFormat="1" ht="15" customHeight="1">
      <c r="A14" s="8"/>
      <c r="B14" s="155" t="s">
        <v>50</v>
      </c>
      <c r="C14" s="156"/>
      <c r="D14" s="11">
        <v>34.6</v>
      </c>
      <c r="E14" s="11">
        <v>0.9</v>
      </c>
      <c r="F14" s="11">
        <f>D14+E14</f>
        <v>35.5</v>
      </c>
      <c r="G14" s="11">
        <v>99</v>
      </c>
      <c r="H14" s="11">
        <v>3.4</v>
      </c>
      <c r="I14" s="11">
        <f>G14+H14</f>
        <v>102.4</v>
      </c>
      <c r="J14" s="11">
        <v>25.1</v>
      </c>
      <c r="K14" s="11">
        <v>24.6</v>
      </c>
      <c r="L14" s="11">
        <f>J14+K14</f>
        <v>49.7</v>
      </c>
      <c r="M14" s="11">
        <v>0.3</v>
      </c>
      <c r="N14" s="11">
        <v>0.4</v>
      </c>
      <c r="O14" s="11">
        <f>M14+N14</f>
        <v>0.7</v>
      </c>
      <c r="P14" s="11">
        <v>0.1</v>
      </c>
      <c r="Q14" s="11">
        <v>0.2</v>
      </c>
      <c r="R14" s="11">
        <f>P14+Q14</f>
        <v>0.30000000000000004</v>
      </c>
      <c r="S14" s="11">
        <v>0</v>
      </c>
      <c r="T14" s="11">
        <v>0.4</v>
      </c>
      <c r="U14" s="11">
        <f>S14+T14</f>
        <v>0.4</v>
      </c>
      <c r="V14" s="11">
        <v>0</v>
      </c>
      <c r="W14" s="11">
        <v>0</v>
      </c>
      <c r="X14" s="11">
        <f>V14+W14</f>
        <v>0</v>
      </c>
      <c r="Y14" s="11">
        <v>0</v>
      </c>
      <c r="Z14" s="11">
        <v>0</v>
      </c>
      <c r="AA14" s="11">
        <f>Y14+Z14</f>
        <v>0</v>
      </c>
      <c r="AB14" s="11">
        <v>0</v>
      </c>
      <c r="AC14" s="11">
        <v>0</v>
      </c>
      <c r="AD14" s="11">
        <f>AB14+AC14</f>
        <v>0</v>
      </c>
      <c r="AE14" s="11">
        <v>0.8</v>
      </c>
      <c r="AF14" s="11">
        <v>0</v>
      </c>
      <c r="AG14" s="11">
        <f>AE14+AF14</f>
        <v>0.8</v>
      </c>
      <c r="AH14" s="11">
        <v>0</v>
      </c>
      <c r="AI14" s="11">
        <v>0</v>
      </c>
      <c r="AJ14" s="11">
        <f>AH14+AI14</f>
        <v>0</v>
      </c>
      <c r="AK14" s="11">
        <v>0</v>
      </c>
      <c r="AL14" s="11">
        <v>0</v>
      </c>
      <c r="AM14" s="11">
        <f>SUM(AK14:AL14)</f>
        <v>0</v>
      </c>
      <c r="AN14" s="12">
        <f aca="true" t="shared" si="0" ref="AN14:AP15">SUM(D14+G14+J14+M14+P14+S14+V14+Y14+AB14+AE14+AH14+AK14)</f>
        <v>159.9</v>
      </c>
      <c r="AO14" s="96">
        <f t="shared" si="0"/>
        <v>29.9</v>
      </c>
      <c r="AP14" s="14">
        <f t="shared" si="0"/>
        <v>189.80000000000004</v>
      </c>
      <c r="AQ14" s="157" t="s">
        <v>49</v>
      </c>
      <c r="AR14" s="158"/>
      <c r="AS14" s="15"/>
      <c r="AT14" s="81"/>
      <c r="AU14" s="81"/>
      <c r="AV14" s="81"/>
    </row>
    <row r="15" spans="1:48" s="78" customFormat="1" ht="15" customHeight="1">
      <c r="A15" s="8"/>
      <c r="B15" s="159" t="s">
        <v>5</v>
      </c>
      <c r="C15" s="160"/>
      <c r="D15" s="16">
        <v>0</v>
      </c>
      <c r="E15" s="16">
        <v>0</v>
      </c>
      <c r="F15" s="16">
        <f>D15+E15</f>
        <v>0</v>
      </c>
      <c r="G15" s="16">
        <v>17.5</v>
      </c>
      <c r="H15" s="16">
        <v>0</v>
      </c>
      <c r="I15" s="16">
        <f>G15+H15</f>
        <v>17.5</v>
      </c>
      <c r="J15" s="16">
        <v>13</v>
      </c>
      <c r="K15" s="16">
        <v>0</v>
      </c>
      <c r="L15" s="16">
        <f>J15+K15</f>
        <v>13</v>
      </c>
      <c r="M15" s="16">
        <v>23.1</v>
      </c>
      <c r="N15" s="16">
        <v>0</v>
      </c>
      <c r="O15" s="16">
        <f>M15+N15</f>
        <v>23.1</v>
      </c>
      <c r="P15" s="16">
        <v>3.1</v>
      </c>
      <c r="Q15" s="16">
        <v>0</v>
      </c>
      <c r="R15" s="16">
        <f>P15+Q15</f>
        <v>3.1</v>
      </c>
      <c r="S15" s="16">
        <v>0</v>
      </c>
      <c r="T15" s="16">
        <v>0</v>
      </c>
      <c r="U15" s="16">
        <f>S15+T15</f>
        <v>0</v>
      </c>
      <c r="V15" s="16">
        <v>0</v>
      </c>
      <c r="W15" s="16">
        <v>0</v>
      </c>
      <c r="X15" s="16">
        <f>V15+W15</f>
        <v>0</v>
      </c>
      <c r="Y15" s="16">
        <v>26.3</v>
      </c>
      <c r="Z15" s="16">
        <v>0</v>
      </c>
      <c r="AA15" s="16">
        <f>Y15+Z15</f>
        <v>26.3</v>
      </c>
      <c r="AB15" s="16">
        <v>0</v>
      </c>
      <c r="AC15" s="16">
        <v>0</v>
      </c>
      <c r="AD15" s="16">
        <f>AB15+AC15</f>
        <v>0</v>
      </c>
      <c r="AE15" s="16">
        <v>0</v>
      </c>
      <c r="AF15" s="16">
        <v>0</v>
      </c>
      <c r="AG15" s="16">
        <f>AE15+AF15</f>
        <v>0</v>
      </c>
      <c r="AH15" s="16">
        <v>0</v>
      </c>
      <c r="AI15" s="16">
        <v>0</v>
      </c>
      <c r="AJ15" s="16">
        <f>AH15+AI15</f>
        <v>0</v>
      </c>
      <c r="AK15" s="16">
        <v>15.7</v>
      </c>
      <c r="AL15" s="16">
        <v>0</v>
      </c>
      <c r="AM15" s="16">
        <f>SUM(AK15:AL15)</f>
        <v>15.7</v>
      </c>
      <c r="AN15" s="17">
        <f t="shared" si="0"/>
        <v>98.7</v>
      </c>
      <c r="AO15" s="18">
        <f t="shared" si="0"/>
        <v>0</v>
      </c>
      <c r="AP15" s="19">
        <f t="shared" si="0"/>
        <v>98.7</v>
      </c>
      <c r="AQ15" s="161" t="s">
        <v>6</v>
      </c>
      <c r="AR15" s="162"/>
      <c r="AS15" s="15"/>
      <c r="AT15" s="81"/>
      <c r="AU15" s="81"/>
      <c r="AV15" s="81"/>
    </row>
    <row r="16" spans="1:48" ht="9" customHeight="1">
      <c r="A16" s="8"/>
      <c r="B16" s="9"/>
      <c r="C16" s="9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9"/>
      <c r="AR16" s="9"/>
      <c r="AS16" s="15"/>
      <c r="AT16" s="80"/>
      <c r="AU16" s="80"/>
      <c r="AV16" s="80"/>
    </row>
    <row r="17" spans="1:48" ht="15" customHeight="1">
      <c r="A17" s="145" t="s">
        <v>25</v>
      </c>
      <c r="B17" s="146"/>
      <c r="C17" s="147"/>
      <c r="D17" s="5">
        <f>D18+D22+D23+D24</f>
        <v>21.8</v>
      </c>
      <c r="E17" s="5">
        <f>E18+E22+E23+E24</f>
        <v>0.7999999999999999</v>
      </c>
      <c r="F17" s="5">
        <f>D17+E17</f>
        <v>22.6</v>
      </c>
      <c r="G17" s="5">
        <f>G18+G22+G23+G24</f>
        <v>22.299999999999997</v>
      </c>
      <c r="H17" s="5">
        <f>H18+H22+H23+H24</f>
        <v>1</v>
      </c>
      <c r="I17" s="5">
        <f aca="true" t="shared" si="1" ref="I17:I24">G17+H17</f>
        <v>23.299999999999997</v>
      </c>
      <c r="J17" s="5">
        <f>J18+J22+J23+J24</f>
        <v>23.6</v>
      </c>
      <c r="K17" s="5">
        <f>K18+K22+K23+K24</f>
        <v>0.6000000000000001</v>
      </c>
      <c r="L17" s="5">
        <f aca="true" t="shared" si="2" ref="L17:L24">J17+K17</f>
        <v>24.200000000000003</v>
      </c>
      <c r="M17" s="5">
        <f>M18+M22+M23+M24</f>
        <v>22.2</v>
      </c>
      <c r="N17" s="5">
        <f>N18+N22+N23+N24</f>
        <v>1.9000000000000001</v>
      </c>
      <c r="O17" s="5">
        <f aca="true" t="shared" si="3" ref="O17:O24">M17+N17</f>
        <v>24.099999999999998</v>
      </c>
      <c r="P17" s="5">
        <f>P18+P22+P23+P24</f>
        <v>20.5</v>
      </c>
      <c r="Q17" s="5">
        <f>Q18+Q22+Q23+Q24</f>
        <v>1.3</v>
      </c>
      <c r="R17" s="5">
        <f aca="true" t="shared" si="4" ref="R17:R24">P17+Q17</f>
        <v>21.8</v>
      </c>
      <c r="S17" s="5">
        <f>S18+S22+S23+S24</f>
        <v>26.7</v>
      </c>
      <c r="T17" s="5">
        <f>T18+T22+T23+T24</f>
        <v>2.3</v>
      </c>
      <c r="U17" s="5">
        <f aca="true" t="shared" si="5" ref="U17:U23">S17+T17</f>
        <v>29</v>
      </c>
      <c r="V17" s="5">
        <f>V18+V22+V23+V24</f>
        <v>22.200000000000003</v>
      </c>
      <c r="W17" s="5">
        <f>W18+W22+W23+W24</f>
        <v>2.7</v>
      </c>
      <c r="X17" s="5">
        <f aca="true" t="shared" si="6" ref="X17:X24">V17+W17</f>
        <v>24.900000000000002</v>
      </c>
      <c r="Y17" s="5">
        <f>Y18+Y22+Y23+Y24</f>
        <v>21.8</v>
      </c>
      <c r="Z17" s="5">
        <f>Z18+Z22+Z23+Z24</f>
        <v>3.0999999999999996</v>
      </c>
      <c r="AA17" s="5">
        <f aca="true" t="shared" si="7" ref="AA17:AA24">Y17+Z17</f>
        <v>24.9</v>
      </c>
      <c r="AB17" s="5">
        <f>AB18+AB22+AB23+AB24</f>
        <v>22.8</v>
      </c>
      <c r="AC17" s="5">
        <f>AC18+AC22+AC23+AC24</f>
        <v>2.5</v>
      </c>
      <c r="AD17" s="5">
        <f aca="true" t="shared" si="8" ref="AD17:AD24">AB17+AC17</f>
        <v>25.3</v>
      </c>
      <c r="AE17" s="5">
        <f>AE18+AE22+AE23+AE24</f>
        <v>21.8</v>
      </c>
      <c r="AF17" s="5">
        <f>AF18+AF22+AF23+AF24</f>
        <v>2.7</v>
      </c>
      <c r="AG17" s="5">
        <f aca="true" t="shared" si="9" ref="AG17:AG24">AE17+AF17</f>
        <v>24.5</v>
      </c>
      <c r="AH17" s="5">
        <f>AH18+AH22+AH23+AH24</f>
        <v>22</v>
      </c>
      <c r="AI17" s="5">
        <f>AI18+AI22+AI23+AI24</f>
        <v>1.4000000000000001</v>
      </c>
      <c r="AJ17" s="5">
        <f aca="true" t="shared" si="10" ref="AJ17:AJ24">AH17+AI17</f>
        <v>23.4</v>
      </c>
      <c r="AK17" s="5">
        <f>AK18+AK22+AK23+AK24</f>
        <v>21.4</v>
      </c>
      <c r="AL17" s="5">
        <f>AL18+AL22+AL23+AL24</f>
        <v>2.5</v>
      </c>
      <c r="AM17" s="5">
        <f aca="true" t="shared" si="11" ref="AM17:AM24">AK17+AL17</f>
        <v>23.9</v>
      </c>
      <c r="AN17" s="5">
        <f>AN18+AN22+AN23+AN24</f>
        <v>269.09999999999997</v>
      </c>
      <c r="AO17" s="5">
        <f>AO18+AO22+AO23+AO24</f>
        <v>22.8</v>
      </c>
      <c r="AP17" s="5">
        <f>AN17+AO17</f>
        <v>291.9</v>
      </c>
      <c r="AQ17" s="148" t="s">
        <v>7</v>
      </c>
      <c r="AR17" s="149"/>
      <c r="AS17" s="150"/>
      <c r="AT17" s="80"/>
      <c r="AU17" s="80"/>
      <c r="AV17" s="80"/>
    </row>
    <row r="18" spans="1:48" ht="15" customHeight="1">
      <c r="A18" s="8"/>
      <c r="B18" s="155" t="s">
        <v>30</v>
      </c>
      <c r="C18" s="156"/>
      <c r="D18" s="5">
        <f>SUM(D19:D21)</f>
        <v>21.7</v>
      </c>
      <c r="E18" s="5">
        <f>SUM(E19:E21)</f>
        <v>0.5</v>
      </c>
      <c r="F18" s="5">
        <f aca="true" t="shared" si="12" ref="F18:F24">D18+E18</f>
        <v>22.2</v>
      </c>
      <c r="G18" s="5">
        <f>SUM(G19:G21)</f>
        <v>21.9</v>
      </c>
      <c r="H18" s="5">
        <f>SUM(H19:H21)</f>
        <v>0.8</v>
      </c>
      <c r="I18" s="5">
        <f t="shared" si="1"/>
        <v>22.7</v>
      </c>
      <c r="J18" s="5">
        <f>SUM(J19:J21)</f>
        <v>23.5</v>
      </c>
      <c r="K18" s="5">
        <f>SUM(K19:K21)</f>
        <v>0.30000000000000004</v>
      </c>
      <c r="L18" s="5">
        <f t="shared" si="2"/>
        <v>23.8</v>
      </c>
      <c r="M18" s="5">
        <f>SUM(M19:M21)</f>
        <v>22</v>
      </c>
      <c r="N18" s="5">
        <f>SUM(N19:N21)</f>
        <v>1.6</v>
      </c>
      <c r="O18" s="5">
        <f t="shared" si="3"/>
        <v>23.6</v>
      </c>
      <c r="P18" s="5">
        <f>SUM(P19:P21)</f>
        <v>19.5</v>
      </c>
      <c r="Q18" s="5">
        <f>SUM(Q19:Q21)</f>
        <v>0.7</v>
      </c>
      <c r="R18" s="5">
        <f t="shared" si="4"/>
        <v>20.2</v>
      </c>
      <c r="S18" s="5">
        <f>SUM(S19:S21)</f>
        <v>23.4</v>
      </c>
      <c r="T18" s="5">
        <f>SUM(T19:T21)</f>
        <v>0.7999999999999999</v>
      </c>
      <c r="U18" s="5">
        <f t="shared" si="5"/>
        <v>24.2</v>
      </c>
      <c r="V18" s="5">
        <f>SUM(V19:V21)</f>
        <v>21.6</v>
      </c>
      <c r="W18" s="5">
        <f>SUM(W19:W21)</f>
        <v>0.9</v>
      </c>
      <c r="X18" s="5">
        <f t="shared" si="6"/>
        <v>22.5</v>
      </c>
      <c r="Y18" s="5">
        <f>SUM(Y19:Y21)</f>
        <v>21.3</v>
      </c>
      <c r="Z18" s="5">
        <f>SUM(Z19:Z21)</f>
        <v>0.9</v>
      </c>
      <c r="AA18" s="5">
        <f t="shared" si="7"/>
        <v>22.2</v>
      </c>
      <c r="AB18" s="5">
        <f>SUM(AB19:AB21)</f>
        <v>22.8</v>
      </c>
      <c r="AC18" s="5">
        <f>SUM(AC19:AC21)</f>
        <v>0.9</v>
      </c>
      <c r="AD18" s="5">
        <f t="shared" si="8"/>
        <v>23.7</v>
      </c>
      <c r="AE18" s="5">
        <f>SUM(AE19:AE21)</f>
        <v>21.7</v>
      </c>
      <c r="AF18" s="5">
        <f>SUM(AF19:AF21)</f>
        <v>1</v>
      </c>
      <c r="AG18" s="5">
        <f t="shared" si="9"/>
        <v>22.7</v>
      </c>
      <c r="AH18" s="5">
        <f>SUM(AH19:AH21)</f>
        <v>21.9</v>
      </c>
      <c r="AI18" s="5">
        <f>SUM(AI19:AI21)</f>
        <v>0.1</v>
      </c>
      <c r="AJ18" s="5">
        <f t="shared" si="10"/>
        <v>22</v>
      </c>
      <c r="AK18" s="5">
        <f>SUM(AK19:AK21)</f>
        <v>21.4</v>
      </c>
      <c r="AL18" s="5">
        <f>SUM(AL19:AL21)</f>
        <v>0.9</v>
      </c>
      <c r="AM18" s="5">
        <f t="shared" si="11"/>
        <v>22.299999999999997</v>
      </c>
      <c r="AN18" s="6">
        <f>SUM(AN19:AN21)</f>
        <v>262.7</v>
      </c>
      <c r="AO18" s="6">
        <f>SUM(AO19:AO21)</f>
        <v>9.399999999999999</v>
      </c>
      <c r="AP18" s="5">
        <f>SUM(AP19:AP21)</f>
        <v>272.09999999999997</v>
      </c>
      <c r="AQ18" s="157" t="s">
        <v>31</v>
      </c>
      <c r="AR18" s="158"/>
      <c r="AS18" s="15"/>
      <c r="AT18" s="80"/>
      <c r="AU18" s="80"/>
      <c r="AV18" s="80"/>
    </row>
    <row r="19" spans="1:48" ht="15" customHeight="1">
      <c r="A19" s="8"/>
      <c r="B19" s="20"/>
      <c r="C19" s="21" t="s">
        <v>69</v>
      </c>
      <c r="D19" s="6">
        <v>21.7</v>
      </c>
      <c r="E19" s="6">
        <v>0.3</v>
      </c>
      <c r="F19" s="6">
        <f t="shared" si="12"/>
        <v>22</v>
      </c>
      <c r="G19" s="6">
        <v>21.9</v>
      </c>
      <c r="H19" s="6">
        <v>0.2</v>
      </c>
      <c r="I19" s="6">
        <f t="shared" si="1"/>
        <v>22.099999999999998</v>
      </c>
      <c r="J19" s="6">
        <v>23.5</v>
      </c>
      <c r="K19" s="6">
        <v>0.1</v>
      </c>
      <c r="L19" s="6">
        <f t="shared" si="2"/>
        <v>23.6</v>
      </c>
      <c r="M19" s="6">
        <v>22</v>
      </c>
      <c r="N19" s="6">
        <v>0.1</v>
      </c>
      <c r="O19" s="6">
        <f t="shared" si="3"/>
        <v>22.1</v>
      </c>
      <c r="P19" s="6">
        <v>19.5</v>
      </c>
      <c r="Q19" s="6">
        <v>0.1</v>
      </c>
      <c r="R19" s="6">
        <f t="shared" si="4"/>
        <v>19.6</v>
      </c>
      <c r="S19" s="6">
        <v>23.4</v>
      </c>
      <c r="T19" s="6">
        <v>0.1</v>
      </c>
      <c r="U19" s="6">
        <f t="shared" si="5"/>
        <v>23.5</v>
      </c>
      <c r="V19" s="6">
        <v>21.6</v>
      </c>
      <c r="W19" s="6">
        <v>0.1</v>
      </c>
      <c r="X19" s="6">
        <f t="shared" si="6"/>
        <v>21.700000000000003</v>
      </c>
      <c r="Y19" s="6">
        <v>21.3</v>
      </c>
      <c r="Z19" s="6">
        <v>0.1</v>
      </c>
      <c r="AA19" s="6">
        <f t="shared" si="7"/>
        <v>21.400000000000002</v>
      </c>
      <c r="AB19" s="6">
        <v>22.8</v>
      </c>
      <c r="AC19" s="6">
        <v>0.1</v>
      </c>
      <c r="AD19" s="6">
        <f t="shared" si="8"/>
        <v>22.900000000000002</v>
      </c>
      <c r="AE19" s="6">
        <v>21.7</v>
      </c>
      <c r="AF19" s="6">
        <v>0.2</v>
      </c>
      <c r="AG19" s="6">
        <f t="shared" si="9"/>
        <v>21.9</v>
      </c>
      <c r="AH19" s="6">
        <v>21.9</v>
      </c>
      <c r="AI19" s="6">
        <v>0</v>
      </c>
      <c r="AJ19" s="6">
        <f t="shared" si="10"/>
        <v>21.9</v>
      </c>
      <c r="AK19" s="6">
        <v>21.4</v>
      </c>
      <c r="AL19" s="6">
        <v>0.1</v>
      </c>
      <c r="AM19" s="6">
        <f t="shared" si="11"/>
        <v>21.5</v>
      </c>
      <c r="AN19" s="12">
        <f aca="true" t="shared" si="13" ref="AN19:AP24">SUM(D19+G19+J19+M19+P19+S19+V19+Y19+AB19+AE19+AH19+AK19)</f>
        <v>262.7</v>
      </c>
      <c r="AO19" s="13">
        <f t="shared" si="13"/>
        <v>1.5</v>
      </c>
      <c r="AP19" s="14">
        <f t="shared" si="13"/>
        <v>264.2</v>
      </c>
      <c r="AQ19" s="22" t="s">
        <v>70</v>
      </c>
      <c r="AR19" s="20"/>
      <c r="AS19" s="15"/>
      <c r="AT19" s="80"/>
      <c r="AU19" s="80"/>
      <c r="AV19" s="80"/>
    </row>
    <row r="20" spans="1:48" s="83" customFormat="1" ht="15" customHeight="1">
      <c r="A20" s="8"/>
      <c r="B20" s="20"/>
      <c r="C20" s="69" t="s">
        <v>64</v>
      </c>
      <c r="D20" s="70">
        <v>0</v>
      </c>
      <c r="E20" s="70">
        <v>0.2</v>
      </c>
      <c r="F20" s="70">
        <f>D20+E20</f>
        <v>0.2</v>
      </c>
      <c r="G20" s="70">
        <v>0</v>
      </c>
      <c r="H20" s="70">
        <v>0.6</v>
      </c>
      <c r="I20" s="70">
        <f t="shared" si="1"/>
        <v>0.6</v>
      </c>
      <c r="J20" s="70">
        <v>0</v>
      </c>
      <c r="K20" s="70">
        <v>0.2</v>
      </c>
      <c r="L20" s="70">
        <f t="shared" si="2"/>
        <v>0.2</v>
      </c>
      <c r="M20" s="70">
        <v>0</v>
      </c>
      <c r="N20" s="70">
        <v>1.5</v>
      </c>
      <c r="O20" s="70">
        <f t="shared" si="3"/>
        <v>1.5</v>
      </c>
      <c r="P20" s="70">
        <v>0</v>
      </c>
      <c r="Q20" s="70">
        <v>0.6</v>
      </c>
      <c r="R20" s="70">
        <f t="shared" si="4"/>
        <v>0.6</v>
      </c>
      <c r="S20" s="70">
        <v>0</v>
      </c>
      <c r="T20" s="70">
        <v>0.7</v>
      </c>
      <c r="U20" s="70">
        <f t="shared" si="5"/>
        <v>0.7</v>
      </c>
      <c r="V20" s="70">
        <v>0</v>
      </c>
      <c r="W20" s="70">
        <v>0.8</v>
      </c>
      <c r="X20" s="70">
        <f t="shared" si="6"/>
        <v>0.8</v>
      </c>
      <c r="Y20" s="70">
        <v>0</v>
      </c>
      <c r="Z20" s="70">
        <v>0.8</v>
      </c>
      <c r="AA20" s="70">
        <f t="shared" si="7"/>
        <v>0.8</v>
      </c>
      <c r="AB20" s="70">
        <v>0</v>
      </c>
      <c r="AC20" s="70">
        <v>0.8</v>
      </c>
      <c r="AD20" s="70">
        <f t="shared" si="8"/>
        <v>0.8</v>
      </c>
      <c r="AE20" s="70">
        <v>0</v>
      </c>
      <c r="AF20" s="70">
        <v>0.8</v>
      </c>
      <c r="AG20" s="70">
        <f t="shared" si="9"/>
        <v>0.8</v>
      </c>
      <c r="AH20" s="70">
        <v>0</v>
      </c>
      <c r="AI20" s="70">
        <v>0.1</v>
      </c>
      <c r="AJ20" s="70">
        <f t="shared" si="10"/>
        <v>0.1</v>
      </c>
      <c r="AK20" s="70">
        <v>0</v>
      </c>
      <c r="AL20" s="70">
        <v>0.8</v>
      </c>
      <c r="AM20" s="70">
        <f t="shared" si="11"/>
        <v>0.8</v>
      </c>
      <c r="AN20" s="71">
        <f>SUM(D20+G20+J20+M20+P20+S20+V20+Y20+AB20+AE20+AH20+AK20)</f>
        <v>0</v>
      </c>
      <c r="AO20" s="72">
        <f>SUM(E20+H20+K20+N20+Q20+T20+W20+Z20+AC20+AF20+AI20+AL20)</f>
        <v>7.899999999999999</v>
      </c>
      <c r="AP20" s="73">
        <f>SUM(F20+I20+L20+O20+R20+U20+X20+AA20+AD20+AG20+AJ20+AM20)</f>
        <v>7.899999999999999</v>
      </c>
      <c r="AQ20" s="74" t="s">
        <v>63</v>
      </c>
      <c r="AR20" s="20"/>
      <c r="AS20" s="15"/>
      <c r="AT20" s="82"/>
      <c r="AU20" s="82"/>
      <c r="AV20" s="82"/>
    </row>
    <row r="21" spans="1:48" ht="15" customHeight="1">
      <c r="A21" s="8"/>
      <c r="B21" s="20"/>
      <c r="C21" s="23" t="s">
        <v>71</v>
      </c>
      <c r="D21" s="24">
        <v>0</v>
      </c>
      <c r="E21" s="24">
        <v>0</v>
      </c>
      <c r="F21" s="24">
        <f t="shared" si="12"/>
        <v>0</v>
      </c>
      <c r="G21" s="24">
        <v>0</v>
      </c>
      <c r="H21" s="24">
        <v>0</v>
      </c>
      <c r="I21" s="24">
        <f t="shared" si="1"/>
        <v>0</v>
      </c>
      <c r="J21" s="24">
        <v>0</v>
      </c>
      <c r="K21" s="24">
        <v>0</v>
      </c>
      <c r="L21" s="24">
        <f t="shared" si="2"/>
        <v>0</v>
      </c>
      <c r="M21" s="24">
        <v>0</v>
      </c>
      <c r="N21" s="24">
        <v>0</v>
      </c>
      <c r="O21" s="24">
        <f t="shared" si="3"/>
        <v>0</v>
      </c>
      <c r="P21" s="24">
        <v>0</v>
      </c>
      <c r="Q21" s="24">
        <v>0</v>
      </c>
      <c r="R21" s="24">
        <f t="shared" si="4"/>
        <v>0</v>
      </c>
      <c r="S21" s="24">
        <v>0</v>
      </c>
      <c r="T21" s="24">
        <v>0</v>
      </c>
      <c r="U21" s="24">
        <f t="shared" si="5"/>
        <v>0</v>
      </c>
      <c r="V21" s="24">
        <v>0</v>
      </c>
      <c r="W21" s="24">
        <v>0</v>
      </c>
      <c r="X21" s="24">
        <f t="shared" si="6"/>
        <v>0</v>
      </c>
      <c r="Y21" s="24">
        <v>0</v>
      </c>
      <c r="Z21" s="24">
        <v>0</v>
      </c>
      <c r="AA21" s="24">
        <f t="shared" si="7"/>
        <v>0</v>
      </c>
      <c r="AB21" s="24">
        <v>0</v>
      </c>
      <c r="AC21" s="24">
        <v>0</v>
      </c>
      <c r="AD21" s="24">
        <f t="shared" si="8"/>
        <v>0</v>
      </c>
      <c r="AE21" s="24">
        <v>0</v>
      </c>
      <c r="AF21" s="24">
        <v>0</v>
      </c>
      <c r="AG21" s="24">
        <f t="shared" si="9"/>
        <v>0</v>
      </c>
      <c r="AH21" s="24">
        <v>0</v>
      </c>
      <c r="AI21" s="24">
        <v>0</v>
      </c>
      <c r="AJ21" s="24">
        <f t="shared" si="10"/>
        <v>0</v>
      </c>
      <c r="AK21" s="24">
        <v>0</v>
      </c>
      <c r="AL21" s="24">
        <v>0</v>
      </c>
      <c r="AM21" s="24">
        <f t="shared" si="11"/>
        <v>0</v>
      </c>
      <c r="AN21" s="17">
        <f t="shared" si="13"/>
        <v>0</v>
      </c>
      <c r="AO21" s="18">
        <f t="shared" si="13"/>
        <v>0</v>
      </c>
      <c r="AP21" s="19">
        <f t="shared" si="13"/>
        <v>0</v>
      </c>
      <c r="AQ21" s="25" t="s">
        <v>72</v>
      </c>
      <c r="AR21" s="20"/>
      <c r="AS21" s="15"/>
      <c r="AT21" s="80"/>
      <c r="AU21" s="80"/>
      <c r="AV21" s="80"/>
    </row>
    <row r="22" spans="1:48" ht="15" customHeight="1">
      <c r="A22" s="8"/>
      <c r="B22" s="163" t="s">
        <v>8</v>
      </c>
      <c r="C22" s="164"/>
      <c r="D22" s="6">
        <v>0</v>
      </c>
      <c r="E22" s="6">
        <v>0.2</v>
      </c>
      <c r="F22" s="6">
        <f>SUM(D22:E22)</f>
        <v>0.2</v>
      </c>
      <c r="G22" s="6">
        <v>0</v>
      </c>
      <c r="H22" s="6">
        <v>0.1</v>
      </c>
      <c r="I22" s="6">
        <f t="shared" si="1"/>
        <v>0.1</v>
      </c>
      <c r="J22" s="6">
        <v>0.1</v>
      </c>
      <c r="K22" s="6">
        <v>0</v>
      </c>
      <c r="L22" s="6">
        <f t="shared" si="2"/>
        <v>0.1</v>
      </c>
      <c r="M22" s="6">
        <v>0</v>
      </c>
      <c r="N22" s="6">
        <v>0.2</v>
      </c>
      <c r="O22" s="6">
        <f t="shared" si="3"/>
        <v>0.2</v>
      </c>
      <c r="P22" s="6">
        <v>0</v>
      </c>
      <c r="Q22" s="6">
        <v>0.3</v>
      </c>
      <c r="R22" s="6">
        <f t="shared" si="4"/>
        <v>0.3</v>
      </c>
      <c r="S22" s="6">
        <v>0</v>
      </c>
      <c r="T22" s="6">
        <v>1</v>
      </c>
      <c r="U22" s="6">
        <f t="shared" si="5"/>
        <v>1</v>
      </c>
      <c r="V22" s="6">
        <v>0.3</v>
      </c>
      <c r="W22" s="6">
        <v>1.7</v>
      </c>
      <c r="X22" s="6">
        <f t="shared" si="6"/>
        <v>2</v>
      </c>
      <c r="Y22" s="6">
        <v>0.2</v>
      </c>
      <c r="Z22" s="6">
        <v>1.9</v>
      </c>
      <c r="AA22" s="6">
        <f t="shared" si="7"/>
        <v>2.1</v>
      </c>
      <c r="AB22" s="6">
        <v>0</v>
      </c>
      <c r="AC22" s="6">
        <v>0.5</v>
      </c>
      <c r="AD22" s="6">
        <f t="shared" si="8"/>
        <v>0.5</v>
      </c>
      <c r="AE22" s="6">
        <v>0.1</v>
      </c>
      <c r="AF22" s="6">
        <v>1.5</v>
      </c>
      <c r="AG22" s="6">
        <f t="shared" si="9"/>
        <v>1.6</v>
      </c>
      <c r="AH22" s="6">
        <v>0.1</v>
      </c>
      <c r="AI22" s="6">
        <v>1.3</v>
      </c>
      <c r="AJ22" s="6">
        <f t="shared" si="10"/>
        <v>1.4000000000000001</v>
      </c>
      <c r="AK22" s="6">
        <v>0</v>
      </c>
      <c r="AL22" s="6">
        <v>1.5</v>
      </c>
      <c r="AM22" s="6">
        <f t="shared" si="11"/>
        <v>1.5</v>
      </c>
      <c r="AN22" s="26">
        <f t="shared" si="13"/>
        <v>0.8</v>
      </c>
      <c r="AO22" s="27">
        <f t="shared" si="13"/>
        <v>10.200000000000001</v>
      </c>
      <c r="AP22" s="14">
        <f>SUM(F22+I22+L22+O22+R22+U22+X22+AA22+AD22+AG22+AJ22+AM22)</f>
        <v>11</v>
      </c>
      <c r="AQ22" s="165" t="s">
        <v>9</v>
      </c>
      <c r="AR22" s="166"/>
      <c r="AS22" s="15"/>
      <c r="AT22" s="80"/>
      <c r="AU22" s="80"/>
      <c r="AV22" s="80"/>
    </row>
    <row r="23" spans="1:48" s="78" customFormat="1" ht="15" customHeight="1">
      <c r="A23" s="8"/>
      <c r="B23" s="163" t="s">
        <v>10</v>
      </c>
      <c r="C23" s="164"/>
      <c r="D23" s="28">
        <v>0.1</v>
      </c>
      <c r="E23" s="28">
        <v>0.1</v>
      </c>
      <c r="F23" s="28">
        <f>D23+E23</f>
        <v>0.2</v>
      </c>
      <c r="G23" s="28">
        <v>0.2</v>
      </c>
      <c r="H23" s="28">
        <v>0.1</v>
      </c>
      <c r="I23" s="28">
        <f t="shared" si="1"/>
        <v>0.30000000000000004</v>
      </c>
      <c r="J23" s="28">
        <v>0</v>
      </c>
      <c r="K23" s="28">
        <v>0.1</v>
      </c>
      <c r="L23" s="28">
        <f t="shared" si="2"/>
        <v>0.1</v>
      </c>
      <c r="M23" s="28">
        <v>0.2</v>
      </c>
      <c r="N23" s="28">
        <v>0.1</v>
      </c>
      <c r="O23" s="28">
        <f>SUM(M23:N23)</f>
        <v>0.30000000000000004</v>
      </c>
      <c r="P23" s="28">
        <v>0.5</v>
      </c>
      <c r="Q23" s="28">
        <v>0.3</v>
      </c>
      <c r="R23" s="28">
        <f t="shared" si="4"/>
        <v>0.8</v>
      </c>
      <c r="S23" s="28">
        <v>0</v>
      </c>
      <c r="T23" s="28">
        <v>0.5</v>
      </c>
      <c r="U23" s="28">
        <f t="shared" si="5"/>
        <v>0.5</v>
      </c>
      <c r="V23" s="28">
        <v>0</v>
      </c>
      <c r="W23" s="28">
        <v>0.1</v>
      </c>
      <c r="X23" s="28">
        <f t="shared" si="6"/>
        <v>0.1</v>
      </c>
      <c r="Y23" s="28">
        <v>0.2</v>
      </c>
      <c r="Z23" s="28">
        <v>0.3</v>
      </c>
      <c r="AA23" s="28">
        <f t="shared" si="7"/>
        <v>0.5</v>
      </c>
      <c r="AB23" s="28">
        <v>0</v>
      </c>
      <c r="AC23" s="28">
        <v>1.1</v>
      </c>
      <c r="AD23" s="28">
        <f t="shared" si="8"/>
        <v>1.1</v>
      </c>
      <c r="AE23" s="28">
        <v>0</v>
      </c>
      <c r="AF23" s="28">
        <v>0.2</v>
      </c>
      <c r="AG23" s="28">
        <f t="shared" si="9"/>
        <v>0.2</v>
      </c>
      <c r="AH23" s="28">
        <v>0</v>
      </c>
      <c r="AI23" s="28">
        <v>0</v>
      </c>
      <c r="AJ23" s="28">
        <f t="shared" si="10"/>
        <v>0</v>
      </c>
      <c r="AK23" s="28">
        <v>0</v>
      </c>
      <c r="AL23" s="28">
        <v>0.1</v>
      </c>
      <c r="AM23" s="28">
        <f t="shared" si="11"/>
        <v>0.1</v>
      </c>
      <c r="AN23" s="29">
        <f t="shared" si="13"/>
        <v>1.2</v>
      </c>
      <c r="AO23" s="30">
        <f t="shared" si="13"/>
        <v>3.0000000000000004</v>
      </c>
      <c r="AP23" s="31">
        <f>AN23+AO23</f>
        <v>4.2</v>
      </c>
      <c r="AQ23" s="165" t="s">
        <v>11</v>
      </c>
      <c r="AR23" s="166"/>
      <c r="AS23" s="15"/>
      <c r="AT23" s="81"/>
      <c r="AU23" s="81"/>
      <c r="AV23" s="81"/>
    </row>
    <row r="24" spans="1:48" ht="15" customHeight="1">
      <c r="A24" s="8"/>
      <c r="B24" s="159" t="s">
        <v>38</v>
      </c>
      <c r="C24" s="160"/>
      <c r="D24" s="24">
        <v>0</v>
      </c>
      <c r="E24" s="24">
        <v>0</v>
      </c>
      <c r="F24" s="24">
        <f t="shared" si="12"/>
        <v>0</v>
      </c>
      <c r="G24" s="24">
        <v>0.2</v>
      </c>
      <c r="H24" s="24">
        <v>0</v>
      </c>
      <c r="I24" s="24">
        <f t="shared" si="1"/>
        <v>0.2</v>
      </c>
      <c r="J24" s="24">
        <v>0</v>
      </c>
      <c r="K24" s="24">
        <v>0.2</v>
      </c>
      <c r="L24" s="24">
        <f t="shared" si="2"/>
        <v>0.2</v>
      </c>
      <c r="M24" s="24">
        <v>0</v>
      </c>
      <c r="N24" s="24">
        <v>0</v>
      </c>
      <c r="O24" s="24">
        <f t="shared" si="3"/>
        <v>0</v>
      </c>
      <c r="P24" s="24">
        <v>0.5</v>
      </c>
      <c r="Q24" s="24">
        <v>0</v>
      </c>
      <c r="R24" s="24">
        <f t="shared" si="4"/>
        <v>0.5</v>
      </c>
      <c r="S24" s="24">
        <v>3.3</v>
      </c>
      <c r="T24" s="24">
        <v>0</v>
      </c>
      <c r="U24" s="24">
        <f>SUM(S24:T24)</f>
        <v>3.3</v>
      </c>
      <c r="V24" s="24">
        <v>0.3</v>
      </c>
      <c r="W24" s="24">
        <v>0</v>
      </c>
      <c r="X24" s="24">
        <f t="shared" si="6"/>
        <v>0.3</v>
      </c>
      <c r="Y24" s="24">
        <v>0.1</v>
      </c>
      <c r="Z24" s="24">
        <v>0</v>
      </c>
      <c r="AA24" s="24">
        <f t="shared" si="7"/>
        <v>0.1</v>
      </c>
      <c r="AB24" s="24">
        <v>0</v>
      </c>
      <c r="AC24" s="24">
        <v>0</v>
      </c>
      <c r="AD24" s="24">
        <f t="shared" si="8"/>
        <v>0</v>
      </c>
      <c r="AE24" s="24">
        <v>0</v>
      </c>
      <c r="AF24" s="24">
        <v>0</v>
      </c>
      <c r="AG24" s="24">
        <f t="shared" si="9"/>
        <v>0</v>
      </c>
      <c r="AH24" s="24">
        <v>0</v>
      </c>
      <c r="AI24" s="24">
        <v>0</v>
      </c>
      <c r="AJ24" s="24">
        <f t="shared" si="10"/>
        <v>0</v>
      </c>
      <c r="AK24" s="24">
        <v>0</v>
      </c>
      <c r="AL24" s="24">
        <v>0</v>
      </c>
      <c r="AM24" s="24">
        <f t="shared" si="11"/>
        <v>0</v>
      </c>
      <c r="AN24" s="32">
        <f t="shared" si="13"/>
        <v>4.3999999999999995</v>
      </c>
      <c r="AO24" s="33">
        <f t="shared" si="13"/>
        <v>0.2</v>
      </c>
      <c r="AP24" s="34">
        <f>AN24+AO24</f>
        <v>4.6</v>
      </c>
      <c r="AQ24" s="161" t="s">
        <v>40</v>
      </c>
      <c r="AR24" s="162"/>
      <c r="AS24" s="15"/>
      <c r="AT24" s="80"/>
      <c r="AU24" s="80"/>
      <c r="AV24" s="80"/>
    </row>
    <row r="25" spans="1:48" ht="9" customHeight="1">
      <c r="A25" s="8"/>
      <c r="B25" s="9"/>
      <c r="C25" s="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9"/>
      <c r="AR25" s="9"/>
      <c r="AS25" s="15"/>
      <c r="AT25" s="80"/>
      <c r="AU25" s="80"/>
      <c r="AV25" s="80"/>
    </row>
    <row r="26" spans="1:48" s="78" customFormat="1" ht="15" customHeight="1">
      <c r="A26" s="145" t="s">
        <v>47</v>
      </c>
      <c r="B26" s="146"/>
      <c r="C26" s="146"/>
      <c r="D26" s="35">
        <f>SUM(D27+D30)</f>
        <v>0.1</v>
      </c>
      <c r="E26" s="35">
        <f>SUM(E27+E30)</f>
        <v>0</v>
      </c>
      <c r="F26" s="35">
        <f aca="true" t="shared" si="14" ref="F26:F32">SUM(D26:E26)</f>
        <v>0.1</v>
      </c>
      <c r="G26" s="35">
        <f aca="true" t="shared" si="15" ref="G26:AM26">SUM(G27+G30)</f>
        <v>0.2</v>
      </c>
      <c r="H26" s="35">
        <f t="shared" si="15"/>
        <v>0.1</v>
      </c>
      <c r="I26" s="35">
        <f t="shared" si="15"/>
        <v>0.30000000000000004</v>
      </c>
      <c r="J26" s="35">
        <f t="shared" si="15"/>
        <v>0.1</v>
      </c>
      <c r="K26" s="35">
        <f t="shared" si="15"/>
        <v>0</v>
      </c>
      <c r="L26" s="35">
        <f t="shared" si="15"/>
        <v>0.1</v>
      </c>
      <c r="M26" s="35">
        <f t="shared" si="15"/>
        <v>0.1</v>
      </c>
      <c r="N26" s="35">
        <f t="shared" si="15"/>
        <v>0</v>
      </c>
      <c r="O26" s="35">
        <f t="shared" si="15"/>
        <v>0.1</v>
      </c>
      <c r="P26" s="35">
        <f t="shared" si="15"/>
        <v>0.3</v>
      </c>
      <c r="Q26" s="35">
        <f t="shared" si="15"/>
        <v>0</v>
      </c>
      <c r="R26" s="35">
        <f t="shared" si="15"/>
        <v>0.3</v>
      </c>
      <c r="S26" s="35">
        <f t="shared" si="15"/>
        <v>0.2</v>
      </c>
      <c r="T26" s="35">
        <f t="shared" si="15"/>
        <v>0</v>
      </c>
      <c r="U26" s="35">
        <f t="shared" si="15"/>
        <v>0.2</v>
      </c>
      <c r="V26" s="35">
        <f t="shared" si="15"/>
        <v>0.2</v>
      </c>
      <c r="W26" s="35">
        <f t="shared" si="15"/>
        <v>0</v>
      </c>
      <c r="X26" s="35">
        <f t="shared" si="15"/>
        <v>0.2</v>
      </c>
      <c r="Y26" s="35">
        <f t="shared" si="15"/>
        <v>0</v>
      </c>
      <c r="Z26" s="35">
        <f t="shared" si="15"/>
        <v>0</v>
      </c>
      <c r="AA26" s="35">
        <f t="shared" si="15"/>
        <v>0</v>
      </c>
      <c r="AB26" s="35">
        <f t="shared" si="15"/>
        <v>0.1</v>
      </c>
      <c r="AC26" s="35">
        <f t="shared" si="15"/>
        <v>0</v>
      </c>
      <c r="AD26" s="35">
        <f t="shared" si="15"/>
        <v>0.1</v>
      </c>
      <c r="AE26" s="35">
        <f t="shared" si="15"/>
        <v>0.2</v>
      </c>
      <c r="AF26" s="35">
        <f t="shared" si="15"/>
        <v>0</v>
      </c>
      <c r="AG26" s="35">
        <f t="shared" si="15"/>
        <v>0.2</v>
      </c>
      <c r="AH26" s="35">
        <f t="shared" si="15"/>
        <v>0.2</v>
      </c>
      <c r="AI26" s="35">
        <f t="shared" si="15"/>
        <v>0</v>
      </c>
      <c r="AJ26" s="35">
        <f t="shared" si="15"/>
        <v>0.2</v>
      </c>
      <c r="AK26" s="35">
        <f t="shared" si="15"/>
        <v>0.3</v>
      </c>
      <c r="AL26" s="35">
        <f t="shared" si="15"/>
        <v>0</v>
      </c>
      <c r="AM26" s="35">
        <f t="shared" si="15"/>
        <v>0.3</v>
      </c>
      <c r="AN26" s="5">
        <f>AN27+AN30</f>
        <v>2</v>
      </c>
      <c r="AO26" s="5">
        <f>AO27+AO30</f>
        <v>0.1</v>
      </c>
      <c r="AP26" s="5">
        <f>AN26+AO26</f>
        <v>2.1</v>
      </c>
      <c r="AQ26" s="148" t="s">
        <v>58</v>
      </c>
      <c r="AR26" s="149"/>
      <c r="AS26" s="150"/>
      <c r="AT26" s="80"/>
      <c r="AU26" s="80"/>
      <c r="AV26" s="80"/>
    </row>
    <row r="27" spans="1:48" s="78" customFormat="1" ht="15" customHeight="1">
      <c r="A27" s="36"/>
      <c r="B27" s="167" t="s">
        <v>53</v>
      </c>
      <c r="C27" s="168"/>
      <c r="D27" s="35">
        <f>SUM(D28:D29)</f>
        <v>0.1</v>
      </c>
      <c r="E27" s="35">
        <f>SUM(E28:E29)</f>
        <v>0</v>
      </c>
      <c r="F27" s="35">
        <f t="shared" si="14"/>
        <v>0.1</v>
      </c>
      <c r="G27" s="35">
        <f aca="true" t="shared" si="16" ref="G27:N27">SUM(G28:G29)</f>
        <v>0.2</v>
      </c>
      <c r="H27" s="35">
        <f t="shared" si="16"/>
        <v>0.1</v>
      </c>
      <c r="I27" s="35">
        <f t="shared" si="16"/>
        <v>0.30000000000000004</v>
      </c>
      <c r="J27" s="35">
        <f t="shared" si="16"/>
        <v>0.1</v>
      </c>
      <c r="K27" s="35">
        <f t="shared" si="16"/>
        <v>0</v>
      </c>
      <c r="L27" s="35">
        <f t="shared" si="16"/>
        <v>0.1</v>
      </c>
      <c r="M27" s="35">
        <f t="shared" si="16"/>
        <v>0.1</v>
      </c>
      <c r="N27" s="35">
        <f t="shared" si="16"/>
        <v>0</v>
      </c>
      <c r="O27" s="35">
        <f>SUM(M27:N27)</f>
        <v>0.1</v>
      </c>
      <c r="P27" s="35">
        <f>SUM(P28:P29)</f>
        <v>0.3</v>
      </c>
      <c r="Q27" s="35">
        <f>SUM(Q28:Q29)</f>
        <v>0</v>
      </c>
      <c r="R27" s="35">
        <f>SUM(R28:R29)</f>
        <v>0.3</v>
      </c>
      <c r="S27" s="35">
        <f>SUM(S28:S29)</f>
        <v>0.2</v>
      </c>
      <c r="T27" s="35">
        <f>SUM(T28:T29)</f>
        <v>0</v>
      </c>
      <c r="U27" s="35">
        <f>SUM(S27:T27)</f>
        <v>0.2</v>
      </c>
      <c r="V27" s="35">
        <f aca="true" t="shared" si="17" ref="V27:AM27">SUM(V28:V29)</f>
        <v>0.2</v>
      </c>
      <c r="W27" s="35">
        <f t="shared" si="17"/>
        <v>0</v>
      </c>
      <c r="X27" s="35">
        <f t="shared" si="17"/>
        <v>0.2</v>
      </c>
      <c r="Y27" s="35">
        <f t="shared" si="17"/>
        <v>0</v>
      </c>
      <c r="Z27" s="35">
        <f t="shared" si="17"/>
        <v>0</v>
      </c>
      <c r="AA27" s="35">
        <f t="shared" si="17"/>
        <v>0</v>
      </c>
      <c r="AB27" s="35">
        <f t="shared" si="17"/>
        <v>0.1</v>
      </c>
      <c r="AC27" s="35">
        <f t="shared" si="17"/>
        <v>0</v>
      </c>
      <c r="AD27" s="35">
        <f t="shared" si="17"/>
        <v>0.1</v>
      </c>
      <c r="AE27" s="35">
        <f t="shared" si="17"/>
        <v>0.2</v>
      </c>
      <c r="AF27" s="35">
        <f t="shared" si="17"/>
        <v>0</v>
      </c>
      <c r="AG27" s="35">
        <f t="shared" si="17"/>
        <v>0.2</v>
      </c>
      <c r="AH27" s="35">
        <f t="shared" si="17"/>
        <v>0.2</v>
      </c>
      <c r="AI27" s="35">
        <f t="shared" si="17"/>
        <v>0</v>
      </c>
      <c r="AJ27" s="35">
        <f t="shared" si="17"/>
        <v>0.2</v>
      </c>
      <c r="AK27" s="35">
        <f t="shared" si="17"/>
        <v>0.3</v>
      </c>
      <c r="AL27" s="35">
        <f t="shared" si="17"/>
        <v>0</v>
      </c>
      <c r="AM27" s="35">
        <f t="shared" si="17"/>
        <v>0.3</v>
      </c>
      <c r="AN27" s="6">
        <f>AN28+AN29</f>
        <v>2</v>
      </c>
      <c r="AO27" s="6">
        <f>AO28+AO29</f>
        <v>0.1</v>
      </c>
      <c r="AP27" s="5">
        <f>AN27+AO27</f>
        <v>2.1</v>
      </c>
      <c r="AQ27" s="169" t="s">
        <v>51</v>
      </c>
      <c r="AR27" s="170"/>
      <c r="AS27" s="7"/>
      <c r="AT27" s="80"/>
      <c r="AU27" s="80"/>
      <c r="AV27" s="80"/>
    </row>
    <row r="28" spans="1:48" s="78" customFormat="1" ht="15" customHeight="1">
      <c r="A28" s="37"/>
      <c r="B28" s="38"/>
      <c r="C28" s="39" t="s">
        <v>17</v>
      </c>
      <c r="D28" s="40">
        <v>0.1</v>
      </c>
      <c r="E28" s="40">
        <v>0</v>
      </c>
      <c r="F28" s="40">
        <f t="shared" si="14"/>
        <v>0.1</v>
      </c>
      <c r="G28" s="40">
        <v>0.2</v>
      </c>
      <c r="H28" s="40">
        <v>0.1</v>
      </c>
      <c r="I28" s="40">
        <f>SUM(G28:H28)</f>
        <v>0.30000000000000004</v>
      </c>
      <c r="J28" s="40">
        <v>0.1</v>
      </c>
      <c r="K28" s="40">
        <v>0</v>
      </c>
      <c r="L28" s="40">
        <f>SUM(J28:K28)</f>
        <v>0.1</v>
      </c>
      <c r="M28" s="40">
        <v>0.1</v>
      </c>
      <c r="N28" s="40">
        <v>0</v>
      </c>
      <c r="O28" s="40">
        <f>SUM(M28:N28)</f>
        <v>0.1</v>
      </c>
      <c r="P28" s="40">
        <v>0.3</v>
      </c>
      <c r="Q28" s="40">
        <v>0</v>
      </c>
      <c r="R28" s="40">
        <f>SUM(P28:Q28)</f>
        <v>0.3</v>
      </c>
      <c r="S28" s="40">
        <v>0.2</v>
      </c>
      <c r="T28" s="40">
        <v>0</v>
      </c>
      <c r="U28" s="40">
        <f>SUM(S28:T28)</f>
        <v>0.2</v>
      </c>
      <c r="V28" s="40">
        <v>0.2</v>
      </c>
      <c r="W28" s="40">
        <v>0</v>
      </c>
      <c r="X28" s="40">
        <f>SUM(V28:W28)</f>
        <v>0.2</v>
      </c>
      <c r="Y28" s="40">
        <v>0</v>
      </c>
      <c r="Z28" s="40">
        <v>0</v>
      </c>
      <c r="AA28" s="40">
        <f>SUM(Y28:Z28)</f>
        <v>0</v>
      </c>
      <c r="AB28" s="40">
        <v>0.1</v>
      </c>
      <c r="AC28" s="40">
        <v>0</v>
      </c>
      <c r="AD28" s="40">
        <f>SUM(AB28:AC28)</f>
        <v>0.1</v>
      </c>
      <c r="AE28" s="40">
        <v>0.2</v>
      </c>
      <c r="AF28" s="40">
        <v>0</v>
      </c>
      <c r="AG28" s="40">
        <f>SUM(AE28:AF28)</f>
        <v>0.2</v>
      </c>
      <c r="AH28" s="40">
        <v>0.2</v>
      </c>
      <c r="AI28" s="40">
        <v>0</v>
      </c>
      <c r="AJ28" s="40">
        <f>SUM(AH28:AI28)</f>
        <v>0.2</v>
      </c>
      <c r="AK28" s="40">
        <v>0.3</v>
      </c>
      <c r="AL28" s="40">
        <v>0</v>
      </c>
      <c r="AM28" s="40">
        <f>SUM(AK28:AL28)</f>
        <v>0.3</v>
      </c>
      <c r="AN28" s="93">
        <f aca="true" t="shared" si="18" ref="AN28:AP29">SUM(D28+G28+J28+M28+P28+S28+V28+Y28+AB28+AE28+AH28+AK28)</f>
        <v>2</v>
      </c>
      <c r="AO28" s="94">
        <f t="shared" si="18"/>
        <v>0.1</v>
      </c>
      <c r="AP28" s="95">
        <f>SUM(AN28:AO28)</f>
        <v>2.1</v>
      </c>
      <c r="AQ28" s="41" t="s">
        <v>59</v>
      </c>
      <c r="AR28" s="42"/>
      <c r="AS28" s="15"/>
      <c r="AT28" s="81"/>
      <c r="AU28" s="81"/>
      <c r="AV28" s="81"/>
    </row>
    <row r="29" spans="1:48" s="78" customFormat="1" ht="15" customHeight="1">
      <c r="A29" s="37"/>
      <c r="B29" s="38"/>
      <c r="C29" s="43" t="s">
        <v>18</v>
      </c>
      <c r="D29" s="44">
        <v>0</v>
      </c>
      <c r="E29" s="44">
        <v>0</v>
      </c>
      <c r="F29" s="44">
        <f t="shared" si="14"/>
        <v>0</v>
      </c>
      <c r="G29" s="44">
        <v>0</v>
      </c>
      <c r="H29" s="44">
        <v>0</v>
      </c>
      <c r="I29" s="45">
        <v>0</v>
      </c>
      <c r="J29" s="44">
        <v>0</v>
      </c>
      <c r="K29" s="44">
        <v>0</v>
      </c>
      <c r="L29" s="45">
        <v>0</v>
      </c>
      <c r="M29" s="44">
        <v>0</v>
      </c>
      <c r="N29" s="44">
        <v>0</v>
      </c>
      <c r="O29" s="45">
        <v>0</v>
      </c>
      <c r="P29" s="44">
        <v>0</v>
      </c>
      <c r="Q29" s="44">
        <v>0</v>
      </c>
      <c r="R29" s="45">
        <v>0</v>
      </c>
      <c r="S29" s="44">
        <v>0</v>
      </c>
      <c r="T29" s="44">
        <v>0</v>
      </c>
      <c r="U29" s="45">
        <v>0</v>
      </c>
      <c r="V29" s="44">
        <v>0</v>
      </c>
      <c r="W29" s="44">
        <v>0</v>
      </c>
      <c r="X29" s="45">
        <v>0</v>
      </c>
      <c r="Y29" s="44">
        <v>0</v>
      </c>
      <c r="Z29" s="44">
        <v>0</v>
      </c>
      <c r="AA29" s="45">
        <v>0</v>
      </c>
      <c r="AB29" s="44">
        <v>0</v>
      </c>
      <c r="AC29" s="44">
        <v>0</v>
      </c>
      <c r="AD29" s="45">
        <v>0</v>
      </c>
      <c r="AE29" s="44">
        <v>0</v>
      </c>
      <c r="AF29" s="44">
        <v>0</v>
      </c>
      <c r="AG29" s="45">
        <v>0</v>
      </c>
      <c r="AH29" s="44">
        <v>0</v>
      </c>
      <c r="AI29" s="44">
        <v>0</v>
      </c>
      <c r="AJ29" s="45">
        <v>0</v>
      </c>
      <c r="AK29" s="44">
        <v>0</v>
      </c>
      <c r="AL29" s="44">
        <v>0</v>
      </c>
      <c r="AM29" s="45">
        <v>0</v>
      </c>
      <c r="AN29" s="17">
        <f t="shared" si="18"/>
        <v>0</v>
      </c>
      <c r="AO29" s="18">
        <f t="shared" si="18"/>
        <v>0</v>
      </c>
      <c r="AP29" s="19">
        <f t="shared" si="18"/>
        <v>0</v>
      </c>
      <c r="AQ29" s="46" t="s">
        <v>36</v>
      </c>
      <c r="AR29" s="42"/>
      <c r="AS29" s="15"/>
      <c r="AT29" s="80"/>
      <c r="AU29" s="80"/>
      <c r="AV29" s="80"/>
    </row>
    <row r="30" spans="1:48" s="78" customFormat="1" ht="15" customHeight="1">
      <c r="A30" s="37"/>
      <c r="B30" s="171" t="s">
        <v>41</v>
      </c>
      <c r="C30" s="172"/>
      <c r="D30" s="35">
        <f>SUM(D31:D32)</f>
        <v>0</v>
      </c>
      <c r="E30" s="35">
        <f>SUM(E31:E32)</f>
        <v>0</v>
      </c>
      <c r="F30" s="35">
        <f t="shared" si="14"/>
        <v>0</v>
      </c>
      <c r="G30" s="35">
        <f aca="true" t="shared" si="19" ref="G30:AP30">SUM(G31:G32)</f>
        <v>0</v>
      </c>
      <c r="H30" s="35">
        <f t="shared" si="19"/>
        <v>0</v>
      </c>
      <c r="I30" s="35">
        <f t="shared" si="19"/>
        <v>0</v>
      </c>
      <c r="J30" s="35">
        <f t="shared" si="19"/>
        <v>0</v>
      </c>
      <c r="K30" s="35">
        <f t="shared" si="19"/>
        <v>0</v>
      </c>
      <c r="L30" s="35">
        <f t="shared" si="19"/>
        <v>0</v>
      </c>
      <c r="M30" s="35">
        <f t="shared" si="19"/>
        <v>0</v>
      </c>
      <c r="N30" s="35">
        <f t="shared" si="19"/>
        <v>0</v>
      </c>
      <c r="O30" s="35">
        <f t="shared" si="19"/>
        <v>0</v>
      </c>
      <c r="P30" s="35">
        <f t="shared" si="19"/>
        <v>0</v>
      </c>
      <c r="Q30" s="35">
        <f t="shared" si="19"/>
        <v>0</v>
      </c>
      <c r="R30" s="35">
        <f t="shared" si="19"/>
        <v>0</v>
      </c>
      <c r="S30" s="35">
        <f t="shared" si="19"/>
        <v>0</v>
      </c>
      <c r="T30" s="35">
        <f t="shared" si="19"/>
        <v>0</v>
      </c>
      <c r="U30" s="35">
        <f t="shared" si="19"/>
        <v>0</v>
      </c>
      <c r="V30" s="35">
        <f t="shared" si="19"/>
        <v>0</v>
      </c>
      <c r="W30" s="35">
        <f t="shared" si="19"/>
        <v>0</v>
      </c>
      <c r="X30" s="35">
        <f t="shared" si="19"/>
        <v>0</v>
      </c>
      <c r="Y30" s="35">
        <f t="shared" si="19"/>
        <v>0</v>
      </c>
      <c r="Z30" s="35">
        <f t="shared" si="19"/>
        <v>0</v>
      </c>
      <c r="AA30" s="35">
        <f t="shared" si="19"/>
        <v>0</v>
      </c>
      <c r="AB30" s="35">
        <f t="shared" si="19"/>
        <v>0</v>
      </c>
      <c r="AC30" s="35">
        <f t="shared" si="19"/>
        <v>0</v>
      </c>
      <c r="AD30" s="35">
        <f t="shared" si="19"/>
        <v>0</v>
      </c>
      <c r="AE30" s="35">
        <f t="shared" si="19"/>
        <v>0</v>
      </c>
      <c r="AF30" s="35">
        <f t="shared" si="19"/>
        <v>0</v>
      </c>
      <c r="AG30" s="35">
        <f t="shared" si="19"/>
        <v>0</v>
      </c>
      <c r="AH30" s="35">
        <f t="shared" si="19"/>
        <v>0</v>
      </c>
      <c r="AI30" s="35">
        <f t="shared" si="19"/>
        <v>0</v>
      </c>
      <c r="AJ30" s="35">
        <f t="shared" si="19"/>
        <v>0</v>
      </c>
      <c r="AK30" s="35">
        <f t="shared" si="19"/>
        <v>0</v>
      </c>
      <c r="AL30" s="35">
        <f t="shared" si="19"/>
        <v>0</v>
      </c>
      <c r="AM30" s="35">
        <f t="shared" si="19"/>
        <v>0</v>
      </c>
      <c r="AN30" s="35">
        <f t="shared" si="19"/>
        <v>0</v>
      </c>
      <c r="AO30" s="35">
        <f t="shared" si="19"/>
        <v>0</v>
      </c>
      <c r="AP30" s="35">
        <f t="shared" si="19"/>
        <v>0</v>
      </c>
      <c r="AQ30" s="173" t="s">
        <v>42</v>
      </c>
      <c r="AR30" s="174"/>
      <c r="AS30" s="15"/>
      <c r="AT30" s="80"/>
      <c r="AU30" s="80"/>
      <c r="AV30" s="80"/>
    </row>
    <row r="31" spans="1:48" s="78" customFormat="1" ht="15" customHeight="1">
      <c r="A31" s="37"/>
      <c r="B31" s="48"/>
      <c r="C31" s="49" t="s">
        <v>28</v>
      </c>
      <c r="D31" s="40">
        <v>0</v>
      </c>
      <c r="E31" s="40">
        <v>0</v>
      </c>
      <c r="F31" s="40">
        <f t="shared" si="14"/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K31" s="40">
        <v>0</v>
      </c>
      <c r="AL31" s="40">
        <v>0</v>
      </c>
      <c r="AM31" s="40">
        <v>0</v>
      </c>
      <c r="AN31" s="12">
        <f aca="true" t="shared" si="20" ref="AN31:AP32">SUM(D31+G31+J31+M31+P31+S31+V31+Y31+AB31+AE31+AH31+AK31)</f>
        <v>0</v>
      </c>
      <c r="AO31" s="13">
        <f t="shared" si="20"/>
        <v>0</v>
      </c>
      <c r="AP31" s="14">
        <f t="shared" si="20"/>
        <v>0</v>
      </c>
      <c r="AQ31" s="50" t="s">
        <v>20</v>
      </c>
      <c r="AR31" s="51"/>
      <c r="AS31" s="15"/>
      <c r="AT31" s="80"/>
      <c r="AU31" s="80"/>
      <c r="AV31" s="80"/>
    </row>
    <row r="32" spans="1:48" s="78" customFormat="1" ht="15" customHeight="1">
      <c r="A32" s="37"/>
      <c r="B32" s="52"/>
      <c r="C32" s="53" t="s">
        <v>19</v>
      </c>
      <c r="D32" s="44">
        <v>0</v>
      </c>
      <c r="E32" s="44">
        <v>0</v>
      </c>
      <c r="F32" s="44">
        <f t="shared" si="14"/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4">
        <v>0</v>
      </c>
      <c r="T32" s="44">
        <v>0</v>
      </c>
      <c r="U32" s="44">
        <v>0</v>
      </c>
      <c r="V32" s="44">
        <v>0</v>
      </c>
      <c r="W32" s="44">
        <v>0</v>
      </c>
      <c r="X32" s="44">
        <v>0</v>
      </c>
      <c r="Y32" s="44">
        <v>0</v>
      </c>
      <c r="Z32" s="44">
        <v>0</v>
      </c>
      <c r="AA32" s="44">
        <v>0</v>
      </c>
      <c r="AB32" s="44">
        <v>0</v>
      </c>
      <c r="AC32" s="44">
        <v>0</v>
      </c>
      <c r="AD32" s="44">
        <v>0</v>
      </c>
      <c r="AE32" s="44">
        <v>0</v>
      </c>
      <c r="AF32" s="44">
        <v>0</v>
      </c>
      <c r="AG32" s="44">
        <v>0</v>
      </c>
      <c r="AH32" s="44">
        <v>0</v>
      </c>
      <c r="AI32" s="44">
        <v>0</v>
      </c>
      <c r="AJ32" s="44">
        <v>0</v>
      </c>
      <c r="AK32" s="44">
        <v>0</v>
      </c>
      <c r="AL32" s="44">
        <v>0</v>
      </c>
      <c r="AM32" s="44">
        <v>0</v>
      </c>
      <c r="AN32" s="17">
        <f t="shared" si="20"/>
        <v>0</v>
      </c>
      <c r="AO32" s="18">
        <f t="shared" si="20"/>
        <v>0</v>
      </c>
      <c r="AP32" s="19">
        <f t="shared" si="20"/>
        <v>0</v>
      </c>
      <c r="AQ32" s="54" t="s">
        <v>21</v>
      </c>
      <c r="AR32" s="55"/>
      <c r="AS32" s="56"/>
      <c r="AT32" s="80"/>
      <c r="AU32" s="80"/>
      <c r="AV32" s="80"/>
    </row>
    <row r="33" spans="1:48" ht="9" customHeight="1">
      <c r="A33" s="8"/>
      <c r="B33" s="9"/>
      <c r="C33" s="9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9"/>
      <c r="AR33" s="9"/>
      <c r="AS33" s="15"/>
      <c r="AT33" s="80"/>
      <c r="AU33" s="80"/>
      <c r="AV33" s="80"/>
    </row>
    <row r="34" spans="1:48" ht="15" customHeight="1">
      <c r="A34" s="145" t="s">
        <v>12</v>
      </c>
      <c r="B34" s="146"/>
      <c r="C34" s="147"/>
      <c r="D34" s="5">
        <f>D35+D36</f>
        <v>0.5</v>
      </c>
      <c r="E34" s="5">
        <f>E35+E36</f>
        <v>-0.7</v>
      </c>
      <c r="F34" s="5">
        <f>D34+E34</f>
        <v>-0.19999999999999996</v>
      </c>
      <c r="G34" s="5">
        <f>G35+G36</f>
        <v>0.1</v>
      </c>
      <c r="H34" s="5">
        <f>H35+H36</f>
        <v>-0.1</v>
      </c>
      <c r="I34" s="5">
        <f>G34+H34</f>
        <v>0</v>
      </c>
      <c r="J34" s="5">
        <f>J35+J36</f>
        <v>6.1</v>
      </c>
      <c r="K34" s="5">
        <f>K35+K36</f>
        <v>0.5</v>
      </c>
      <c r="L34" s="5">
        <f>J34+K34</f>
        <v>6.6</v>
      </c>
      <c r="M34" s="5">
        <f>M35+M36</f>
        <v>-3.4</v>
      </c>
      <c r="N34" s="5">
        <f>N35+N36</f>
        <v>0.2</v>
      </c>
      <c r="O34" s="5">
        <f>M34+N34</f>
        <v>-3.1999999999999997</v>
      </c>
      <c r="P34" s="5">
        <f>P35+P36</f>
        <v>-0.09999999999999998</v>
      </c>
      <c r="Q34" s="5">
        <f>Q35+Q36</f>
        <v>0</v>
      </c>
      <c r="R34" s="5">
        <f>P34+Q34</f>
        <v>-0.09999999999999998</v>
      </c>
      <c r="S34" s="5">
        <f>S35+S36</f>
        <v>-0.7000000000000001</v>
      </c>
      <c r="T34" s="5">
        <f>T35+T36</f>
        <v>-2</v>
      </c>
      <c r="U34" s="5">
        <f>S34+T34</f>
        <v>-2.7</v>
      </c>
      <c r="V34" s="5">
        <f>V35+V36</f>
        <v>-0.7000000000000001</v>
      </c>
      <c r="W34" s="5">
        <f>W35+W36</f>
        <v>0.5</v>
      </c>
      <c r="X34" s="5">
        <f>V34+W34</f>
        <v>-0.20000000000000007</v>
      </c>
      <c r="Y34" s="5">
        <f>Y35+Y36</f>
        <v>-0.1</v>
      </c>
      <c r="Z34" s="5">
        <f>Z35+Z36</f>
        <v>0.7</v>
      </c>
      <c r="AA34" s="5">
        <f>Y34+Z34</f>
        <v>0.6</v>
      </c>
      <c r="AB34" s="5">
        <f>AB35+AB36</f>
        <v>-0.2</v>
      </c>
      <c r="AC34" s="5">
        <f>AC35+AC36</f>
        <v>0.6000000000000001</v>
      </c>
      <c r="AD34" s="5">
        <f>AB34+AC34</f>
        <v>0.4000000000000001</v>
      </c>
      <c r="AE34" s="5">
        <f>AE35+AE36</f>
        <v>-2.1</v>
      </c>
      <c r="AF34" s="5">
        <f>AF35+AF36</f>
        <v>1.8</v>
      </c>
      <c r="AG34" s="5">
        <f>AE34+AF34</f>
        <v>-0.30000000000000004</v>
      </c>
      <c r="AH34" s="5">
        <f>AH35+AH36</f>
        <v>-0.1</v>
      </c>
      <c r="AI34" s="5">
        <f>AI35+AI36</f>
        <v>0.2</v>
      </c>
      <c r="AJ34" s="5">
        <f>AH34+AI34</f>
        <v>0.1</v>
      </c>
      <c r="AK34" s="5">
        <f>AK35+AK36</f>
        <v>-0.2</v>
      </c>
      <c r="AL34" s="5">
        <f>AL35+AL36</f>
        <v>0</v>
      </c>
      <c r="AM34" s="5">
        <f>AK34+AL34</f>
        <v>-0.2</v>
      </c>
      <c r="AN34" s="5">
        <f>AN35+AN36</f>
        <v>-0.9000000000000004</v>
      </c>
      <c r="AO34" s="5">
        <f>AO35+AO36</f>
        <v>1.7000000000000002</v>
      </c>
      <c r="AP34" s="5">
        <f>AN34+AO34</f>
        <v>0.7999999999999998</v>
      </c>
      <c r="AQ34" s="148" t="s">
        <v>13</v>
      </c>
      <c r="AR34" s="149"/>
      <c r="AS34" s="150"/>
      <c r="AT34" s="80"/>
      <c r="AU34" s="80"/>
      <c r="AV34" s="80"/>
    </row>
    <row r="35" spans="1:48" ht="15" customHeight="1">
      <c r="A35" s="37"/>
      <c r="B35" s="155" t="s">
        <v>37</v>
      </c>
      <c r="C35" s="156"/>
      <c r="D35" s="6">
        <v>0.4</v>
      </c>
      <c r="E35" s="6">
        <v>0</v>
      </c>
      <c r="F35" s="6">
        <f>D35+E35</f>
        <v>0.4</v>
      </c>
      <c r="G35" s="6">
        <v>0.2</v>
      </c>
      <c r="H35" s="6">
        <v>0.1</v>
      </c>
      <c r="I35" s="6">
        <f>G35+H35</f>
        <v>0.30000000000000004</v>
      </c>
      <c r="J35" s="6">
        <v>0</v>
      </c>
      <c r="K35" s="6">
        <v>0.3</v>
      </c>
      <c r="L35" s="6">
        <f>J35+K35</f>
        <v>0.3</v>
      </c>
      <c r="M35" s="6">
        <v>0</v>
      </c>
      <c r="N35" s="6">
        <v>0</v>
      </c>
      <c r="O35" s="6">
        <f>M35+N35</f>
        <v>0</v>
      </c>
      <c r="P35" s="6">
        <v>0.2</v>
      </c>
      <c r="Q35" s="11">
        <v>0</v>
      </c>
      <c r="R35" s="6">
        <f>SUM(P35:Q35)</f>
        <v>0.2</v>
      </c>
      <c r="S35" s="6">
        <v>0.1</v>
      </c>
      <c r="T35" s="11">
        <v>0</v>
      </c>
      <c r="U35" s="6">
        <f>S35+T35</f>
        <v>0.1</v>
      </c>
      <c r="V35" s="6">
        <v>0.1</v>
      </c>
      <c r="W35" s="6">
        <v>0.3</v>
      </c>
      <c r="X35" s="6">
        <f>V35+W35</f>
        <v>0.4</v>
      </c>
      <c r="Y35" s="6">
        <v>0.1</v>
      </c>
      <c r="Z35" s="6">
        <v>0.6</v>
      </c>
      <c r="AA35" s="6">
        <f>Y35+Z35</f>
        <v>0.7</v>
      </c>
      <c r="AB35" s="6">
        <v>0</v>
      </c>
      <c r="AC35" s="6">
        <v>0.4</v>
      </c>
      <c r="AD35" s="6">
        <f>AB35+AC35</f>
        <v>0.4</v>
      </c>
      <c r="AE35" s="6">
        <v>0</v>
      </c>
      <c r="AF35" s="6">
        <v>0</v>
      </c>
      <c r="AG35" s="6">
        <f>AE35+AF35</f>
        <v>0</v>
      </c>
      <c r="AH35" s="6">
        <v>0</v>
      </c>
      <c r="AI35" s="11">
        <v>0.1</v>
      </c>
      <c r="AJ35" s="6">
        <f>AH35+AI35</f>
        <v>0.1</v>
      </c>
      <c r="AK35" s="6">
        <v>0</v>
      </c>
      <c r="AL35" s="6">
        <v>0.2</v>
      </c>
      <c r="AM35" s="6">
        <f>AK35+AL35</f>
        <v>0.2</v>
      </c>
      <c r="AN35" s="26">
        <f>SUM(D35+G35+J35+M35+P35+S35+V35+Y35+AB35+AE35+AH35+AK35)</f>
        <v>1.1</v>
      </c>
      <c r="AO35" s="26">
        <f>SUM(E35+H35+K35+N35+Q35+T35+W35+Z35+AC35+AF35+AI35+AL35)</f>
        <v>1.9999999999999998</v>
      </c>
      <c r="AP35" s="57">
        <f>SUM(AN35:AO35)</f>
        <v>3.0999999999999996</v>
      </c>
      <c r="AQ35" s="157" t="s">
        <v>29</v>
      </c>
      <c r="AR35" s="158"/>
      <c r="AS35" s="15"/>
      <c r="AT35" s="80"/>
      <c r="AU35" s="80"/>
      <c r="AV35" s="80"/>
    </row>
    <row r="36" spans="1:48" ht="15" customHeight="1">
      <c r="A36" s="37"/>
      <c r="B36" s="159" t="s">
        <v>60</v>
      </c>
      <c r="C36" s="160"/>
      <c r="D36" s="24">
        <v>0.1</v>
      </c>
      <c r="E36" s="24">
        <v>-0.7</v>
      </c>
      <c r="F36" s="24">
        <f>D36+E36</f>
        <v>-0.6</v>
      </c>
      <c r="G36" s="24">
        <v>-0.1</v>
      </c>
      <c r="H36" s="24">
        <v>-0.2</v>
      </c>
      <c r="I36" s="24">
        <f>SUM(G36:H36)</f>
        <v>-0.30000000000000004</v>
      </c>
      <c r="J36" s="24">
        <v>6.1</v>
      </c>
      <c r="K36" s="24">
        <v>0.2</v>
      </c>
      <c r="L36" s="24">
        <f>J36+K36</f>
        <v>6.3</v>
      </c>
      <c r="M36" s="24">
        <v>-3.4</v>
      </c>
      <c r="N36" s="24">
        <v>0.2</v>
      </c>
      <c r="O36" s="24">
        <f>M36+N36</f>
        <v>-3.1999999999999997</v>
      </c>
      <c r="P36" s="24">
        <v>-0.3</v>
      </c>
      <c r="Q36" s="16">
        <v>0</v>
      </c>
      <c r="R36" s="24">
        <f>P36+Q36</f>
        <v>-0.3</v>
      </c>
      <c r="S36" s="24">
        <v>-0.8</v>
      </c>
      <c r="T36" s="16">
        <v>-2</v>
      </c>
      <c r="U36" s="24">
        <f>S36+T36</f>
        <v>-2.8</v>
      </c>
      <c r="V36" s="24">
        <v>-0.8</v>
      </c>
      <c r="W36" s="24">
        <v>0.2</v>
      </c>
      <c r="X36" s="24">
        <f>V36+W36</f>
        <v>-0.6000000000000001</v>
      </c>
      <c r="Y36" s="24">
        <v>-0.2</v>
      </c>
      <c r="Z36" s="24">
        <v>0.1</v>
      </c>
      <c r="AA36" s="24">
        <f>SUM(Y36:Z36)</f>
        <v>-0.1</v>
      </c>
      <c r="AB36" s="24">
        <v>-0.2</v>
      </c>
      <c r="AC36" s="24">
        <v>0.2</v>
      </c>
      <c r="AD36" s="24">
        <f>AB36+AC36</f>
        <v>0</v>
      </c>
      <c r="AE36" s="24">
        <v>-2.1</v>
      </c>
      <c r="AF36" s="24">
        <v>1.8</v>
      </c>
      <c r="AG36" s="24">
        <f>AE36+AF36</f>
        <v>-0.30000000000000004</v>
      </c>
      <c r="AH36" s="24">
        <v>-0.1</v>
      </c>
      <c r="AI36" s="16">
        <v>0.1</v>
      </c>
      <c r="AJ36" s="24">
        <f>AH36+AI36</f>
        <v>0</v>
      </c>
      <c r="AK36" s="24">
        <v>-0.2</v>
      </c>
      <c r="AL36" s="24">
        <v>-0.2</v>
      </c>
      <c r="AM36" s="24">
        <f>AK36+AL36</f>
        <v>-0.4</v>
      </c>
      <c r="AN36" s="32">
        <f>SUM(D36+G36+J36+M36+P36+S36+V36+Y36+AB36+AE36+AH36+AK36)</f>
        <v>-2.0000000000000004</v>
      </c>
      <c r="AO36" s="58">
        <f>SUM(E36+H36+K36+N36+Q36+T36+W36+Z36+AC36+AF36+AI36+AL36)</f>
        <v>-0.2999999999999997</v>
      </c>
      <c r="AP36" s="34">
        <f>SUM(AN36:AO36)</f>
        <v>-2.3000000000000003</v>
      </c>
      <c r="AQ36" s="161" t="s">
        <v>56</v>
      </c>
      <c r="AR36" s="162"/>
      <c r="AS36" s="15"/>
      <c r="AT36" s="80"/>
      <c r="AU36" s="80"/>
      <c r="AV36" s="80"/>
    </row>
    <row r="37" spans="1:48" ht="15" customHeight="1">
      <c r="A37" s="37"/>
      <c r="B37" s="59"/>
      <c r="C37" s="59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1"/>
      <c r="AQ37" s="62"/>
      <c r="AR37" s="62"/>
      <c r="AS37" s="15"/>
      <c r="AT37" s="80"/>
      <c r="AU37" s="80"/>
      <c r="AV37" s="80"/>
    </row>
    <row r="38" spans="1:48" ht="15" customHeight="1">
      <c r="A38" s="175"/>
      <c r="B38" s="176"/>
      <c r="C38" s="177"/>
      <c r="D38" s="178" t="s">
        <v>99</v>
      </c>
      <c r="E38" s="178"/>
      <c r="F38" s="178"/>
      <c r="G38" s="179" t="s">
        <v>100</v>
      </c>
      <c r="H38" s="178"/>
      <c r="I38" s="178"/>
      <c r="J38" s="179" t="s">
        <v>104</v>
      </c>
      <c r="K38" s="178"/>
      <c r="L38" s="178"/>
      <c r="M38" s="179" t="s">
        <v>107</v>
      </c>
      <c r="N38" s="178"/>
      <c r="O38" s="178"/>
      <c r="P38" s="179" t="s">
        <v>108</v>
      </c>
      <c r="Q38" s="178"/>
      <c r="R38" s="178"/>
      <c r="S38" s="179" t="s">
        <v>109</v>
      </c>
      <c r="T38" s="178"/>
      <c r="U38" s="178"/>
      <c r="V38" s="179" t="s">
        <v>110</v>
      </c>
      <c r="W38" s="178"/>
      <c r="X38" s="178"/>
      <c r="Y38" s="179" t="s">
        <v>111</v>
      </c>
      <c r="Z38" s="178"/>
      <c r="AA38" s="178"/>
      <c r="AB38" s="179" t="s">
        <v>112</v>
      </c>
      <c r="AC38" s="178"/>
      <c r="AD38" s="178"/>
      <c r="AE38" s="179" t="s">
        <v>114</v>
      </c>
      <c r="AF38" s="178"/>
      <c r="AG38" s="178"/>
      <c r="AH38" s="179" t="s">
        <v>115</v>
      </c>
      <c r="AI38" s="178"/>
      <c r="AJ38" s="178"/>
      <c r="AK38" s="179" t="s">
        <v>101</v>
      </c>
      <c r="AL38" s="178"/>
      <c r="AM38" s="178"/>
      <c r="AN38" s="179" t="s">
        <v>101</v>
      </c>
      <c r="AO38" s="178"/>
      <c r="AP38" s="178"/>
      <c r="AQ38" s="180"/>
      <c r="AR38" s="180"/>
      <c r="AS38" s="120"/>
      <c r="AT38" s="80"/>
      <c r="AU38" s="80"/>
      <c r="AV38" s="80"/>
    </row>
    <row r="39" spans="1:48" ht="15" customHeight="1">
      <c r="A39" s="181" t="s">
        <v>22</v>
      </c>
      <c r="B39" s="182"/>
      <c r="C39" s="183"/>
      <c r="D39" s="5">
        <f>D11+D13-D26-D34-D17</f>
        <v>114.40000000000002</v>
      </c>
      <c r="E39" s="5">
        <f>E11+E13-E26-E34-E17</f>
        <v>4.500000000000001</v>
      </c>
      <c r="F39" s="5">
        <f>D39+E39</f>
        <v>118.90000000000002</v>
      </c>
      <c r="G39" s="5">
        <f>G11+G13-G26-G34-G17</f>
        <v>208.30000000000007</v>
      </c>
      <c r="H39" s="5">
        <f>H11+H13-H26-H34-H17</f>
        <v>6.9</v>
      </c>
      <c r="I39" s="5">
        <f>G39+H39</f>
        <v>215.20000000000007</v>
      </c>
      <c r="J39" s="5">
        <f>J11+J13-J26-J34-J17</f>
        <v>216.60000000000008</v>
      </c>
      <c r="K39" s="5">
        <f>K11+K13-K26-K34-K17</f>
        <v>30.4</v>
      </c>
      <c r="L39" s="5">
        <f>J39+K39</f>
        <v>247.00000000000009</v>
      </c>
      <c r="M39" s="5">
        <f>M11+M13-M26-M34-M17</f>
        <v>221.1000000000001</v>
      </c>
      <c r="N39" s="5">
        <f>N11+N13-N26-N34-N17</f>
        <v>28.7</v>
      </c>
      <c r="O39" s="5">
        <f>M39+N39</f>
        <v>249.8000000000001</v>
      </c>
      <c r="P39" s="5">
        <f>P11+P13-P26-P34-P17</f>
        <v>203.60000000000008</v>
      </c>
      <c r="Q39" s="5">
        <f>Q11+Q13-Q26-Q34-Q17</f>
        <v>27.599999999999998</v>
      </c>
      <c r="R39" s="5">
        <f>P39+Q39</f>
        <v>231.20000000000007</v>
      </c>
      <c r="S39" s="5">
        <f>S11+S13-S26-S34-S17</f>
        <v>177.4000000000001</v>
      </c>
      <c r="T39" s="5">
        <f>T11+T13-T26-T34-T17</f>
        <v>27.699999999999996</v>
      </c>
      <c r="U39" s="5">
        <f>S39+T39</f>
        <v>205.10000000000008</v>
      </c>
      <c r="V39" s="5">
        <f>V11+V13-V26-V34-V17</f>
        <v>155.7000000000001</v>
      </c>
      <c r="W39" s="5">
        <f>W11+W13-W26-W34-W17</f>
        <v>24.499999999999996</v>
      </c>
      <c r="X39" s="5">
        <f>V39+W39</f>
        <v>180.2000000000001</v>
      </c>
      <c r="Y39" s="5">
        <f>Y11+Y13-Y26-Y34-Y17</f>
        <v>160.3000000000001</v>
      </c>
      <c r="Z39" s="5">
        <f>Z11+Z13-Z26-Z34-Z17</f>
        <v>20.699999999999996</v>
      </c>
      <c r="AA39" s="5">
        <f>Y39+Z39</f>
        <v>181.00000000000009</v>
      </c>
      <c r="AB39" s="5">
        <f>AB11+AB13-AB26-AB34-AB17</f>
        <v>137.60000000000008</v>
      </c>
      <c r="AC39" s="5">
        <f>AC11+AC13-AC26-AC34-AC17</f>
        <v>17.599999999999994</v>
      </c>
      <c r="AD39" s="5">
        <f>AB39+AC39</f>
        <v>155.20000000000007</v>
      </c>
      <c r="AE39" s="5">
        <f>AE11+AE13-AE26-AE34-AE17</f>
        <v>118.5000000000001</v>
      </c>
      <c r="AF39" s="5">
        <f>AF11+AF13-AF26-AF34-AF17</f>
        <v>13.099999999999994</v>
      </c>
      <c r="AG39" s="5">
        <f>AE39+AF39</f>
        <v>131.60000000000008</v>
      </c>
      <c r="AH39" s="5">
        <f>AH11+AH13-AH26-AH34-AH17</f>
        <v>96.40000000000009</v>
      </c>
      <c r="AI39" s="5">
        <f>AI11+AI13-AI26-AI34-AI17</f>
        <v>11.499999999999995</v>
      </c>
      <c r="AJ39" s="5">
        <f>AH39+AI39</f>
        <v>107.90000000000009</v>
      </c>
      <c r="AK39" s="5">
        <f>AK11+AK13-AK26-AK34-AK17</f>
        <v>90.60000000000011</v>
      </c>
      <c r="AL39" s="5">
        <f>AL11+AL13-AL26-AL34-AL17</f>
        <v>8.999999999999995</v>
      </c>
      <c r="AM39" s="5">
        <f>AK39+AL39</f>
        <v>99.60000000000011</v>
      </c>
      <c r="AN39" s="5">
        <f>AN11+AN13-AN26-AN34-AN17</f>
        <v>90.60000000000002</v>
      </c>
      <c r="AO39" s="5">
        <f>AO11+AO13-AO26-AO34-AO17</f>
        <v>9</v>
      </c>
      <c r="AP39" s="5">
        <f>AN39+AO39</f>
        <v>99.60000000000002</v>
      </c>
      <c r="AQ39" s="184" t="s">
        <v>14</v>
      </c>
      <c r="AR39" s="185"/>
      <c r="AS39" s="186"/>
      <c r="AT39" s="80"/>
      <c r="AU39" s="80"/>
      <c r="AV39" s="80"/>
    </row>
    <row r="40" spans="1:48" ht="9" customHeight="1">
      <c r="A40" s="37"/>
      <c r="B40" s="9"/>
      <c r="C40" s="9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9"/>
      <c r="AR40" s="9"/>
      <c r="AS40" s="15"/>
      <c r="AT40" s="80"/>
      <c r="AU40" s="80"/>
      <c r="AV40" s="80"/>
    </row>
    <row r="41" spans="1:48" ht="15" customHeight="1">
      <c r="A41" s="145" t="s">
        <v>39</v>
      </c>
      <c r="B41" s="146"/>
      <c r="C41" s="147"/>
      <c r="D41" s="5">
        <f>D42+D43</f>
        <v>114.39999999999999</v>
      </c>
      <c r="E41" s="5">
        <f>E42+E43</f>
        <v>4.5</v>
      </c>
      <c r="F41" s="5">
        <f>D41+E41</f>
        <v>118.89999999999999</v>
      </c>
      <c r="G41" s="5">
        <f>G42+G43</f>
        <v>208.3</v>
      </c>
      <c r="H41" s="5">
        <f>H42+H43</f>
        <v>6.9</v>
      </c>
      <c r="I41" s="5">
        <f>G41+H41</f>
        <v>215.20000000000002</v>
      </c>
      <c r="J41" s="5">
        <f>J42+J43</f>
        <v>216.60000000000002</v>
      </c>
      <c r="K41" s="5">
        <f>K42+K43</f>
        <v>30.4</v>
      </c>
      <c r="L41" s="5">
        <f>J41+K41</f>
        <v>247.00000000000003</v>
      </c>
      <c r="M41" s="5">
        <f>M42+M43</f>
        <v>221.1</v>
      </c>
      <c r="N41" s="5">
        <f>N42+N43</f>
        <v>28.7</v>
      </c>
      <c r="O41" s="5">
        <f>M41+N41</f>
        <v>249.79999999999998</v>
      </c>
      <c r="P41" s="5">
        <f>P42+P43</f>
        <v>203.6</v>
      </c>
      <c r="Q41" s="5">
        <f>Q42+Q43</f>
        <v>27.599999999999998</v>
      </c>
      <c r="R41" s="5">
        <f>P41+Q41</f>
        <v>231.2</v>
      </c>
      <c r="S41" s="5">
        <f>S42+S43</f>
        <v>177.39999999999998</v>
      </c>
      <c r="T41" s="5">
        <f>T42+T43</f>
        <v>27.7</v>
      </c>
      <c r="U41" s="5">
        <f>S41+T41</f>
        <v>205.09999999999997</v>
      </c>
      <c r="V41" s="5">
        <f>V42+V43</f>
        <v>155.7</v>
      </c>
      <c r="W41" s="5">
        <f>W42+W43</f>
        <v>24.5</v>
      </c>
      <c r="X41" s="5">
        <f>V41+W41</f>
        <v>180.2</v>
      </c>
      <c r="Y41" s="5">
        <f>Y42+Y43</f>
        <v>160.3</v>
      </c>
      <c r="Z41" s="5">
        <f>Z42+Z43</f>
        <v>20.7</v>
      </c>
      <c r="AA41" s="5">
        <f>Y41+Z41</f>
        <v>181</v>
      </c>
      <c r="AB41" s="5">
        <f>AB42+AB43</f>
        <v>137.6</v>
      </c>
      <c r="AC41" s="5">
        <f>AC42+AC43</f>
        <v>17.6</v>
      </c>
      <c r="AD41" s="5">
        <f>AB41+AC41</f>
        <v>155.2</v>
      </c>
      <c r="AE41" s="5">
        <f>AE42+AE43</f>
        <v>118.5</v>
      </c>
      <c r="AF41" s="5">
        <f>AF42+AF43</f>
        <v>13.1</v>
      </c>
      <c r="AG41" s="5">
        <f>AE41+AF41</f>
        <v>131.6</v>
      </c>
      <c r="AH41" s="5">
        <f>AH42+AH43</f>
        <v>96.4</v>
      </c>
      <c r="AI41" s="5">
        <f>AI42+AI43</f>
        <v>11.5</v>
      </c>
      <c r="AJ41" s="5">
        <f>AH41+AI41</f>
        <v>107.9</v>
      </c>
      <c r="AK41" s="5">
        <f>AK42+AK43</f>
        <v>90.6</v>
      </c>
      <c r="AL41" s="5">
        <f>AL42+AL43</f>
        <v>9</v>
      </c>
      <c r="AM41" s="5">
        <f>AK41+AL41</f>
        <v>99.6</v>
      </c>
      <c r="AN41" s="5">
        <f>AN42+AN43</f>
        <v>90.6</v>
      </c>
      <c r="AO41" s="5">
        <f>AO42+AO43</f>
        <v>9</v>
      </c>
      <c r="AP41" s="5">
        <f>AN41+AO41</f>
        <v>99.6</v>
      </c>
      <c r="AQ41" s="148" t="s">
        <v>48</v>
      </c>
      <c r="AR41" s="149"/>
      <c r="AS41" s="150"/>
      <c r="AT41" s="80"/>
      <c r="AU41" s="80"/>
      <c r="AV41" s="80"/>
    </row>
    <row r="42" spans="1:48" ht="15" customHeight="1">
      <c r="A42" s="37"/>
      <c r="B42" s="155" t="s">
        <v>66</v>
      </c>
      <c r="C42" s="156"/>
      <c r="D42" s="6">
        <v>67.6</v>
      </c>
      <c r="E42" s="6">
        <v>2.4</v>
      </c>
      <c r="F42" s="6">
        <f>SUM(D42:E42)</f>
        <v>70</v>
      </c>
      <c r="G42" s="6">
        <v>159.9</v>
      </c>
      <c r="H42" s="6">
        <v>5</v>
      </c>
      <c r="I42" s="6">
        <f>G42+H42</f>
        <v>164.9</v>
      </c>
      <c r="J42" s="6">
        <v>173.9</v>
      </c>
      <c r="K42" s="6">
        <v>27.9</v>
      </c>
      <c r="L42" s="6">
        <f>J42+K42</f>
        <v>201.8</v>
      </c>
      <c r="M42" s="6">
        <v>167.6</v>
      </c>
      <c r="N42" s="6">
        <v>24.7</v>
      </c>
      <c r="O42" s="6">
        <f>M42+N42</f>
        <v>192.29999999999998</v>
      </c>
      <c r="P42" s="6">
        <v>155</v>
      </c>
      <c r="Q42" s="6">
        <v>23.4</v>
      </c>
      <c r="R42" s="6">
        <f>P42+Q42</f>
        <v>178.4</v>
      </c>
      <c r="S42" s="6">
        <v>136.6</v>
      </c>
      <c r="T42" s="6">
        <v>23.7</v>
      </c>
      <c r="U42" s="6">
        <f>S42+T42</f>
        <v>160.29999999999998</v>
      </c>
      <c r="V42" s="6">
        <v>118.9</v>
      </c>
      <c r="W42" s="6">
        <v>20.7</v>
      </c>
      <c r="X42" s="6">
        <f>V42+W42</f>
        <v>139.6</v>
      </c>
      <c r="Y42" s="6">
        <v>112.1</v>
      </c>
      <c r="Z42" s="6">
        <v>17.3</v>
      </c>
      <c r="AA42" s="6">
        <f>Y42+Z42</f>
        <v>129.4</v>
      </c>
      <c r="AB42" s="6">
        <v>91.2</v>
      </c>
      <c r="AC42" s="6">
        <v>14.4</v>
      </c>
      <c r="AD42" s="6">
        <f>AB42+AC42</f>
        <v>105.60000000000001</v>
      </c>
      <c r="AE42" s="6">
        <v>71.5</v>
      </c>
      <c r="AF42" s="6">
        <v>10.5</v>
      </c>
      <c r="AG42" s="6">
        <f>AE42+AF42</f>
        <v>82</v>
      </c>
      <c r="AH42" s="6">
        <v>59.3</v>
      </c>
      <c r="AI42" s="6">
        <v>9</v>
      </c>
      <c r="AJ42" s="6">
        <f>AH42+AI42</f>
        <v>68.3</v>
      </c>
      <c r="AK42" s="6">
        <v>44.5</v>
      </c>
      <c r="AL42" s="6">
        <v>6.3</v>
      </c>
      <c r="AM42" s="6">
        <f>AK42+AL42</f>
        <v>50.8</v>
      </c>
      <c r="AN42" s="6">
        <f>AK42</f>
        <v>44.5</v>
      </c>
      <c r="AO42" s="6">
        <f>AL42</f>
        <v>6.3</v>
      </c>
      <c r="AP42" s="6">
        <f>AN42+AO42</f>
        <v>50.8</v>
      </c>
      <c r="AQ42" s="157" t="s">
        <v>67</v>
      </c>
      <c r="AR42" s="158"/>
      <c r="AS42" s="15"/>
      <c r="AT42" s="80"/>
      <c r="AU42" s="80"/>
      <c r="AV42" s="80"/>
    </row>
    <row r="43" spans="1:48" ht="15" customHeight="1">
      <c r="A43" s="67"/>
      <c r="B43" s="159" t="s">
        <v>15</v>
      </c>
      <c r="C43" s="160"/>
      <c r="D43" s="24">
        <v>46.8</v>
      </c>
      <c r="E43" s="24">
        <v>2.1</v>
      </c>
      <c r="F43" s="24">
        <f>SUM(D43:E43)</f>
        <v>48.9</v>
      </c>
      <c r="G43" s="24">
        <v>48.4</v>
      </c>
      <c r="H43" s="24">
        <v>1.9</v>
      </c>
      <c r="I43" s="24">
        <f>G43+H43</f>
        <v>50.3</v>
      </c>
      <c r="J43" s="24">
        <v>42.7</v>
      </c>
      <c r="K43" s="24">
        <v>2.5</v>
      </c>
      <c r="L43" s="24">
        <f>SUM(J43:K43)</f>
        <v>45.2</v>
      </c>
      <c r="M43" s="24">
        <v>53.5</v>
      </c>
      <c r="N43" s="24">
        <v>4</v>
      </c>
      <c r="O43" s="24">
        <f>M43+N43</f>
        <v>57.5</v>
      </c>
      <c r="P43" s="24">
        <v>48.6</v>
      </c>
      <c r="Q43" s="24">
        <v>4.2</v>
      </c>
      <c r="R43" s="24">
        <f>P43+Q43</f>
        <v>52.800000000000004</v>
      </c>
      <c r="S43" s="24">
        <v>40.8</v>
      </c>
      <c r="T43" s="24">
        <v>4</v>
      </c>
      <c r="U43" s="24">
        <f>S43+T43</f>
        <v>44.8</v>
      </c>
      <c r="V43" s="24">
        <v>36.8</v>
      </c>
      <c r="W43" s="24">
        <v>3.8</v>
      </c>
      <c r="X43" s="24">
        <f>V43+W43</f>
        <v>40.599999999999994</v>
      </c>
      <c r="Y43" s="24">
        <v>48.2</v>
      </c>
      <c r="Z43" s="24">
        <v>3.4</v>
      </c>
      <c r="AA43" s="24">
        <f>Y43+Z43</f>
        <v>51.6</v>
      </c>
      <c r="AB43" s="24">
        <v>46.4</v>
      </c>
      <c r="AC43" s="24">
        <v>3.2</v>
      </c>
      <c r="AD43" s="24">
        <f>AB43+AC43</f>
        <v>49.6</v>
      </c>
      <c r="AE43" s="24">
        <v>47</v>
      </c>
      <c r="AF43" s="24">
        <v>2.6</v>
      </c>
      <c r="AG43" s="24">
        <f>AE43+AF43</f>
        <v>49.6</v>
      </c>
      <c r="AH43" s="24">
        <v>37.1</v>
      </c>
      <c r="AI43" s="24">
        <v>2.5</v>
      </c>
      <c r="AJ43" s="24">
        <f>AH43+AI43</f>
        <v>39.6</v>
      </c>
      <c r="AK43" s="24">
        <v>46.1</v>
      </c>
      <c r="AL43" s="24">
        <v>2.7</v>
      </c>
      <c r="AM43" s="24">
        <f>AK43+AL43</f>
        <v>48.800000000000004</v>
      </c>
      <c r="AN43" s="24">
        <f>AK43</f>
        <v>46.1</v>
      </c>
      <c r="AO43" s="24">
        <f>AL43</f>
        <v>2.7</v>
      </c>
      <c r="AP43" s="24">
        <f>AN43+AO43</f>
        <v>48.800000000000004</v>
      </c>
      <c r="AQ43" s="161" t="s">
        <v>16</v>
      </c>
      <c r="AR43" s="162"/>
      <c r="AS43" s="20"/>
      <c r="AT43" s="80"/>
      <c r="AU43" s="80"/>
      <c r="AV43" s="80"/>
    </row>
    <row r="44" spans="1:48" ht="9" customHeight="1">
      <c r="A44" s="37"/>
      <c r="B44" s="68"/>
      <c r="C44" s="68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8"/>
      <c r="AR44" s="68"/>
      <c r="AS44" s="15"/>
      <c r="AT44" s="80"/>
      <c r="AU44" s="80"/>
      <c r="AV44" s="80"/>
    </row>
    <row r="45" spans="1:48" ht="15" customHeight="1">
      <c r="A45" s="187" t="s">
        <v>52</v>
      </c>
      <c r="B45" s="188"/>
      <c r="C45" s="189"/>
      <c r="D45" s="5">
        <v>0.2</v>
      </c>
      <c r="E45" s="5">
        <v>0</v>
      </c>
      <c r="F45" s="5">
        <f>D45+E45</f>
        <v>0.2</v>
      </c>
      <c r="G45" s="5">
        <v>4.6</v>
      </c>
      <c r="H45" s="5">
        <v>0</v>
      </c>
      <c r="I45" s="5">
        <f>G45+H45</f>
        <v>4.6</v>
      </c>
      <c r="J45" s="5">
        <v>9.6</v>
      </c>
      <c r="K45" s="5">
        <v>0</v>
      </c>
      <c r="L45" s="5">
        <f>J45+K45</f>
        <v>9.6</v>
      </c>
      <c r="M45" s="5">
        <v>10.4</v>
      </c>
      <c r="N45" s="5">
        <v>0</v>
      </c>
      <c r="O45" s="5">
        <f>M45+N45</f>
        <v>10.4</v>
      </c>
      <c r="P45" s="5">
        <v>4.7</v>
      </c>
      <c r="Q45" s="5">
        <v>0</v>
      </c>
      <c r="R45" s="5">
        <f>P45+Q45</f>
        <v>4.7</v>
      </c>
      <c r="S45" s="5">
        <v>5.6</v>
      </c>
      <c r="T45" s="5">
        <v>0</v>
      </c>
      <c r="U45" s="5">
        <f>S45+T45</f>
        <v>5.6</v>
      </c>
      <c r="V45" s="5">
        <v>5.1</v>
      </c>
      <c r="W45" s="5">
        <v>0</v>
      </c>
      <c r="X45" s="5">
        <f>V45+W45</f>
        <v>5.1</v>
      </c>
      <c r="Y45" s="5">
        <v>10.6</v>
      </c>
      <c r="Z45" s="5">
        <v>0</v>
      </c>
      <c r="AA45" s="5">
        <f>Y45+Z45</f>
        <v>10.6</v>
      </c>
      <c r="AB45" s="5">
        <v>0</v>
      </c>
      <c r="AC45" s="5">
        <v>0</v>
      </c>
      <c r="AD45" s="5">
        <f>AB45+AC45</f>
        <v>0</v>
      </c>
      <c r="AE45" s="5">
        <v>10.9</v>
      </c>
      <c r="AF45" s="5">
        <v>0</v>
      </c>
      <c r="AG45" s="5">
        <f>AE45+AF45</f>
        <v>10.9</v>
      </c>
      <c r="AH45" s="5">
        <v>0.2</v>
      </c>
      <c r="AI45" s="5">
        <v>0</v>
      </c>
      <c r="AJ45" s="5">
        <f>AH45+AI45</f>
        <v>0.2</v>
      </c>
      <c r="AK45" s="5">
        <v>0</v>
      </c>
      <c r="AL45" s="5">
        <v>0</v>
      </c>
      <c r="AM45" s="5">
        <f>AK45+AL45</f>
        <v>0</v>
      </c>
      <c r="AN45" s="5">
        <f>D45+G45+J45+M45+P45+S45+V45+Y45+AB45+AE45+AH45+AK45</f>
        <v>61.9</v>
      </c>
      <c r="AO45" s="11">
        <f>E45+H45+K45+N45+Q45+T45+W45+Z45+AC45+AF45+AI45</f>
        <v>0</v>
      </c>
      <c r="AP45" s="5">
        <f>AN45+AO45</f>
        <v>61.9</v>
      </c>
      <c r="AQ45" s="190" t="s">
        <v>54</v>
      </c>
      <c r="AR45" s="191"/>
      <c r="AS45" s="192"/>
      <c r="AT45" s="80"/>
      <c r="AU45" s="80"/>
      <c r="AV45" s="80"/>
    </row>
    <row r="46" spans="1:48" s="83" customFormat="1" ht="15" customHeight="1">
      <c r="A46" s="47"/>
      <c r="B46" s="47"/>
      <c r="C46" s="47"/>
      <c r="D46" s="64"/>
      <c r="E46" s="64"/>
      <c r="F46" s="64"/>
      <c r="G46" s="64"/>
      <c r="H46" s="64"/>
      <c r="I46" s="64"/>
      <c r="J46" s="84" t="s">
        <v>27</v>
      </c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5"/>
      <c r="AO46" s="65"/>
      <c r="AP46" s="64"/>
      <c r="AQ46" s="66"/>
      <c r="AR46" s="66"/>
      <c r="AS46" s="66"/>
      <c r="AT46" s="82"/>
      <c r="AU46" s="82"/>
      <c r="AV46" s="82"/>
    </row>
    <row r="47" spans="1:11" ht="15" customHeight="1">
      <c r="A47" s="85" t="s">
        <v>45</v>
      </c>
      <c r="B47" s="86" t="s">
        <v>65</v>
      </c>
      <c r="D47" s="78"/>
      <c r="E47" s="78"/>
      <c r="F47" s="78"/>
      <c r="G47" s="78"/>
      <c r="H47" s="78"/>
      <c r="I47" s="87" t="s">
        <v>105</v>
      </c>
      <c r="J47" s="88">
        <v>0</v>
      </c>
      <c r="K47" s="75" t="s">
        <v>73</v>
      </c>
    </row>
    <row r="48" spans="1:11" ht="15" customHeight="1">
      <c r="A48" s="89"/>
      <c r="B48" s="86"/>
      <c r="C48" s="90"/>
      <c r="D48" s="78"/>
      <c r="E48" s="78"/>
      <c r="F48" s="78"/>
      <c r="G48" s="78"/>
      <c r="H48" s="78"/>
      <c r="I48" s="87" t="s">
        <v>106</v>
      </c>
      <c r="J48" s="88">
        <v>8</v>
      </c>
      <c r="K48" s="90"/>
    </row>
    <row r="49" spans="1:11" ht="15" customHeight="1">
      <c r="A49" s="89"/>
      <c r="B49" s="91"/>
      <c r="C49" s="90"/>
      <c r="D49" s="78"/>
      <c r="E49" s="78"/>
      <c r="F49" s="78"/>
      <c r="G49" s="78"/>
      <c r="H49" s="78"/>
      <c r="I49" s="88" t="s">
        <v>80</v>
      </c>
      <c r="J49" s="88" t="s">
        <v>117</v>
      </c>
      <c r="K49" s="90"/>
    </row>
    <row r="50" spans="1:13" ht="15" customHeight="1">
      <c r="A50" s="85" t="s">
        <v>46</v>
      </c>
      <c r="B50" s="90" t="s">
        <v>43</v>
      </c>
      <c r="D50" s="78"/>
      <c r="E50" s="78"/>
      <c r="F50" s="78"/>
      <c r="G50" s="78"/>
      <c r="H50" s="78"/>
      <c r="I50" s="92"/>
      <c r="J50" s="90" t="s">
        <v>44</v>
      </c>
      <c r="K50" s="90"/>
      <c r="L50" s="88"/>
      <c r="M50" s="90"/>
    </row>
    <row r="51" spans="1:16" s="86" customFormat="1" ht="15" customHeight="1">
      <c r="A51" s="85" t="s">
        <v>55</v>
      </c>
      <c r="B51" s="90" t="s">
        <v>61</v>
      </c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</row>
    <row r="52" spans="1:2" ht="15" customHeight="1">
      <c r="A52" s="76" t="s">
        <v>68</v>
      </c>
      <c r="B52" s="1" t="s">
        <v>74</v>
      </c>
    </row>
    <row r="53" ht="15" customHeight="1"/>
    <row r="54" ht="15" customHeight="1">
      <c r="C54" s="2"/>
    </row>
    <row r="55" ht="15" customHeight="1">
      <c r="C55" s="83"/>
    </row>
    <row r="56" ht="15" customHeight="1">
      <c r="C56" s="2"/>
    </row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</sheetData>
  <mergeCells count="93">
    <mergeCell ref="B43:C43"/>
    <mergeCell ref="AQ43:AR43"/>
    <mergeCell ref="A45:C45"/>
    <mergeCell ref="AQ45:AS45"/>
    <mergeCell ref="A41:C41"/>
    <mergeCell ref="AQ41:AS41"/>
    <mergeCell ref="B42:C42"/>
    <mergeCell ref="AQ42:AR42"/>
    <mergeCell ref="AK38:AM38"/>
    <mergeCell ref="AN38:AP38"/>
    <mergeCell ref="AQ38:AS38"/>
    <mergeCell ref="A39:C39"/>
    <mergeCell ref="AQ39:AS39"/>
    <mergeCell ref="Y38:AA38"/>
    <mergeCell ref="AB38:AD38"/>
    <mergeCell ref="AE38:AG38"/>
    <mergeCell ref="AH38:AJ38"/>
    <mergeCell ref="B36:C36"/>
    <mergeCell ref="AQ36:AR36"/>
    <mergeCell ref="A38:C38"/>
    <mergeCell ref="D38:F38"/>
    <mergeCell ref="G38:I38"/>
    <mergeCell ref="J38:L38"/>
    <mergeCell ref="M38:O38"/>
    <mergeCell ref="P38:R38"/>
    <mergeCell ref="S38:U38"/>
    <mergeCell ref="V38:X38"/>
    <mergeCell ref="A34:C34"/>
    <mergeCell ref="AQ34:AS34"/>
    <mergeCell ref="B35:C35"/>
    <mergeCell ref="AQ35:AR35"/>
    <mergeCell ref="B27:C27"/>
    <mergeCell ref="AQ27:AR27"/>
    <mergeCell ref="B30:C30"/>
    <mergeCell ref="AQ30:AR30"/>
    <mergeCell ref="B24:C24"/>
    <mergeCell ref="AQ24:AR24"/>
    <mergeCell ref="A26:C26"/>
    <mergeCell ref="AQ26:AS26"/>
    <mergeCell ref="B22:C22"/>
    <mergeCell ref="AQ22:AR22"/>
    <mergeCell ref="B23:C23"/>
    <mergeCell ref="AQ23:AR23"/>
    <mergeCell ref="A17:C17"/>
    <mergeCell ref="AQ17:AS17"/>
    <mergeCell ref="B18:C18"/>
    <mergeCell ref="AQ18:AR18"/>
    <mergeCell ref="B14:C14"/>
    <mergeCell ref="AQ14:AR14"/>
    <mergeCell ref="B15:C15"/>
    <mergeCell ref="AQ15:AR15"/>
    <mergeCell ref="AN12:AP12"/>
    <mergeCell ref="AQ12:AS12"/>
    <mergeCell ref="A13:C13"/>
    <mergeCell ref="AQ13:AS13"/>
    <mergeCell ref="A11:C11"/>
    <mergeCell ref="AQ11:AS11"/>
    <mergeCell ref="Y10:AA10"/>
    <mergeCell ref="AB10:AD10"/>
    <mergeCell ref="AE10:AG10"/>
    <mergeCell ref="AH10:AJ10"/>
    <mergeCell ref="M10:O10"/>
    <mergeCell ref="A10:C10"/>
    <mergeCell ref="D10:F10"/>
    <mergeCell ref="G10:I10"/>
    <mergeCell ref="J10:L10"/>
    <mergeCell ref="AQ5:AS8"/>
    <mergeCell ref="AN6:AP6"/>
    <mergeCell ref="AK5:AM6"/>
    <mergeCell ref="P10:R10"/>
    <mergeCell ref="S10:U10"/>
    <mergeCell ref="V10:X10"/>
    <mergeCell ref="AK10:AM10"/>
    <mergeCell ref="AN10:AP10"/>
    <mergeCell ref="AQ10:AS10"/>
    <mergeCell ref="AB5:AD6"/>
    <mergeCell ref="AE5:AG6"/>
    <mergeCell ref="AH5:AJ6"/>
    <mergeCell ref="AN5:AP5"/>
    <mergeCell ref="P5:R6"/>
    <mergeCell ref="S5:U6"/>
    <mergeCell ref="V5:X6"/>
    <mergeCell ref="Y5:AA6"/>
    <mergeCell ref="D1:AP1"/>
    <mergeCell ref="A1:C8"/>
    <mergeCell ref="AQ1:AS4"/>
    <mergeCell ref="D2:AP2"/>
    <mergeCell ref="D3:AP3"/>
    <mergeCell ref="D4:AP4"/>
    <mergeCell ref="D5:F6"/>
    <mergeCell ref="G5:I6"/>
    <mergeCell ref="J5:L6"/>
    <mergeCell ref="M5:O6"/>
  </mergeCells>
  <dataValidations count="2">
    <dataValidation type="textLength" operator="equal" allowBlank="1" showInputMessage="1" showErrorMessage="1" sqref="D7:AP8 AQ32:AQ41 AQ22:AQ30 B50 K48:K51 J46:K46 L46:AA51 D47:H51 B11:B35 AR11:AS19 AQ42:AR45 AQ11:AQ18 AR20:AR41 B36:C45 D1:AP1 A11:A45 C11:C18 C22:C35 AS20:AS45 D4:AP4 I50:I51 J51 AN5:AP5 A48:C49">
      <formula1>D7</formula1>
    </dataValidation>
    <dataValidation type="textLength" operator="equal" allowBlank="1" showInputMessage="1" sqref="AQ19 AQ31 K47 A47 A50:A51 C19">
      <formula1>AQ19</formula1>
    </dataValidation>
  </dataValidations>
  <printOptions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60" r:id="rId2"/>
  <colBreaks count="1" manualBreakCount="1">
    <brk id="2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Ronelle</cp:lastModifiedBy>
  <cp:lastPrinted>2009-11-09T06:31:16Z</cp:lastPrinted>
  <dcterms:created xsi:type="dcterms:W3CDTF">2002-10-23T07:52:10Z</dcterms:created>
  <dcterms:modified xsi:type="dcterms:W3CDTF">2009-11-18T13:21:12Z</dcterms:modified>
  <cp:category/>
  <cp:version/>
  <cp:contentType/>
  <cp:contentStatus/>
</cp:coreProperties>
</file>