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Jun 02" sheetId="1" r:id="rId1"/>
  </sheets>
  <definedNames/>
  <calcPr fullCalcOnLoad="1"/>
</workbook>
</file>

<file path=xl/sharedStrings.xml><?xml version="1.0" encoding="utf-8"?>
<sst xmlns="http://schemas.openxmlformats.org/spreadsheetml/2006/main" count="156" uniqueCount="117">
  <si>
    <t>'000t</t>
  </si>
  <si>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</si>
  <si>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</si>
  <si>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</si>
  <si>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</si>
  <si>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</si>
  <si>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</si>
  <si>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</si>
  <si>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</si>
  <si>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</si>
  <si>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</si>
  <si>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</si>
  <si>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</si>
  <si>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</si>
  <si>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</si>
  <si>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</si>
  <si>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</si>
  <si>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</si>
  <si>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</si>
  <si>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</si>
  <si>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</si>
  <si>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</si>
  <si>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</si>
  <si>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</si>
  <si>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</si>
  <si>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</si>
  <si>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</si>
  <si>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</si>
  <si>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</si>
  <si>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GM-GL</t>
  </si>
  <si>
    <t>GH</t>
  </si>
  <si>
    <t>Sweet/Soet</t>
  </si>
  <si>
    <t>Bitter</t>
  </si>
  <si>
    <t>1 Apr 2001</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</si>
  <si>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</si>
  <si>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</si>
  <si>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</si>
  <si>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</si>
  <si>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</si>
  <si>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</si>
  <si>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</si>
  <si>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</si>
  <si>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</si>
  <si>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</si>
  <si>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</si>
  <si>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</si>
  <si>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</si>
  <si>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</si>
  <si>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</si>
  <si>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</si>
  <si>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</si>
  <si>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</si>
  <si>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</si>
  <si>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</si>
  <si>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</si>
  <si>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</si>
  <si>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</si>
  <si>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</si>
  <si>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</si>
  <si>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</si>
  <si>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</si>
  <si>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</si>
  <si>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</si>
  <si>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</si>
  <si>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</si>
  <si>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</si>
  <si>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</si>
  <si>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</si>
  <si>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</si>
  <si>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The surplus/deficit figures are partly due to sorghum dispatched as bitter consumption but received as sweet consumption./Die surplus/tekort syfers is gedeeltelik as gevolg van sorghum wat versend is as bitter verbruik maar ontvang word as soet verbruik.</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</si>
  <si>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</si>
  <si>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</si>
  <si>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</si>
  <si>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</si>
  <si>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</si>
  <si>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</si>
  <si>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</si>
  <si>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</si>
  <si>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</si>
  <si>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</si>
  <si>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</si>
  <si>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</si>
  <si>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</si>
  <si>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</si>
  <si>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</si>
  <si>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</si>
  <si>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Surplus(-)/Deficit(+) (8)</t>
  </si>
  <si>
    <t>(g) Stock stored at: (9)</t>
  </si>
  <si>
    <t>Surplus(-)/Tekort(+) (8)</t>
  </si>
  <si>
    <t>(g) Voorraad geberg by: (9)</t>
  </si>
  <si>
    <r>
      <t>(f) Onaangewende voorraad</t>
    </r>
    <r>
      <rPr>
        <sz val="15"/>
        <rFont val="Arial"/>
        <family val="2"/>
      </rPr>
      <t xml:space="preserve"> </t>
    </r>
    <r>
      <rPr>
        <b/>
        <sz val="15"/>
        <rFont val="Arial"/>
        <family val="2"/>
      </rPr>
      <t>(a+b-c-d-e)</t>
    </r>
    <r>
      <rPr>
        <sz val="15"/>
        <rFont val="Arial"/>
        <family val="2"/>
      </rPr>
      <t xml:space="preserve"> </t>
    </r>
  </si>
  <si>
    <t>Products (6)</t>
  </si>
  <si>
    <t>Apr 2002</t>
  </si>
  <si>
    <t>1 Apr 2002</t>
  </si>
  <si>
    <t>30 Apr 2002</t>
  </si>
  <si>
    <t>Mar/Mrt 2002</t>
  </si>
  <si>
    <t>Deliveries directly from farms (5)</t>
  </si>
  <si>
    <t>Lewerings direk vanaf plase (5)</t>
  </si>
  <si>
    <t>Progressive/Progressief</t>
  </si>
  <si>
    <t>Preliminary/Voorlopig</t>
  </si>
  <si>
    <t>(d) RSA Exports(7)</t>
  </si>
  <si>
    <t>(d) RSA Uitvoere(7)</t>
  </si>
  <si>
    <t xml:space="preserve">Produkte (6) </t>
  </si>
  <si>
    <t xml:space="preserve">3 237 </t>
  </si>
  <si>
    <t xml:space="preserve">SMI-062002  </t>
  </si>
  <si>
    <t>May/Mei 2002</t>
  </si>
  <si>
    <t>1 May/Mei 2002</t>
  </si>
  <si>
    <t>31 May/Mei 2002</t>
  </si>
  <si>
    <t>31 May/Mei 2001</t>
  </si>
  <si>
    <t>28/06/2002</t>
  </si>
  <si>
    <t xml:space="preserve">4 969  </t>
  </si>
  <si>
    <t>SORGHUM - 2002/2003 Year (Apr - Mar)/2002/2003 Jaar (Apr - Mrt) (2)</t>
  </si>
  <si>
    <t>Prog. Apr  - May/Mei 2002</t>
  </si>
  <si>
    <t>Prog.Apr - May/Mei 2001</t>
  </si>
  <si>
    <t xml:space="preserve">150 715 </t>
  </si>
  <si>
    <t>Apr - May/Mei 2002</t>
  </si>
  <si>
    <t>Apr - May/Mei 2001</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</si>
</sst>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
      <sz val="12"/>
      <name val="Arial"/>
      <family val="2"/>
    </font>
    <font>
      <sz val="11"/>
      <name val="Arial"/>
      <family val="2"/>
    </font>
  </fonts>
  <fills count="2">
    <fill>
      <patternFill/>
    </fill>
    <fill>
      <patternFill patternType="gray125"/>
    </fill>
  </fills>
  <borders count="6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27"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8" xfId="0" applyFont="1" applyFill="1" applyBorder="1" applyAlignment="1">
      <alignment horizontal="right"/>
    </xf>
    <xf numFmtId="0" fontId="5" fillId="0" borderId="29"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2"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3" xfId="0" applyNumberFormat="1" applyFont="1" applyFill="1" applyBorder="1" applyAlignment="1">
      <alignment/>
    </xf>
    <xf numFmtId="164" fontId="4" fillId="0" borderId="27" xfId="0" applyNumberFormat="1" applyFont="1" applyFill="1" applyBorder="1" applyAlignment="1">
      <alignment horizontal="right"/>
    </xf>
    <xf numFmtId="0" fontId="4" fillId="0" borderId="26" xfId="0" applyFont="1" applyFill="1" applyBorder="1" applyAlignment="1">
      <alignment horizontal="right"/>
    </xf>
    <xf numFmtId="0" fontId="4" fillId="0" borderId="28" xfId="0" applyFont="1" applyFill="1" applyBorder="1" applyAlignment="1">
      <alignment horizontal="right"/>
    </xf>
    <xf numFmtId="0" fontId="4" fillId="0" borderId="0"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alignment/>
    </xf>
    <xf numFmtId="164" fontId="4" fillId="0" borderId="36" xfId="0" applyNumberFormat="1" applyFont="1" applyFill="1" applyBorder="1" applyAlignment="1">
      <alignment/>
    </xf>
    <xf numFmtId="164" fontId="4" fillId="0" borderId="37" xfId="0" applyNumberFormat="1" applyFont="1" applyFill="1" applyBorder="1" applyAlignment="1">
      <alignment/>
    </xf>
    <xf numFmtId="164" fontId="4" fillId="0" borderId="38" xfId="0" applyNumberFormat="1" applyFont="1" applyFill="1" applyBorder="1" applyAlignment="1">
      <alignment horizontal="right"/>
    </xf>
    <xf numFmtId="164" fontId="4" fillId="0" borderId="39" xfId="0" applyNumberFormat="1" applyFont="1" applyFill="1" applyBorder="1" applyAlignment="1">
      <alignment horizontal="right"/>
    </xf>
    <xf numFmtId="0" fontId="4" fillId="0" borderId="40" xfId="0" applyFont="1" applyFill="1" applyBorder="1" applyAlignment="1">
      <alignment horizontal="right"/>
    </xf>
    <xf numFmtId="0" fontId="4" fillId="0" borderId="41" xfId="0" applyFont="1" applyFill="1" applyBorder="1" applyAlignment="1">
      <alignment horizontal="right"/>
    </xf>
    <xf numFmtId="0" fontId="4" fillId="0" borderId="0" xfId="0" applyFont="1" applyFill="1" applyAlignment="1">
      <alignment/>
    </xf>
    <xf numFmtId="0" fontId="4" fillId="0" borderId="42" xfId="0" applyFont="1" applyFill="1" applyBorder="1" applyAlignment="1">
      <alignment/>
    </xf>
    <xf numFmtId="164" fontId="4" fillId="0" borderId="43" xfId="0" applyNumberFormat="1" applyFont="1" applyFill="1" applyBorder="1" applyAlignment="1">
      <alignment/>
    </xf>
    <xf numFmtId="164" fontId="4" fillId="0" borderId="28"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26" xfId="0" applyNumberFormat="1" applyFont="1" applyFill="1" applyBorder="1" applyAlignment="1">
      <alignment horizontal="right"/>
    </xf>
    <xf numFmtId="0" fontId="4" fillId="0" borderId="41" xfId="0" applyFont="1" applyFill="1" applyBorder="1" applyAlignment="1">
      <alignment horizontal="center"/>
    </xf>
    <xf numFmtId="0" fontId="5" fillId="0" borderId="34" xfId="0" applyFont="1" applyFill="1" applyBorder="1" applyAlignment="1">
      <alignment/>
    </xf>
    <xf numFmtId="164" fontId="4" fillId="0" borderId="46" xfId="0" applyNumberFormat="1" applyFont="1" applyFill="1" applyBorder="1" applyAlignment="1">
      <alignment/>
    </xf>
    <xf numFmtId="164" fontId="4" fillId="0" borderId="41" xfId="0" applyNumberFormat="1" applyFont="1" applyFill="1" applyBorder="1" applyAlignment="1">
      <alignment/>
    </xf>
    <xf numFmtId="164" fontId="4" fillId="0" borderId="0" xfId="0" applyNumberFormat="1" applyFont="1" applyFill="1" applyBorder="1" applyAlignment="1">
      <alignment horizontal="right"/>
    </xf>
    <xf numFmtId="0" fontId="5" fillId="0" borderId="41" xfId="0" applyFont="1" applyFill="1" applyBorder="1" applyAlignment="1">
      <alignment horizontal="right"/>
    </xf>
    <xf numFmtId="164" fontId="4" fillId="0" borderId="45" xfId="0" applyNumberFormat="1" applyFont="1" applyFill="1" applyBorder="1" applyAlignment="1" quotePrefix="1">
      <alignment horizontal="right"/>
    </xf>
    <xf numFmtId="0" fontId="4" fillId="0" borderId="42" xfId="0" applyFont="1" applyFill="1" applyBorder="1" applyAlignment="1">
      <alignment horizontal="center"/>
    </xf>
    <xf numFmtId="0" fontId="5" fillId="0" borderId="34" xfId="0" applyFont="1" applyFill="1" applyBorder="1" applyAlignment="1">
      <alignment horizontal="left"/>
    </xf>
    <xf numFmtId="164" fontId="4" fillId="0" borderId="47" xfId="0" applyNumberFormat="1" applyFont="1" applyFill="1" applyBorder="1" applyAlignment="1">
      <alignment/>
    </xf>
    <xf numFmtId="164" fontId="4" fillId="0" borderId="32" xfId="0" applyNumberFormat="1" applyFont="1" applyFill="1" applyBorder="1" applyAlignment="1">
      <alignment/>
    </xf>
    <xf numFmtId="164" fontId="4" fillId="0" borderId="48" xfId="0" applyNumberFormat="1" applyFont="1" applyFill="1" applyBorder="1" applyAlignment="1">
      <alignment/>
    </xf>
    <xf numFmtId="0" fontId="4" fillId="0" borderId="45" xfId="0" applyFont="1" applyFill="1" applyBorder="1" applyAlignment="1">
      <alignment/>
    </xf>
    <xf numFmtId="0" fontId="5" fillId="0" borderId="25" xfId="0" applyFont="1" applyFill="1" applyBorder="1" applyAlignment="1">
      <alignment horizontal="left"/>
    </xf>
    <xf numFmtId="164" fontId="4" fillId="0" borderId="22" xfId="0" applyNumberFormat="1" applyFont="1" applyFill="1" applyBorder="1" applyAlignment="1">
      <alignment horizontal="right"/>
    </xf>
    <xf numFmtId="164" fontId="4" fillId="0" borderId="48" xfId="0" applyNumberFormat="1" applyFont="1" applyFill="1" applyBorder="1" applyAlignment="1">
      <alignment horizontal="right"/>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29"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2" xfId="0" applyFont="1" applyFill="1" applyBorder="1" applyAlignment="1">
      <alignment horizontal="right"/>
    </xf>
    <xf numFmtId="164" fontId="4" fillId="0" borderId="10"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9"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50" xfId="0" applyFont="1" applyFill="1" applyBorder="1" applyAlignment="1">
      <alignment horizontal="right"/>
    </xf>
    <xf numFmtId="0" fontId="5" fillId="0" borderId="34" xfId="0" applyFont="1" applyFill="1" applyBorder="1" applyAlignment="1" quotePrefix="1">
      <alignment/>
    </xf>
    <xf numFmtId="0" fontId="5" fillId="0" borderId="44" xfId="0" applyFont="1" applyFill="1" applyBorder="1" applyAlignment="1">
      <alignment horizontal="left"/>
    </xf>
    <xf numFmtId="164" fontId="4" fillId="0" borderId="50" xfId="0" applyNumberFormat="1"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48" xfId="0" applyFont="1" applyFill="1" applyBorder="1" applyAlignment="1">
      <alignment horizontal="left"/>
    </xf>
    <xf numFmtId="164" fontId="4" fillId="0" borderId="40" xfId="0" applyNumberFormat="1" applyFont="1" applyFill="1" applyBorder="1" applyAlignment="1">
      <alignment/>
    </xf>
    <xf numFmtId="164" fontId="4" fillId="0" borderId="54" xfId="0" applyNumberFormat="1" applyFont="1" applyFill="1" applyBorder="1" applyAlignment="1">
      <alignment/>
    </xf>
    <xf numFmtId="164" fontId="4" fillId="0" borderId="55" xfId="0" applyNumberFormat="1" applyFont="1" applyFill="1" applyBorder="1" applyAlignment="1">
      <alignment/>
    </xf>
    <xf numFmtId="164" fontId="4" fillId="0" borderId="56"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41"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42" xfId="0" applyNumberFormat="1" applyFont="1" applyFill="1" applyBorder="1" applyAlignment="1">
      <alignment/>
    </xf>
    <xf numFmtId="164" fontId="4" fillId="0" borderId="8" xfId="0" applyNumberFormat="1" applyFont="1" applyFill="1" applyBorder="1" applyAlignment="1">
      <alignment/>
    </xf>
    <xf numFmtId="0" fontId="5" fillId="0" borderId="6" xfId="0" applyFont="1" applyFill="1" applyBorder="1" applyAlignment="1">
      <alignment horizontal="right"/>
    </xf>
    <xf numFmtId="0" fontId="5" fillId="0" borderId="29" xfId="0" applyFont="1" applyFill="1" applyBorder="1" applyAlignment="1" quotePrefix="1">
      <alignment/>
    </xf>
    <xf numFmtId="0" fontId="5" fillId="0" borderId="22" xfId="0" applyFont="1" applyFill="1" applyBorder="1" applyAlignment="1">
      <alignment/>
    </xf>
    <xf numFmtId="164" fontId="4" fillId="0" borderId="57" xfId="0" applyNumberFormat="1" applyFont="1" applyFill="1" applyBorder="1" applyAlignment="1">
      <alignment/>
    </xf>
    <xf numFmtId="164" fontId="4" fillId="0" borderId="58" xfId="0" applyNumberFormat="1" applyFont="1" applyFill="1" applyBorder="1" applyAlignment="1">
      <alignment/>
    </xf>
    <xf numFmtId="164" fontId="4" fillId="0" borderId="59"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0" xfId="0" applyFont="1" applyFill="1" applyBorder="1" applyAlignment="1">
      <alignment horizontal="right"/>
    </xf>
    <xf numFmtId="0" fontId="5" fillId="0" borderId="32" xfId="0" applyFont="1" applyFill="1" applyBorder="1" applyAlignment="1" quotePrefix="1">
      <alignment horizontal="right"/>
    </xf>
    <xf numFmtId="0" fontId="3" fillId="0" borderId="6" xfId="0" applyFont="1" applyFill="1" applyBorder="1" applyAlignment="1">
      <alignment horizontal="left"/>
    </xf>
    <xf numFmtId="164" fontId="4" fillId="0" borderId="60" xfId="0" applyNumberFormat="1" applyFont="1" applyFill="1" applyBorder="1" applyAlignment="1">
      <alignment/>
    </xf>
    <xf numFmtId="0" fontId="5" fillId="0" borderId="29" xfId="0" applyFont="1" applyFill="1" applyBorder="1" applyAlignment="1">
      <alignment/>
    </xf>
    <xf numFmtId="0" fontId="4" fillId="0" borderId="22"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164" fontId="4" fillId="0" borderId="7" xfId="0" applyNumberFormat="1" applyFont="1" applyFill="1" applyBorder="1" applyAlignment="1">
      <alignment horizontal="righ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49" fontId="7" fillId="0" borderId="0" xfId="0" applyNumberFormat="1" applyFont="1" applyFill="1" applyAlignment="1" quotePrefix="1">
      <alignment horizontal="left"/>
    </xf>
    <xf numFmtId="0" fontId="8"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4" fontId="4" fillId="0" borderId="61" xfId="0" applyNumberFormat="1" applyFont="1" applyFill="1" applyBorder="1" applyAlignment="1">
      <alignment/>
    </xf>
    <xf numFmtId="164" fontId="4" fillId="0" borderId="4"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4" fillId="0" borderId="27" xfId="0" applyNumberFormat="1" applyFont="1" applyFill="1" applyBorder="1" applyAlignment="1">
      <alignment horizontal="center"/>
    </xf>
    <xf numFmtId="164" fontId="4" fillId="0" borderId="14" xfId="0" applyNumberFormat="1" applyFont="1" applyFill="1" applyBorder="1" applyAlignment="1">
      <alignment/>
    </xf>
    <xf numFmtId="164" fontId="4" fillId="0" borderId="8"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164" fontId="4" fillId="0" borderId="16"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17" fontId="4" fillId="0" borderId="60" xfId="0" applyNumberFormat="1" applyFont="1" applyFill="1" applyBorder="1" applyAlignment="1" quotePrefix="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0" fontId="7" fillId="0" borderId="0" xfId="0" applyFont="1" applyFill="1" applyAlignment="1">
      <alignment horizontal="left"/>
    </xf>
    <xf numFmtId="1"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1028700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2" name="Picture 4"/>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3" name="Picture 5"/>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43"/>
  <sheetViews>
    <sheetView tabSelected="1" zoomScale="60" zoomScaleNormal="60" workbookViewId="0" topLeftCell="A1">
      <selection activeCell="A7" sqref="A7"/>
    </sheetView>
  </sheetViews>
  <sheetFormatPr defaultColWidth="9.140625" defaultRowHeight="12.75"/>
  <cols>
    <col min="1" max="1" width="8.421875" style="188" customWidth="1"/>
    <col min="2" max="2" width="2.8515625" style="188" customWidth="1"/>
    <col min="3" max="3" width="47.140625" style="188" customWidth="1"/>
    <col min="4" max="4" width="15.28125" style="188" customWidth="1"/>
    <col min="5" max="16" width="15.421875" style="188" customWidth="1"/>
    <col min="17" max="17" width="47.140625" style="188" customWidth="1"/>
    <col min="18" max="18" width="2.8515625" style="188" customWidth="1"/>
    <col min="19" max="19" width="8.421875" style="187" customWidth="1"/>
    <col min="20" max="20" width="4.421875" style="187" customWidth="1"/>
    <col min="21" max="171" width="7.8515625" style="187" customWidth="1"/>
    <col min="172" max="16384" width="7.8515625" style="188" customWidth="1"/>
  </cols>
  <sheetData>
    <row r="1" spans="1:171" s="6" customFormat="1" ht="21" customHeight="1">
      <c r="A1" s="1" t="s">
        <v>104</v>
      </c>
      <c r="B1" s="1"/>
      <c r="C1" s="1"/>
      <c r="D1" s="1"/>
      <c r="E1" s="2"/>
      <c r="F1" s="2"/>
      <c r="G1" s="2"/>
      <c r="H1" s="2"/>
      <c r="I1" s="2"/>
      <c r="J1" s="2" t="s">
        <v>28</v>
      </c>
      <c r="K1" s="2"/>
      <c r="L1" s="2"/>
      <c r="M1" s="2"/>
      <c r="N1" s="2"/>
      <c r="O1" s="2"/>
      <c r="P1" s="2"/>
      <c r="Q1" s="3"/>
      <c r="R1" s="3"/>
      <c r="S1" s="4" t="s">
        <v>109</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111</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92"/>
      <c r="E3" s="7"/>
      <c r="F3" s="7"/>
      <c r="G3" s="7"/>
      <c r="H3" s="7"/>
      <c r="I3" s="7"/>
      <c r="J3" s="7" t="s">
        <v>0</v>
      </c>
      <c r="K3" s="7"/>
      <c r="L3" s="7"/>
      <c r="M3" s="193"/>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4" customFormat="1" ht="21" customHeight="1">
      <c r="A4" s="8"/>
      <c r="B4" s="9"/>
      <c r="C4" s="9"/>
      <c r="D4" s="201" t="s">
        <v>92</v>
      </c>
      <c r="E4" s="202"/>
      <c r="F4" s="203"/>
      <c r="G4" s="201" t="s">
        <v>105</v>
      </c>
      <c r="H4" s="202"/>
      <c r="I4" s="203"/>
      <c r="J4" s="205" t="s">
        <v>98</v>
      </c>
      <c r="K4" s="206"/>
      <c r="L4" s="206"/>
      <c r="M4" s="10"/>
      <c r="N4" s="205" t="s">
        <v>98</v>
      </c>
      <c r="O4" s="206"/>
      <c r="P4" s="207"/>
      <c r="Q4" s="11"/>
      <c r="R4" s="11"/>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row>
    <row r="5" spans="1:171" s="14" customFormat="1" ht="21" customHeight="1" thickBot="1">
      <c r="A5" s="15"/>
      <c r="B5" s="16"/>
      <c r="C5" s="16"/>
      <c r="D5" s="198"/>
      <c r="E5" s="199"/>
      <c r="F5" s="200"/>
      <c r="G5" s="198" t="s">
        <v>99</v>
      </c>
      <c r="H5" s="199"/>
      <c r="I5" s="200"/>
      <c r="J5" s="198" t="s">
        <v>115</v>
      </c>
      <c r="K5" s="199"/>
      <c r="L5" s="199"/>
      <c r="M5" s="17" t="s">
        <v>1</v>
      </c>
      <c r="N5" s="198" t="s">
        <v>116</v>
      </c>
      <c r="O5" s="199"/>
      <c r="P5" s="200"/>
      <c r="Q5" s="18"/>
      <c r="R5" s="18"/>
      <c r="S5" s="19"/>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row>
    <row r="6" spans="1:171" s="14" customFormat="1" ht="21" customHeight="1">
      <c r="A6" s="15"/>
      <c r="B6" s="16"/>
      <c r="C6" s="16"/>
      <c r="D6" s="20" t="s">
        <v>29</v>
      </c>
      <c r="E6" s="21" t="s">
        <v>30</v>
      </c>
      <c r="F6" s="22" t="s">
        <v>2</v>
      </c>
      <c r="G6" s="20" t="s">
        <v>29</v>
      </c>
      <c r="H6" s="194" t="s">
        <v>30</v>
      </c>
      <c r="I6" s="22" t="s">
        <v>2</v>
      </c>
      <c r="J6" s="20" t="s">
        <v>29</v>
      </c>
      <c r="K6" s="21" t="s">
        <v>30</v>
      </c>
      <c r="L6" s="23" t="s">
        <v>2</v>
      </c>
      <c r="M6" s="24" t="s">
        <v>80</v>
      </c>
      <c r="N6" s="20" t="s">
        <v>29</v>
      </c>
      <c r="O6" s="21" t="s">
        <v>30</v>
      </c>
      <c r="P6" s="22" t="s">
        <v>2</v>
      </c>
      <c r="Q6" s="18"/>
      <c r="R6" s="18"/>
      <c r="S6" s="19"/>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row>
    <row r="7" spans="1:171" s="14" customFormat="1" ht="21" customHeight="1" thickBot="1">
      <c r="A7" s="25"/>
      <c r="B7" s="26"/>
      <c r="C7" s="26"/>
      <c r="D7" s="27" t="s">
        <v>31</v>
      </c>
      <c r="E7" s="28" t="s">
        <v>32</v>
      </c>
      <c r="F7" s="29" t="s">
        <v>3</v>
      </c>
      <c r="G7" s="27" t="s">
        <v>31</v>
      </c>
      <c r="H7" s="28" t="s">
        <v>32</v>
      </c>
      <c r="I7" s="29" t="s">
        <v>3</v>
      </c>
      <c r="J7" s="27" t="s">
        <v>31</v>
      </c>
      <c r="K7" s="28" t="s">
        <v>32</v>
      </c>
      <c r="L7" s="30" t="s">
        <v>3</v>
      </c>
      <c r="M7" s="31"/>
      <c r="N7" s="27" t="s">
        <v>31</v>
      </c>
      <c r="O7" s="28" t="s">
        <v>32</v>
      </c>
      <c r="P7" s="29" t="s">
        <v>3</v>
      </c>
      <c r="Q7" s="32"/>
      <c r="R7" s="32"/>
      <c r="S7" s="3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row>
    <row r="8" spans="1:171" s="14" customFormat="1" ht="9" customHeight="1" thickBot="1">
      <c r="A8" s="34"/>
      <c r="B8" s="34"/>
      <c r="C8" s="34"/>
      <c r="D8" s="35"/>
      <c r="E8" s="30"/>
      <c r="F8" s="30"/>
      <c r="G8" s="35"/>
      <c r="H8" s="30"/>
      <c r="I8" s="30"/>
      <c r="J8" s="35"/>
      <c r="K8" s="30"/>
      <c r="L8" s="36"/>
      <c r="M8" s="30"/>
      <c r="N8" s="35"/>
      <c r="O8" s="30"/>
      <c r="P8" s="30"/>
      <c r="Q8" s="34"/>
      <c r="R8" s="34"/>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row>
    <row r="9" spans="1:171" s="14" customFormat="1" ht="21" customHeight="1" thickBot="1">
      <c r="A9" s="37"/>
      <c r="B9" s="38"/>
      <c r="C9" s="38"/>
      <c r="D9" s="201" t="s">
        <v>93</v>
      </c>
      <c r="E9" s="202"/>
      <c r="F9" s="203"/>
      <c r="G9" s="201" t="s">
        <v>106</v>
      </c>
      <c r="H9" s="202"/>
      <c r="I9" s="203"/>
      <c r="J9" s="201" t="s">
        <v>93</v>
      </c>
      <c r="K9" s="202"/>
      <c r="L9" s="203"/>
      <c r="M9" s="39"/>
      <c r="N9" s="208" t="s">
        <v>33</v>
      </c>
      <c r="O9" s="209"/>
      <c r="P9" s="210"/>
      <c r="Q9" s="38"/>
      <c r="R9" s="38"/>
      <c r="S9" s="40"/>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71" s="14" customFormat="1" ht="21" customHeight="1" thickBot="1">
      <c r="A10" s="41" t="s">
        <v>64</v>
      </c>
      <c r="B10" s="42"/>
      <c r="C10" s="42"/>
      <c r="D10" s="43">
        <v>20.4</v>
      </c>
      <c r="E10" s="44">
        <v>4.8</v>
      </c>
      <c r="F10" s="45">
        <f>SUM(D10:E10)</f>
        <v>25.2</v>
      </c>
      <c r="G10" s="44">
        <v>25.9</v>
      </c>
      <c r="H10" s="44">
        <v>5.6</v>
      </c>
      <c r="I10" s="45">
        <f>SUM(G10:H10)</f>
        <v>31.5</v>
      </c>
      <c r="J10" s="43">
        <v>20.4</v>
      </c>
      <c r="K10" s="44">
        <v>4.8</v>
      </c>
      <c r="L10" s="45">
        <f>SUM(J10:K10)</f>
        <v>25.2</v>
      </c>
      <c r="M10" s="46">
        <f>ROUND(L10-P10,2)/P10*100</f>
        <v>-80.6896551724138</v>
      </c>
      <c r="N10" s="43">
        <v>110.9</v>
      </c>
      <c r="O10" s="44">
        <v>19.6</v>
      </c>
      <c r="P10" s="47">
        <f>SUM(N10:O10)</f>
        <v>130.5</v>
      </c>
      <c r="Q10" s="48"/>
      <c r="S10" s="49" t="s">
        <v>61</v>
      </c>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row>
    <row r="11" spans="1:171" s="14" customFormat="1" ht="21" customHeight="1" thickBot="1">
      <c r="A11" s="41"/>
      <c r="B11" s="13"/>
      <c r="C11" s="13"/>
      <c r="D11" s="204"/>
      <c r="E11" s="204"/>
      <c r="F11" s="204"/>
      <c r="G11" s="204"/>
      <c r="H11" s="204"/>
      <c r="I11" s="204"/>
      <c r="J11" s="211" t="s">
        <v>112</v>
      </c>
      <c r="K11" s="211"/>
      <c r="L11" s="211"/>
      <c r="M11" s="50"/>
      <c r="N11" s="199" t="s">
        <v>113</v>
      </c>
      <c r="O11" s="199"/>
      <c r="P11" s="199"/>
      <c r="Q11" s="51"/>
      <c r="R11" s="51"/>
      <c r="S11" s="52"/>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row>
    <row r="12" spans="1:171" s="14" customFormat="1" ht="21" customHeight="1" thickBot="1">
      <c r="A12" s="41" t="s">
        <v>4</v>
      </c>
      <c r="B12" s="53"/>
      <c r="C12" s="53"/>
      <c r="D12" s="54">
        <f>SUM(D13:D14)</f>
        <v>29.200000000000003</v>
      </c>
      <c r="E12" s="55">
        <f>SUM(E13:E14)</f>
        <v>1.1</v>
      </c>
      <c r="F12" s="56">
        <f>SUM(D12:E12)</f>
        <v>30.300000000000004</v>
      </c>
      <c r="G12" s="54">
        <f>SUM(G13:G14)</f>
        <v>132.4</v>
      </c>
      <c r="H12" s="55">
        <f>SUM(H13:H14)</f>
        <v>3.9</v>
      </c>
      <c r="I12" s="56">
        <f>SUM(G12:H12)</f>
        <v>136.3</v>
      </c>
      <c r="J12" s="43">
        <f>J13+J14</f>
        <v>161.6</v>
      </c>
      <c r="K12" s="57">
        <f>K13+K14</f>
        <v>5</v>
      </c>
      <c r="L12" s="45">
        <f>SUM(J12:K12)</f>
        <v>166.6</v>
      </c>
      <c r="M12" s="58" t="s">
        <v>22</v>
      </c>
      <c r="N12" s="43">
        <f>N13+N14</f>
        <v>82.8</v>
      </c>
      <c r="O12" s="57">
        <f>O13+O14</f>
        <v>3.4</v>
      </c>
      <c r="P12" s="59">
        <f>SUM(N12:O12)</f>
        <v>86.2</v>
      </c>
      <c r="Q12" s="48"/>
      <c r="R12" s="48"/>
      <c r="S12" s="49" t="s">
        <v>5</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row>
    <row r="13" spans="1:171" s="14" customFormat="1" ht="21" customHeight="1">
      <c r="A13" s="41"/>
      <c r="B13" s="60" t="s">
        <v>96</v>
      </c>
      <c r="C13" s="61"/>
      <c r="D13" s="62">
        <v>18.3</v>
      </c>
      <c r="E13" s="63">
        <v>1.1</v>
      </c>
      <c r="F13" s="59">
        <f>SUM(D13:E13)</f>
        <v>19.400000000000002</v>
      </c>
      <c r="G13" s="62">
        <v>132.4</v>
      </c>
      <c r="H13" s="63">
        <v>3.9</v>
      </c>
      <c r="I13" s="59">
        <f>SUM(G13:H13)</f>
        <v>136.3</v>
      </c>
      <c r="J13" s="62">
        <v>150.7</v>
      </c>
      <c r="K13" s="63">
        <v>5</v>
      </c>
      <c r="L13" s="59">
        <f>SUM(J13:K13)</f>
        <v>155.7</v>
      </c>
      <c r="M13" s="64">
        <f>ROUND(L13-P13,2)/P13*100</f>
        <v>81.25727590221187</v>
      </c>
      <c r="N13" s="62">
        <v>82.5</v>
      </c>
      <c r="O13" s="63">
        <v>3.4</v>
      </c>
      <c r="P13" s="59">
        <f>SUM(N13:O13)</f>
        <v>85.9</v>
      </c>
      <c r="Q13" s="65"/>
      <c r="R13" s="66" t="s">
        <v>97</v>
      </c>
      <c r="S13" s="52"/>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row>
    <row r="14" spans="1:171" s="14" customFormat="1" ht="21" customHeight="1" thickBot="1">
      <c r="A14" s="41"/>
      <c r="B14" s="67" t="s">
        <v>34</v>
      </c>
      <c r="C14" s="68"/>
      <c r="D14" s="69">
        <v>10.9</v>
      </c>
      <c r="E14" s="70">
        <v>0</v>
      </c>
      <c r="F14" s="71">
        <f>SUM(D14:E14)</f>
        <v>10.9</v>
      </c>
      <c r="G14" s="69">
        <v>0</v>
      </c>
      <c r="H14" s="70">
        <v>0</v>
      </c>
      <c r="I14" s="71">
        <f>SUM(G14:H14)</f>
        <v>0</v>
      </c>
      <c r="J14" s="69">
        <v>10.9</v>
      </c>
      <c r="K14" s="72">
        <v>0</v>
      </c>
      <c r="L14" s="71">
        <f>SUM(J14:K14)</f>
        <v>10.9</v>
      </c>
      <c r="M14" s="73" t="s">
        <v>22</v>
      </c>
      <c r="N14" s="69">
        <v>0.3</v>
      </c>
      <c r="O14" s="72">
        <v>0</v>
      </c>
      <c r="P14" s="71">
        <f>SUM(N14:O14)</f>
        <v>0.3</v>
      </c>
      <c r="Q14" s="74"/>
      <c r="R14" s="75" t="s">
        <v>35</v>
      </c>
      <c r="S14" s="52"/>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row>
    <row r="15" spans="1:171" s="14" customFormat="1" ht="9" customHeight="1" thickBot="1">
      <c r="A15" s="41"/>
      <c r="B15" s="13"/>
      <c r="C15" s="13"/>
      <c r="D15" s="76"/>
      <c r="E15" s="76"/>
      <c r="F15" s="76"/>
      <c r="G15" s="76"/>
      <c r="H15" s="76"/>
      <c r="I15" s="76"/>
      <c r="J15" s="76"/>
      <c r="K15" s="76"/>
      <c r="L15" s="76"/>
      <c r="M15" s="77"/>
      <c r="N15" s="77"/>
      <c r="O15" s="77"/>
      <c r="P15" s="77"/>
      <c r="Q15" s="51"/>
      <c r="R15" s="51"/>
      <c r="S15" s="52"/>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row>
    <row r="16" spans="1:171" s="14" customFormat="1" ht="21" customHeight="1" thickBot="1">
      <c r="A16" s="41" t="s">
        <v>7</v>
      </c>
      <c r="B16" s="78"/>
      <c r="C16" s="53"/>
      <c r="D16" s="43">
        <f>D18+D24+D28+D29</f>
        <v>19.400000000000002</v>
      </c>
      <c r="E16" s="55">
        <f aca="true" t="shared" si="0" ref="E16:K16">E18+E24+E28+E29</f>
        <v>0.1</v>
      </c>
      <c r="F16" s="47">
        <f t="shared" si="0"/>
        <v>19.500000000000004</v>
      </c>
      <c r="G16" s="43">
        <f t="shared" si="0"/>
        <v>18.699999999999996</v>
      </c>
      <c r="H16" s="55">
        <f t="shared" si="0"/>
        <v>1.1</v>
      </c>
      <c r="I16" s="47">
        <f t="shared" si="0"/>
        <v>19.799999999999997</v>
      </c>
      <c r="J16" s="43">
        <f t="shared" si="0"/>
        <v>38.1</v>
      </c>
      <c r="K16" s="55">
        <f t="shared" si="0"/>
        <v>1.2000000000000002</v>
      </c>
      <c r="L16" s="56">
        <f aca="true" t="shared" si="1" ref="L16:L21">SUM(J16:K16)</f>
        <v>39.300000000000004</v>
      </c>
      <c r="M16" s="79">
        <f>ROUND((L16-P16)/(P16)*(100),2)</f>
        <v>-5.53</v>
      </c>
      <c r="N16" s="43">
        <f>N18+N24+N28+N29</f>
        <v>38.6</v>
      </c>
      <c r="O16" s="44">
        <f>O18+O24+O28+O29</f>
        <v>3</v>
      </c>
      <c r="P16" s="45">
        <f>SUM(N16:O16)</f>
        <v>41.6</v>
      </c>
      <c r="Q16" s="48"/>
      <c r="R16" s="48"/>
      <c r="S16" s="49" t="s">
        <v>8</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row>
    <row r="17" spans="1:171" s="14" customFormat="1" ht="21" customHeight="1">
      <c r="A17" s="41"/>
      <c r="B17" s="80" t="s">
        <v>36</v>
      </c>
      <c r="C17" s="81"/>
      <c r="D17" s="62">
        <f aca="true" t="shared" si="2" ref="D17:K17">D18+D24</f>
        <v>17.900000000000002</v>
      </c>
      <c r="E17" s="63">
        <f t="shared" si="2"/>
        <v>0.1</v>
      </c>
      <c r="F17" s="56">
        <f t="shared" si="2"/>
        <v>18.000000000000004</v>
      </c>
      <c r="G17" s="82">
        <f t="shared" si="2"/>
        <v>16.799999999999997</v>
      </c>
      <c r="H17" s="63">
        <f t="shared" si="2"/>
        <v>1</v>
      </c>
      <c r="I17" s="56">
        <f>SUM(G17:H17)</f>
        <v>17.799999999999997</v>
      </c>
      <c r="J17" s="82">
        <f t="shared" si="2"/>
        <v>34.699999999999996</v>
      </c>
      <c r="K17" s="63">
        <f t="shared" si="2"/>
        <v>1.1</v>
      </c>
      <c r="L17" s="56">
        <f t="shared" si="1"/>
        <v>35.8</v>
      </c>
      <c r="M17" s="64">
        <f>ROUND(L17-P17,2)/P17*100</f>
        <v>-1.3774104683195592</v>
      </c>
      <c r="N17" s="83">
        <f>N18+N24</f>
        <v>33.9</v>
      </c>
      <c r="O17" s="63">
        <f>O18+O24</f>
        <v>2.4</v>
      </c>
      <c r="P17" s="64">
        <f>P18+P24</f>
        <v>36.300000000000004</v>
      </c>
      <c r="Q17" s="84"/>
      <c r="R17" s="85" t="s">
        <v>37</v>
      </c>
      <c r="S17" s="49"/>
      <c r="T17" s="13"/>
      <c r="U17" s="13"/>
      <c r="V17" s="86"/>
      <c r="W17" s="86"/>
      <c r="X17" s="86"/>
      <c r="Y17" s="86"/>
      <c r="Z17" s="86"/>
      <c r="AA17" s="86"/>
      <c r="AB17" s="86"/>
      <c r="AC17" s="86"/>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14" customFormat="1" ht="21" customHeight="1">
      <c r="A18" s="41"/>
      <c r="B18" s="87"/>
      <c r="C18" s="13" t="s">
        <v>38</v>
      </c>
      <c r="D18" s="88">
        <f>SUM(D19:D23)</f>
        <v>17.3</v>
      </c>
      <c r="E18" s="89">
        <f>SUM(E19:E23)</f>
        <v>0.1</v>
      </c>
      <c r="F18" s="189">
        <f>SUM(D18:E18)</f>
        <v>17.400000000000002</v>
      </c>
      <c r="G18" s="88">
        <f>SUM(G19:G23)</f>
        <v>16.099999999999998</v>
      </c>
      <c r="H18" s="89">
        <f>SUM(H19:H23)</f>
        <v>0.5</v>
      </c>
      <c r="I18" s="90">
        <f>SUM(G18:H18)</f>
        <v>16.599999999999998</v>
      </c>
      <c r="J18" s="88">
        <f>SUM(J19:J23)</f>
        <v>33.4</v>
      </c>
      <c r="K18" s="89">
        <f>SUM(K19:K23)</f>
        <v>0.6</v>
      </c>
      <c r="L18" s="90">
        <f t="shared" si="1"/>
        <v>34</v>
      </c>
      <c r="M18" s="91">
        <f>ROUND(L18-P18,2)/P18*100</f>
        <v>7.594936708860758</v>
      </c>
      <c r="N18" s="88">
        <f>SUM(N19:N23)</f>
        <v>29.3</v>
      </c>
      <c r="O18" s="89">
        <f>SUM(O19:O23)</f>
        <v>2.3</v>
      </c>
      <c r="P18" s="92">
        <f>N18+O18</f>
        <v>31.6</v>
      </c>
      <c r="Q18" s="93" t="s">
        <v>39</v>
      </c>
      <c r="R18" s="94"/>
      <c r="S18" s="52"/>
      <c r="T18" s="13"/>
      <c r="U18" s="13"/>
      <c r="W18" s="95"/>
      <c r="X18" s="95"/>
      <c r="Y18" s="95"/>
      <c r="Z18" s="95"/>
      <c r="AA18" s="95"/>
      <c r="AB18" s="95"/>
      <c r="AC18" s="86"/>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14" customFormat="1" ht="21" customHeight="1">
      <c r="A19" s="41"/>
      <c r="B19" s="96"/>
      <c r="C19" s="60" t="s">
        <v>40</v>
      </c>
      <c r="D19" s="97">
        <v>1.5</v>
      </c>
      <c r="E19" s="98">
        <v>0.1</v>
      </c>
      <c r="F19" s="99">
        <f aca="true" t="shared" si="3" ref="F19:F29">SUM(D19:E19)</f>
        <v>1.6</v>
      </c>
      <c r="G19" s="97">
        <v>1.8</v>
      </c>
      <c r="H19" s="98">
        <v>0.4</v>
      </c>
      <c r="I19" s="100">
        <f>SUM(G19:H19)</f>
        <v>2.2</v>
      </c>
      <c r="J19" s="97">
        <v>3.3</v>
      </c>
      <c r="K19" s="98">
        <v>0.5</v>
      </c>
      <c r="L19" s="100">
        <f t="shared" si="1"/>
        <v>3.8</v>
      </c>
      <c r="M19" s="101">
        <f>ROUND(L19-P19,2)/P19*100</f>
        <v>-24</v>
      </c>
      <c r="N19" s="97">
        <v>3</v>
      </c>
      <c r="O19" s="98">
        <v>2</v>
      </c>
      <c r="P19" s="99">
        <f>SUM(N19:O19)</f>
        <v>5</v>
      </c>
      <c r="Q19" s="66" t="s">
        <v>41</v>
      </c>
      <c r="R19" s="102"/>
      <c r="S19" s="5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14" customFormat="1" ht="21" customHeight="1">
      <c r="A20" s="41"/>
      <c r="B20" s="87"/>
      <c r="C20" s="103" t="s">
        <v>42</v>
      </c>
      <c r="D20" s="104">
        <v>8</v>
      </c>
      <c r="E20" s="105">
        <v>0</v>
      </c>
      <c r="F20" s="100">
        <f t="shared" si="3"/>
        <v>8</v>
      </c>
      <c r="G20" s="104">
        <v>7.2</v>
      </c>
      <c r="H20" s="105">
        <v>0.1</v>
      </c>
      <c r="I20" s="100">
        <f>SUM(G20:H20)</f>
        <v>7.3</v>
      </c>
      <c r="J20" s="104">
        <v>15.2</v>
      </c>
      <c r="K20" s="105">
        <v>0.1</v>
      </c>
      <c r="L20" s="100">
        <f t="shared" si="1"/>
        <v>15.299999999999999</v>
      </c>
      <c r="M20" s="106">
        <f>ROUND(L20-P20,2)/P20*100</f>
        <v>8.510638297872338</v>
      </c>
      <c r="N20" s="104">
        <v>13.8</v>
      </c>
      <c r="O20" s="105">
        <v>0.3</v>
      </c>
      <c r="P20" s="100">
        <f>SUM(N20:O20)</f>
        <v>14.100000000000001</v>
      </c>
      <c r="Q20" s="107" t="s">
        <v>43</v>
      </c>
      <c r="R20" s="102"/>
      <c r="S20" s="52"/>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14" customFormat="1" ht="21" customHeight="1">
      <c r="A21" s="41"/>
      <c r="B21" s="87"/>
      <c r="C21" s="103" t="s">
        <v>44</v>
      </c>
      <c r="D21" s="104">
        <v>6.4</v>
      </c>
      <c r="E21" s="105">
        <v>0</v>
      </c>
      <c r="F21" s="100">
        <f t="shared" si="3"/>
        <v>6.4</v>
      </c>
      <c r="G21" s="104">
        <v>5.7</v>
      </c>
      <c r="H21" s="105">
        <v>0</v>
      </c>
      <c r="I21" s="100">
        <f>SUM(G21:H21)</f>
        <v>5.7</v>
      </c>
      <c r="J21" s="104">
        <v>12.1</v>
      </c>
      <c r="K21" s="105">
        <v>0</v>
      </c>
      <c r="L21" s="100">
        <f t="shared" si="1"/>
        <v>12.1</v>
      </c>
      <c r="M21" s="106">
        <f aca="true" t="shared" si="4" ref="M21:M29">ROUND(L21-P21,2)/P21*100</f>
        <v>12.037037037037036</v>
      </c>
      <c r="N21" s="104">
        <v>10.8</v>
      </c>
      <c r="O21" s="105">
        <v>0</v>
      </c>
      <c r="P21" s="108">
        <f>O21+N21</f>
        <v>10.8</v>
      </c>
      <c r="Q21" s="107" t="s">
        <v>45</v>
      </c>
      <c r="R21" s="109"/>
      <c r="S21" s="5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14" customFormat="1" ht="21" customHeight="1">
      <c r="A22" s="41"/>
      <c r="B22" s="87"/>
      <c r="C22" s="110" t="s">
        <v>46</v>
      </c>
      <c r="D22" s="104">
        <v>0.1</v>
      </c>
      <c r="E22" s="105">
        <v>0</v>
      </c>
      <c r="F22" s="100">
        <f>E22+D22</f>
        <v>0.1</v>
      </c>
      <c r="G22" s="104">
        <v>0.1</v>
      </c>
      <c r="H22" s="105">
        <v>0</v>
      </c>
      <c r="I22" s="100">
        <f>H22+G22</f>
        <v>0.1</v>
      </c>
      <c r="J22" s="104">
        <v>0.2</v>
      </c>
      <c r="K22" s="105">
        <v>0</v>
      </c>
      <c r="L22" s="100">
        <f>K22+J22</f>
        <v>0.2</v>
      </c>
      <c r="M22" s="106">
        <f>ROUND(L22-P22,2)/P22*100</f>
        <v>0</v>
      </c>
      <c r="N22" s="104">
        <v>0.2</v>
      </c>
      <c r="O22" s="105">
        <v>0</v>
      </c>
      <c r="P22" s="100">
        <f>O22+N22</f>
        <v>0.2</v>
      </c>
      <c r="Q22" s="107" t="s">
        <v>47</v>
      </c>
      <c r="R22" s="102"/>
      <c r="S22" s="52"/>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14" customFormat="1" ht="21" customHeight="1">
      <c r="A23" s="41"/>
      <c r="B23" s="87"/>
      <c r="C23" s="67" t="s">
        <v>48</v>
      </c>
      <c r="D23" s="111">
        <v>1.3</v>
      </c>
      <c r="E23" s="112">
        <v>0</v>
      </c>
      <c r="F23" s="113">
        <f>E23+D23</f>
        <v>1.3</v>
      </c>
      <c r="G23" s="111">
        <v>1.3</v>
      </c>
      <c r="H23" s="112">
        <v>0</v>
      </c>
      <c r="I23" s="113">
        <f>H23+G23</f>
        <v>1.3</v>
      </c>
      <c r="J23" s="111">
        <v>2.6</v>
      </c>
      <c r="K23" s="112">
        <v>0</v>
      </c>
      <c r="L23" s="113">
        <f>K23+J23</f>
        <v>2.6</v>
      </c>
      <c r="M23" s="106">
        <f t="shared" si="4"/>
        <v>73.33333333333334</v>
      </c>
      <c r="N23" s="111">
        <v>1.5</v>
      </c>
      <c r="O23" s="112">
        <v>0</v>
      </c>
      <c r="P23" s="113">
        <f>O23+N23</f>
        <v>1.5</v>
      </c>
      <c r="Q23" s="75" t="s">
        <v>49</v>
      </c>
      <c r="R23" s="94"/>
      <c r="S23" s="5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14" customFormat="1" ht="21" customHeight="1">
      <c r="A24" s="41"/>
      <c r="B24" s="87"/>
      <c r="C24" s="86" t="s">
        <v>50</v>
      </c>
      <c r="D24" s="104">
        <f aca="true" t="shared" si="5" ref="D24:L24">D25+D26+D27</f>
        <v>0.6</v>
      </c>
      <c r="E24" s="105">
        <f t="shared" si="5"/>
        <v>0</v>
      </c>
      <c r="F24" s="100">
        <f t="shared" si="5"/>
        <v>0.6</v>
      </c>
      <c r="G24" s="104">
        <f t="shared" si="5"/>
        <v>0.7</v>
      </c>
      <c r="H24" s="105">
        <f>SUM(H25:H27)</f>
        <v>0.5</v>
      </c>
      <c r="I24" s="100">
        <f t="shared" si="5"/>
        <v>1.2</v>
      </c>
      <c r="J24" s="104">
        <f t="shared" si="5"/>
        <v>1.3</v>
      </c>
      <c r="K24" s="105">
        <f t="shared" si="5"/>
        <v>0.5</v>
      </c>
      <c r="L24" s="100">
        <f t="shared" si="5"/>
        <v>1.8</v>
      </c>
      <c r="M24" s="91">
        <f t="shared" si="4"/>
        <v>-61.702127659574465</v>
      </c>
      <c r="N24" s="104">
        <f>N25+N26+N27</f>
        <v>4.6</v>
      </c>
      <c r="O24" s="105">
        <f>O25+O26+O27</f>
        <v>0.1</v>
      </c>
      <c r="P24" s="90">
        <f>P25+P26+P27</f>
        <v>4.7</v>
      </c>
      <c r="Q24" s="51" t="s">
        <v>51</v>
      </c>
      <c r="S24" s="114"/>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14" customFormat="1" ht="21" customHeight="1">
      <c r="A25" s="41"/>
      <c r="B25" s="87"/>
      <c r="C25" s="115" t="s">
        <v>52</v>
      </c>
      <c r="D25" s="97">
        <v>0</v>
      </c>
      <c r="E25" s="98">
        <v>0</v>
      </c>
      <c r="F25" s="99">
        <f>E25+D25</f>
        <v>0</v>
      </c>
      <c r="G25" s="97">
        <v>0.1</v>
      </c>
      <c r="H25" s="98">
        <v>0</v>
      </c>
      <c r="I25" s="99">
        <f>H25+G25</f>
        <v>0.1</v>
      </c>
      <c r="J25" s="97">
        <v>0.1</v>
      </c>
      <c r="K25" s="98">
        <v>0</v>
      </c>
      <c r="L25" s="99">
        <f>K25+J25</f>
        <v>0.1</v>
      </c>
      <c r="M25" s="106">
        <f t="shared" si="4"/>
        <v>-74.99999999999999</v>
      </c>
      <c r="N25" s="97">
        <v>0.4</v>
      </c>
      <c r="O25" s="98">
        <v>0</v>
      </c>
      <c r="P25" s="99">
        <f>O25+N25</f>
        <v>0.4</v>
      </c>
      <c r="Q25" s="66" t="s">
        <v>53</v>
      </c>
      <c r="R25" s="94"/>
      <c r="S25" s="52"/>
      <c r="T25" s="13"/>
      <c r="U25" s="13"/>
      <c r="V25" s="13"/>
      <c r="X25" s="51"/>
      <c r="Y25" s="51"/>
      <c r="Z25" s="51"/>
      <c r="AA25" s="51"/>
      <c r="AB25" s="51"/>
      <c r="AC25" s="51"/>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14" customFormat="1" ht="21" customHeight="1">
      <c r="A26" s="41"/>
      <c r="B26" s="87"/>
      <c r="C26" s="110" t="s">
        <v>54</v>
      </c>
      <c r="D26" s="104">
        <v>0.5</v>
      </c>
      <c r="E26" s="105">
        <v>0</v>
      </c>
      <c r="F26" s="100">
        <f>E26+D26</f>
        <v>0.5</v>
      </c>
      <c r="G26" s="104">
        <v>0.5</v>
      </c>
      <c r="H26" s="105">
        <v>0</v>
      </c>
      <c r="I26" s="100">
        <f>H26+G26</f>
        <v>0.5</v>
      </c>
      <c r="J26" s="104">
        <v>1</v>
      </c>
      <c r="K26" s="105">
        <v>0</v>
      </c>
      <c r="L26" s="100">
        <f>K26+J26</f>
        <v>1</v>
      </c>
      <c r="M26" s="106">
        <f t="shared" si="4"/>
        <v>-66.66666666666666</v>
      </c>
      <c r="N26" s="104">
        <v>3</v>
      </c>
      <c r="O26" s="105">
        <v>0</v>
      </c>
      <c r="P26" s="100">
        <f>O26+N26</f>
        <v>3</v>
      </c>
      <c r="Q26" s="107" t="s">
        <v>55</v>
      </c>
      <c r="R26" s="94"/>
      <c r="S26" s="5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14" customFormat="1" ht="21" customHeight="1">
      <c r="A27" s="41"/>
      <c r="B27" s="87"/>
      <c r="C27" s="67" t="s">
        <v>56</v>
      </c>
      <c r="D27" s="111">
        <v>0.1</v>
      </c>
      <c r="E27" s="112">
        <v>0</v>
      </c>
      <c r="F27" s="113">
        <f>E27+D27</f>
        <v>0.1</v>
      </c>
      <c r="G27" s="111">
        <v>0.1</v>
      </c>
      <c r="H27" s="112">
        <v>0.5</v>
      </c>
      <c r="I27" s="113">
        <f>H27+G27</f>
        <v>0.6</v>
      </c>
      <c r="J27" s="111">
        <v>0.2</v>
      </c>
      <c r="K27" s="112">
        <v>0.5</v>
      </c>
      <c r="L27" s="113">
        <f>K27+J27</f>
        <v>0.7</v>
      </c>
      <c r="M27" s="116">
        <f t="shared" si="4"/>
        <v>-46.15384615384615</v>
      </c>
      <c r="N27" s="111">
        <v>1.2</v>
      </c>
      <c r="O27" s="112">
        <v>0.1</v>
      </c>
      <c r="P27" s="117">
        <f>O27+N27</f>
        <v>1.3</v>
      </c>
      <c r="Q27" s="75" t="s">
        <v>57</v>
      </c>
      <c r="R27" s="94"/>
      <c r="S27" s="5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s="14" customFormat="1" ht="21" customHeight="1">
      <c r="A28" s="41"/>
      <c r="B28" s="118" t="s">
        <v>9</v>
      </c>
      <c r="C28" s="119"/>
      <c r="D28" s="104">
        <v>1.3</v>
      </c>
      <c r="E28" s="105">
        <v>0</v>
      </c>
      <c r="F28" s="100">
        <f t="shared" si="3"/>
        <v>1.3</v>
      </c>
      <c r="G28" s="104">
        <v>1.9</v>
      </c>
      <c r="H28" s="105">
        <v>0.1</v>
      </c>
      <c r="I28" s="100">
        <f>SUM(G28:H28)</f>
        <v>2</v>
      </c>
      <c r="J28" s="104">
        <v>3.2</v>
      </c>
      <c r="K28" s="105">
        <v>0.1</v>
      </c>
      <c r="L28" s="100">
        <f>SUM(J28:K28)</f>
        <v>3.3000000000000003</v>
      </c>
      <c r="M28" s="106">
        <f t="shared" si="4"/>
        <v>-35.294117647058826</v>
      </c>
      <c r="N28" s="104">
        <v>4.5</v>
      </c>
      <c r="O28" s="105">
        <v>0.6</v>
      </c>
      <c r="P28" s="99">
        <f>SUM(N28:O28)</f>
        <v>5.1</v>
      </c>
      <c r="Q28" s="51"/>
      <c r="R28" s="94" t="s">
        <v>10</v>
      </c>
      <c r="S28" s="5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row>
    <row r="29" spans="1:171" s="14" customFormat="1" ht="21" customHeight="1" thickBot="1">
      <c r="A29" s="41"/>
      <c r="B29" s="120" t="s">
        <v>11</v>
      </c>
      <c r="C29" s="121"/>
      <c r="D29" s="69">
        <v>0.2</v>
      </c>
      <c r="E29" s="70">
        <v>0</v>
      </c>
      <c r="F29" s="195">
        <f t="shared" si="3"/>
        <v>0.2</v>
      </c>
      <c r="G29" s="69">
        <v>0</v>
      </c>
      <c r="H29" s="70">
        <v>0</v>
      </c>
      <c r="I29" s="195">
        <f>SUM(G29:H29)</f>
        <v>0</v>
      </c>
      <c r="J29" s="69">
        <v>0.2</v>
      </c>
      <c r="K29" s="70">
        <v>0</v>
      </c>
      <c r="L29" s="71">
        <f>SUM(J29:K29)</f>
        <v>0.2</v>
      </c>
      <c r="M29" s="122">
        <f t="shared" si="4"/>
        <v>0</v>
      </c>
      <c r="N29" s="69">
        <v>0.2</v>
      </c>
      <c r="O29" s="70">
        <v>0</v>
      </c>
      <c r="P29" s="71">
        <f>SUM(N29:O29)</f>
        <v>0.2</v>
      </c>
      <c r="Q29" s="123"/>
      <c r="R29" s="124" t="s">
        <v>12</v>
      </c>
      <c r="S29" s="52"/>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14" customFormat="1" ht="9" customHeight="1" thickBot="1">
      <c r="A30" s="41"/>
      <c r="B30" s="42"/>
      <c r="C30" s="42"/>
      <c r="D30" s="76"/>
      <c r="E30" s="76"/>
      <c r="F30" s="76"/>
      <c r="G30" s="76"/>
      <c r="H30" s="76"/>
      <c r="I30" s="76"/>
      <c r="J30" s="76"/>
      <c r="K30" s="76"/>
      <c r="L30" s="76"/>
      <c r="M30" s="77"/>
      <c r="N30" s="76"/>
      <c r="O30" s="76"/>
      <c r="P30" s="76"/>
      <c r="Q30" s="48"/>
      <c r="R30" s="48"/>
      <c r="S30" s="49"/>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14" customFormat="1" ht="21" customHeight="1" thickBot="1">
      <c r="A31" s="41" t="s">
        <v>100</v>
      </c>
      <c r="B31" s="42"/>
      <c r="C31" s="42"/>
      <c r="D31" s="54">
        <f>SUM(D32+D35)</f>
        <v>3.6</v>
      </c>
      <c r="E31" s="125">
        <f>SUM(E32+E35)</f>
        <v>0.3</v>
      </c>
      <c r="F31" s="56">
        <f>SUM(D31:E31)</f>
        <v>3.9</v>
      </c>
      <c r="G31" s="54">
        <f>SUM(G32+G35)</f>
        <v>7.3</v>
      </c>
      <c r="H31" s="125">
        <f>SUM(H32+H35)</f>
        <v>0</v>
      </c>
      <c r="I31" s="56">
        <f>SUM(G31:H31)</f>
        <v>7.3</v>
      </c>
      <c r="J31" s="54">
        <f>SUM(J32+J35)</f>
        <v>10.9</v>
      </c>
      <c r="K31" s="125">
        <f>SUM(K32+K35)</f>
        <v>0.3</v>
      </c>
      <c r="L31" s="56">
        <f>SUM(J31:K31)</f>
        <v>11.200000000000001</v>
      </c>
      <c r="M31" s="58" t="s">
        <v>22</v>
      </c>
      <c r="N31" s="54">
        <f>SUM(N32+N35)</f>
        <v>5.9</v>
      </c>
      <c r="O31" s="125">
        <f>SUM(O32+O35)</f>
        <v>0.1</v>
      </c>
      <c r="P31" s="56">
        <f>SUM(N31:O31)</f>
        <v>6</v>
      </c>
      <c r="Q31" s="48"/>
      <c r="R31" s="48"/>
      <c r="S31" s="126" t="s">
        <v>101</v>
      </c>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14" customFormat="1" ht="21" customHeight="1">
      <c r="A32" s="41"/>
      <c r="B32" s="80" t="s">
        <v>91</v>
      </c>
      <c r="C32" s="127"/>
      <c r="D32" s="54">
        <f>SUM(D33:D34)</f>
        <v>0</v>
      </c>
      <c r="E32" s="125">
        <f>SUM(E33:E34)</f>
        <v>0.3</v>
      </c>
      <c r="F32" s="59">
        <f aca="true" t="shared" si="6" ref="F32:F37">SUM(D32:E32)</f>
        <v>0.3</v>
      </c>
      <c r="G32" s="54">
        <f>SUM(G33:G34)</f>
        <v>0</v>
      </c>
      <c r="H32" s="125">
        <f>SUM(H33:H34)</f>
        <v>0</v>
      </c>
      <c r="I32" s="59">
        <f aca="true" t="shared" si="7" ref="I32:I37">SUM(G32:H32)</f>
        <v>0</v>
      </c>
      <c r="J32" s="54">
        <f>SUM(J33:J34)</f>
        <v>0</v>
      </c>
      <c r="K32" s="128">
        <f>SUM(K33:K34)</f>
        <v>0.3</v>
      </c>
      <c r="L32" s="59">
        <f aca="true" t="shared" si="8" ref="L32:L37">SUM(J32:K32)</f>
        <v>0.3</v>
      </c>
      <c r="M32" s="129" t="s">
        <v>22</v>
      </c>
      <c r="N32" s="82">
        <f>SUM(N33:N34)</f>
        <v>0.2</v>
      </c>
      <c r="O32" s="63">
        <f>SUM(O33:O34)</f>
        <v>0.1</v>
      </c>
      <c r="P32" s="59">
        <f aca="true" t="shared" si="9" ref="P32:P37">SUM(N32:O32)</f>
        <v>0.30000000000000004</v>
      </c>
      <c r="Q32" s="130"/>
      <c r="R32" s="85" t="s">
        <v>102</v>
      </c>
      <c r="S32" s="49"/>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14" customFormat="1" ht="21" customHeight="1">
      <c r="A33" s="41"/>
      <c r="B33" s="131"/>
      <c r="C33" s="132" t="s">
        <v>73</v>
      </c>
      <c r="D33" s="133">
        <v>0</v>
      </c>
      <c r="E33" s="134">
        <v>0.3</v>
      </c>
      <c r="F33" s="135">
        <f t="shared" si="6"/>
        <v>0.3</v>
      </c>
      <c r="G33" s="133">
        <v>0</v>
      </c>
      <c r="H33" s="134">
        <v>0</v>
      </c>
      <c r="I33" s="135">
        <f t="shared" si="7"/>
        <v>0</v>
      </c>
      <c r="J33" s="133">
        <v>0</v>
      </c>
      <c r="K33" s="134">
        <v>0.3</v>
      </c>
      <c r="L33" s="135">
        <f t="shared" si="8"/>
        <v>0.3</v>
      </c>
      <c r="M33" s="136" t="s">
        <v>22</v>
      </c>
      <c r="N33" s="133">
        <v>0.2</v>
      </c>
      <c r="O33" s="134">
        <v>0.1</v>
      </c>
      <c r="P33" s="135">
        <f t="shared" si="9"/>
        <v>0.30000000000000004</v>
      </c>
      <c r="Q33" s="137" t="s">
        <v>75</v>
      </c>
      <c r="R33" s="107"/>
      <c r="S33" s="52"/>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14" customFormat="1" ht="21" customHeight="1">
      <c r="A34" s="41"/>
      <c r="B34" s="131"/>
      <c r="C34" s="138" t="s">
        <v>74</v>
      </c>
      <c r="D34" s="139">
        <v>0</v>
      </c>
      <c r="E34" s="140">
        <v>0</v>
      </c>
      <c r="F34" s="141">
        <f t="shared" si="6"/>
        <v>0</v>
      </c>
      <c r="G34" s="139">
        <v>0</v>
      </c>
      <c r="H34" s="140">
        <v>0</v>
      </c>
      <c r="I34" s="141">
        <f t="shared" si="7"/>
        <v>0</v>
      </c>
      <c r="J34" s="139">
        <v>0</v>
      </c>
      <c r="K34" s="140">
        <v>0</v>
      </c>
      <c r="L34" s="141">
        <f t="shared" si="8"/>
        <v>0</v>
      </c>
      <c r="M34" s="142" t="s">
        <v>22</v>
      </c>
      <c r="N34" s="139">
        <v>0</v>
      </c>
      <c r="O34" s="140">
        <v>0</v>
      </c>
      <c r="P34" s="141">
        <f t="shared" si="9"/>
        <v>0</v>
      </c>
      <c r="Q34" s="143" t="s">
        <v>76</v>
      </c>
      <c r="R34" s="144"/>
      <c r="S34" s="52"/>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14" customFormat="1" ht="21" customHeight="1">
      <c r="A35" s="41"/>
      <c r="B35" s="118" t="s">
        <v>78</v>
      </c>
      <c r="C35" s="145"/>
      <c r="D35" s="146">
        <f>SUM(D36:D37)</f>
        <v>3.6</v>
      </c>
      <c r="E35" s="147">
        <f>SUM(E36:E37)</f>
        <v>0</v>
      </c>
      <c r="F35" s="148">
        <f t="shared" si="6"/>
        <v>3.6</v>
      </c>
      <c r="G35" s="146">
        <f>SUM(G36:G37)</f>
        <v>7.3</v>
      </c>
      <c r="H35" s="147">
        <f>SUM(H36:H37)</f>
        <v>0</v>
      </c>
      <c r="I35" s="148">
        <f t="shared" si="7"/>
        <v>7.3</v>
      </c>
      <c r="J35" s="146">
        <f>SUM(J36:J37)</f>
        <v>10.9</v>
      </c>
      <c r="K35" s="147">
        <f>SUM(K36:K37)</f>
        <v>0</v>
      </c>
      <c r="L35" s="148">
        <f t="shared" si="8"/>
        <v>10.9</v>
      </c>
      <c r="M35" s="136" t="s">
        <v>22</v>
      </c>
      <c r="N35" s="146">
        <f>SUM(N36:N37)</f>
        <v>5.7</v>
      </c>
      <c r="O35" s="147">
        <f>SUM(O36:O37)</f>
        <v>0</v>
      </c>
      <c r="P35" s="148">
        <f t="shared" si="9"/>
        <v>5.7</v>
      </c>
      <c r="Q35" s="149"/>
      <c r="R35" s="94" t="s">
        <v>79</v>
      </c>
      <c r="S35" s="52"/>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14" customFormat="1" ht="21" customHeight="1">
      <c r="A36" s="41"/>
      <c r="B36" s="131"/>
      <c r="C36" s="132" t="s">
        <v>81</v>
      </c>
      <c r="D36" s="133">
        <v>3.6</v>
      </c>
      <c r="E36" s="134">
        <v>0</v>
      </c>
      <c r="F36" s="135">
        <f t="shared" si="6"/>
        <v>3.6</v>
      </c>
      <c r="G36" s="133">
        <v>7.3</v>
      </c>
      <c r="H36" s="134">
        <v>0</v>
      </c>
      <c r="I36" s="135">
        <f t="shared" si="7"/>
        <v>7.3</v>
      </c>
      <c r="J36" s="133">
        <v>10.9</v>
      </c>
      <c r="K36" s="134">
        <v>0</v>
      </c>
      <c r="L36" s="135">
        <f t="shared" si="8"/>
        <v>10.9</v>
      </c>
      <c r="M36" s="136" t="s">
        <v>22</v>
      </c>
      <c r="N36" s="133">
        <v>5.7</v>
      </c>
      <c r="O36" s="134">
        <v>0</v>
      </c>
      <c r="P36" s="135">
        <f t="shared" si="9"/>
        <v>5.7</v>
      </c>
      <c r="Q36" s="137" t="s">
        <v>83</v>
      </c>
      <c r="R36" s="144"/>
      <c r="S36" s="52"/>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row>
    <row r="37" spans="1:171" s="14" customFormat="1" ht="21" customHeight="1">
      <c r="A37" s="41"/>
      <c r="B37" s="131"/>
      <c r="C37" s="138" t="s">
        <v>82</v>
      </c>
      <c r="D37" s="139">
        <v>0</v>
      </c>
      <c r="E37" s="140">
        <v>0</v>
      </c>
      <c r="F37" s="141">
        <f t="shared" si="6"/>
        <v>0</v>
      </c>
      <c r="G37" s="139">
        <v>0</v>
      </c>
      <c r="H37" s="140">
        <v>0</v>
      </c>
      <c r="I37" s="141">
        <f t="shared" si="7"/>
        <v>0</v>
      </c>
      <c r="J37" s="139">
        <v>0</v>
      </c>
      <c r="K37" s="140">
        <v>0</v>
      </c>
      <c r="L37" s="141">
        <f t="shared" si="8"/>
        <v>0</v>
      </c>
      <c r="M37" s="142" t="s">
        <v>22</v>
      </c>
      <c r="N37" s="139">
        <v>0</v>
      </c>
      <c r="O37" s="140">
        <v>0</v>
      </c>
      <c r="P37" s="141">
        <f t="shared" si="9"/>
        <v>0</v>
      </c>
      <c r="Q37" s="143" t="s">
        <v>84</v>
      </c>
      <c r="R37" s="144"/>
      <c r="S37" s="52"/>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row>
    <row r="38" spans="1:171" s="14" customFormat="1" ht="9" customHeight="1" thickBot="1">
      <c r="A38" s="41"/>
      <c r="B38" s="150"/>
      <c r="C38" s="151"/>
      <c r="D38" s="152"/>
      <c r="E38" s="153"/>
      <c r="F38" s="154"/>
      <c r="G38" s="152"/>
      <c r="H38" s="153"/>
      <c r="I38" s="154"/>
      <c r="J38" s="152"/>
      <c r="K38" s="153"/>
      <c r="L38" s="154"/>
      <c r="M38" s="155"/>
      <c r="N38" s="152"/>
      <c r="O38" s="153"/>
      <c r="P38" s="154"/>
      <c r="Q38" s="156"/>
      <c r="R38" s="157"/>
      <c r="S38" s="52"/>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71" s="14" customFormat="1" ht="9" customHeight="1" thickBot="1">
      <c r="A39" s="41"/>
      <c r="B39" s="119"/>
      <c r="C39" s="119"/>
      <c r="D39" s="76"/>
      <c r="E39" s="76"/>
      <c r="F39" s="76"/>
      <c r="G39" s="76"/>
      <c r="H39" s="76"/>
      <c r="I39" s="76"/>
      <c r="J39" s="76"/>
      <c r="K39" s="76"/>
      <c r="L39" s="76"/>
      <c r="M39" s="77"/>
      <c r="N39" s="77"/>
      <c r="O39" s="77"/>
      <c r="P39" s="77"/>
      <c r="Q39" s="51"/>
      <c r="R39" s="51"/>
      <c r="S39" s="52"/>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row>
    <row r="40" spans="1:171" s="14" customFormat="1" ht="21" customHeight="1" thickBot="1">
      <c r="A40" s="158" t="s">
        <v>13</v>
      </c>
      <c r="B40" s="42"/>
      <c r="C40" s="42"/>
      <c r="D40" s="159">
        <f aca="true" t="shared" si="10" ref="D40:P40">SUM(D41:D42)</f>
        <v>0.7</v>
      </c>
      <c r="E40" s="55">
        <f t="shared" si="10"/>
        <v>-0.1</v>
      </c>
      <c r="F40" s="47">
        <f t="shared" si="10"/>
        <v>0.6</v>
      </c>
      <c r="G40" s="159">
        <f>SUM(G41:G42)</f>
        <v>-2.4</v>
      </c>
      <c r="H40" s="55">
        <f t="shared" si="10"/>
        <v>-0.6000000000000001</v>
      </c>
      <c r="I40" s="47">
        <f t="shared" si="10"/>
        <v>-3</v>
      </c>
      <c r="J40" s="55">
        <f t="shared" si="10"/>
        <v>-1.7</v>
      </c>
      <c r="K40" s="55">
        <f t="shared" si="10"/>
        <v>-0.7</v>
      </c>
      <c r="L40" s="45">
        <f t="shared" si="10"/>
        <v>-2.4</v>
      </c>
      <c r="M40" s="191" t="s">
        <v>22</v>
      </c>
      <c r="N40" s="44">
        <f t="shared" si="10"/>
        <v>-3.6</v>
      </c>
      <c r="O40" s="55">
        <f t="shared" si="10"/>
        <v>3.1</v>
      </c>
      <c r="P40" s="45">
        <f t="shared" si="10"/>
        <v>-0.5</v>
      </c>
      <c r="Q40" s="48"/>
      <c r="R40" s="48"/>
      <c r="S40" s="49" t="s">
        <v>14</v>
      </c>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row>
    <row r="41" spans="1:171" s="14" customFormat="1" ht="21" customHeight="1">
      <c r="A41" s="41"/>
      <c r="B41" s="60" t="s">
        <v>70</v>
      </c>
      <c r="C41" s="61"/>
      <c r="D41" s="104">
        <v>0.6</v>
      </c>
      <c r="E41" s="105">
        <v>-0.2</v>
      </c>
      <c r="F41" s="100">
        <f>SUM(D41:E41)</f>
        <v>0.39999999999999997</v>
      </c>
      <c r="G41" s="104">
        <v>0.2</v>
      </c>
      <c r="H41" s="105">
        <v>-0.2</v>
      </c>
      <c r="I41" s="100">
        <f>SUM(G41:H41)</f>
        <v>0</v>
      </c>
      <c r="J41" s="104">
        <v>0.8</v>
      </c>
      <c r="K41" s="105">
        <v>-0.4</v>
      </c>
      <c r="L41" s="59">
        <f>SUM(J41:K41)</f>
        <v>0.4</v>
      </c>
      <c r="M41" s="190" t="s">
        <v>22</v>
      </c>
      <c r="N41" s="104">
        <v>-1.6</v>
      </c>
      <c r="O41" s="105">
        <v>-0.6</v>
      </c>
      <c r="P41" s="59">
        <f>SUM(N41:O41)</f>
        <v>-2.2</v>
      </c>
      <c r="Q41" s="65"/>
      <c r="R41" s="66" t="s">
        <v>58</v>
      </c>
      <c r="S41" s="52"/>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row>
    <row r="42" spans="1:171" s="14" customFormat="1" ht="21" customHeight="1" thickBot="1">
      <c r="A42" s="41"/>
      <c r="B42" s="160" t="s">
        <v>86</v>
      </c>
      <c r="C42" s="161"/>
      <c r="D42" s="104">
        <v>0.1</v>
      </c>
      <c r="E42" s="105">
        <v>0.1</v>
      </c>
      <c r="F42" s="195">
        <f>SUM(D42:E42)</f>
        <v>0.2</v>
      </c>
      <c r="G42" s="104">
        <v>-2.6</v>
      </c>
      <c r="H42" s="105">
        <v>-0.4</v>
      </c>
      <c r="I42" s="195">
        <f>SUM(G42:H42)</f>
        <v>-3</v>
      </c>
      <c r="J42" s="69">
        <v>-2.5</v>
      </c>
      <c r="K42" s="72">
        <v>-0.3</v>
      </c>
      <c r="L42" s="71">
        <f>SUM(J42:K42)</f>
        <v>-2.8</v>
      </c>
      <c r="M42" s="196" t="s">
        <v>22</v>
      </c>
      <c r="N42" s="69">
        <v>-2</v>
      </c>
      <c r="O42" s="72">
        <v>3.7</v>
      </c>
      <c r="P42" s="71">
        <f>SUM(N42:O42)</f>
        <v>1.7000000000000002</v>
      </c>
      <c r="Q42" s="74"/>
      <c r="R42" s="75" t="s">
        <v>88</v>
      </c>
      <c r="S42" s="52"/>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row>
    <row r="43" spans="1:171" s="14" customFormat="1" ht="21" customHeight="1" thickBot="1">
      <c r="A43" s="41"/>
      <c r="B43" s="13"/>
      <c r="C43" s="13"/>
      <c r="D43" s="197" t="s">
        <v>94</v>
      </c>
      <c r="E43" s="197"/>
      <c r="F43" s="197"/>
      <c r="G43" s="197" t="s">
        <v>107</v>
      </c>
      <c r="H43" s="197"/>
      <c r="I43" s="197"/>
      <c r="J43" s="197" t="s">
        <v>107</v>
      </c>
      <c r="K43" s="197"/>
      <c r="L43" s="197"/>
      <c r="M43" s="197"/>
      <c r="N43" s="197" t="s">
        <v>108</v>
      </c>
      <c r="O43" s="197"/>
      <c r="P43" s="197"/>
      <c r="Q43" s="51"/>
      <c r="R43" s="51"/>
      <c r="S43" s="5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14" customFormat="1" ht="21" customHeight="1" thickBot="1">
      <c r="A44" s="162" t="s">
        <v>63</v>
      </c>
      <c r="B44" s="163"/>
      <c r="C44" s="163"/>
      <c r="D44" s="159">
        <f>D10+D12-D16-D31-D40</f>
        <v>25.9</v>
      </c>
      <c r="E44" s="55">
        <f>+E10+E12-E16-E31-E40</f>
        <v>5.6000000000000005</v>
      </c>
      <c r="F44" s="47">
        <f>SUM(D44:E44)</f>
        <v>31.5</v>
      </c>
      <c r="G44" s="159">
        <f>G10+G12-G16-G31-G40</f>
        <v>134.70000000000002</v>
      </c>
      <c r="H44" s="55">
        <f>+H10+H12-H16-H31-H40</f>
        <v>9</v>
      </c>
      <c r="I44" s="47">
        <f>SUM(G44:H44)</f>
        <v>143.70000000000002</v>
      </c>
      <c r="J44" s="159">
        <f>J10+J12-J16-J31-J40</f>
        <v>134.7</v>
      </c>
      <c r="K44" s="55">
        <f>+K10+K12-K16-K31-K40</f>
        <v>9</v>
      </c>
      <c r="L44" s="47">
        <f>SUM(J44:K44)</f>
        <v>143.7</v>
      </c>
      <c r="M44" s="164">
        <f>ROUND(L44-P44,2)/P44*100</f>
        <v>-15.271226415094342</v>
      </c>
      <c r="N44" s="159">
        <f>N10+N12-N16-N31-N40</f>
        <v>152.79999999999998</v>
      </c>
      <c r="O44" s="55">
        <f>+O10+O12-O16-O31-O40</f>
        <v>16.799999999999997</v>
      </c>
      <c r="P44" s="47">
        <f>SUM(N44:O44)</f>
        <v>169.59999999999997</v>
      </c>
      <c r="Q44" s="165"/>
      <c r="R44" s="165"/>
      <c r="S44" s="166" t="s">
        <v>90</v>
      </c>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14" customFormat="1" ht="9" customHeight="1" thickBot="1">
      <c r="A45" s="167"/>
      <c r="B45" s="38"/>
      <c r="C45" s="38"/>
      <c r="D45" s="76"/>
      <c r="E45" s="76"/>
      <c r="F45" s="76"/>
      <c r="G45" s="204"/>
      <c r="H45" s="204"/>
      <c r="I45" s="204"/>
      <c r="J45" s="204"/>
      <c r="K45" s="204"/>
      <c r="L45" s="204"/>
      <c r="M45" s="50"/>
      <c r="N45" s="214"/>
      <c r="O45" s="214"/>
      <c r="P45" s="214"/>
      <c r="Q45" s="212"/>
      <c r="R45" s="212"/>
      <c r="S45" s="52"/>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14" customFormat="1" ht="21" customHeight="1" thickBot="1">
      <c r="A46" s="158" t="s">
        <v>87</v>
      </c>
      <c r="B46" s="42"/>
      <c r="C46" s="42"/>
      <c r="D46" s="159">
        <f aca="true" t="shared" si="11" ref="D46:L46">SUM(D47:D48)</f>
        <v>25.9</v>
      </c>
      <c r="E46" s="55">
        <f t="shared" si="11"/>
        <v>5.6</v>
      </c>
      <c r="F46" s="44">
        <f t="shared" si="11"/>
        <v>31.5</v>
      </c>
      <c r="G46" s="159">
        <f t="shared" si="11"/>
        <v>134.7</v>
      </c>
      <c r="H46" s="55">
        <f t="shared" si="11"/>
        <v>9</v>
      </c>
      <c r="I46" s="44">
        <f t="shared" si="11"/>
        <v>143.7</v>
      </c>
      <c r="J46" s="159">
        <f t="shared" si="11"/>
        <v>134.7</v>
      </c>
      <c r="K46" s="55">
        <f t="shared" si="11"/>
        <v>9</v>
      </c>
      <c r="L46" s="45">
        <f t="shared" si="11"/>
        <v>143.7</v>
      </c>
      <c r="M46" s="79">
        <f>ROUND(L46-P46,2)/P46*100</f>
        <v>-15.271226415094336</v>
      </c>
      <c r="N46" s="159">
        <f>SUM(N47:N48)</f>
        <v>152.8</v>
      </c>
      <c r="O46" s="55">
        <f>SUM(O47:O48)</f>
        <v>16.8</v>
      </c>
      <c r="P46" s="45">
        <f>SUM(N46:O46)</f>
        <v>169.60000000000002</v>
      </c>
      <c r="Q46" s="48"/>
      <c r="R46" s="48"/>
      <c r="S46" s="49" t="s">
        <v>89</v>
      </c>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14" customFormat="1" ht="21" customHeight="1">
      <c r="A47" s="168"/>
      <c r="B47" s="60" t="s">
        <v>15</v>
      </c>
      <c r="C47" s="61"/>
      <c r="D47" s="62">
        <v>19.5</v>
      </c>
      <c r="E47" s="105">
        <v>5.5</v>
      </c>
      <c r="F47" s="100">
        <f>SUM(D47:E47)</f>
        <v>25</v>
      </c>
      <c r="G47" s="105">
        <v>100.4</v>
      </c>
      <c r="H47" s="105">
        <v>8.8</v>
      </c>
      <c r="I47" s="100">
        <f>SUM(G47:H47)</f>
        <v>109.2</v>
      </c>
      <c r="J47" s="105">
        <v>100.4</v>
      </c>
      <c r="K47" s="105">
        <v>8.8</v>
      </c>
      <c r="L47" s="59">
        <f>SUM(J47:K47)</f>
        <v>109.2</v>
      </c>
      <c r="M47" s="64">
        <f>ROUND(L47-P47,2)/P47*100</f>
        <v>-2.5</v>
      </c>
      <c r="N47" s="105">
        <v>95.2</v>
      </c>
      <c r="O47" s="105">
        <v>16.8</v>
      </c>
      <c r="P47" s="59">
        <f>SUM(N47:O47)</f>
        <v>112</v>
      </c>
      <c r="Q47" s="65"/>
      <c r="R47" s="66" t="s">
        <v>16</v>
      </c>
      <c r="S47" s="52"/>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14" customFormat="1" ht="21" customHeight="1" thickBot="1">
      <c r="A48" s="168"/>
      <c r="B48" s="160" t="s">
        <v>17</v>
      </c>
      <c r="C48" s="161"/>
      <c r="D48" s="69">
        <v>6.4</v>
      </c>
      <c r="E48" s="70">
        <v>0.1</v>
      </c>
      <c r="F48" s="71">
        <f>SUM(D48:E48)</f>
        <v>6.5</v>
      </c>
      <c r="G48" s="70">
        <v>34.3</v>
      </c>
      <c r="H48" s="70">
        <v>0.2</v>
      </c>
      <c r="I48" s="71">
        <f>SUM(G48:H48)</f>
        <v>34.5</v>
      </c>
      <c r="J48" s="70">
        <v>34.3</v>
      </c>
      <c r="K48" s="70">
        <v>0.2</v>
      </c>
      <c r="L48" s="71">
        <f>SUM(J48:K48)</f>
        <v>34.5</v>
      </c>
      <c r="M48" s="116">
        <f>ROUND(L48-P48,2)/P48*100</f>
        <v>-40.10416666666667</v>
      </c>
      <c r="N48" s="69">
        <v>57.6</v>
      </c>
      <c r="O48" s="70">
        <v>0</v>
      </c>
      <c r="P48" s="71">
        <f>SUM(N48:O48)</f>
        <v>57.6</v>
      </c>
      <c r="Q48" s="74"/>
      <c r="R48" s="75" t="s">
        <v>18</v>
      </c>
      <c r="S48" s="52"/>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71" s="14" customFormat="1" ht="9" customHeight="1" thickBot="1">
      <c r="A49" s="162"/>
      <c r="B49" s="163"/>
      <c r="C49" s="163"/>
      <c r="D49" s="169"/>
      <c r="E49" s="169"/>
      <c r="F49" s="169"/>
      <c r="G49" s="169"/>
      <c r="H49" s="169"/>
      <c r="I49" s="169"/>
      <c r="J49" s="169"/>
      <c r="K49" s="169"/>
      <c r="L49" s="169"/>
      <c r="M49" s="169"/>
      <c r="N49" s="169"/>
      <c r="O49" s="169"/>
      <c r="P49" s="169"/>
      <c r="Q49" s="165"/>
      <c r="R49" s="165"/>
      <c r="S49" s="170"/>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row>
    <row r="50" spans="1:171" s="175" customFormat="1" ht="21" customHeight="1">
      <c r="A50" s="171"/>
      <c r="B50" s="171"/>
      <c r="C50" s="171"/>
      <c r="D50" s="172"/>
      <c r="E50" s="172"/>
      <c r="F50" s="172"/>
      <c r="G50" s="172"/>
      <c r="H50" s="172"/>
      <c r="I50" s="172"/>
      <c r="J50" s="172"/>
      <c r="K50" s="172"/>
      <c r="L50" s="172"/>
      <c r="M50" s="172"/>
      <c r="N50" s="172"/>
      <c r="O50" s="172"/>
      <c r="P50" s="172"/>
      <c r="Q50" s="173"/>
      <c r="R50" s="173"/>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c r="EO50" s="174"/>
      <c r="EP50" s="174"/>
      <c r="EQ50" s="174"/>
      <c r="ER50" s="174"/>
      <c r="ES50" s="174"/>
      <c r="ET50" s="174"/>
      <c r="EU50" s="174"/>
      <c r="EV50" s="174"/>
      <c r="EW50" s="174"/>
      <c r="EX50" s="174"/>
      <c r="EY50" s="174"/>
      <c r="EZ50" s="174"/>
      <c r="FA50" s="174"/>
      <c r="FB50" s="174"/>
      <c r="FC50" s="174"/>
      <c r="FD50" s="174"/>
      <c r="FE50" s="174"/>
      <c r="FF50" s="174"/>
      <c r="FG50" s="174"/>
      <c r="FH50" s="174"/>
      <c r="FI50" s="174"/>
      <c r="FJ50" s="174"/>
      <c r="FK50" s="174"/>
      <c r="FL50" s="174"/>
      <c r="FM50" s="174"/>
      <c r="FN50" s="174"/>
      <c r="FO50" s="174"/>
    </row>
    <row r="51" spans="1:18" s="175" customFormat="1" ht="21" customHeight="1">
      <c r="A51" s="176" t="s">
        <v>19</v>
      </c>
      <c r="B51" s="177" t="s">
        <v>66</v>
      </c>
      <c r="C51" s="177"/>
      <c r="D51" s="177"/>
      <c r="E51" s="177"/>
      <c r="F51" s="177"/>
      <c r="G51" s="177"/>
      <c r="H51" s="177"/>
      <c r="I51" s="177"/>
      <c r="J51" s="177"/>
      <c r="K51" s="177"/>
      <c r="L51" s="177"/>
      <c r="M51" s="177"/>
      <c r="N51" s="177"/>
      <c r="O51" s="177"/>
      <c r="P51" s="177"/>
      <c r="Q51" s="178"/>
      <c r="R51" s="178"/>
    </row>
    <row r="52" spans="1:18" s="175" customFormat="1" ht="21" customHeight="1">
      <c r="A52" s="176"/>
      <c r="B52" s="177" t="s">
        <v>71</v>
      </c>
      <c r="C52" s="177"/>
      <c r="D52" s="177"/>
      <c r="E52" s="177"/>
      <c r="F52" s="177"/>
      <c r="G52" s="177"/>
      <c r="H52" s="177"/>
      <c r="I52" s="177"/>
      <c r="J52" s="177"/>
      <c r="K52" s="177"/>
      <c r="L52" s="177"/>
      <c r="M52" s="177"/>
      <c r="N52" s="177"/>
      <c r="O52" s="177"/>
      <c r="P52" s="177"/>
      <c r="Q52" s="178"/>
      <c r="R52" s="178"/>
    </row>
    <row r="53" spans="1:18" s="175" customFormat="1" ht="21" customHeight="1">
      <c r="A53" s="179" t="s">
        <v>20</v>
      </c>
      <c r="B53" s="175" t="s">
        <v>67</v>
      </c>
      <c r="D53" s="177"/>
      <c r="E53" s="177"/>
      <c r="F53" s="177"/>
      <c r="G53" s="177"/>
      <c r="H53" s="177"/>
      <c r="I53" s="177"/>
      <c r="J53" s="177"/>
      <c r="K53" s="177"/>
      <c r="L53" s="177"/>
      <c r="M53" s="177"/>
      <c r="N53" s="177"/>
      <c r="O53" s="177"/>
      <c r="P53" s="177"/>
      <c r="Q53" s="177"/>
      <c r="R53" s="177"/>
    </row>
    <row r="54" spans="2:18" s="175" customFormat="1" ht="21" customHeight="1">
      <c r="B54" s="175" t="s">
        <v>68</v>
      </c>
      <c r="D54" s="177"/>
      <c r="E54" s="177"/>
      <c r="F54" s="177"/>
      <c r="G54" s="177"/>
      <c r="H54" s="177"/>
      <c r="I54" s="177"/>
      <c r="J54" s="177"/>
      <c r="K54" s="177"/>
      <c r="L54" s="177"/>
      <c r="M54" s="177"/>
      <c r="N54" s="177"/>
      <c r="O54" s="177"/>
      <c r="P54" s="177"/>
      <c r="Q54" s="180"/>
      <c r="R54" s="180"/>
    </row>
    <row r="55" spans="1:16" s="175" customFormat="1" ht="21" customHeight="1">
      <c r="A55" s="176" t="s">
        <v>21</v>
      </c>
      <c r="B55" s="177" t="s">
        <v>23</v>
      </c>
      <c r="C55" s="177"/>
      <c r="D55" s="177"/>
      <c r="E55" s="177"/>
      <c r="F55" s="177"/>
      <c r="G55" s="177"/>
      <c r="H55" s="177"/>
      <c r="I55" s="177"/>
      <c r="J55" s="177"/>
      <c r="K55" s="177"/>
      <c r="L55" s="177"/>
      <c r="M55" s="177"/>
      <c r="N55" s="177"/>
      <c r="O55" s="177"/>
      <c r="P55" s="177"/>
    </row>
    <row r="56" spans="1:16" s="175" customFormat="1" ht="21" customHeight="1">
      <c r="A56" s="176" t="s">
        <v>22</v>
      </c>
      <c r="B56" s="181" t="s">
        <v>72</v>
      </c>
      <c r="C56" s="177"/>
      <c r="D56" s="177"/>
      <c r="E56" s="177"/>
      <c r="F56" s="177"/>
      <c r="G56" s="177"/>
      <c r="H56" s="177"/>
      <c r="K56" s="182"/>
      <c r="L56" s="182"/>
      <c r="M56" s="182"/>
      <c r="N56" s="182"/>
      <c r="O56" s="177"/>
      <c r="P56" s="177"/>
    </row>
    <row r="57" spans="1:171" s="175" customFormat="1" ht="21" customHeight="1">
      <c r="A57" s="183" t="s">
        <v>25</v>
      </c>
      <c r="B57" s="175" t="s">
        <v>65</v>
      </c>
      <c r="C57" s="177"/>
      <c r="D57" s="177"/>
      <c r="E57" s="177"/>
      <c r="F57" s="177"/>
      <c r="G57" s="177"/>
      <c r="H57" s="182"/>
      <c r="I57" s="177"/>
      <c r="J57" s="177"/>
      <c r="K57" s="182"/>
      <c r="L57" s="177"/>
      <c r="M57" s="182"/>
      <c r="N57" s="177"/>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c r="EO57" s="174"/>
      <c r="EP57" s="174"/>
      <c r="EQ57" s="174"/>
      <c r="ER57" s="174"/>
      <c r="ES57" s="174"/>
      <c r="ET57" s="174"/>
      <c r="EU57" s="174"/>
      <c r="EV57" s="174"/>
      <c r="EW57" s="174"/>
      <c r="EX57" s="174"/>
      <c r="EY57" s="174"/>
      <c r="EZ57" s="174"/>
      <c r="FA57" s="174"/>
      <c r="FB57" s="174"/>
      <c r="FC57" s="174"/>
      <c r="FD57" s="174"/>
      <c r="FE57" s="174"/>
      <c r="FF57" s="174"/>
      <c r="FG57" s="174"/>
      <c r="FH57" s="174"/>
      <c r="FI57" s="174"/>
      <c r="FJ57" s="174"/>
      <c r="FK57" s="174"/>
      <c r="FL57" s="174"/>
      <c r="FM57" s="174"/>
      <c r="FN57" s="174"/>
      <c r="FO57" s="174"/>
    </row>
    <row r="58" spans="1:171" s="175" customFormat="1" ht="21" customHeight="1">
      <c r="A58" s="177"/>
      <c r="B58" s="175" t="s">
        <v>59</v>
      </c>
      <c r="C58" s="177"/>
      <c r="D58" s="177"/>
      <c r="E58" s="177"/>
      <c r="F58" s="177"/>
      <c r="G58" s="177"/>
      <c r="H58" s="182"/>
      <c r="I58" s="177"/>
      <c r="J58" s="177"/>
      <c r="K58" s="182" t="s">
        <v>31</v>
      </c>
      <c r="L58" s="182"/>
      <c r="M58" s="182" t="s">
        <v>32</v>
      </c>
      <c r="N58" s="177"/>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c r="FF58" s="174"/>
      <c r="FG58" s="174"/>
      <c r="FH58" s="174"/>
      <c r="FI58" s="174"/>
      <c r="FJ58" s="174"/>
      <c r="FK58" s="174"/>
      <c r="FL58" s="174"/>
      <c r="FM58" s="174"/>
      <c r="FN58" s="174"/>
      <c r="FO58" s="174"/>
    </row>
    <row r="59" spans="1:171" s="175" customFormat="1" ht="21" customHeight="1">
      <c r="A59" s="176"/>
      <c r="B59" s="177"/>
      <c r="C59" s="177"/>
      <c r="D59" s="177"/>
      <c r="E59" s="177"/>
      <c r="F59" s="177"/>
      <c r="G59" s="177"/>
      <c r="H59" s="182"/>
      <c r="I59" s="213" t="s">
        <v>95</v>
      </c>
      <c r="J59" s="213"/>
      <c r="K59" s="182" t="s">
        <v>103</v>
      </c>
      <c r="L59" s="177" t="s">
        <v>62</v>
      </c>
      <c r="M59" s="182">
        <v>51</v>
      </c>
      <c r="N59" s="177" t="s">
        <v>62</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174"/>
      <c r="EZ59" s="174"/>
      <c r="FA59" s="174"/>
      <c r="FB59" s="174"/>
      <c r="FC59" s="174"/>
      <c r="FD59" s="174"/>
      <c r="FE59" s="174"/>
      <c r="FF59" s="174"/>
      <c r="FG59" s="174"/>
      <c r="FH59" s="174"/>
      <c r="FI59" s="174"/>
      <c r="FJ59" s="174"/>
      <c r="FK59" s="174"/>
      <c r="FL59" s="174"/>
      <c r="FM59" s="174"/>
      <c r="FN59" s="174"/>
      <c r="FO59" s="174"/>
    </row>
    <row r="60" spans="1:18" s="175" customFormat="1" ht="21" customHeight="1">
      <c r="A60" s="183"/>
      <c r="B60" s="181"/>
      <c r="C60" s="177"/>
      <c r="D60" s="177"/>
      <c r="E60" s="177"/>
      <c r="F60" s="177"/>
      <c r="G60" s="177"/>
      <c r="H60" s="177"/>
      <c r="I60" s="177" t="s">
        <v>115</v>
      </c>
      <c r="J60" s="177"/>
      <c r="K60" s="182" t="s">
        <v>114</v>
      </c>
      <c r="L60" s="177" t="s">
        <v>62</v>
      </c>
      <c r="M60" s="182" t="s">
        <v>110</v>
      </c>
      <c r="N60" s="177" t="s">
        <v>62</v>
      </c>
      <c r="O60" s="177"/>
      <c r="P60" s="177"/>
      <c r="Q60" s="178"/>
      <c r="R60" s="178"/>
    </row>
    <row r="61" spans="1:18" s="175" customFormat="1" ht="21" customHeight="1">
      <c r="A61" s="176" t="s">
        <v>24</v>
      </c>
      <c r="B61" s="177" t="s">
        <v>77</v>
      </c>
      <c r="C61" s="177"/>
      <c r="D61" s="177"/>
      <c r="E61" s="177"/>
      <c r="F61" s="177"/>
      <c r="G61" s="177"/>
      <c r="H61" s="177"/>
      <c r="I61" s="177"/>
      <c r="J61" s="177"/>
      <c r="K61" s="177"/>
      <c r="L61" s="177"/>
      <c r="M61" s="177"/>
      <c r="N61" s="177"/>
      <c r="O61" s="177"/>
      <c r="P61" s="177"/>
      <c r="Q61" s="178"/>
      <c r="R61" s="178"/>
    </row>
    <row r="62" spans="1:18" s="175" customFormat="1" ht="21" customHeight="1">
      <c r="A62" s="183" t="s">
        <v>6</v>
      </c>
      <c r="B62" s="177" t="s">
        <v>85</v>
      </c>
      <c r="C62" s="177"/>
      <c r="D62" s="177"/>
      <c r="E62" s="177"/>
      <c r="F62" s="177"/>
      <c r="G62" s="177"/>
      <c r="H62" s="177"/>
      <c r="I62" s="177"/>
      <c r="J62" s="177"/>
      <c r="K62" s="177"/>
      <c r="L62" s="177"/>
      <c r="M62" s="177"/>
      <c r="N62" s="177"/>
      <c r="O62" s="177"/>
      <c r="P62" s="177"/>
      <c r="Q62" s="178"/>
      <c r="R62" s="178"/>
    </row>
    <row r="63" spans="1:18" s="175" customFormat="1" ht="21" customHeight="1">
      <c r="A63" s="184" t="s">
        <v>27</v>
      </c>
      <c r="B63" s="181" t="s">
        <v>69</v>
      </c>
      <c r="C63" s="177"/>
      <c r="D63" s="177"/>
      <c r="E63" s="177"/>
      <c r="F63" s="177"/>
      <c r="G63" s="177"/>
      <c r="H63" s="177"/>
      <c r="I63" s="177"/>
      <c r="J63" s="177"/>
      <c r="K63" s="177"/>
      <c r="L63" s="177"/>
      <c r="M63" s="177"/>
      <c r="N63" s="177"/>
      <c r="O63" s="177"/>
      <c r="P63" s="177"/>
      <c r="Q63" s="178"/>
      <c r="R63" s="178"/>
    </row>
    <row r="64" spans="1:18" s="175" customFormat="1" ht="21" customHeight="1">
      <c r="A64" s="183" t="s">
        <v>60</v>
      </c>
      <c r="B64" s="177" t="s">
        <v>26</v>
      </c>
      <c r="C64" s="177"/>
      <c r="D64" s="177"/>
      <c r="E64" s="177"/>
      <c r="F64" s="177"/>
      <c r="G64" s="177"/>
      <c r="H64" s="177"/>
      <c r="L64" s="182"/>
      <c r="O64" s="177"/>
      <c r="P64" s="177"/>
      <c r="Q64" s="178"/>
      <c r="R64" s="178"/>
    </row>
    <row r="65" spans="1:19" s="186" customFormat="1" ht="21" customHeight="1">
      <c r="A65" s="183"/>
      <c r="B65" s="177"/>
      <c r="C65" s="185"/>
      <c r="D65" s="185"/>
      <c r="E65" s="185"/>
      <c r="F65" s="185"/>
      <c r="G65" s="185"/>
      <c r="H65" s="185"/>
      <c r="I65" s="185"/>
      <c r="J65" s="185"/>
      <c r="K65" s="185"/>
      <c r="L65" s="185"/>
      <c r="M65" s="185"/>
      <c r="N65" s="185"/>
      <c r="O65" s="185"/>
      <c r="P65" s="185"/>
      <c r="Q65" s="185"/>
      <c r="R65" s="185"/>
      <c r="S65" s="185"/>
    </row>
    <row r="66" spans="1:18" ht="12.75">
      <c r="A66" s="187"/>
      <c r="B66" s="187"/>
      <c r="C66" s="187"/>
      <c r="D66" s="187"/>
      <c r="E66" s="187"/>
      <c r="F66" s="187"/>
      <c r="G66" s="187"/>
      <c r="H66" s="187"/>
      <c r="I66" s="187"/>
      <c r="J66" s="187"/>
      <c r="K66" s="187"/>
      <c r="L66" s="187"/>
      <c r="M66" s="187"/>
      <c r="N66" s="187"/>
      <c r="O66" s="187"/>
      <c r="P66" s="187"/>
      <c r="Q66" s="187"/>
      <c r="R66" s="187"/>
    </row>
    <row r="67" spans="1:18" ht="12.75">
      <c r="A67" s="187"/>
      <c r="B67" s="187"/>
      <c r="C67" s="187"/>
      <c r="D67" s="187"/>
      <c r="E67" s="187"/>
      <c r="F67" s="187"/>
      <c r="G67" s="187"/>
      <c r="H67" s="187"/>
      <c r="I67" s="187"/>
      <c r="J67" s="187"/>
      <c r="K67" s="187"/>
      <c r="L67" s="187"/>
      <c r="M67" s="187"/>
      <c r="N67" s="187"/>
      <c r="O67" s="187"/>
      <c r="P67" s="187"/>
      <c r="Q67" s="187"/>
      <c r="R67" s="187"/>
    </row>
    <row r="68" spans="1:18" ht="12.75">
      <c r="A68" s="187"/>
      <c r="B68" s="187"/>
      <c r="C68" s="187"/>
      <c r="D68" s="187"/>
      <c r="E68" s="187"/>
      <c r="F68" s="187"/>
      <c r="G68" s="187"/>
      <c r="H68" s="187"/>
      <c r="I68" s="187"/>
      <c r="J68" s="187"/>
      <c r="K68" s="187"/>
      <c r="L68" s="187"/>
      <c r="M68" s="187"/>
      <c r="N68" s="187"/>
      <c r="O68" s="187"/>
      <c r="P68" s="187"/>
      <c r="Q68" s="187"/>
      <c r="R68" s="187"/>
    </row>
    <row r="69" spans="1:18" ht="12.75">
      <c r="A69" s="187"/>
      <c r="B69" s="187"/>
      <c r="C69" s="187"/>
      <c r="D69" s="187"/>
      <c r="E69" s="187"/>
      <c r="F69" s="187"/>
      <c r="G69" s="187"/>
      <c r="H69" s="187"/>
      <c r="I69" s="187"/>
      <c r="J69" s="187"/>
      <c r="K69" s="187"/>
      <c r="L69" s="187"/>
      <c r="M69" s="187"/>
      <c r="N69" s="187"/>
      <c r="O69" s="187"/>
      <c r="P69" s="187"/>
      <c r="Q69" s="187"/>
      <c r="R69" s="187"/>
    </row>
    <row r="70" spans="1:18" ht="12.75">
      <c r="A70" s="187"/>
      <c r="B70" s="187"/>
      <c r="C70" s="187"/>
      <c r="D70" s="187"/>
      <c r="E70" s="187"/>
      <c r="F70" s="187"/>
      <c r="G70" s="187"/>
      <c r="H70" s="187"/>
      <c r="I70" s="187"/>
      <c r="J70" s="187"/>
      <c r="K70" s="187"/>
      <c r="L70" s="187"/>
      <c r="M70" s="187"/>
      <c r="N70" s="187"/>
      <c r="O70" s="187"/>
      <c r="P70" s="187"/>
      <c r="Q70" s="187"/>
      <c r="R70" s="187"/>
    </row>
    <row r="71" spans="1:18" ht="12.75">
      <c r="A71" s="187"/>
      <c r="B71" s="187"/>
      <c r="C71" s="187"/>
      <c r="D71" s="187"/>
      <c r="E71" s="187"/>
      <c r="F71" s="187"/>
      <c r="G71" s="187"/>
      <c r="H71" s="187"/>
      <c r="I71" s="187"/>
      <c r="J71" s="187"/>
      <c r="K71" s="187"/>
      <c r="L71" s="187"/>
      <c r="M71" s="187"/>
      <c r="N71" s="187"/>
      <c r="O71" s="187"/>
      <c r="P71" s="187"/>
      <c r="Q71" s="187"/>
      <c r="R71" s="187"/>
    </row>
    <row r="72" spans="1:18" ht="12.75">
      <c r="A72" s="187"/>
      <c r="B72" s="187"/>
      <c r="C72" s="187"/>
      <c r="D72" s="187"/>
      <c r="E72" s="187"/>
      <c r="F72" s="187"/>
      <c r="G72" s="187"/>
      <c r="H72" s="187"/>
      <c r="I72" s="187"/>
      <c r="J72" s="187"/>
      <c r="K72" s="187"/>
      <c r="L72" s="187"/>
      <c r="M72" s="187"/>
      <c r="N72" s="187"/>
      <c r="O72" s="187"/>
      <c r="P72" s="187"/>
      <c r="Q72" s="187"/>
      <c r="R72" s="187"/>
    </row>
    <row r="73" spans="1:18" ht="12.75">
      <c r="A73" s="187"/>
      <c r="B73" s="187"/>
      <c r="C73" s="187"/>
      <c r="D73" s="187"/>
      <c r="E73" s="187"/>
      <c r="F73" s="187"/>
      <c r="G73" s="187"/>
      <c r="H73" s="187"/>
      <c r="I73" s="187"/>
      <c r="J73" s="187"/>
      <c r="K73" s="187"/>
      <c r="L73" s="187"/>
      <c r="M73" s="187"/>
      <c r="N73" s="187"/>
      <c r="O73" s="187"/>
      <c r="P73" s="187"/>
      <c r="Q73" s="187"/>
      <c r="R73" s="187"/>
    </row>
    <row r="74" spans="1:18" ht="12.75">
      <c r="A74" s="187"/>
      <c r="B74" s="187"/>
      <c r="C74" s="187"/>
      <c r="D74" s="187"/>
      <c r="E74" s="187"/>
      <c r="F74" s="187"/>
      <c r="G74" s="187"/>
      <c r="H74" s="187"/>
      <c r="I74" s="187"/>
      <c r="J74" s="187"/>
      <c r="K74" s="187"/>
      <c r="L74" s="187"/>
      <c r="M74" s="187"/>
      <c r="N74" s="187"/>
      <c r="O74" s="187"/>
      <c r="P74" s="187"/>
      <c r="Q74" s="187"/>
      <c r="R74" s="187"/>
    </row>
    <row r="75" spans="1:18" ht="12.75">
      <c r="A75" s="187"/>
      <c r="B75" s="187"/>
      <c r="C75" s="187"/>
      <c r="D75" s="187"/>
      <c r="E75" s="187"/>
      <c r="F75" s="187"/>
      <c r="G75" s="187"/>
      <c r="H75" s="187"/>
      <c r="I75" s="187"/>
      <c r="J75" s="187"/>
      <c r="K75" s="187"/>
      <c r="L75" s="187"/>
      <c r="M75" s="187"/>
      <c r="N75" s="187"/>
      <c r="O75" s="187"/>
      <c r="P75" s="187"/>
      <c r="Q75" s="187"/>
      <c r="R75" s="187"/>
    </row>
    <row r="76" spans="1:18" ht="12.75">
      <c r="A76" s="187"/>
      <c r="B76" s="187"/>
      <c r="C76" s="187"/>
      <c r="D76" s="187"/>
      <c r="E76" s="187"/>
      <c r="F76" s="187"/>
      <c r="G76" s="187"/>
      <c r="H76" s="187"/>
      <c r="I76" s="187"/>
      <c r="J76" s="187"/>
      <c r="K76" s="187"/>
      <c r="L76" s="187"/>
      <c r="M76" s="187"/>
      <c r="N76" s="187"/>
      <c r="O76" s="187"/>
      <c r="P76" s="187"/>
      <c r="Q76" s="187"/>
      <c r="R76" s="187"/>
    </row>
    <row r="77" spans="1:18" ht="12.75">
      <c r="A77" s="187"/>
      <c r="B77" s="187"/>
      <c r="C77" s="187"/>
      <c r="D77" s="187"/>
      <c r="E77" s="187"/>
      <c r="F77" s="187"/>
      <c r="G77" s="187"/>
      <c r="H77" s="187"/>
      <c r="I77" s="187"/>
      <c r="J77" s="187"/>
      <c r="K77" s="187"/>
      <c r="L77" s="187"/>
      <c r="M77" s="187"/>
      <c r="N77" s="187"/>
      <c r="O77" s="187"/>
      <c r="P77" s="187"/>
      <c r="Q77" s="187"/>
      <c r="R77" s="187"/>
    </row>
    <row r="78" spans="1:18" ht="12.75">
      <c r="A78" s="187"/>
      <c r="B78" s="187"/>
      <c r="C78" s="187"/>
      <c r="D78" s="187"/>
      <c r="E78" s="187"/>
      <c r="F78" s="187"/>
      <c r="G78" s="187"/>
      <c r="H78" s="187"/>
      <c r="I78" s="187"/>
      <c r="J78" s="187"/>
      <c r="K78" s="187"/>
      <c r="L78" s="187"/>
      <c r="M78" s="187"/>
      <c r="N78" s="187"/>
      <c r="O78" s="187"/>
      <c r="P78" s="187"/>
      <c r="Q78" s="187"/>
      <c r="R78" s="187"/>
    </row>
    <row r="79" spans="1:18" ht="12.75">
      <c r="A79" s="187"/>
      <c r="B79" s="187"/>
      <c r="C79" s="187"/>
      <c r="D79" s="187"/>
      <c r="E79" s="187"/>
      <c r="F79" s="187"/>
      <c r="G79" s="187"/>
      <c r="H79" s="187"/>
      <c r="I79" s="187"/>
      <c r="J79" s="187"/>
      <c r="K79" s="187"/>
      <c r="L79" s="187"/>
      <c r="M79" s="187"/>
      <c r="N79" s="187"/>
      <c r="O79" s="187"/>
      <c r="P79" s="187"/>
      <c r="Q79" s="187"/>
      <c r="R79" s="187"/>
    </row>
    <row r="80" spans="1:18" ht="12.75">
      <c r="A80" s="187"/>
      <c r="B80" s="187"/>
      <c r="C80" s="187"/>
      <c r="D80" s="187"/>
      <c r="E80" s="187"/>
      <c r="F80" s="187"/>
      <c r="G80" s="187"/>
      <c r="H80" s="187"/>
      <c r="I80" s="187"/>
      <c r="J80" s="187"/>
      <c r="K80" s="187"/>
      <c r="L80" s="187"/>
      <c r="M80" s="187"/>
      <c r="N80" s="187"/>
      <c r="O80" s="187"/>
      <c r="P80" s="187"/>
      <c r="Q80" s="187"/>
      <c r="R80" s="187"/>
    </row>
    <row r="81" spans="1:18" ht="12.75">
      <c r="A81" s="187"/>
      <c r="B81" s="187"/>
      <c r="C81" s="187"/>
      <c r="D81" s="187"/>
      <c r="E81" s="187"/>
      <c r="F81" s="187"/>
      <c r="G81" s="187"/>
      <c r="H81" s="187"/>
      <c r="I81" s="187"/>
      <c r="J81" s="187"/>
      <c r="K81" s="187"/>
      <c r="L81" s="187"/>
      <c r="M81" s="187"/>
      <c r="N81" s="187"/>
      <c r="O81" s="187"/>
      <c r="P81" s="187"/>
      <c r="Q81" s="187"/>
      <c r="R81" s="187"/>
    </row>
    <row r="82" spans="1:18" ht="12.75">
      <c r="A82" s="187"/>
      <c r="B82" s="187"/>
      <c r="C82" s="187"/>
      <c r="D82" s="187"/>
      <c r="E82" s="187"/>
      <c r="F82" s="187"/>
      <c r="G82" s="187"/>
      <c r="H82" s="187"/>
      <c r="I82" s="187"/>
      <c r="J82" s="187"/>
      <c r="K82" s="187"/>
      <c r="L82" s="187"/>
      <c r="M82" s="187"/>
      <c r="N82" s="187"/>
      <c r="O82" s="187"/>
      <c r="P82" s="187"/>
      <c r="Q82" s="187"/>
      <c r="R82" s="187"/>
    </row>
    <row r="83" spans="1:18" ht="12.75">
      <c r="A83" s="187"/>
      <c r="B83" s="187"/>
      <c r="C83" s="187"/>
      <c r="D83" s="187"/>
      <c r="E83" s="187"/>
      <c r="F83" s="187"/>
      <c r="G83" s="187"/>
      <c r="H83" s="187"/>
      <c r="I83" s="187"/>
      <c r="J83" s="187"/>
      <c r="K83" s="187"/>
      <c r="L83" s="187"/>
      <c r="M83" s="187"/>
      <c r="N83" s="187"/>
      <c r="O83" s="187"/>
      <c r="P83" s="187"/>
      <c r="Q83" s="187"/>
      <c r="R83" s="187"/>
    </row>
    <row r="84" spans="1:18" ht="12.75">
      <c r="A84" s="187"/>
      <c r="B84" s="187"/>
      <c r="C84" s="187"/>
      <c r="D84" s="187"/>
      <c r="E84" s="187"/>
      <c r="F84" s="187"/>
      <c r="G84" s="187"/>
      <c r="H84" s="187"/>
      <c r="I84" s="187"/>
      <c r="J84" s="187"/>
      <c r="K84" s="187"/>
      <c r="L84" s="187"/>
      <c r="M84" s="187"/>
      <c r="N84" s="187"/>
      <c r="O84" s="187"/>
      <c r="P84" s="187"/>
      <c r="Q84" s="187"/>
      <c r="R84" s="187"/>
    </row>
    <row r="85" spans="1:18" ht="12.75">
      <c r="A85" s="187"/>
      <c r="B85" s="187"/>
      <c r="C85" s="187"/>
      <c r="D85" s="187"/>
      <c r="E85" s="187"/>
      <c r="F85" s="187"/>
      <c r="G85" s="187"/>
      <c r="H85" s="187"/>
      <c r="I85" s="187"/>
      <c r="J85" s="187"/>
      <c r="K85" s="187"/>
      <c r="L85" s="187"/>
      <c r="M85" s="187"/>
      <c r="N85" s="187"/>
      <c r="O85" s="187"/>
      <c r="P85" s="187"/>
      <c r="Q85" s="187"/>
      <c r="R85" s="187"/>
    </row>
    <row r="86" spans="1:18" ht="12.75">
      <c r="A86" s="187"/>
      <c r="B86" s="187"/>
      <c r="C86" s="187"/>
      <c r="D86" s="187"/>
      <c r="E86" s="187"/>
      <c r="F86" s="187"/>
      <c r="G86" s="187"/>
      <c r="H86" s="187"/>
      <c r="I86" s="187"/>
      <c r="J86" s="187"/>
      <c r="K86" s="187"/>
      <c r="L86" s="187"/>
      <c r="M86" s="187"/>
      <c r="N86" s="187"/>
      <c r="O86" s="187"/>
      <c r="P86" s="187"/>
      <c r="Q86" s="187"/>
      <c r="R86" s="187"/>
    </row>
    <row r="87" spans="1:18" ht="12.75">
      <c r="A87" s="187"/>
      <c r="B87" s="187"/>
      <c r="C87" s="187"/>
      <c r="D87" s="187"/>
      <c r="E87" s="187"/>
      <c r="F87" s="187"/>
      <c r="G87" s="187"/>
      <c r="H87" s="187"/>
      <c r="I87" s="187"/>
      <c r="J87" s="187"/>
      <c r="K87" s="187"/>
      <c r="L87" s="187"/>
      <c r="M87" s="187"/>
      <c r="N87" s="187"/>
      <c r="O87" s="187"/>
      <c r="P87" s="187"/>
      <c r="Q87" s="187"/>
      <c r="R87" s="187"/>
    </row>
    <row r="88" spans="1:18" ht="12.75">
      <c r="A88" s="187"/>
      <c r="B88" s="187"/>
      <c r="C88" s="187"/>
      <c r="D88" s="187"/>
      <c r="E88" s="187"/>
      <c r="F88" s="187"/>
      <c r="G88" s="187"/>
      <c r="H88" s="187"/>
      <c r="I88" s="187"/>
      <c r="J88" s="187"/>
      <c r="K88" s="187"/>
      <c r="L88" s="187"/>
      <c r="M88" s="187"/>
      <c r="N88" s="187"/>
      <c r="O88" s="187"/>
      <c r="P88" s="187"/>
      <c r="Q88" s="187"/>
      <c r="R88" s="187"/>
    </row>
    <row r="89" spans="1:18" ht="12.75">
      <c r="A89" s="187"/>
      <c r="B89" s="187"/>
      <c r="C89" s="187"/>
      <c r="D89" s="187"/>
      <c r="E89" s="187"/>
      <c r="F89" s="187"/>
      <c r="G89" s="187"/>
      <c r="H89" s="187"/>
      <c r="I89" s="187"/>
      <c r="J89" s="187"/>
      <c r="K89" s="187"/>
      <c r="L89" s="187"/>
      <c r="M89" s="187"/>
      <c r="N89" s="187"/>
      <c r="O89" s="187"/>
      <c r="P89" s="187"/>
      <c r="Q89" s="187"/>
      <c r="R89" s="187"/>
    </row>
    <row r="90" spans="1:18" ht="12.75">
      <c r="A90" s="187"/>
      <c r="B90" s="187"/>
      <c r="C90" s="187"/>
      <c r="D90" s="187"/>
      <c r="E90" s="187"/>
      <c r="F90" s="187"/>
      <c r="G90" s="187"/>
      <c r="H90" s="187"/>
      <c r="I90" s="187"/>
      <c r="J90" s="187"/>
      <c r="K90" s="187"/>
      <c r="L90" s="187"/>
      <c r="M90" s="187"/>
      <c r="N90" s="187"/>
      <c r="O90" s="187"/>
      <c r="P90" s="187"/>
      <c r="Q90" s="187"/>
      <c r="R90" s="187"/>
    </row>
    <row r="91" spans="1:18" ht="12.75">
      <c r="A91" s="187"/>
      <c r="B91" s="187"/>
      <c r="C91" s="187"/>
      <c r="D91" s="187"/>
      <c r="E91" s="187"/>
      <c r="F91" s="187"/>
      <c r="G91" s="187"/>
      <c r="H91" s="187"/>
      <c r="I91" s="187"/>
      <c r="J91" s="187"/>
      <c r="K91" s="187"/>
      <c r="L91" s="187"/>
      <c r="M91" s="187"/>
      <c r="N91" s="187"/>
      <c r="O91" s="187"/>
      <c r="P91" s="187"/>
      <c r="Q91" s="187"/>
      <c r="R91" s="187"/>
    </row>
    <row r="92" spans="1:18" ht="12.75">
      <c r="A92" s="187"/>
      <c r="B92" s="187"/>
      <c r="C92" s="187"/>
      <c r="D92" s="187"/>
      <c r="E92" s="187"/>
      <c r="F92" s="187"/>
      <c r="G92" s="187"/>
      <c r="H92" s="187"/>
      <c r="I92" s="187"/>
      <c r="J92" s="187"/>
      <c r="K92" s="187"/>
      <c r="L92" s="187"/>
      <c r="M92" s="187"/>
      <c r="N92" s="187"/>
      <c r="O92" s="187"/>
      <c r="P92" s="187"/>
      <c r="Q92" s="187"/>
      <c r="R92" s="187"/>
    </row>
    <row r="93" spans="1:18" ht="12.75">
      <c r="A93" s="187"/>
      <c r="B93" s="187"/>
      <c r="C93" s="187"/>
      <c r="D93" s="187"/>
      <c r="E93" s="187"/>
      <c r="F93" s="187"/>
      <c r="G93" s="187"/>
      <c r="H93" s="187"/>
      <c r="I93" s="187"/>
      <c r="J93" s="187"/>
      <c r="K93" s="187"/>
      <c r="L93" s="187"/>
      <c r="M93" s="187"/>
      <c r="N93" s="187"/>
      <c r="O93" s="187"/>
      <c r="P93" s="187"/>
      <c r="Q93" s="187"/>
      <c r="R93" s="187"/>
    </row>
    <row r="94" spans="1:18" ht="12.75">
      <c r="A94" s="187"/>
      <c r="B94" s="187"/>
      <c r="C94" s="187"/>
      <c r="D94" s="187"/>
      <c r="E94" s="187"/>
      <c r="F94" s="187"/>
      <c r="G94" s="187"/>
      <c r="H94" s="187"/>
      <c r="I94" s="187"/>
      <c r="J94" s="187"/>
      <c r="K94" s="187"/>
      <c r="L94" s="187"/>
      <c r="M94" s="187"/>
      <c r="N94" s="187"/>
      <c r="O94" s="187"/>
      <c r="P94" s="187"/>
      <c r="Q94" s="187"/>
      <c r="R94" s="187"/>
    </row>
    <row r="95" spans="1:18" ht="12.75">
      <c r="A95" s="187"/>
      <c r="B95" s="187"/>
      <c r="C95" s="187"/>
      <c r="D95" s="187"/>
      <c r="E95" s="187"/>
      <c r="F95" s="187"/>
      <c r="G95" s="187"/>
      <c r="H95" s="187"/>
      <c r="I95" s="187"/>
      <c r="J95" s="187"/>
      <c r="K95" s="187"/>
      <c r="L95" s="187"/>
      <c r="M95" s="187"/>
      <c r="N95" s="187"/>
      <c r="O95" s="187"/>
      <c r="P95" s="187"/>
      <c r="Q95" s="187"/>
      <c r="R95" s="187"/>
    </row>
    <row r="96" spans="1:18" ht="12.75">
      <c r="A96" s="187"/>
      <c r="B96" s="187"/>
      <c r="C96" s="187"/>
      <c r="D96" s="187"/>
      <c r="E96" s="187"/>
      <c r="F96" s="187"/>
      <c r="G96" s="187"/>
      <c r="H96" s="187"/>
      <c r="I96" s="187"/>
      <c r="J96" s="187"/>
      <c r="K96" s="187"/>
      <c r="L96" s="187"/>
      <c r="M96" s="187"/>
      <c r="N96" s="187"/>
      <c r="O96" s="187"/>
      <c r="P96" s="187"/>
      <c r="Q96" s="187"/>
      <c r="R96" s="187"/>
    </row>
    <row r="97" spans="1:18" ht="12.75">
      <c r="A97" s="187"/>
      <c r="B97" s="187"/>
      <c r="C97" s="187"/>
      <c r="D97" s="187"/>
      <c r="E97" s="187"/>
      <c r="F97" s="187"/>
      <c r="G97" s="187"/>
      <c r="H97" s="187"/>
      <c r="I97" s="187"/>
      <c r="J97" s="187"/>
      <c r="K97" s="187"/>
      <c r="L97" s="187"/>
      <c r="M97" s="187"/>
      <c r="N97" s="187"/>
      <c r="O97" s="187"/>
      <c r="P97" s="187"/>
      <c r="Q97" s="187"/>
      <c r="R97" s="187"/>
    </row>
    <row r="98" spans="1:18" ht="12.75">
      <c r="A98" s="187"/>
      <c r="B98" s="187"/>
      <c r="C98" s="187"/>
      <c r="D98" s="187"/>
      <c r="E98" s="187"/>
      <c r="F98" s="187"/>
      <c r="G98" s="187"/>
      <c r="H98" s="187"/>
      <c r="I98" s="187"/>
      <c r="J98" s="187"/>
      <c r="K98" s="187"/>
      <c r="L98" s="187"/>
      <c r="M98" s="187"/>
      <c r="N98" s="187"/>
      <c r="O98" s="187"/>
      <c r="P98" s="187"/>
      <c r="Q98" s="187"/>
      <c r="R98" s="187"/>
    </row>
    <row r="99" spans="1:18" ht="12.75">
      <c r="A99" s="187"/>
      <c r="B99" s="187"/>
      <c r="C99" s="187"/>
      <c r="D99" s="187"/>
      <c r="E99" s="187"/>
      <c r="F99" s="187"/>
      <c r="G99" s="187"/>
      <c r="H99" s="187"/>
      <c r="I99" s="187"/>
      <c r="J99" s="187"/>
      <c r="K99" s="187"/>
      <c r="L99" s="187"/>
      <c r="M99" s="187"/>
      <c r="N99" s="187"/>
      <c r="O99" s="187"/>
      <c r="P99" s="187"/>
      <c r="Q99" s="187"/>
      <c r="R99" s="187"/>
    </row>
    <row r="100" spans="1:18" ht="12.75">
      <c r="A100" s="187"/>
      <c r="B100" s="187"/>
      <c r="C100" s="187"/>
      <c r="D100" s="187"/>
      <c r="E100" s="187"/>
      <c r="F100" s="187"/>
      <c r="G100" s="187"/>
      <c r="H100" s="187"/>
      <c r="I100" s="187"/>
      <c r="J100" s="187"/>
      <c r="K100" s="187"/>
      <c r="L100" s="187"/>
      <c r="M100" s="187"/>
      <c r="N100" s="187"/>
      <c r="O100" s="187"/>
      <c r="P100" s="187"/>
      <c r="Q100" s="187"/>
      <c r="R100" s="187"/>
    </row>
    <row r="101" spans="1:18" ht="12.75">
      <c r="A101" s="187"/>
      <c r="B101" s="187"/>
      <c r="C101" s="187"/>
      <c r="D101" s="187"/>
      <c r="E101" s="187"/>
      <c r="F101" s="187"/>
      <c r="G101" s="187"/>
      <c r="H101" s="187"/>
      <c r="I101" s="187"/>
      <c r="J101" s="187"/>
      <c r="K101" s="187"/>
      <c r="L101" s="187"/>
      <c r="M101" s="187"/>
      <c r="N101" s="187"/>
      <c r="O101" s="187"/>
      <c r="P101" s="187"/>
      <c r="Q101" s="187"/>
      <c r="R101" s="187"/>
    </row>
    <row r="102" spans="1:18" ht="12.75">
      <c r="A102" s="187"/>
      <c r="B102" s="187"/>
      <c r="C102" s="187"/>
      <c r="D102" s="187"/>
      <c r="E102" s="187"/>
      <c r="F102" s="187"/>
      <c r="G102" s="187"/>
      <c r="H102" s="187"/>
      <c r="I102" s="187"/>
      <c r="J102" s="187"/>
      <c r="K102" s="187"/>
      <c r="L102" s="187"/>
      <c r="M102" s="187"/>
      <c r="N102" s="187"/>
      <c r="O102" s="187"/>
      <c r="P102" s="187"/>
      <c r="Q102" s="187"/>
      <c r="R102" s="187"/>
    </row>
    <row r="103" spans="1:18" ht="12.75">
      <c r="A103" s="187"/>
      <c r="B103" s="187"/>
      <c r="C103" s="187"/>
      <c r="D103" s="187"/>
      <c r="E103" s="187"/>
      <c r="F103" s="187"/>
      <c r="G103" s="187"/>
      <c r="H103" s="187"/>
      <c r="I103" s="187"/>
      <c r="J103" s="187"/>
      <c r="K103" s="187"/>
      <c r="L103" s="187"/>
      <c r="M103" s="187"/>
      <c r="N103" s="187"/>
      <c r="O103" s="187"/>
      <c r="P103" s="187"/>
      <c r="Q103" s="187"/>
      <c r="R103" s="187"/>
    </row>
    <row r="104" spans="1:18" ht="12.75">
      <c r="A104" s="187"/>
      <c r="B104" s="187"/>
      <c r="C104" s="187"/>
      <c r="D104" s="187"/>
      <c r="E104" s="187"/>
      <c r="F104" s="187"/>
      <c r="G104" s="187"/>
      <c r="H104" s="187"/>
      <c r="I104" s="187"/>
      <c r="J104" s="187"/>
      <c r="K104" s="187"/>
      <c r="L104" s="187"/>
      <c r="M104" s="187"/>
      <c r="N104" s="187"/>
      <c r="O104" s="187"/>
      <c r="P104" s="187"/>
      <c r="Q104" s="187"/>
      <c r="R104" s="187"/>
    </row>
    <row r="105" spans="1:18" ht="12.75">
      <c r="A105" s="187"/>
      <c r="B105" s="187"/>
      <c r="C105" s="187"/>
      <c r="D105" s="187"/>
      <c r="E105" s="187"/>
      <c r="F105" s="187"/>
      <c r="G105" s="187"/>
      <c r="H105" s="187"/>
      <c r="I105" s="187"/>
      <c r="J105" s="187"/>
      <c r="K105" s="187"/>
      <c r="L105" s="187"/>
      <c r="M105" s="187"/>
      <c r="N105" s="187"/>
      <c r="O105" s="187"/>
      <c r="P105" s="187"/>
      <c r="Q105" s="187"/>
      <c r="R105" s="187"/>
    </row>
    <row r="106" spans="1:18" ht="12.75">
      <c r="A106" s="187"/>
      <c r="B106" s="187"/>
      <c r="C106" s="187"/>
      <c r="D106" s="187"/>
      <c r="E106" s="187"/>
      <c r="F106" s="187"/>
      <c r="G106" s="187"/>
      <c r="H106" s="187"/>
      <c r="I106" s="187"/>
      <c r="J106" s="187"/>
      <c r="K106" s="187"/>
      <c r="L106" s="187"/>
      <c r="M106" s="187"/>
      <c r="N106" s="187"/>
      <c r="O106" s="187"/>
      <c r="P106" s="187"/>
      <c r="Q106" s="187"/>
      <c r="R106" s="187"/>
    </row>
    <row r="107" spans="1:18" ht="12.75">
      <c r="A107" s="187"/>
      <c r="B107" s="187"/>
      <c r="C107" s="187"/>
      <c r="D107" s="187"/>
      <c r="E107" s="187"/>
      <c r="F107" s="187"/>
      <c r="G107" s="187"/>
      <c r="H107" s="187"/>
      <c r="I107" s="187"/>
      <c r="J107" s="187"/>
      <c r="K107" s="187"/>
      <c r="L107" s="187"/>
      <c r="M107" s="187"/>
      <c r="N107" s="187"/>
      <c r="O107" s="187"/>
      <c r="P107" s="187"/>
      <c r="Q107" s="187"/>
      <c r="R107" s="187"/>
    </row>
    <row r="108" spans="1:18" ht="12.75">
      <c r="A108" s="187"/>
      <c r="B108" s="187"/>
      <c r="C108" s="187"/>
      <c r="D108" s="187"/>
      <c r="E108" s="187"/>
      <c r="F108" s="187"/>
      <c r="G108" s="187"/>
      <c r="H108" s="187"/>
      <c r="I108" s="187"/>
      <c r="J108" s="187"/>
      <c r="K108" s="187"/>
      <c r="L108" s="187"/>
      <c r="M108" s="187"/>
      <c r="N108" s="187"/>
      <c r="O108" s="187"/>
      <c r="P108" s="187"/>
      <c r="Q108" s="187"/>
      <c r="R108" s="187"/>
    </row>
    <row r="109" spans="1:18" ht="12.75">
      <c r="A109" s="187"/>
      <c r="B109" s="187"/>
      <c r="C109" s="187"/>
      <c r="D109" s="187"/>
      <c r="E109" s="187"/>
      <c r="F109" s="187"/>
      <c r="G109" s="187"/>
      <c r="H109" s="187"/>
      <c r="I109" s="187"/>
      <c r="J109" s="187"/>
      <c r="K109" s="187"/>
      <c r="L109" s="187"/>
      <c r="M109" s="187"/>
      <c r="N109" s="187"/>
      <c r="O109" s="187"/>
      <c r="P109" s="187"/>
      <c r="Q109" s="187"/>
      <c r="R109" s="187"/>
    </row>
    <row r="110" spans="1:18" ht="12.75">
      <c r="A110" s="187"/>
      <c r="B110" s="187"/>
      <c r="C110" s="187"/>
      <c r="D110" s="187"/>
      <c r="E110" s="187"/>
      <c r="F110" s="187"/>
      <c r="G110" s="187"/>
      <c r="H110" s="187"/>
      <c r="I110" s="187"/>
      <c r="J110" s="187"/>
      <c r="K110" s="187"/>
      <c r="L110" s="187"/>
      <c r="M110" s="187"/>
      <c r="N110" s="187"/>
      <c r="O110" s="187"/>
      <c r="P110" s="187"/>
      <c r="Q110" s="187"/>
      <c r="R110" s="187"/>
    </row>
    <row r="111" spans="1:18" ht="12.75">
      <c r="A111" s="187"/>
      <c r="B111" s="187"/>
      <c r="C111" s="187"/>
      <c r="D111" s="187"/>
      <c r="E111" s="187"/>
      <c r="F111" s="187"/>
      <c r="G111" s="187"/>
      <c r="H111" s="187"/>
      <c r="I111" s="187"/>
      <c r="J111" s="187"/>
      <c r="K111" s="187"/>
      <c r="L111" s="187"/>
      <c r="M111" s="187"/>
      <c r="N111" s="187"/>
      <c r="O111" s="187"/>
      <c r="P111" s="187"/>
      <c r="Q111" s="187"/>
      <c r="R111" s="187"/>
    </row>
    <row r="112" spans="1:18" ht="12.75">
      <c r="A112" s="187"/>
      <c r="B112" s="187"/>
      <c r="C112" s="187"/>
      <c r="D112" s="187"/>
      <c r="E112" s="187"/>
      <c r="F112" s="187"/>
      <c r="G112" s="187"/>
      <c r="H112" s="187"/>
      <c r="I112" s="187"/>
      <c r="J112" s="187"/>
      <c r="K112" s="187"/>
      <c r="L112" s="187"/>
      <c r="M112" s="187"/>
      <c r="N112" s="187"/>
      <c r="O112" s="187"/>
      <c r="P112" s="187"/>
      <c r="Q112" s="187"/>
      <c r="R112" s="187"/>
    </row>
    <row r="113" spans="1:18" ht="12.75">
      <c r="A113" s="187"/>
      <c r="B113" s="187"/>
      <c r="C113" s="187"/>
      <c r="D113" s="187"/>
      <c r="E113" s="187"/>
      <c r="F113" s="187"/>
      <c r="G113" s="187"/>
      <c r="H113" s="187"/>
      <c r="I113" s="187"/>
      <c r="J113" s="187"/>
      <c r="K113" s="187"/>
      <c r="L113" s="187"/>
      <c r="M113" s="187"/>
      <c r="N113" s="187"/>
      <c r="O113" s="187"/>
      <c r="P113" s="187"/>
      <c r="Q113" s="187"/>
      <c r="R113" s="187"/>
    </row>
    <row r="114" spans="1:18" ht="12.75">
      <c r="A114" s="187"/>
      <c r="B114" s="187"/>
      <c r="C114" s="187"/>
      <c r="D114" s="187"/>
      <c r="E114" s="187"/>
      <c r="F114" s="187"/>
      <c r="G114" s="187"/>
      <c r="H114" s="187"/>
      <c r="I114" s="187"/>
      <c r="J114" s="187"/>
      <c r="K114" s="187"/>
      <c r="L114" s="187"/>
      <c r="M114" s="187"/>
      <c r="N114" s="187"/>
      <c r="O114" s="187"/>
      <c r="P114" s="187"/>
      <c r="Q114" s="187"/>
      <c r="R114" s="187"/>
    </row>
    <row r="115" spans="1:18" ht="12.75">
      <c r="A115" s="187"/>
      <c r="B115" s="187"/>
      <c r="C115" s="187"/>
      <c r="D115" s="187"/>
      <c r="E115" s="187"/>
      <c r="F115" s="187"/>
      <c r="G115" s="187"/>
      <c r="H115" s="187"/>
      <c r="I115" s="187"/>
      <c r="J115" s="187"/>
      <c r="K115" s="187"/>
      <c r="L115" s="187"/>
      <c r="M115" s="187"/>
      <c r="N115" s="187"/>
      <c r="O115" s="187"/>
      <c r="P115" s="187"/>
      <c r="Q115" s="187"/>
      <c r="R115" s="187"/>
    </row>
    <row r="116" spans="1:18" ht="12.75">
      <c r="A116" s="187"/>
      <c r="B116" s="187"/>
      <c r="C116" s="187"/>
      <c r="D116" s="187"/>
      <c r="E116" s="187"/>
      <c r="F116" s="187"/>
      <c r="G116" s="187"/>
      <c r="H116" s="187"/>
      <c r="I116" s="187"/>
      <c r="J116" s="187"/>
      <c r="K116" s="187"/>
      <c r="L116" s="187"/>
      <c r="M116" s="187"/>
      <c r="N116" s="187"/>
      <c r="O116" s="187"/>
      <c r="P116" s="187"/>
      <c r="Q116" s="187"/>
      <c r="R116" s="187"/>
    </row>
    <row r="117" spans="1:18" ht="12.75">
      <c r="A117" s="187"/>
      <c r="B117" s="187"/>
      <c r="C117" s="187"/>
      <c r="D117" s="187"/>
      <c r="E117" s="187"/>
      <c r="F117" s="187"/>
      <c r="G117" s="187"/>
      <c r="H117" s="187"/>
      <c r="I117" s="187"/>
      <c r="J117" s="187"/>
      <c r="K117" s="187"/>
      <c r="L117" s="187"/>
      <c r="M117" s="187"/>
      <c r="N117" s="187"/>
      <c r="O117" s="187"/>
      <c r="P117" s="187"/>
      <c r="Q117" s="187"/>
      <c r="R117" s="187"/>
    </row>
    <row r="118" spans="1:18" ht="12.75">
      <c r="A118" s="187"/>
      <c r="B118" s="187"/>
      <c r="C118" s="187"/>
      <c r="D118" s="187"/>
      <c r="E118" s="187"/>
      <c r="F118" s="187"/>
      <c r="G118" s="187"/>
      <c r="H118" s="187"/>
      <c r="I118" s="187"/>
      <c r="J118" s="187"/>
      <c r="K118" s="187"/>
      <c r="L118" s="187"/>
      <c r="M118" s="187"/>
      <c r="N118" s="187"/>
      <c r="O118" s="187"/>
      <c r="P118" s="187"/>
      <c r="Q118" s="187"/>
      <c r="R118" s="187"/>
    </row>
    <row r="119" spans="1:18" ht="12.75">
      <c r="A119" s="187"/>
      <c r="B119" s="187"/>
      <c r="C119" s="187"/>
      <c r="D119" s="187"/>
      <c r="E119" s="187"/>
      <c r="F119" s="187"/>
      <c r="G119" s="187"/>
      <c r="H119" s="187"/>
      <c r="I119" s="187"/>
      <c r="J119" s="187"/>
      <c r="K119" s="187"/>
      <c r="L119" s="187"/>
      <c r="M119" s="187"/>
      <c r="N119" s="187"/>
      <c r="O119" s="187"/>
      <c r="P119" s="187"/>
      <c r="Q119" s="187"/>
      <c r="R119" s="187"/>
    </row>
    <row r="120" spans="1:18" ht="12.75">
      <c r="A120" s="187"/>
      <c r="B120" s="187"/>
      <c r="C120" s="187"/>
      <c r="D120" s="187"/>
      <c r="E120" s="187"/>
      <c r="F120" s="187"/>
      <c r="G120" s="187"/>
      <c r="H120" s="187"/>
      <c r="I120" s="187"/>
      <c r="J120" s="187"/>
      <c r="K120" s="187"/>
      <c r="L120" s="187"/>
      <c r="M120" s="187"/>
      <c r="N120" s="187"/>
      <c r="O120" s="187"/>
      <c r="P120" s="187"/>
      <c r="Q120" s="187"/>
      <c r="R120" s="187"/>
    </row>
    <row r="121" spans="1:18" ht="12.75">
      <c r="A121" s="187"/>
      <c r="B121" s="187"/>
      <c r="C121" s="187"/>
      <c r="D121" s="187"/>
      <c r="E121" s="187"/>
      <c r="F121" s="187"/>
      <c r="G121" s="187"/>
      <c r="H121" s="187"/>
      <c r="I121" s="187"/>
      <c r="J121" s="187"/>
      <c r="K121" s="187"/>
      <c r="L121" s="187"/>
      <c r="M121" s="187"/>
      <c r="N121" s="187"/>
      <c r="O121" s="187"/>
      <c r="P121" s="187"/>
      <c r="Q121" s="187"/>
      <c r="R121" s="187"/>
    </row>
    <row r="122" spans="1:18" ht="12.75">
      <c r="A122" s="187"/>
      <c r="B122" s="187"/>
      <c r="C122" s="187"/>
      <c r="D122" s="187"/>
      <c r="E122" s="187"/>
      <c r="F122" s="187"/>
      <c r="G122" s="187"/>
      <c r="H122" s="187"/>
      <c r="I122" s="187"/>
      <c r="J122" s="187"/>
      <c r="K122" s="187"/>
      <c r="L122" s="187"/>
      <c r="M122" s="187"/>
      <c r="N122" s="187"/>
      <c r="O122" s="187"/>
      <c r="P122" s="187"/>
      <c r="Q122" s="187"/>
      <c r="R122" s="187"/>
    </row>
    <row r="123" spans="1:18" ht="12.75">
      <c r="A123" s="187"/>
      <c r="B123" s="187"/>
      <c r="C123" s="187"/>
      <c r="D123" s="187"/>
      <c r="E123" s="187"/>
      <c r="F123" s="187"/>
      <c r="G123" s="187"/>
      <c r="H123" s="187"/>
      <c r="I123" s="187"/>
      <c r="J123" s="187"/>
      <c r="K123" s="187"/>
      <c r="L123" s="187"/>
      <c r="M123" s="187"/>
      <c r="N123" s="187"/>
      <c r="O123" s="187"/>
      <c r="P123" s="187"/>
      <c r="Q123" s="187"/>
      <c r="R123" s="187"/>
    </row>
    <row r="124" spans="1:18" ht="12.75">
      <c r="A124" s="187"/>
      <c r="B124" s="187"/>
      <c r="C124" s="187"/>
      <c r="D124" s="187"/>
      <c r="E124" s="187"/>
      <c r="F124" s="187"/>
      <c r="G124" s="187"/>
      <c r="H124" s="187"/>
      <c r="I124" s="187"/>
      <c r="J124" s="187"/>
      <c r="K124" s="187"/>
      <c r="L124" s="187"/>
      <c r="M124" s="187"/>
      <c r="N124" s="187"/>
      <c r="O124" s="187"/>
      <c r="P124" s="187"/>
      <c r="Q124" s="187"/>
      <c r="R124" s="187"/>
    </row>
    <row r="125" spans="1:18" ht="12.75">
      <c r="A125" s="187"/>
      <c r="B125" s="187"/>
      <c r="C125" s="187"/>
      <c r="D125" s="187"/>
      <c r="E125" s="187"/>
      <c r="F125" s="187"/>
      <c r="G125" s="187"/>
      <c r="H125" s="187"/>
      <c r="I125" s="187"/>
      <c r="J125" s="187"/>
      <c r="K125" s="187"/>
      <c r="L125" s="187"/>
      <c r="M125" s="187"/>
      <c r="N125" s="187"/>
      <c r="O125" s="187"/>
      <c r="P125" s="187"/>
      <c r="Q125" s="187"/>
      <c r="R125" s="187"/>
    </row>
    <row r="126" spans="1:18" ht="12.75">
      <c r="A126" s="187"/>
      <c r="B126" s="187"/>
      <c r="C126" s="187"/>
      <c r="D126" s="187"/>
      <c r="E126" s="187"/>
      <c r="F126" s="187"/>
      <c r="G126" s="187"/>
      <c r="H126" s="187"/>
      <c r="I126" s="187"/>
      <c r="J126" s="187"/>
      <c r="K126" s="187"/>
      <c r="L126" s="187"/>
      <c r="M126" s="187"/>
      <c r="N126" s="187"/>
      <c r="O126" s="187"/>
      <c r="P126" s="187"/>
      <c r="Q126" s="187"/>
      <c r="R126" s="187"/>
    </row>
    <row r="127" spans="1:18" ht="12.75">
      <c r="A127" s="187"/>
      <c r="B127" s="187"/>
      <c r="C127" s="187"/>
      <c r="D127" s="187"/>
      <c r="E127" s="187"/>
      <c r="F127" s="187"/>
      <c r="G127" s="187"/>
      <c r="H127" s="187"/>
      <c r="I127" s="187"/>
      <c r="J127" s="187"/>
      <c r="K127" s="187"/>
      <c r="L127" s="187"/>
      <c r="M127" s="187"/>
      <c r="N127" s="187"/>
      <c r="O127" s="187"/>
      <c r="P127" s="187"/>
      <c r="Q127" s="187"/>
      <c r="R127" s="187"/>
    </row>
    <row r="128" spans="1:18" ht="12.75">
      <c r="A128" s="187"/>
      <c r="B128" s="187"/>
      <c r="C128" s="187"/>
      <c r="D128" s="187"/>
      <c r="E128" s="187"/>
      <c r="F128" s="187"/>
      <c r="G128" s="187"/>
      <c r="H128" s="187"/>
      <c r="I128" s="187"/>
      <c r="J128" s="187"/>
      <c r="K128" s="187"/>
      <c r="L128" s="187"/>
      <c r="M128" s="187"/>
      <c r="N128" s="187"/>
      <c r="O128" s="187"/>
      <c r="P128" s="187"/>
      <c r="Q128" s="187"/>
      <c r="R128" s="187"/>
    </row>
    <row r="129" spans="1:18" ht="12.75">
      <c r="A129" s="187"/>
      <c r="B129" s="187"/>
      <c r="C129" s="187"/>
      <c r="D129" s="187"/>
      <c r="E129" s="187"/>
      <c r="F129" s="187"/>
      <c r="G129" s="187"/>
      <c r="H129" s="187"/>
      <c r="I129" s="187"/>
      <c r="J129" s="187"/>
      <c r="K129" s="187"/>
      <c r="L129" s="187"/>
      <c r="M129" s="187"/>
      <c r="N129" s="187"/>
      <c r="O129" s="187"/>
      <c r="P129" s="187"/>
      <c r="Q129" s="187"/>
      <c r="R129" s="187"/>
    </row>
    <row r="130" spans="1:18" ht="12.75">
      <c r="A130" s="187"/>
      <c r="B130" s="187"/>
      <c r="C130" s="187"/>
      <c r="D130" s="187"/>
      <c r="E130" s="187"/>
      <c r="F130" s="187"/>
      <c r="G130" s="187"/>
      <c r="H130" s="187"/>
      <c r="I130" s="187"/>
      <c r="J130" s="187"/>
      <c r="K130" s="187"/>
      <c r="L130" s="187"/>
      <c r="M130" s="187"/>
      <c r="N130" s="187"/>
      <c r="O130" s="187"/>
      <c r="P130" s="187"/>
      <c r="Q130" s="187"/>
      <c r="R130" s="187"/>
    </row>
    <row r="131" spans="1:18" ht="12.75">
      <c r="A131" s="187"/>
      <c r="B131" s="187"/>
      <c r="C131" s="187"/>
      <c r="D131" s="187"/>
      <c r="E131" s="187"/>
      <c r="F131" s="187"/>
      <c r="G131" s="187"/>
      <c r="H131" s="187"/>
      <c r="I131" s="187"/>
      <c r="J131" s="187"/>
      <c r="K131" s="187"/>
      <c r="L131" s="187"/>
      <c r="M131" s="187"/>
      <c r="N131" s="187"/>
      <c r="O131" s="187"/>
      <c r="P131" s="187"/>
      <c r="Q131" s="187"/>
      <c r="R131" s="187"/>
    </row>
    <row r="132" spans="1:18" ht="12.75">
      <c r="A132" s="187"/>
      <c r="B132" s="187"/>
      <c r="C132" s="187"/>
      <c r="D132" s="187"/>
      <c r="E132" s="187"/>
      <c r="F132" s="187"/>
      <c r="G132" s="187"/>
      <c r="H132" s="187"/>
      <c r="I132" s="187"/>
      <c r="J132" s="187"/>
      <c r="K132" s="187"/>
      <c r="L132" s="187"/>
      <c r="M132" s="187"/>
      <c r="N132" s="187"/>
      <c r="O132" s="187"/>
      <c r="P132" s="187"/>
      <c r="Q132" s="187"/>
      <c r="R132" s="187"/>
    </row>
    <row r="133" spans="1:18" ht="12.75">
      <c r="A133" s="187"/>
      <c r="B133" s="187"/>
      <c r="C133" s="187"/>
      <c r="D133" s="187"/>
      <c r="E133" s="187"/>
      <c r="F133" s="187"/>
      <c r="G133" s="187"/>
      <c r="H133" s="187"/>
      <c r="I133" s="187"/>
      <c r="J133" s="187"/>
      <c r="K133" s="187"/>
      <c r="L133" s="187"/>
      <c r="M133" s="187"/>
      <c r="N133" s="187"/>
      <c r="O133" s="187"/>
      <c r="P133" s="187"/>
      <c r="Q133" s="187"/>
      <c r="R133" s="187"/>
    </row>
    <row r="134" spans="1:18" ht="12.75">
      <c r="A134" s="187"/>
      <c r="B134" s="187"/>
      <c r="C134" s="187"/>
      <c r="D134" s="187"/>
      <c r="E134" s="187"/>
      <c r="F134" s="187"/>
      <c r="G134" s="187"/>
      <c r="H134" s="187"/>
      <c r="I134" s="187"/>
      <c r="J134" s="187"/>
      <c r="K134" s="187"/>
      <c r="L134" s="187"/>
      <c r="M134" s="187"/>
      <c r="N134" s="187"/>
      <c r="O134" s="187"/>
      <c r="P134" s="187"/>
      <c r="Q134" s="187"/>
      <c r="R134" s="187"/>
    </row>
    <row r="135" spans="1:18" ht="12.75">
      <c r="A135" s="187"/>
      <c r="B135" s="187"/>
      <c r="C135" s="187"/>
      <c r="D135" s="187"/>
      <c r="E135" s="187"/>
      <c r="F135" s="187"/>
      <c r="G135" s="187"/>
      <c r="H135" s="187"/>
      <c r="I135" s="187"/>
      <c r="J135" s="187"/>
      <c r="K135" s="187"/>
      <c r="L135" s="187"/>
      <c r="M135" s="187"/>
      <c r="N135" s="187"/>
      <c r="O135" s="187"/>
      <c r="P135" s="187"/>
      <c r="Q135" s="187"/>
      <c r="R135" s="187"/>
    </row>
    <row r="136" spans="1:18" ht="12.75">
      <c r="A136" s="187"/>
      <c r="B136" s="187"/>
      <c r="C136" s="187"/>
      <c r="D136" s="187"/>
      <c r="E136" s="187"/>
      <c r="F136" s="187"/>
      <c r="G136" s="187"/>
      <c r="H136" s="187"/>
      <c r="I136" s="187"/>
      <c r="J136" s="187"/>
      <c r="K136" s="187"/>
      <c r="L136" s="187"/>
      <c r="M136" s="187"/>
      <c r="N136" s="187"/>
      <c r="O136" s="187"/>
      <c r="P136" s="187"/>
      <c r="Q136" s="187"/>
      <c r="R136" s="187"/>
    </row>
    <row r="137" spans="1:18" ht="12.75">
      <c r="A137" s="187"/>
      <c r="B137" s="187"/>
      <c r="C137" s="187"/>
      <c r="D137" s="187"/>
      <c r="E137" s="187"/>
      <c r="F137" s="187"/>
      <c r="G137" s="187"/>
      <c r="H137" s="187"/>
      <c r="I137" s="187"/>
      <c r="J137" s="187"/>
      <c r="K137" s="187"/>
      <c r="L137" s="187"/>
      <c r="M137" s="187"/>
      <c r="N137" s="187"/>
      <c r="O137" s="187"/>
      <c r="P137" s="187"/>
      <c r="Q137" s="187"/>
      <c r="R137" s="187"/>
    </row>
    <row r="138" spans="1:18" ht="12.75">
      <c r="A138" s="187"/>
      <c r="B138" s="187"/>
      <c r="C138" s="187"/>
      <c r="D138" s="187"/>
      <c r="E138" s="187"/>
      <c r="F138" s="187"/>
      <c r="G138" s="187"/>
      <c r="H138" s="187"/>
      <c r="I138" s="187"/>
      <c r="J138" s="187"/>
      <c r="K138" s="187"/>
      <c r="L138" s="187"/>
      <c r="M138" s="187"/>
      <c r="N138" s="187"/>
      <c r="O138" s="187"/>
      <c r="P138" s="187"/>
      <c r="Q138" s="187"/>
      <c r="R138" s="187"/>
    </row>
    <row r="139" spans="1:18" ht="12.75">
      <c r="A139" s="187"/>
      <c r="B139" s="187"/>
      <c r="C139" s="187"/>
      <c r="D139" s="187"/>
      <c r="E139" s="187"/>
      <c r="F139" s="187"/>
      <c r="G139" s="187"/>
      <c r="H139" s="187"/>
      <c r="I139" s="187"/>
      <c r="J139" s="187"/>
      <c r="K139" s="187"/>
      <c r="L139" s="187"/>
      <c r="M139" s="187"/>
      <c r="N139" s="187"/>
      <c r="O139" s="187"/>
      <c r="P139" s="187"/>
      <c r="Q139" s="187"/>
      <c r="R139" s="187"/>
    </row>
    <row r="140" spans="1:18" ht="12.75">
      <c r="A140" s="187"/>
      <c r="B140" s="187"/>
      <c r="C140" s="187"/>
      <c r="D140" s="187"/>
      <c r="E140" s="187"/>
      <c r="F140" s="187"/>
      <c r="G140" s="187"/>
      <c r="H140" s="187"/>
      <c r="I140" s="187"/>
      <c r="J140" s="187"/>
      <c r="K140" s="187"/>
      <c r="L140" s="187"/>
      <c r="M140" s="187"/>
      <c r="N140" s="187"/>
      <c r="O140" s="187"/>
      <c r="P140" s="187"/>
      <c r="Q140" s="187"/>
      <c r="R140" s="187"/>
    </row>
    <row r="141" spans="1:18" ht="12.75">
      <c r="A141" s="187"/>
      <c r="B141" s="187"/>
      <c r="C141" s="187"/>
      <c r="D141" s="187"/>
      <c r="E141" s="187"/>
      <c r="F141" s="187"/>
      <c r="G141" s="187"/>
      <c r="H141" s="187"/>
      <c r="I141" s="187"/>
      <c r="J141" s="187"/>
      <c r="K141" s="187"/>
      <c r="L141" s="187"/>
      <c r="M141" s="187"/>
      <c r="N141" s="187"/>
      <c r="O141" s="187"/>
      <c r="P141" s="187"/>
      <c r="Q141" s="187"/>
      <c r="R141" s="187"/>
    </row>
    <row r="142" spans="1:18" ht="12.75">
      <c r="A142" s="187"/>
      <c r="B142" s="187"/>
      <c r="C142" s="187"/>
      <c r="D142" s="187"/>
      <c r="E142" s="187"/>
      <c r="F142" s="187"/>
      <c r="G142" s="187"/>
      <c r="H142" s="187"/>
      <c r="I142" s="187"/>
      <c r="J142" s="187"/>
      <c r="K142" s="187"/>
      <c r="L142" s="187"/>
      <c r="M142" s="187"/>
      <c r="N142" s="187"/>
      <c r="O142" s="187"/>
      <c r="P142" s="187"/>
      <c r="Q142" s="187"/>
      <c r="R142" s="187"/>
    </row>
    <row r="143" spans="1:18" ht="12.75">
      <c r="A143" s="187"/>
      <c r="B143" s="187"/>
      <c r="C143" s="187"/>
      <c r="D143" s="187"/>
      <c r="E143" s="187"/>
      <c r="F143" s="187"/>
      <c r="G143" s="187"/>
      <c r="H143" s="187"/>
      <c r="I143" s="187"/>
      <c r="J143" s="187"/>
      <c r="K143" s="187"/>
      <c r="L143" s="187"/>
      <c r="M143" s="187"/>
      <c r="N143" s="187"/>
      <c r="O143" s="187"/>
      <c r="P143" s="187"/>
      <c r="Q143" s="187"/>
      <c r="R143" s="187"/>
    </row>
    <row r="144" spans="1:18" ht="12.75">
      <c r="A144" s="187"/>
      <c r="B144" s="187"/>
      <c r="C144" s="187"/>
      <c r="D144" s="187"/>
      <c r="E144" s="187"/>
      <c r="F144" s="187"/>
      <c r="G144" s="187"/>
      <c r="H144" s="187"/>
      <c r="I144" s="187"/>
      <c r="J144" s="187"/>
      <c r="K144" s="187"/>
      <c r="L144" s="187"/>
      <c r="M144" s="187"/>
      <c r="N144" s="187"/>
      <c r="O144" s="187"/>
      <c r="P144" s="187"/>
      <c r="Q144" s="187"/>
      <c r="R144" s="187"/>
    </row>
    <row r="145" spans="1:18" ht="12.75">
      <c r="A145" s="187"/>
      <c r="B145" s="187"/>
      <c r="C145" s="187"/>
      <c r="D145" s="187"/>
      <c r="E145" s="187"/>
      <c r="F145" s="187"/>
      <c r="G145" s="187"/>
      <c r="H145" s="187"/>
      <c r="I145" s="187"/>
      <c r="J145" s="187"/>
      <c r="K145" s="187"/>
      <c r="L145" s="187"/>
      <c r="M145" s="187"/>
      <c r="N145" s="187"/>
      <c r="O145" s="187"/>
      <c r="P145" s="187"/>
      <c r="Q145" s="187"/>
      <c r="R145" s="187"/>
    </row>
    <row r="146" spans="1:18" ht="12.75">
      <c r="A146" s="187"/>
      <c r="B146" s="187"/>
      <c r="C146" s="187"/>
      <c r="D146" s="187"/>
      <c r="E146" s="187"/>
      <c r="F146" s="187"/>
      <c r="G146" s="187"/>
      <c r="H146" s="187"/>
      <c r="I146" s="187"/>
      <c r="J146" s="187"/>
      <c r="K146" s="187"/>
      <c r="L146" s="187"/>
      <c r="M146" s="187"/>
      <c r="N146" s="187"/>
      <c r="O146" s="187"/>
      <c r="P146" s="187"/>
      <c r="Q146" s="187"/>
      <c r="R146" s="187"/>
    </row>
    <row r="147" spans="1:18" ht="12.75">
      <c r="A147" s="187"/>
      <c r="B147" s="187"/>
      <c r="C147" s="187"/>
      <c r="D147" s="187"/>
      <c r="E147" s="187"/>
      <c r="F147" s="187"/>
      <c r="G147" s="187"/>
      <c r="H147" s="187"/>
      <c r="I147" s="187"/>
      <c r="J147" s="187"/>
      <c r="K147" s="187"/>
      <c r="L147" s="187"/>
      <c r="M147" s="187"/>
      <c r="N147" s="187"/>
      <c r="O147" s="187"/>
      <c r="P147" s="187"/>
      <c r="Q147" s="187"/>
      <c r="R147" s="187"/>
    </row>
    <row r="148" spans="1:18" ht="12.75">
      <c r="A148" s="187"/>
      <c r="B148" s="187"/>
      <c r="C148" s="187"/>
      <c r="D148" s="187"/>
      <c r="E148" s="187"/>
      <c r="F148" s="187"/>
      <c r="G148" s="187"/>
      <c r="H148" s="187"/>
      <c r="I148" s="187"/>
      <c r="J148" s="187"/>
      <c r="K148" s="187"/>
      <c r="L148" s="187"/>
      <c r="M148" s="187"/>
      <c r="N148" s="187"/>
      <c r="O148" s="187"/>
      <c r="P148" s="187"/>
      <c r="Q148" s="187"/>
      <c r="R148" s="187"/>
    </row>
    <row r="149" spans="1:18" ht="12.75">
      <c r="A149" s="187"/>
      <c r="B149" s="187"/>
      <c r="C149" s="187"/>
      <c r="D149" s="187"/>
      <c r="E149" s="187"/>
      <c r="F149" s="187"/>
      <c r="G149" s="187"/>
      <c r="H149" s="187"/>
      <c r="I149" s="187"/>
      <c r="J149" s="187"/>
      <c r="K149" s="187"/>
      <c r="L149" s="187"/>
      <c r="M149" s="187"/>
      <c r="N149" s="187"/>
      <c r="O149" s="187"/>
      <c r="P149" s="187"/>
      <c r="Q149" s="187"/>
      <c r="R149" s="187"/>
    </row>
    <row r="150" spans="1:18" ht="12.75">
      <c r="A150" s="187"/>
      <c r="B150" s="187"/>
      <c r="C150" s="187"/>
      <c r="D150" s="187"/>
      <c r="E150" s="187"/>
      <c r="F150" s="187"/>
      <c r="G150" s="187"/>
      <c r="H150" s="187"/>
      <c r="I150" s="187"/>
      <c r="J150" s="187"/>
      <c r="K150" s="187"/>
      <c r="L150" s="187"/>
      <c r="M150" s="187"/>
      <c r="N150" s="187"/>
      <c r="O150" s="187"/>
      <c r="P150" s="187"/>
      <c r="Q150" s="187"/>
      <c r="R150" s="187"/>
    </row>
    <row r="151" spans="1:18" ht="12.75">
      <c r="A151" s="187"/>
      <c r="B151" s="187"/>
      <c r="C151" s="187"/>
      <c r="D151" s="187"/>
      <c r="E151" s="187"/>
      <c r="F151" s="187"/>
      <c r="G151" s="187"/>
      <c r="H151" s="187"/>
      <c r="I151" s="187"/>
      <c r="J151" s="187"/>
      <c r="K151" s="187"/>
      <c r="L151" s="187"/>
      <c r="M151" s="187"/>
      <c r="N151" s="187"/>
      <c r="O151" s="187"/>
      <c r="P151" s="187"/>
      <c r="Q151" s="187"/>
      <c r="R151" s="187"/>
    </row>
    <row r="152" spans="1:18" ht="12.75">
      <c r="A152" s="187"/>
      <c r="B152" s="187"/>
      <c r="C152" s="187"/>
      <c r="D152" s="187"/>
      <c r="E152" s="187"/>
      <c r="F152" s="187"/>
      <c r="G152" s="187"/>
      <c r="H152" s="187"/>
      <c r="I152" s="187"/>
      <c r="J152" s="187"/>
      <c r="K152" s="187"/>
      <c r="L152" s="187"/>
      <c r="M152" s="187"/>
      <c r="N152" s="187"/>
      <c r="O152" s="187"/>
      <c r="P152" s="187"/>
      <c r="Q152" s="187"/>
      <c r="R152" s="187"/>
    </row>
    <row r="153" spans="1:18" ht="12.75">
      <c r="A153" s="187"/>
      <c r="B153" s="187"/>
      <c r="C153" s="187"/>
      <c r="D153" s="187"/>
      <c r="E153" s="187"/>
      <c r="F153" s="187"/>
      <c r="G153" s="187"/>
      <c r="H153" s="187"/>
      <c r="I153" s="187"/>
      <c r="J153" s="187"/>
      <c r="K153" s="187"/>
      <c r="L153" s="187"/>
      <c r="M153" s="187"/>
      <c r="N153" s="187"/>
      <c r="O153" s="187"/>
      <c r="P153" s="187"/>
      <c r="Q153" s="187"/>
      <c r="R153" s="187"/>
    </row>
    <row r="154" spans="1:18" ht="12.75">
      <c r="A154" s="187"/>
      <c r="B154" s="187"/>
      <c r="C154" s="187"/>
      <c r="D154" s="187"/>
      <c r="E154" s="187"/>
      <c r="F154" s="187"/>
      <c r="G154" s="187"/>
      <c r="H154" s="187"/>
      <c r="I154" s="187"/>
      <c r="J154" s="187"/>
      <c r="K154" s="187"/>
      <c r="L154" s="187"/>
      <c r="M154" s="187"/>
      <c r="N154" s="187"/>
      <c r="O154" s="187"/>
      <c r="P154" s="187"/>
      <c r="Q154" s="187"/>
      <c r="R154" s="187"/>
    </row>
    <row r="155" spans="1:18" ht="12.75">
      <c r="A155" s="187"/>
      <c r="B155" s="187"/>
      <c r="C155" s="187"/>
      <c r="D155" s="187"/>
      <c r="E155" s="187"/>
      <c r="F155" s="187"/>
      <c r="G155" s="187"/>
      <c r="H155" s="187"/>
      <c r="I155" s="187"/>
      <c r="J155" s="187"/>
      <c r="K155" s="187"/>
      <c r="L155" s="187"/>
      <c r="M155" s="187"/>
      <c r="N155" s="187"/>
      <c r="O155" s="187"/>
      <c r="P155" s="187"/>
      <c r="Q155" s="187"/>
      <c r="R155" s="187"/>
    </row>
    <row r="156" spans="1:18" ht="12.75">
      <c r="A156" s="187"/>
      <c r="B156" s="187"/>
      <c r="C156" s="187"/>
      <c r="D156" s="187"/>
      <c r="E156" s="187"/>
      <c r="F156" s="187"/>
      <c r="G156" s="187"/>
      <c r="H156" s="187"/>
      <c r="I156" s="187"/>
      <c r="J156" s="187"/>
      <c r="K156" s="187"/>
      <c r="L156" s="187"/>
      <c r="M156" s="187"/>
      <c r="N156" s="187"/>
      <c r="O156" s="187"/>
      <c r="P156" s="187"/>
      <c r="Q156" s="187"/>
      <c r="R156" s="187"/>
    </row>
    <row r="157" spans="1:18" ht="12.75">
      <c r="A157" s="187"/>
      <c r="B157" s="187"/>
      <c r="C157" s="187"/>
      <c r="D157" s="187"/>
      <c r="E157" s="187"/>
      <c r="F157" s="187"/>
      <c r="G157" s="187"/>
      <c r="H157" s="187"/>
      <c r="I157" s="187"/>
      <c r="J157" s="187"/>
      <c r="K157" s="187"/>
      <c r="L157" s="187"/>
      <c r="M157" s="187"/>
      <c r="N157" s="187"/>
      <c r="O157" s="187"/>
      <c r="P157" s="187"/>
      <c r="Q157" s="187"/>
      <c r="R157" s="187"/>
    </row>
    <row r="158" spans="1:18" ht="12.75">
      <c r="A158" s="187"/>
      <c r="B158" s="187"/>
      <c r="C158" s="187"/>
      <c r="D158" s="187"/>
      <c r="E158" s="187"/>
      <c r="F158" s="187"/>
      <c r="G158" s="187"/>
      <c r="H158" s="187"/>
      <c r="I158" s="187"/>
      <c r="J158" s="187"/>
      <c r="K158" s="187"/>
      <c r="L158" s="187"/>
      <c r="M158" s="187"/>
      <c r="N158" s="187"/>
      <c r="O158" s="187"/>
      <c r="P158" s="187"/>
      <c r="Q158" s="187"/>
      <c r="R158" s="187"/>
    </row>
    <row r="159" spans="1:18" ht="12.75">
      <c r="A159" s="187"/>
      <c r="B159" s="187"/>
      <c r="C159" s="187"/>
      <c r="D159" s="187"/>
      <c r="E159" s="187"/>
      <c r="F159" s="187"/>
      <c r="G159" s="187"/>
      <c r="H159" s="187"/>
      <c r="I159" s="187"/>
      <c r="J159" s="187"/>
      <c r="K159" s="187"/>
      <c r="L159" s="187"/>
      <c r="M159" s="187"/>
      <c r="N159" s="187"/>
      <c r="O159" s="187"/>
      <c r="P159" s="187"/>
      <c r="Q159" s="187"/>
      <c r="R159" s="187"/>
    </row>
    <row r="160" spans="1:18" ht="12.75">
      <c r="A160" s="187"/>
      <c r="B160" s="187"/>
      <c r="C160" s="187"/>
      <c r="D160" s="187"/>
      <c r="E160" s="187"/>
      <c r="F160" s="187"/>
      <c r="G160" s="187"/>
      <c r="H160" s="187"/>
      <c r="I160" s="187"/>
      <c r="J160" s="187"/>
      <c r="K160" s="187"/>
      <c r="L160" s="187"/>
      <c r="M160" s="187"/>
      <c r="N160" s="187"/>
      <c r="O160" s="187"/>
      <c r="P160" s="187"/>
      <c r="Q160" s="187"/>
      <c r="R160" s="187"/>
    </row>
    <row r="161" s="187" customFormat="1" ht="12.75"/>
    <row r="162" s="187" customFormat="1" ht="12.75"/>
    <row r="163" s="187" customFormat="1" ht="12.75"/>
    <row r="164" s="187" customFormat="1" ht="12.75"/>
    <row r="165" s="187" customFormat="1" ht="12.75"/>
    <row r="166" s="187" customFormat="1" ht="12.75"/>
    <row r="167" s="187" customFormat="1" ht="12.75"/>
    <row r="168" s="187" customFormat="1" ht="12.75"/>
    <row r="169" s="187" customFormat="1" ht="12.75"/>
    <row r="170" s="187" customFormat="1" ht="12.75"/>
    <row r="171" s="187" customFormat="1" ht="12.75"/>
    <row r="172" s="187" customFormat="1" ht="12.75"/>
    <row r="173" s="187" customFormat="1" ht="12.75"/>
    <row r="174" s="187" customFormat="1" ht="12.75"/>
    <row r="175" s="187" customFormat="1" ht="12.75"/>
    <row r="176" s="187" customFormat="1" ht="12.75"/>
    <row r="177" s="187" customFormat="1" ht="12.75"/>
    <row r="178" s="187" customFormat="1" ht="12.75"/>
    <row r="179" s="187" customFormat="1" ht="12.75"/>
    <row r="180" s="187" customFormat="1" ht="12.75"/>
    <row r="181" s="187" customFormat="1" ht="12.75"/>
    <row r="182" s="187" customFormat="1" ht="12.75"/>
    <row r="183" s="187" customFormat="1" ht="12.75"/>
    <row r="184" s="187" customFormat="1" ht="12.75"/>
    <row r="185" s="187" customFormat="1" ht="12.75"/>
    <row r="186" s="187" customFormat="1" ht="12.75"/>
    <row r="187" s="187" customFormat="1" ht="12.75"/>
    <row r="188" s="187" customFormat="1" ht="12.75"/>
    <row r="189" s="187" customFormat="1" ht="12.75"/>
    <row r="190" s="187" customFormat="1" ht="12.75"/>
    <row r="191" s="187" customFormat="1" ht="12.75"/>
    <row r="192" s="187" customFormat="1" ht="12.75"/>
    <row r="193" s="187" customFormat="1" ht="12.75"/>
    <row r="194" s="187" customFormat="1" ht="12.75"/>
    <row r="195" s="187" customFormat="1" ht="12.75"/>
    <row r="196" s="187" customFormat="1" ht="12.75"/>
    <row r="197" s="187" customFormat="1" ht="12.75"/>
    <row r="198" s="187" customFormat="1" ht="12.75"/>
    <row r="199" s="187" customFormat="1" ht="12.75"/>
    <row r="200" s="187" customFormat="1" ht="12.75"/>
    <row r="201" s="187" customFormat="1" ht="12.75"/>
    <row r="202" s="187" customFormat="1" ht="12.75"/>
    <row r="203" s="187" customFormat="1" ht="12.75"/>
    <row r="204" s="187" customFormat="1" ht="12.75"/>
    <row r="205" s="187" customFormat="1" ht="12.75"/>
    <row r="206" s="187" customFormat="1" ht="12.75"/>
    <row r="207" s="187" customFormat="1" ht="12.75"/>
    <row r="208" s="187" customFormat="1" ht="12.75"/>
    <row r="209" s="187" customFormat="1" ht="12.75"/>
    <row r="210" s="187" customFormat="1" ht="12.75"/>
    <row r="211" s="187" customFormat="1" ht="12.75"/>
    <row r="212" s="187" customFormat="1" ht="12.75"/>
    <row r="213" s="187" customFormat="1" ht="12.75"/>
    <row r="214" s="187" customFormat="1" ht="12.75"/>
    <row r="215" s="187" customFormat="1" ht="12.75"/>
    <row r="216" s="187" customFormat="1" ht="12.75"/>
    <row r="217" s="187" customFormat="1" ht="12.75"/>
    <row r="218" s="187" customFormat="1" ht="12.75"/>
    <row r="219" s="187" customFormat="1" ht="12.75"/>
    <row r="220" s="187" customFormat="1" ht="12.75"/>
    <row r="221" s="187" customFormat="1" ht="12.75"/>
    <row r="222" s="187" customFormat="1" ht="12.75"/>
    <row r="223" s="187" customFormat="1" ht="12.75"/>
    <row r="224" s="187" customFormat="1" ht="12.75"/>
    <row r="225" s="187" customFormat="1" ht="12.75"/>
    <row r="226" s="187" customFormat="1" ht="12.75"/>
    <row r="227" s="187" customFormat="1" ht="12.75"/>
    <row r="228" s="187" customFormat="1" ht="12.75"/>
    <row r="229" s="187" customFormat="1" ht="12.75"/>
    <row r="230" s="187" customFormat="1" ht="12.75"/>
    <row r="231" s="187" customFormat="1" ht="12.75"/>
    <row r="232" s="187" customFormat="1" ht="12.75"/>
    <row r="233" s="187" customFormat="1" ht="12.75"/>
    <row r="234" s="187" customFormat="1" ht="12.75"/>
    <row r="235" s="187" customFormat="1" ht="12.75"/>
    <row r="236" s="187" customFormat="1" ht="12.75"/>
    <row r="237" s="187" customFormat="1" ht="12.75"/>
    <row r="238" s="187" customFormat="1" ht="12.75"/>
    <row r="239" s="187" customFormat="1" ht="12.75"/>
    <row r="240" s="187" customFormat="1" ht="12.75"/>
    <row r="241" s="187" customFormat="1" ht="12.75"/>
    <row r="242" s="187" customFormat="1" ht="12.75"/>
    <row r="243" s="187" customFormat="1" ht="12.75"/>
    <row r="244" s="187" customFormat="1" ht="12.75"/>
    <row r="245" s="187" customFormat="1" ht="12.75"/>
    <row r="246" s="187" customFormat="1" ht="12.75"/>
    <row r="247" s="187" customFormat="1" ht="12.75"/>
    <row r="248" s="187" customFormat="1" ht="12.75"/>
    <row r="249" s="187" customFormat="1" ht="12.75"/>
    <row r="250" s="187" customFormat="1" ht="12.75"/>
    <row r="251" s="187" customFormat="1" ht="12.75"/>
    <row r="252" s="187" customFormat="1" ht="12.75"/>
    <row r="253" s="187" customFormat="1" ht="12.75"/>
    <row r="254" s="187" customFormat="1" ht="12.75"/>
    <row r="255" s="187" customFormat="1" ht="12.75"/>
    <row r="256" s="187" customFormat="1" ht="12.75"/>
    <row r="257" s="187" customFormat="1" ht="12.75"/>
    <row r="258" s="187" customFormat="1" ht="12.75"/>
    <row r="259" s="187" customFormat="1" ht="12.75"/>
    <row r="260" s="187" customFormat="1" ht="12.75"/>
    <row r="261" s="187" customFormat="1" ht="12.75"/>
    <row r="262" s="187" customFormat="1" ht="12.75"/>
    <row r="263" s="187" customFormat="1" ht="12.75"/>
    <row r="264" s="187" customFormat="1" ht="12.75"/>
    <row r="265" s="187" customFormat="1" ht="12.75"/>
    <row r="266" s="187" customFormat="1" ht="12.75"/>
    <row r="267" s="187" customFormat="1" ht="12.75"/>
    <row r="268" s="187" customFormat="1" ht="12.75"/>
    <row r="269" s="187" customFormat="1" ht="12.75"/>
    <row r="270" s="187" customFormat="1" ht="12.75"/>
    <row r="271" s="187" customFormat="1" ht="12.75"/>
    <row r="272" s="187" customFormat="1" ht="12.75"/>
    <row r="273" s="187" customFormat="1" ht="12.75"/>
    <row r="274" s="187" customFormat="1" ht="12.75"/>
    <row r="275" s="187" customFormat="1" ht="12.75"/>
    <row r="276" s="187" customFormat="1" ht="12.75"/>
    <row r="277" s="187" customFormat="1" ht="12.75"/>
    <row r="278" s="187" customFormat="1" ht="12.75"/>
    <row r="279" s="187" customFormat="1" ht="12.75"/>
    <row r="280" s="187" customFormat="1" ht="12.75"/>
    <row r="281" s="187" customFormat="1" ht="12.75"/>
    <row r="282" s="187" customFormat="1" ht="12.75"/>
    <row r="283" s="187" customFormat="1" ht="12.75"/>
    <row r="284" s="187" customFormat="1" ht="12.75"/>
    <row r="285" s="187" customFormat="1" ht="12.75"/>
    <row r="286" s="187" customFormat="1" ht="12.75"/>
    <row r="287" s="187" customFormat="1" ht="12.75"/>
    <row r="288" s="187" customFormat="1" ht="12.75"/>
    <row r="289" s="187" customFormat="1" ht="12.75"/>
    <row r="290" s="187" customFormat="1" ht="12.75"/>
    <row r="291" s="187" customFormat="1" ht="12.75"/>
    <row r="292" s="187" customFormat="1" ht="12.75"/>
    <row r="293" s="187" customFormat="1" ht="12.75"/>
    <row r="294" s="187" customFormat="1" ht="12.75"/>
    <row r="295" s="187" customFormat="1" ht="12.75"/>
    <row r="296" s="187" customFormat="1" ht="12.75"/>
    <row r="297" s="187" customFormat="1" ht="12.75"/>
    <row r="298" s="187" customFormat="1" ht="12.75"/>
    <row r="299" s="187" customFormat="1" ht="12.75"/>
    <row r="300" s="187" customFormat="1" ht="12.75"/>
    <row r="301" s="187" customFormat="1" ht="12.75"/>
    <row r="302" s="187" customFormat="1" ht="12.75"/>
    <row r="303" s="187" customFormat="1" ht="12.75"/>
    <row r="304" s="187" customFormat="1" ht="12.75"/>
    <row r="305" s="187" customFormat="1" ht="12.75"/>
    <row r="306" s="187" customFormat="1" ht="12.75"/>
    <row r="307" s="187" customFormat="1" ht="12.75"/>
    <row r="308" s="187" customFormat="1" ht="12.75"/>
    <row r="309" s="187" customFormat="1" ht="12.75"/>
    <row r="310" s="187" customFormat="1" ht="12.75"/>
    <row r="311" s="187" customFormat="1" ht="12.75"/>
    <row r="312" s="187" customFormat="1" ht="12.75"/>
    <row r="313" s="187" customFormat="1" ht="12.75"/>
    <row r="314" s="187" customFormat="1" ht="12.75"/>
    <row r="315" s="187" customFormat="1" ht="12.75"/>
    <row r="316" s="187" customFormat="1" ht="12.75"/>
    <row r="317" s="187" customFormat="1" ht="12.75"/>
    <row r="318" s="187" customFormat="1" ht="12.75"/>
    <row r="319" s="187" customFormat="1" ht="12.75"/>
    <row r="320" s="187" customFormat="1" ht="12.75"/>
    <row r="321" s="187" customFormat="1" ht="12.75"/>
    <row r="322" s="187" customFormat="1" ht="12.75"/>
    <row r="323" s="187" customFormat="1" ht="12.75"/>
    <row r="324" s="187" customFormat="1" ht="12.75"/>
    <row r="325" s="187" customFormat="1" ht="12.75"/>
    <row r="326" s="187" customFormat="1" ht="12.75"/>
    <row r="327" s="187" customFormat="1" ht="12.75"/>
    <row r="328" s="187" customFormat="1" ht="12.75"/>
    <row r="329" s="187" customFormat="1" ht="12.75"/>
    <row r="330" s="187" customFormat="1" ht="12.75"/>
    <row r="331" s="187" customFormat="1" ht="12.75"/>
    <row r="332" s="187" customFormat="1" ht="12.75"/>
    <row r="333" s="187" customFormat="1" ht="12.75"/>
    <row r="334" s="187" customFormat="1" ht="12.75"/>
    <row r="335" s="187" customFormat="1" ht="12.75"/>
    <row r="336" s="187" customFormat="1" ht="12.75"/>
    <row r="337" s="187" customFormat="1" ht="12.75"/>
    <row r="338" s="187" customFormat="1" ht="12.75"/>
    <row r="339" s="187" customFormat="1" ht="12.75"/>
    <row r="340" s="187" customFormat="1" ht="12.75"/>
    <row r="341" s="187" customFormat="1" ht="12.75"/>
    <row r="342" s="187" customFormat="1" ht="12.75"/>
    <row r="343" s="187" customFormat="1" ht="12.75"/>
    <row r="344" s="187" customFormat="1" ht="12.75"/>
    <row r="345" s="187" customFormat="1" ht="12.75"/>
    <row r="346" s="187" customFormat="1" ht="12.75"/>
    <row r="347" s="187" customFormat="1" ht="12.75"/>
    <row r="348" s="187" customFormat="1" ht="12.75"/>
    <row r="349" s="187" customFormat="1" ht="12.75"/>
    <row r="350" s="187" customFormat="1" ht="12.75"/>
    <row r="351" s="187" customFormat="1" ht="12.75"/>
    <row r="352" s="187" customFormat="1" ht="12.75"/>
    <row r="353" s="187" customFormat="1" ht="12.75"/>
    <row r="354" s="187" customFormat="1" ht="12.75"/>
    <row r="355" s="187" customFormat="1" ht="12.75"/>
    <row r="356" s="187" customFormat="1" ht="12.75"/>
    <row r="357" s="187" customFormat="1" ht="12.75"/>
    <row r="358" s="187" customFormat="1" ht="12.75"/>
    <row r="359" s="187" customFormat="1" ht="12.75"/>
    <row r="360" s="187" customFormat="1" ht="12.75"/>
    <row r="361" s="187" customFormat="1" ht="12.75"/>
    <row r="362" s="187" customFormat="1" ht="12.75"/>
    <row r="363" s="187" customFormat="1" ht="12.75"/>
    <row r="364" s="187" customFormat="1" ht="12.75"/>
    <row r="365" s="187" customFormat="1" ht="12.75"/>
    <row r="366" s="187" customFormat="1" ht="12.75"/>
    <row r="367" s="187" customFormat="1" ht="12.75"/>
    <row r="368" s="187" customFormat="1" ht="12.75"/>
    <row r="369" s="187" customFormat="1" ht="12.75"/>
    <row r="370" s="187" customFormat="1" ht="12.75"/>
    <row r="371" s="187" customFormat="1" ht="12.75"/>
    <row r="372" s="187" customFormat="1" ht="12.75"/>
    <row r="373" s="187" customFormat="1" ht="12.75"/>
    <row r="374" s="187" customFormat="1" ht="12.75"/>
    <row r="375" s="187" customFormat="1" ht="12.75"/>
    <row r="376" s="187" customFormat="1" ht="12.75"/>
    <row r="377" s="187" customFormat="1" ht="12.75"/>
    <row r="378" s="187" customFormat="1" ht="12.75"/>
    <row r="379" s="187" customFormat="1" ht="12.75"/>
    <row r="380" s="187" customFormat="1" ht="12.75"/>
    <row r="381" s="187" customFormat="1" ht="12.75"/>
    <row r="382" s="187" customFormat="1" ht="12.75"/>
    <row r="383" s="187" customFormat="1" ht="12.75"/>
    <row r="384" s="187" customFormat="1" ht="12.75"/>
    <row r="385" s="187" customFormat="1" ht="12.75"/>
    <row r="386" s="187" customFormat="1" ht="12.75"/>
    <row r="387" s="187" customFormat="1" ht="12.75"/>
    <row r="388" s="187" customFormat="1" ht="12.75"/>
    <row r="389" s="187" customFormat="1" ht="12.75"/>
    <row r="390" s="187" customFormat="1" ht="12.75"/>
    <row r="391" s="187" customFormat="1" ht="12.75"/>
    <row r="392" s="187" customFormat="1" ht="12.75"/>
    <row r="393" s="187" customFormat="1" ht="12.75"/>
    <row r="394" s="187" customFormat="1" ht="12.75"/>
    <row r="395" s="187" customFormat="1" ht="12.75"/>
    <row r="396" s="187" customFormat="1" ht="12.75"/>
    <row r="397" s="187" customFormat="1" ht="12.75"/>
    <row r="398" s="187" customFormat="1" ht="12.75"/>
    <row r="399" s="187" customFormat="1" ht="12.75"/>
    <row r="400" s="187" customFormat="1" ht="12.75"/>
    <row r="401" s="187" customFormat="1" ht="12.75"/>
    <row r="402" s="187" customFormat="1" ht="12.75"/>
    <row r="403" s="187" customFormat="1" ht="12.75"/>
    <row r="404" s="187" customFormat="1" ht="12.75"/>
    <row r="405" s="187" customFormat="1" ht="12.75"/>
    <row r="406" s="187" customFormat="1" ht="12.75"/>
    <row r="407" s="187" customFormat="1" ht="12.75"/>
    <row r="408" s="187" customFormat="1" ht="12.75"/>
    <row r="409" s="187" customFormat="1" ht="12.75"/>
    <row r="410" s="187" customFormat="1" ht="12.75"/>
    <row r="411" s="187" customFormat="1" ht="12.75"/>
    <row r="412" s="187" customFormat="1" ht="12.75"/>
    <row r="413" s="187" customFormat="1" ht="12.75"/>
    <row r="414" s="187" customFormat="1" ht="12.75"/>
    <row r="415" s="187" customFormat="1" ht="12.75"/>
    <row r="416" s="187" customFormat="1" ht="12.75"/>
    <row r="417" s="187" customFormat="1" ht="12.75"/>
    <row r="418" s="187" customFormat="1" ht="12.75"/>
    <row r="419" s="187" customFormat="1" ht="12.75"/>
    <row r="420" s="187" customFormat="1" ht="12.75"/>
    <row r="421" s="187" customFormat="1" ht="12.75"/>
    <row r="422" s="187" customFormat="1" ht="12.75"/>
    <row r="423" s="187" customFormat="1" ht="12.75"/>
    <row r="424" s="187" customFormat="1" ht="12.75"/>
    <row r="425" s="187" customFormat="1" ht="12.75"/>
    <row r="426" s="187" customFormat="1" ht="12.75"/>
    <row r="427" s="187" customFormat="1" ht="12.75"/>
    <row r="428" s="187" customFormat="1" ht="12.75"/>
    <row r="429" s="187" customFormat="1" ht="12.75"/>
    <row r="430" s="187" customFormat="1" ht="12.75"/>
    <row r="431" s="187" customFormat="1" ht="12.75"/>
    <row r="432" s="187" customFormat="1" ht="12.75"/>
    <row r="433" s="187" customFormat="1" ht="12.75"/>
    <row r="434" s="187" customFormat="1" ht="12.75"/>
    <row r="435" s="187" customFormat="1" ht="12.75"/>
    <row r="436" s="187" customFormat="1" ht="12.75"/>
    <row r="437" s="187" customFormat="1" ht="12.75"/>
    <row r="438" s="187" customFormat="1" ht="12.75"/>
    <row r="439" s="187" customFormat="1" ht="12.75"/>
    <row r="440" s="187" customFormat="1" ht="12.75"/>
    <row r="441" s="187" customFormat="1" ht="12.75"/>
    <row r="442" s="187" customFormat="1" ht="12.75"/>
    <row r="443" s="187" customFormat="1" ht="12.75"/>
    <row r="444" s="187" customFormat="1" ht="12.75"/>
    <row r="445" s="187" customFormat="1" ht="12.75"/>
    <row r="446" s="187" customFormat="1" ht="12.75"/>
    <row r="447" s="187" customFormat="1" ht="12.75"/>
    <row r="448" s="187" customFormat="1" ht="12.75"/>
    <row r="449" s="187" customFormat="1" ht="12.75"/>
    <row r="450" s="187" customFormat="1" ht="12.75"/>
    <row r="451" s="187" customFormat="1" ht="12.75"/>
    <row r="452" s="187" customFormat="1" ht="12.75"/>
    <row r="453" s="187" customFormat="1" ht="12.75"/>
    <row r="454" s="187" customFormat="1" ht="12.75"/>
    <row r="455" s="187" customFormat="1" ht="12.75"/>
    <row r="456" s="187" customFormat="1" ht="12.75"/>
    <row r="457" s="187" customFormat="1" ht="12.75"/>
    <row r="458" s="187" customFormat="1" ht="12.75"/>
    <row r="459" s="187" customFormat="1" ht="12.75"/>
    <row r="460" s="187" customFormat="1" ht="12.75"/>
    <row r="461" s="187" customFormat="1" ht="12.75"/>
    <row r="462" s="187" customFormat="1" ht="12.75"/>
    <row r="463" s="187" customFormat="1" ht="12.75"/>
    <row r="464" s="187" customFormat="1" ht="12.75"/>
    <row r="465" s="187" customFormat="1" ht="12.75"/>
    <row r="466" s="187" customFormat="1" ht="12.75"/>
    <row r="467" s="187" customFormat="1" ht="12.75"/>
    <row r="468" s="187" customFormat="1" ht="12.75"/>
    <row r="469" s="187" customFormat="1" ht="12.75"/>
    <row r="470" s="187" customFormat="1" ht="12.75"/>
    <row r="471" s="187" customFormat="1" ht="12.75"/>
    <row r="472" s="187" customFormat="1" ht="12.75"/>
    <row r="473" s="187" customFormat="1" ht="12.75"/>
    <row r="474" s="187" customFormat="1" ht="12.75"/>
    <row r="475" s="187" customFormat="1" ht="12.75"/>
    <row r="476" s="187" customFormat="1" ht="12.75"/>
    <row r="477" s="187" customFormat="1" ht="12.75"/>
    <row r="478" s="187" customFormat="1" ht="12.75"/>
    <row r="479" s="187" customFormat="1" ht="12.75"/>
    <row r="480" s="187" customFormat="1" ht="12.75"/>
    <row r="481" s="187" customFormat="1" ht="12.75"/>
    <row r="482" s="187" customFormat="1" ht="12.75"/>
    <row r="483" s="187" customFormat="1" ht="12.75"/>
    <row r="484" s="187" customFormat="1" ht="12.75"/>
    <row r="485" s="187" customFormat="1" ht="12.75"/>
    <row r="486" s="187" customFormat="1" ht="12.75"/>
    <row r="487" s="187" customFormat="1" ht="12.75"/>
    <row r="488" s="187" customFormat="1" ht="12.75"/>
    <row r="489" s="187" customFormat="1" ht="12.75"/>
    <row r="490" s="187" customFormat="1" ht="12.75"/>
    <row r="491" s="187" customFormat="1" ht="12.75"/>
    <row r="492" s="187" customFormat="1" ht="12.75"/>
    <row r="493" s="187" customFormat="1" ht="12.75"/>
    <row r="494" s="187" customFormat="1" ht="12.75"/>
    <row r="495" s="187" customFormat="1" ht="12.75"/>
    <row r="496" s="187" customFormat="1" ht="12.75"/>
    <row r="497" s="187" customFormat="1" ht="12.75"/>
    <row r="498" s="187" customFormat="1" ht="12.75"/>
    <row r="499" s="187" customFormat="1" ht="12.75"/>
    <row r="500" s="187" customFormat="1" ht="12.75"/>
    <row r="501" s="187" customFormat="1" ht="12.75"/>
    <row r="502" s="187" customFormat="1" ht="12.75"/>
    <row r="503" s="187" customFormat="1" ht="12.75"/>
    <row r="504" s="187" customFormat="1" ht="12.75"/>
    <row r="505" s="187" customFormat="1" ht="12.75"/>
    <row r="506" s="187" customFormat="1" ht="12.75"/>
    <row r="507" s="187" customFormat="1" ht="12.75"/>
    <row r="508" s="187" customFormat="1" ht="12.75"/>
    <row r="509" s="187" customFormat="1" ht="12.75"/>
    <row r="510" s="187" customFormat="1" ht="12.75"/>
    <row r="511" s="187" customFormat="1" ht="12.75"/>
    <row r="512" s="187" customFormat="1" ht="12.75"/>
    <row r="513" s="187" customFormat="1" ht="12.75"/>
    <row r="514" s="187" customFormat="1" ht="12.75"/>
    <row r="515" s="187" customFormat="1" ht="12.75"/>
    <row r="516" s="187" customFormat="1" ht="12.75"/>
    <row r="517" s="187" customFormat="1" ht="12.75"/>
    <row r="518" s="187" customFormat="1" ht="12.75"/>
    <row r="519" s="187" customFormat="1" ht="12.75"/>
    <row r="520" s="187" customFormat="1" ht="12.75"/>
    <row r="521" s="187" customFormat="1" ht="12.75"/>
    <row r="522" s="187" customFormat="1" ht="12.75"/>
    <row r="523" s="187" customFormat="1" ht="12.75"/>
    <row r="524" s="187" customFormat="1" ht="12.75"/>
    <row r="525" s="187" customFormat="1" ht="12.75"/>
    <row r="526" s="187" customFormat="1" ht="12.75"/>
    <row r="527" s="187" customFormat="1" ht="12.75"/>
    <row r="528" s="187" customFormat="1" ht="12.75"/>
    <row r="529" s="187" customFormat="1" ht="12.75"/>
    <row r="530" s="187" customFormat="1" ht="12.75"/>
    <row r="531" s="187" customFormat="1" ht="12.75"/>
    <row r="532" s="187" customFormat="1" ht="12.75"/>
    <row r="533" s="187" customFormat="1" ht="12.75"/>
    <row r="534" s="187" customFormat="1" ht="12.75"/>
    <row r="535" s="187" customFormat="1" ht="12.75"/>
    <row r="536" s="187" customFormat="1" ht="12.75"/>
    <row r="537" s="187" customFormat="1" ht="12.75"/>
    <row r="538" s="187" customFormat="1" ht="12.75"/>
    <row r="539" s="187" customFormat="1" ht="12.75"/>
    <row r="540" s="187" customFormat="1" ht="12.75"/>
    <row r="541" s="187" customFormat="1" ht="12.75"/>
    <row r="542" s="187" customFormat="1" ht="12.75"/>
    <row r="543" s="187" customFormat="1" ht="12.75"/>
    <row r="544" s="187" customFormat="1" ht="12.75"/>
    <row r="545" s="187" customFormat="1" ht="12.75"/>
    <row r="546" s="187" customFormat="1" ht="12.75"/>
    <row r="547" s="187" customFormat="1" ht="12.75"/>
    <row r="548" s="187" customFormat="1" ht="12.75"/>
    <row r="549" s="187" customFormat="1" ht="12.75"/>
    <row r="550" s="187" customFormat="1" ht="12.75"/>
    <row r="551" s="187" customFormat="1" ht="12.75"/>
    <row r="552" s="187" customFormat="1" ht="12.75"/>
    <row r="553" s="187" customFormat="1" ht="12.75"/>
    <row r="554" s="187" customFormat="1" ht="12.75"/>
    <row r="555" s="187" customFormat="1" ht="12.75"/>
    <row r="556" s="187" customFormat="1" ht="12.75"/>
    <row r="557" s="187" customFormat="1" ht="12.75"/>
    <row r="558" s="187" customFormat="1" ht="12.75"/>
    <row r="559" s="187" customFormat="1" ht="12.75"/>
    <row r="560" s="187" customFormat="1" ht="12.75"/>
    <row r="561" s="187" customFormat="1" ht="12.75"/>
    <row r="562" s="187" customFormat="1" ht="12.75"/>
    <row r="563" s="187" customFormat="1" ht="12.75"/>
    <row r="564" s="187" customFormat="1" ht="12.75"/>
    <row r="565" s="187" customFormat="1" ht="12.75"/>
    <row r="566" s="187" customFormat="1" ht="12.75"/>
    <row r="567" s="187" customFormat="1" ht="12.75"/>
    <row r="568" s="187" customFormat="1" ht="12.75"/>
    <row r="569" s="187" customFormat="1" ht="12.75"/>
    <row r="570" s="187" customFormat="1" ht="12.75"/>
    <row r="571" s="187" customFormat="1" ht="12.75"/>
    <row r="572" s="187" customFormat="1" ht="12.75"/>
    <row r="573" s="187" customFormat="1" ht="12.75"/>
    <row r="574" s="187" customFormat="1" ht="12.75"/>
    <row r="575" s="187" customFormat="1" ht="12.75"/>
    <row r="576" s="187" customFormat="1" ht="12.75"/>
    <row r="577" s="187" customFormat="1" ht="12.75"/>
    <row r="578" s="187" customFormat="1" ht="12.75"/>
    <row r="579" s="187" customFormat="1" ht="12.75"/>
    <row r="580" s="187" customFormat="1" ht="12.75"/>
    <row r="581" s="187" customFormat="1" ht="12.75"/>
    <row r="582" s="187" customFormat="1" ht="12.75"/>
    <row r="583" s="187" customFormat="1" ht="12.75"/>
    <row r="584" s="187" customFormat="1" ht="12.75"/>
    <row r="585" s="187" customFormat="1" ht="12.75"/>
    <row r="586" s="187" customFormat="1" ht="12.75"/>
    <row r="587" s="187" customFormat="1" ht="12.75"/>
    <row r="588" s="187" customFormat="1" ht="12.75"/>
    <row r="589" s="187" customFormat="1" ht="12.75"/>
    <row r="590" s="187" customFormat="1" ht="12.75"/>
    <row r="591" s="187" customFormat="1" ht="12.75"/>
    <row r="592" s="187" customFormat="1" ht="12.75"/>
    <row r="593" s="187" customFormat="1" ht="12.75"/>
    <row r="594" s="187" customFormat="1" ht="12.75"/>
    <row r="595" s="187" customFormat="1" ht="12.75"/>
    <row r="596" s="187" customFormat="1" ht="12.75"/>
    <row r="597" s="187" customFormat="1" ht="12.75"/>
    <row r="598" s="187" customFormat="1" ht="12.75"/>
    <row r="599" s="187" customFormat="1" ht="12.75"/>
    <row r="600" s="187" customFormat="1" ht="12.75"/>
    <row r="601" s="187" customFormat="1" ht="12.75"/>
    <row r="602" s="187" customFormat="1" ht="12.75"/>
    <row r="603" s="187" customFormat="1" ht="12.75"/>
    <row r="604" s="187" customFormat="1" ht="12.75"/>
    <row r="605" s="187" customFormat="1" ht="12.75"/>
    <row r="606" s="187" customFormat="1" ht="12.75"/>
    <row r="607" s="187" customFormat="1" ht="12.75"/>
    <row r="608" s="187" customFormat="1" ht="12.75"/>
    <row r="609" s="187" customFormat="1" ht="12.75"/>
    <row r="610" s="187" customFormat="1" ht="12.75"/>
    <row r="611" s="187" customFormat="1" ht="12.75"/>
    <row r="612" s="187" customFormat="1" ht="12.75"/>
    <row r="613" s="187" customFormat="1" ht="12.75"/>
    <row r="614" s="187" customFormat="1" ht="12.75"/>
    <row r="615" s="187" customFormat="1" ht="12.75"/>
    <row r="616" s="187" customFormat="1" ht="12.75"/>
    <row r="617" s="187" customFormat="1" ht="12.75"/>
    <row r="618" s="187" customFormat="1" ht="12.75"/>
    <row r="619" s="187" customFormat="1" ht="12.75"/>
    <row r="620" s="187" customFormat="1" ht="12.75"/>
    <row r="621" s="187" customFormat="1" ht="12.75"/>
    <row r="622" s="187" customFormat="1" ht="12.75"/>
    <row r="623" s="187" customFormat="1" ht="12.75"/>
    <row r="624" s="187" customFormat="1" ht="12.75"/>
    <row r="625" s="187" customFormat="1" ht="12.75"/>
    <row r="626" s="187" customFormat="1" ht="12.75"/>
    <row r="627" s="187" customFormat="1" ht="12.75"/>
    <row r="628" s="187" customFormat="1" ht="12.75"/>
    <row r="629" s="187" customFormat="1" ht="12.75"/>
    <row r="630" s="187" customFormat="1" ht="12.75"/>
    <row r="631" s="187" customFormat="1" ht="12.75"/>
    <row r="632" s="187" customFormat="1" ht="12.75"/>
    <row r="633" s="187" customFormat="1" ht="12.75"/>
    <row r="634" s="187" customFormat="1" ht="12.75"/>
    <row r="635" s="187" customFormat="1" ht="12.75"/>
    <row r="636" s="187" customFormat="1" ht="12.75"/>
    <row r="637" s="187" customFormat="1" ht="12.75"/>
    <row r="638" s="187" customFormat="1" ht="12.75"/>
    <row r="639" s="187" customFormat="1" ht="12.75"/>
    <row r="640" s="187" customFormat="1" ht="12.75"/>
    <row r="641" s="187" customFormat="1" ht="12.75"/>
    <row r="642" s="187" customFormat="1" ht="12.75"/>
    <row r="643" s="187" customFormat="1" ht="12.75"/>
    <row r="644" s="187" customFormat="1" ht="12.75"/>
    <row r="645" s="187" customFormat="1" ht="12.75"/>
    <row r="646" s="187" customFormat="1" ht="12.75"/>
    <row r="647" s="187" customFormat="1" ht="12.75"/>
    <row r="648" s="187" customFormat="1" ht="12.75"/>
    <row r="649" s="187" customFormat="1" ht="12.75"/>
    <row r="650" s="187" customFormat="1" ht="12.75"/>
    <row r="651" s="187" customFormat="1" ht="12.75"/>
    <row r="652" s="187" customFormat="1" ht="12.75"/>
    <row r="653" s="187" customFormat="1" ht="12.75"/>
    <row r="654" s="187" customFormat="1" ht="12.75"/>
    <row r="655" s="187" customFormat="1" ht="12.75"/>
    <row r="656" s="187" customFormat="1" ht="12.75"/>
    <row r="657" s="187" customFormat="1" ht="12.75"/>
    <row r="658" s="187" customFormat="1" ht="12.75"/>
    <row r="659" s="187" customFormat="1" ht="12.75"/>
    <row r="660" s="187" customFormat="1" ht="12.75"/>
    <row r="661" s="187" customFormat="1" ht="12.75"/>
    <row r="662" s="187" customFormat="1" ht="12.75"/>
    <row r="663" s="187" customFormat="1" ht="12.75"/>
    <row r="664" s="187" customFormat="1" ht="12.75"/>
    <row r="665" s="187" customFormat="1" ht="12.75"/>
    <row r="666" s="187" customFormat="1" ht="12.75"/>
    <row r="667" s="187" customFormat="1" ht="12.75"/>
    <row r="668" s="187" customFormat="1" ht="12.75"/>
    <row r="669" s="187" customFormat="1" ht="12.75"/>
    <row r="670" s="187" customFormat="1" ht="12.75"/>
    <row r="671" s="187" customFormat="1" ht="12.75"/>
    <row r="672" s="187" customFormat="1" ht="12.75"/>
    <row r="673" s="187" customFormat="1" ht="12.75"/>
    <row r="674" s="187" customFormat="1" ht="12.75"/>
    <row r="675" s="187" customFormat="1" ht="12.75"/>
    <row r="676" s="187" customFormat="1" ht="12.75"/>
    <row r="677" s="187" customFormat="1" ht="12.75"/>
    <row r="678" s="187" customFormat="1" ht="12.75"/>
    <row r="679" s="187" customFormat="1" ht="12.75"/>
    <row r="680" s="187" customFormat="1" ht="12.75"/>
    <row r="681" s="187" customFormat="1" ht="12.75"/>
    <row r="682" s="187" customFormat="1" ht="12.75"/>
    <row r="683" s="187" customFormat="1" ht="12.75"/>
    <row r="684" s="187" customFormat="1" ht="12.75"/>
    <row r="685" s="187" customFormat="1" ht="12.75"/>
    <row r="686" s="187" customFormat="1" ht="12.75"/>
    <row r="687" s="187" customFormat="1" ht="12.75"/>
    <row r="688" s="187" customFormat="1" ht="12.75"/>
    <row r="689" s="187" customFormat="1" ht="12.75"/>
    <row r="690" s="187" customFormat="1" ht="12.75"/>
    <row r="691" s="187" customFormat="1" ht="12.75"/>
    <row r="692" s="187" customFormat="1" ht="12.75"/>
    <row r="693" s="187" customFormat="1" ht="12.75"/>
    <row r="694" s="187" customFormat="1" ht="12.75"/>
    <row r="695" s="187" customFormat="1" ht="12.75"/>
    <row r="696" s="187" customFormat="1" ht="12.75"/>
    <row r="697" s="187" customFormat="1" ht="12.75"/>
    <row r="698" s="187" customFormat="1" ht="12.75"/>
    <row r="699" s="187" customFormat="1" ht="12.75"/>
    <row r="700" s="187" customFormat="1" ht="12.75"/>
    <row r="701" s="187" customFormat="1" ht="12.75"/>
    <row r="702" s="187" customFormat="1" ht="12.75"/>
    <row r="703" s="187" customFormat="1" ht="12.75"/>
    <row r="704" s="187" customFormat="1" ht="12.75"/>
    <row r="705" s="187" customFormat="1" ht="12.75"/>
    <row r="706" s="187" customFormat="1" ht="12.75"/>
    <row r="707" s="187" customFormat="1" ht="12.75"/>
    <row r="708" s="187" customFormat="1" ht="12.75"/>
    <row r="709" s="187" customFormat="1" ht="12.75"/>
    <row r="710" s="187" customFormat="1" ht="12.75"/>
    <row r="711" s="187" customFormat="1" ht="12.75"/>
    <row r="712" s="187" customFormat="1" ht="12.75"/>
    <row r="713" s="187" customFormat="1" ht="12.75"/>
    <row r="714" s="187" customFormat="1" ht="12.75"/>
    <row r="715" s="187" customFormat="1" ht="12.75"/>
    <row r="716" s="187" customFormat="1" ht="12.75"/>
    <row r="717" s="187" customFormat="1" ht="12.75"/>
    <row r="718" s="187" customFormat="1" ht="12.75"/>
    <row r="719" s="187" customFormat="1" ht="12.75"/>
    <row r="720" s="187" customFormat="1" ht="12.75"/>
    <row r="721" s="187" customFormat="1" ht="12.75"/>
    <row r="722" s="187" customFormat="1" ht="12.75"/>
    <row r="723" s="187" customFormat="1" ht="12.75"/>
    <row r="724" s="187" customFormat="1" ht="12.75"/>
    <row r="725" s="187" customFormat="1" ht="12.75"/>
    <row r="726" s="187" customFormat="1" ht="12.75"/>
    <row r="727" s="187" customFormat="1" ht="12.75"/>
    <row r="728" s="187" customFormat="1" ht="12.75"/>
    <row r="729" s="187" customFormat="1" ht="12.75"/>
    <row r="730" s="187" customFormat="1" ht="12.75"/>
    <row r="731" s="187" customFormat="1" ht="12.75"/>
    <row r="732" s="187" customFormat="1" ht="12.75"/>
    <row r="733" s="187" customFormat="1" ht="12.75"/>
    <row r="734" s="187" customFormat="1" ht="12.75"/>
    <row r="735" s="187" customFormat="1" ht="12.75"/>
    <row r="736" s="187" customFormat="1" ht="12.75"/>
    <row r="737" s="187" customFormat="1" ht="12.75"/>
    <row r="738" s="187" customFormat="1" ht="12.75"/>
    <row r="739" s="187" customFormat="1" ht="12.75"/>
    <row r="740" s="187" customFormat="1" ht="12.75"/>
    <row r="741" s="187" customFormat="1" ht="12.75"/>
    <row r="742" s="187" customFormat="1" ht="12.75"/>
    <row r="743" s="187" customFormat="1" ht="12.75"/>
    <row r="744" s="187" customFormat="1" ht="12.75"/>
    <row r="745" s="187" customFormat="1" ht="12.75"/>
    <row r="746" s="187" customFormat="1" ht="12.75"/>
    <row r="747" s="187" customFormat="1" ht="12.75"/>
    <row r="748" s="187" customFormat="1" ht="12.75"/>
    <row r="749" s="187" customFormat="1" ht="12.75"/>
    <row r="750" s="187" customFormat="1" ht="12.75"/>
    <row r="751" s="187" customFormat="1" ht="12.75"/>
    <row r="752" s="187" customFormat="1" ht="12.75"/>
    <row r="753" s="187" customFormat="1" ht="12.75"/>
    <row r="754" s="187" customFormat="1" ht="12.75"/>
    <row r="755" s="187" customFormat="1" ht="12.75"/>
    <row r="756" s="187" customFormat="1" ht="12.75"/>
    <row r="757" s="187" customFormat="1" ht="12.75"/>
    <row r="758" s="187" customFormat="1" ht="12.75"/>
    <row r="759" s="187" customFormat="1" ht="12.75"/>
    <row r="760" s="187" customFormat="1" ht="12.75"/>
    <row r="761" s="187" customFormat="1" ht="12.75"/>
    <row r="762" s="187" customFormat="1" ht="12.75"/>
    <row r="763" s="187" customFormat="1" ht="12.75"/>
    <row r="764" s="187" customFormat="1" ht="12.75"/>
    <row r="765" s="187" customFormat="1" ht="12.75"/>
    <row r="766" s="187" customFormat="1" ht="12.75"/>
    <row r="767" s="187" customFormat="1" ht="12.75"/>
    <row r="768" s="187" customFormat="1" ht="12.75"/>
    <row r="769" s="187" customFormat="1" ht="12.75"/>
    <row r="770" s="187" customFormat="1" ht="12.75"/>
    <row r="771" s="187" customFormat="1" ht="12.75"/>
    <row r="772" s="187" customFormat="1" ht="12.75"/>
    <row r="773" s="187" customFormat="1" ht="12.75"/>
    <row r="774" s="187" customFormat="1" ht="12.75"/>
    <row r="775" s="187" customFormat="1" ht="12.75"/>
    <row r="776" s="187" customFormat="1" ht="12.75"/>
    <row r="777" s="187" customFormat="1" ht="12.75"/>
    <row r="778" s="187" customFormat="1" ht="12.75"/>
    <row r="779" s="187" customFormat="1" ht="12.75"/>
    <row r="780" s="187" customFormat="1" ht="12.75"/>
    <row r="781" s="187" customFormat="1" ht="12.75"/>
    <row r="782" s="187" customFormat="1" ht="12.75"/>
    <row r="783" s="187" customFormat="1" ht="12.75"/>
    <row r="784" s="187" customFormat="1" ht="12.75"/>
    <row r="785" s="187" customFormat="1" ht="12.75"/>
    <row r="786" s="187" customFormat="1" ht="12.75"/>
    <row r="787" s="187" customFormat="1" ht="12.75"/>
    <row r="788" s="187" customFormat="1" ht="12.75"/>
    <row r="789" s="187" customFormat="1" ht="12.75"/>
    <row r="790" s="187" customFormat="1" ht="12.75"/>
    <row r="791" s="187" customFormat="1" ht="12.75"/>
    <row r="792" s="187" customFormat="1" ht="12.75"/>
    <row r="793" s="187" customFormat="1" ht="12.75"/>
    <row r="794" s="187" customFormat="1" ht="12.75"/>
    <row r="795" s="187" customFormat="1" ht="12.75"/>
    <row r="796" s="187" customFormat="1" ht="12.75"/>
    <row r="797" s="187" customFormat="1" ht="12.75"/>
    <row r="798" s="187" customFormat="1" ht="12.75"/>
    <row r="799" s="187" customFormat="1" ht="12.75"/>
    <row r="800" s="187" customFormat="1" ht="12.75"/>
    <row r="801" s="187" customFormat="1" ht="12.75"/>
    <row r="802" s="187" customFormat="1" ht="12.75"/>
    <row r="803" s="187" customFormat="1" ht="12.75"/>
    <row r="804" s="187" customFormat="1" ht="12.75"/>
    <row r="805" s="187" customFormat="1" ht="12.75"/>
    <row r="806" s="187" customFormat="1" ht="12.75"/>
    <row r="807" s="187" customFormat="1" ht="12.75"/>
    <row r="808" s="187" customFormat="1" ht="12.75"/>
    <row r="809" s="187" customFormat="1" ht="12.75"/>
    <row r="810" s="187" customFormat="1" ht="12.75"/>
    <row r="811" s="187" customFormat="1" ht="12.75"/>
    <row r="812" s="187" customFormat="1" ht="12.75"/>
    <row r="813" s="187" customFormat="1" ht="12.75"/>
    <row r="814" s="187" customFormat="1" ht="12.75"/>
    <row r="815" s="187" customFormat="1" ht="12.75"/>
    <row r="816" s="187" customFormat="1" ht="12.75"/>
    <row r="817" s="187" customFormat="1" ht="12.75"/>
    <row r="818" s="187" customFormat="1" ht="12.75"/>
    <row r="819" s="187" customFormat="1" ht="12.75"/>
    <row r="820" s="187" customFormat="1" ht="12.75"/>
    <row r="821" s="187" customFormat="1" ht="12.75"/>
    <row r="822" s="187" customFormat="1" ht="12.75"/>
    <row r="823" s="187" customFormat="1" ht="12.75"/>
    <row r="824" s="187" customFormat="1" ht="12.75"/>
    <row r="825" s="187" customFormat="1" ht="12.75"/>
    <row r="826" s="187" customFormat="1" ht="12.75"/>
    <row r="827" s="187" customFormat="1" ht="12.75"/>
    <row r="828" s="187" customFormat="1" ht="12.75"/>
    <row r="829" s="187" customFormat="1" ht="12.75"/>
    <row r="830" s="187" customFormat="1" ht="12.75"/>
    <row r="831" s="187" customFormat="1" ht="12.75"/>
    <row r="832" s="187" customFormat="1" ht="12.75"/>
    <row r="833" s="187" customFormat="1" ht="12.75"/>
    <row r="834" s="187" customFormat="1" ht="12.75"/>
    <row r="835" s="187" customFormat="1" ht="12.75"/>
    <row r="836" s="187" customFormat="1" ht="12.75"/>
    <row r="837" s="187" customFormat="1" ht="12.75"/>
    <row r="838" s="187" customFormat="1" ht="12.75"/>
    <row r="839" s="187" customFormat="1" ht="12.75"/>
    <row r="840" s="187" customFormat="1" ht="12.75"/>
    <row r="841" s="187" customFormat="1" ht="12.75"/>
    <row r="842" s="187" customFormat="1" ht="12.75"/>
    <row r="843" s="187" customFormat="1" ht="12.75"/>
    <row r="844" s="187" customFormat="1" ht="12.75"/>
    <row r="845" s="187" customFormat="1" ht="12.75"/>
    <row r="846" s="187" customFormat="1" ht="12.75"/>
    <row r="847" s="187" customFormat="1" ht="12.75"/>
    <row r="848" s="187" customFormat="1" ht="12.75"/>
    <row r="849" s="187" customFormat="1" ht="12.75"/>
    <row r="850" s="187" customFormat="1" ht="12.75"/>
    <row r="851" s="187" customFormat="1" ht="12.75"/>
    <row r="852" s="187" customFormat="1" ht="12.75"/>
    <row r="853" s="187" customFormat="1" ht="12.75"/>
    <row r="854" s="187" customFormat="1" ht="12.75"/>
    <row r="855" s="187" customFormat="1" ht="12.75"/>
    <row r="856" s="187" customFormat="1" ht="12.75"/>
    <row r="857" s="187" customFormat="1" ht="12.75"/>
    <row r="858" s="187" customFormat="1" ht="12.75"/>
    <row r="859" s="187" customFormat="1" ht="12.75"/>
    <row r="860" s="187" customFormat="1" ht="12.75"/>
    <row r="861" s="187" customFormat="1" ht="12.75"/>
    <row r="862" s="187" customFormat="1" ht="12.75"/>
    <row r="863" s="187" customFormat="1" ht="12.75"/>
    <row r="864" s="187" customFormat="1" ht="12.75"/>
    <row r="865" s="187" customFormat="1" ht="12.75"/>
    <row r="866" s="187" customFormat="1" ht="12.75"/>
    <row r="867" s="187" customFormat="1" ht="12.75"/>
    <row r="868" s="187" customFormat="1" ht="12.75"/>
    <row r="869" s="187" customFormat="1" ht="12.75"/>
    <row r="870" s="187" customFormat="1" ht="12.75"/>
    <row r="871" s="187" customFormat="1" ht="12.75"/>
    <row r="872" s="187" customFormat="1" ht="12.75"/>
    <row r="873" s="187" customFormat="1" ht="12.75"/>
    <row r="874" s="187" customFormat="1" ht="12.75"/>
    <row r="875" s="187" customFormat="1" ht="12.75"/>
    <row r="876" s="187" customFormat="1" ht="12.75"/>
    <row r="877" s="187" customFormat="1" ht="12.75"/>
    <row r="878" s="187" customFormat="1" ht="12.75"/>
    <row r="879" s="187" customFormat="1" ht="12.75"/>
    <row r="880" s="187" customFormat="1" ht="12.75"/>
    <row r="881" s="187" customFormat="1" ht="12.75"/>
    <row r="882" s="187" customFormat="1" ht="12.75"/>
    <row r="883" s="187" customFormat="1" ht="12.75"/>
    <row r="884" s="187" customFormat="1" ht="12.75"/>
    <row r="885" s="187" customFormat="1" ht="12.75"/>
    <row r="886" s="187" customFormat="1" ht="12.75"/>
    <row r="887" s="187" customFormat="1" ht="12.75"/>
    <row r="888" s="187" customFormat="1" ht="12.75"/>
    <row r="889" s="187" customFormat="1" ht="12.75"/>
    <row r="890" s="187" customFormat="1" ht="12.75"/>
    <row r="891" s="187" customFormat="1" ht="12.75"/>
    <row r="892" s="187" customFormat="1" ht="12.75"/>
    <row r="893" s="187" customFormat="1" ht="12.75"/>
    <row r="894" s="187" customFormat="1" ht="12.75"/>
    <row r="895" s="187" customFormat="1" ht="12.75"/>
    <row r="896" s="187" customFormat="1" ht="12.75"/>
    <row r="897" s="187" customFormat="1" ht="12.75"/>
    <row r="898" s="187" customFormat="1" ht="12.75"/>
    <row r="899" s="187" customFormat="1" ht="12.75"/>
    <row r="900" s="187" customFormat="1" ht="12.75"/>
    <row r="901" s="187" customFormat="1" ht="12.75"/>
    <row r="902" s="187" customFormat="1" ht="12.75"/>
    <row r="903" s="187" customFormat="1" ht="12.75"/>
    <row r="904" s="187" customFormat="1" ht="12.75"/>
    <row r="905" s="187" customFormat="1" ht="12.75"/>
    <row r="906" s="187" customFormat="1" ht="12.75"/>
    <row r="907" s="187" customFormat="1" ht="12.75"/>
    <row r="908" s="187" customFormat="1" ht="12.75"/>
    <row r="909" s="187" customFormat="1" ht="12.75"/>
    <row r="910" s="187" customFormat="1" ht="12.75"/>
    <row r="911" s="187" customFormat="1" ht="12.75"/>
    <row r="912" s="187" customFormat="1" ht="12.75"/>
    <row r="913" s="187" customFormat="1" ht="12.75"/>
    <row r="914" s="187" customFormat="1" ht="12.75"/>
    <row r="915" s="187" customFormat="1" ht="12.75"/>
    <row r="916" s="187" customFormat="1" ht="12.75"/>
    <row r="917" s="187" customFormat="1" ht="12.75"/>
    <row r="918" s="187" customFormat="1" ht="12.75"/>
    <row r="919" s="187" customFormat="1" ht="12.75"/>
    <row r="920" s="187" customFormat="1" ht="12.75"/>
    <row r="921" s="187" customFormat="1" ht="12.75"/>
    <row r="922" s="187" customFormat="1" ht="12.75"/>
    <row r="923" s="187" customFormat="1" ht="12.75"/>
    <row r="924" s="187" customFormat="1" ht="12.75"/>
    <row r="925" s="187" customFormat="1" ht="12.75"/>
    <row r="926" s="187" customFormat="1" ht="12.75"/>
    <row r="927" s="187" customFormat="1" ht="12.75"/>
    <row r="928" s="187" customFormat="1" ht="12.75"/>
    <row r="929" s="187" customFormat="1" ht="12.75"/>
    <row r="930" s="187" customFormat="1" ht="12.75"/>
    <row r="931" s="187" customFormat="1" ht="12.75"/>
    <row r="932" s="187" customFormat="1" ht="12.75"/>
    <row r="933" s="187" customFormat="1" ht="12.75"/>
    <row r="934" s="187" customFormat="1" ht="12.75"/>
    <row r="935" s="187" customFormat="1" ht="12.75"/>
    <row r="936" s="187" customFormat="1" ht="12.75"/>
    <row r="937" s="187" customFormat="1" ht="12.75"/>
    <row r="938" s="187" customFormat="1" ht="12.75"/>
    <row r="939" s="187" customFormat="1" ht="12.75"/>
    <row r="940" s="187" customFormat="1" ht="12.75"/>
    <row r="941" s="187" customFormat="1" ht="12.75"/>
    <row r="942" s="187" customFormat="1" ht="12.75"/>
    <row r="943" s="187" customFormat="1" ht="12.75"/>
    <row r="944" s="187" customFormat="1" ht="12.75"/>
    <row r="945" s="187" customFormat="1" ht="12.75"/>
    <row r="946" s="187" customFormat="1" ht="12.75"/>
    <row r="947" s="187" customFormat="1" ht="12.75"/>
    <row r="948" s="187" customFormat="1" ht="12.75"/>
    <row r="949" s="187" customFormat="1" ht="12.75"/>
    <row r="950" s="187" customFormat="1" ht="12.75"/>
    <row r="951" s="187" customFormat="1" ht="12.75"/>
    <row r="952" s="187" customFormat="1" ht="12.75"/>
    <row r="953" s="187" customFormat="1" ht="12.75"/>
    <row r="954" s="187" customFormat="1" ht="12.75"/>
    <row r="955" s="187" customFormat="1" ht="12.75"/>
    <row r="956" s="187" customFormat="1" ht="12.75"/>
    <row r="957" s="187" customFormat="1" ht="12.75"/>
    <row r="958" s="187" customFormat="1" ht="12.75"/>
    <row r="959" s="187" customFormat="1" ht="12.75"/>
    <row r="960" s="187" customFormat="1" ht="12.75"/>
    <row r="961" s="187" customFormat="1" ht="12.75"/>
    <row r="962" s="187" customFormat="1" ht="12.75"/>
    <row r="963" s="187" customFormat="1" ht="12.75"/>
    <row r="964" s="187" customFormat="1" ht="12.75"/>
    <row r="965" s="187" customFormat="1" ht="12.75"/>
    <row r="966" s="187" customFormat="1" ht="12.75"/>
    <row r="967" s="187" customFormat="1" ht="12.75"/>
    <row r="968" s="187" customFormat="1" ht="12.75"/>
    <row r="969" s="187" customFormat="1" ht="12.75"/>
    <row r="970" s="187" customFormat="1" ht="12.75"/>
    <row r="971" s="187" customFormat="1" ht="12.75"/>
    <row r="972" s="187" customFormat="1" ht="12.75"/>
    <row r="973" s="187" customFormat="1" ht="12.75"/>
    <row r="974" s="187" customFormat="1" ht="12.75"/>
    <row r="975" s="187" customFormat="1" ht="12.75"/>
    <row r="976" s="187" customFormat="1" ht="12.75"/>
    <row r="977" s="187" customFormat="1" ht="12.75"/>
    <row r="978" s="187" customFormat="1" ht="12.75"/>
    <row r="979" s="187" customFormat="1" ht="12.75"/>
    <row r="980" s="187" customFormat="1" ht="12.75"/>
    <row r="981" s="187" customFormat="1" ht="12.75"/>
    <row r="982" s="187" customFormat="1" ht="12.75"/>
    <row r="983" s="187" customFormat="1" ht="12.75"/>
    <row r="984" s="187" customFormat="1" ht="12.75"/>
    <row r="985" s="187" customFormat="1" ht="12.75"/>
    <row r="986" s="187" customFormat="1" ht="12.75"/>
    <row r="987" s="187" customFormat="1" ht="12.75"/>
    <row r="988" s="187" customFormat="1" ht="12.75"/>
    <row r="989" s="187" customFormat="1" ht="12.75"/>
    <row r="990" s="187" customFormat="1" ht="12.75"/>
    <row r="991" s="187" customFormat="1" ht="12.75"/>
    <row r="992" s="187" customFormat="1" ht="12.75"/>
    <row r="993" s="187" customFormat="1" ht="12.75"/>
    <row r="994" s="187" customFormat="1" ht="12.75"/>
    <row r="995" s="187" customFormat="1" ht="12.75"/>
    <row r="996" s="187" customFormat="1" ht="12.75"/>
    <row r="997" s="187" customFormat="1" ht="12.75"/>
    <row r="998" s="187" customFormat="1" ht="12.75"/>
    <row r="999" s="187" customFormat="1" ht="12.75"/>
    <row r="1000" s="187" customFormat="1" ht="12.75"/>
    <row r="1001" s="187" customFormat="1" ht="12.75"/>
    <row r="1002" s="187" customFormat="1" ht="12.75"/>
    <row r="1003" s="187" customFormat="1" ht="12.75"/>
    <row r="1004" s="187" customFormat="1" ht="12.75"/>
    <row r="1005" s="187" customFormat="1" ht="12.75"/>
    <row r="1006" s="187" customFormat="1" ht="12.75"/>
    <row r="1007" s="187" customFormat="1" ht="12.75"/>
    <row r="1008" s="187" customFormat="1" ht="12.75"/>
    <row r="1009" s="187" customFormat="1" ht="12.75"/>
    <row r="1010" s="187" customFormat="1" ht="12.75"/>
    <row r="1011" s="187" customFormat="1" ht="12.75"/>
    <row r="1012" s="187" customFormat="1" ht="12.75"/>
    <row r="1013" s="187" customFormat="1" ht="12.75"/>
    <row r="1014" s="187" customFormat="1" ht="12.75"/>
    <row r="1015" s="187" customFormat="1" ht="12.75"/>
    <row r="1016" s="187" customFormat="1" ht="12.75"/>
    <row r="1017" s="187" customFormat="1" ht="12.75"/>
    <row r="1018" s="187" customFormat="1" ht="12.75"/>
    <row r="1019" s="187" customFormat="1" ht="12.75"/>
    <row r="1020" s="187" customFormat="1" ht="12.75"/>
    <row r="1021" s="187" customFormat="1" ht="12.75"/>
    <row r="1022" s="187" customFormat="1" ht="12.75"/>
    <row r="1023" s="187" customFormat="1" ht="12.75"/>
    <row r="1024" s="187" customFormat="1" ht="12.75"/>
    <row r="1025" s="187" customFormat="1" ht="12.75"/>
    <row r="1026" s="187" customFormat="1" ht="12.75"/>
    <row r="1027" s="187" customFormat="1" ht="12.75"/>
    <row r="1028" s="187" customFormat="1" ht="12.75"/>
    <row r="1029" s="187" customFormat="1" ht="12.75"/>
    <row r="1030" s="187" customFormat="1" ht="12.75"/>
    <row r="1031" s="187" customFormat="1" ht="12.75"/>
    <row r="1032" s="187" customFormat="1" ht="12.75"/>
    <row r="1033" s="187" customFormat="1" ht="12.75"/>
    <row r="1034" s="187" customFormat="1" ht="12.75"/>
    <row r="1035" s="187" customFormat="1" ht="12.75"/>
    <row r="1036" s="187" customFormat="1" ht="12.75"/>
    <row r="1037" s="187" customFormat="1" ht="12.75"/>
    <row r="1038" s="187" customFormat="1" ht="12.75"/>
    <row r="1039" s="187" customFormat="1" ht="12.75"/>
    <row r="1040" s="187" customFormat="1" ht="12.75"/>
    <row r="1041" s="187" customFormat="1" ht="12.75"/>
    <row r="1042" s="187" customFormat="1" ht="12.75"/>
    <row r="1043" s="187" customFormat="1" ht="12.75"/>
    <row r="1044" s="187" customFormat="1" ht="12.75"/>
    <row r="1045" s="187" customFormat="1" ht="12.75"/>
    <row r="1046" s="187" customFormat="1" ht="12.75"/>
    <row r="1047" s="187" customFormat="1" ht="12.75"/>
    <row r="1048" s="187" customFormat="1" ht="12.75"/>
    <row r="1049" s="187" customFormat="1" ht="12.75"/>
    <row r="1050" s="187" customFormat="1" ht="12.75"/>
    <row r="1051" s="187" customFormat="1" ht="12.75"/>
    <row r="1052" s="187" customFormat="1" ht="12.75"/>
    <row r="1053" s="187" customFormat="1" ht="12.75"/>
    <row r="1054" s="187" customFormat="1" ht="12.75"/>
    <row r="1055" s="187" customFormat="1" ht="12.75"/>
    <row r="1056" s="187" customFormat="1" ht="12.75"/>
    <row r="1057" s="187" customFormat="1" ht="12.75"/>
    <row r="1058" s="187" customFormat="1" ht="12.75"/>
    <row r="1059" s="187" customFormat="1" ht="12.75"/>
    <row r="1060" s="187" customFormat="1" ht="12.75"/>
    <row r="1061" s="187" customFormat="1" ht="12.75"/>
    <row r="1062" s="187" customFormat="1" ht="12.75"/>
    <row r="1063" s="187" customFormat="1" ht="12.75"/>
    <row r="1064" s="187" customFormat="1" ht="12.75"/>
    <row r="1065" s="187" customFormat="1" ht="12.75"/>
    <row r="1066" s="187" customFormat="1" ht="12.75"/>
    <row r="1067" s="187" customFormat="1" ht="12.75"/>
    <row r="1068" s="187" customFormat="1" ht="12.75"/>
    <row r="1069" s="187" customFormat="1" ht="12.75"/>
    <row r="1070" s="187" customFormat="1" ht="12.75"/>
    <row r="1071" s="187" customFormat="1" ht="12.75"/>
    <row r="1072" s="187" customFormat="1" ht="12.75"/>
    <row r="1073" s="187" customFormat="1" ht="12.75"/>
    <row r="1074" s="187" customFormat="1" ht="12.75"/>
    <row r="1075" s="187" customFormat="1" ht="12.75"/>
    <row r="1076" s="187" customFormat="1" ht="12.75"/>
    <row r="1077" s="187" customFormat="1" ht="12.75"/>
    <row r="1078" s="187" customFormat="1" ht="12.75"/>
    <row r="1079" s="187" customFormat="1" ht="12.75"/>
    <row r="1080" s="187" customFormat="1" ht="12.75"/>
    <row r="1081" s="187" customFormat="1" ht="12.75"/>
    <row r="1082" s="187" customFormat="1" ht="12.75"/>
    <row r="1083" s="187" customFormat="1" ht="12.75"/>
    <row r="1084" s="187" customFormat="1" ht="12.75"/>
    <row r="1085" s="187" customFormat="1" ht="12.75"/>
    <row r="1086" s="187" customFormat="1" ht="12.75"/>
    <row r="1087" s="187" customFormat="1" ht="12.75"/>
    <row r="1088" s="187" customFormat="1" ht="12.75"/>
    <row r="1089" s="187" customFormat="1" ht="12.75"/>
    <row r="1090" s="187" customFormat="1" ht="12.75"/>
    <row r="1091" s="187" customFormat="1" ht="12.75"/>
    <row r="1092" s="187" customFormat="1" ht="12.75"/>
    <row r="1093" s="187" customFormat="1" ht="12.75"/>
    <row r="1094" s="187" customFormat="1" ht="12.75"/>
    <row r="1095" s="187" customFormat="1" ht="12.75"/>
    <row r="1096" s="187" customFormat="1" ht="12.75"/>
    <row r="1097" s="187" customFormat="1" ht="12.75"/>
    <row r="1098" s="187" customFormat="1" ht="12.75"/>
    <row r="1099" s="187" customFormat="1" ht="12.75"/>
    <row r="1100" s="187" customFormat="1" ht="12.75"/>
    <row r="1101" s="187" customFormat="1" ht="12.75"/>
    <row r="1102" s="187" customFormat="1" ht="12.75"/>
    <row r="1103" s="187" customFormat="1" ht="12.75"/>
    <row r="1104" s="187" customFormat="1" ht="12.75"/>
    <row r="1105" s="187" customFormat="1" ht="12.75"/>
    <row r="1106" s="187" customFormat="1" ht="12.75"/>
    <row r="1107" s="187" customFormat="1" ht="12.75"/>
    <row r="1108" s="187" customFormat="1" ht="12.75"/>
    <row r="1109" s="187" customFormat="1" ht="12.75"/>
    <row r="1110" s="187" customFormat="1" ht="12.75"/>
    <row r="1111" s="187" customFormat="1" ht="12.75"/>
    <row r="1112" s="187" customFormat="1" ht="12.75"/>
    <row r="1113" s="187" customFormat="1" ht="12.75"/>
    <row r="1114" s="187" customFormat="1" ht="12.75"/>
    <row r="1115" s="187" customFormat="1" ht="12.75"/>
    <row r="1116" s="187" customFormat="1" ht="12.75"/>
    <row r="1117" s="187" customFormat="1" ht="12.75"/>
    <row r="1118" s="187" customFormat="1" ht="12.75"/>
    <row r="1119" s="187" customFormat="1" ht="12.75"/>
    <row r="1120" s="187" customFormat="1" ht="12.75"/>
    <row r="1121" s="187" customFormat="1" ht="12.75"/>
    <row r="1122" s="187" customFormat="1" ht="12.75"/>
    <row r="1123" s="187" customFormat="1" ht="12.75"/>
    <row r="1124" s="187" customFormat="1" ht="12.75"/>
    <row r="1125" s="187" customFormat="1" ht="12.75"/>
    <row r="1126" s="187" customFormat="1" ht="12.75"/>
    <row r="1127" s="187" customFormat="1" ht="12.75"/>
    <row r="1128" s="187" customFormat="1" ht="12.75"/>
    <row r="1129" s="187" customFormat="1" ht="12.75"/>
    <row r="1130" s="187" customFormat="1" ht="12.75"/>
    <row r="1131" s="187" customFormat="1" ht="12.75"/>
    <row r="1132" s="187" customFormat="1" ht="12.75"/>
    <row r="1133" s="187" customFormat="1" ht="12.75"/>
    <row r="1134" s="187" customFormat="1" ht="12.75"/>
    <row r="1135" s="187" customFormat="1" ht="12.75"/>
    <row r="1136" s="187" customFormat="1" ht="12.75"/>
    <row r="1137" s="187" customFormat="1" ht="12.75"/>
    <row r="1138" s="187" customFormat="1" ht="12.75"/>
    <row r="1139" s="187" customFormat="1" ht="12.75"/>
    <row r="1140" s="187" customFormat="1" ht="12.75"/>
    <row r="1141" s="187" customFormat="1" ht="12.75"/>
    <row r="1142" s="187" customFormat="1" ht="12.75"/>
    <row r="1143" spans="8:14" s="187" customFormat="1" ht="12.75">
      <c r="H1143" s="188"/>
      <c r="I1143" s="188"/>
      <c r="J1143" s="188"/>
      <c r="K1143" s="188"/>
      <c r="L1143" s="188"/>
      <c r="M1143" s="188"/>
      <c r="N1143" s="188"/>
    </row>
  </sheetData>
  <mergeCells count="25">
    <mergeCell ref="J11:L11"/>
    <mergeCell ref="N11:P11"/>
    <mergeCell ref="Q45:R45"/>
    <mergeCell ref="I59:J59"/>
    <mergeCell ref="G43:I43"/>
    <mergeCell ref="J43:M43"/>
    <mergeCell ref="N43:P43"/>
    <mergeCell ref="G45:I45"/>
    <mergeCell ref="J45:L45"/>
    <mergeCell ref="N45:P45"/>
    <mergeCell ref="J9:L9"/>
    <mergeCell ref="J4:L4"/>
    <mergeCell ref="N4:P4"/>
    <mergeCell ref="G5:I5"/>
    <mergeCell ref="J5:L5"/>
    <mergeCell ref="N5:P5"/>
    <mergeCell ref="N9:P9"/>
    <mergeCell ref="D43:F43"/>
    <mergeCell ref="D5:F5"/>
    <mergeCell ref="D4:F4"/>
    <mergeCell ref="G4:I4"/>
    <mergeCell ref="D11:F11"/>
    <mergeCell ref="D9:F9"/>
    <mergeCell ref="G9:I9"/>
    <mergeCell ref="G11:I11"/>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2002-06-27T07:45:19Z</cp:lastPrinted>
  <dcterms:created xsi:type="dcterms:W3CDTF">2002-02-15T09:17:36Z</dcterms:created>
  <dcterms:modified xsi:type="dcterms:W3CDTF">2002-06-28T08:11:40Z</dcterms:modified>
  <cp:category/>
  <cp:version/>
  <cp:contentType/>
  <cp:contentStatus/>
</cp:coreProperties>
</file>