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6345" activeTab="0"/>
  </bookViews>
  <sheets>
    <sheet name="Sorghum Des 01" sheetId="1" r:id="rId1"/>
  </sheets>
  <definedNames/>
  <calcPr fullCalcOnLoad="1"/>
</workbook>
</file>

<file path=xl/sharedStrings.xml><?xml version="1.0" encoding="utf-8"?>
<sst xmlns="http://schemas.openxmlformats.org/spreadsheetml/2006/main" count="151" uniqueCount="120">
  <si>
    <t>Monthly announcement of information/Maandelikse bekendmaking van inligting (1)</t>
  </si>
  <si>
    <t>'000t</t>
  </si>
  <si>
    <t>Mar/Mrt 2001</t>
  </si>
  <si>
    <t>Progressive/Progressief</t>
  </si>
  <si>
    <t>%</t>
  </si>
  <si>
    <t>GM-GL</t>
  </si>
  <si>
    <t>GH</t>
  </si>
  <si>
    <t>Total</t>
  </si>
  <si>
    <t>Sweet/Soet</t>
  </si>
  <si>
    <t>Bitter</t>
  </si>
  <si>
    <t>Totaal</t>
  </si>
  <si>
    <t>1 Apr 2000</t>
  </si>
  <si>
    <t>Menslik</t>
  </si>
  <si>
    <t>Voer</t>
  </si>
  <si>
    <t xml:space="preserve">(a) </t>
  </si>
  <si>
    <t xml:space="preserve">(b) </t>
  </si>
  <si>
    <t>Acquisition</t>
  </si>
  <si>
    <t>(6)</t>
  </si>
  <si>
    <t>(b) Verkryging</t>
  </si>
  <si>
    <t>Imports destined for RSA</t>
  </si>
  <si>
    <t xml:space="preserve"> Invoere bestem vir RSA</t>
  </si>
  <si>
    <t xml:space="preserve">(c) </t>
  </si>
  <si>
    <t>Utilisation</t>
  </si>
  <si>
    <t>(c) Aanwending</t>
  </si>
  <si>
    <t>Processed for the local market:</t>
  </si>
  <si>
    <t>Human consumption:</t>
  </si>
  <si>
    <t>Menslike verbruik:</t>
  </si>
  <si>
    <t>Indoor malting process</t>
  </si>
  <si>
    <t>Binnenshuise moutproses</t>
  </si>
  <si>
    <t>Floor malting process</t>
  </si>
  <si>
    <t>Vloer moutproses</t>
  </si>
  <si>
    <t>Meal</t>
  </si>
  <si>
    <t>Meel</t>
  </si>
  <si>
    <t>Rice and grits - brew</t>
  </si>
  <si>
    <t>Rys en gruis - brou</t>
  </si>
  <si>
    <t>Animal feed:</t>
  </si>
  <si>
    <t>Veevoermark:</t>
  </si>
  <si>
    <t>Pet Food</t>
  </si>
  <si>
    <t>Troeteldierkos</t>
  </si>
  <si>
    <t>Feed - poultry</t>
  </si>
  <si>
    <t>Voer - pluimvee</t>
  </si>
  <si>
    <t>Feed - livestock</t>
  </si>
  <si>
    <t>Voer - lewende hawe</t>
  </si>
  <si>
    <t xml:space="preserve">Withdrawn by producers </t>
  </si>
  <si>
    <t xml:space="preserve">Onttrek deur produsente </t>
  </si>
  <si>
    <t>Released to end-consumer(s)</t>
  </si>
  <si>
    <t>Vrygestel aan eindverbruiker(s)</t>
  </si>
  <si>
    <t xml:space="preserve">(d) </t>
  </si>
  <si>
    <t>Exports</t>
  </si>
  <si>
    <t>(d) Uitvoere</t>
  </si>
  <si>
    <t xml:space="preserve">(e) </t>
  </si>
  <si>
    <t>Sundries</t>
  </si>
  <si>
    <t>(e) Diverse</t>
  </si>
  <si>
    <t xml:space="preserve">(f) </t>
  </si>
  <si>
    <t>Unutilised stock (a+b-c-d-e)</t>
  </si>
  <si>
    <r>
      <t>(f) Onaangewende voorraad</t>
    </r>
    <r>
      <rPr>
        <sz val="14"/>
        <rFont val="Arial"/>
        <family val="2"/>
      </rPr>
      <t xml:space="preserve"> </t>
    </r>
    <r>
      <rPr>
        <b/>
        <sz val="14"/>
        <rFont val="Arial"/>
        <family val="2"/>
      </rPr>
      <t>(a+b-c-d-e)</t>
    </r>
    <r>
      <rPr>
        <sz val="14"/>
        <rFont val="Arial"/>
        <family val="2"/>
      </rPr>
      <t xml:space="preserve"> </t>
    </r>
  </si>
  <si>
    <t xml:space="preserve">(g) </t>
  </si>
  <si>
    <t>Storers, traders</t>
  </si>
  <si>
    <t>Opbergers, handelaars</t>
  </si>
  <si>
    <t>Processors</t>
  </si>
  <si>
    <t>Verwerkers</t>
  </si>
  <si>
    <t>(1)</t>
  </si>
  <si>
    <t>2 847 ton</t>
  </si>
  <si>
    <t>243 ton</t>
  </si>
  <si>
    <t>(5)</t>
  </si>
  <si>
    <t>(7)</t>
  </si>
  <si>
    <t>1 Apr 2001</t>
  </si>
  <si>
    <t xml:space="preserve">SORGHUM - 2001/2002 Year (Apr-Mar) (2) </t>
  </si>
  <si>
    <t>Preliminary/Voorlopig</t>
  </si>
  <si>
    <t>(4)</t>
  </si>
  <si>
    <t>Amended information received from collaborators./Gewysigde inligting ontvang vanaf medewerkers.</t>
  </si>
  <si>
    <t>Stock stored at: (7)</t>
  </si>
  <si>
    <t xml:space="preserve">(g) Voorraad geberg by:   (7) </t>
  </si>
  <si>
    <t>Opening stock</t>
  </si>
  <si>
    <t xml:space="preserve">(a) Beginvoorraad </t>
  </si>
  <si>
    <t>Lewerings direk vanaf plase(3)(5)</t>
  </si>
  <si>
    <t>Deliveries directly from farms(3)(5)</t>
  </si>
  <si>
    <t>Physical stock is verified regularly on a random basis by SAGIS' Audit Inspection Division./Fisiese voorraad word gereeld op 'n steekproefbasis deur SAGIS se Oudit Inspeksie Afdeling geverifieer.</t>
  </si>
  <si>
    <t>+/- (4)</t>
  </si>
  <si>
    <t>Verwerk vir die binnelandse mark:</t>
  </si>
  <si>
    <t>Sorghum equivalent. / Sorghum ekwivalent.</t>
  </si>
  <si>
    <t>Rice and grits - consumption</t>
  </si>
  <si>
    <t>Rys en gruis - verbruikers</t>
  </si>
  <si>
    <t xml:space="preserve">result of the usage of this information./ Soos deur medewerkers verklaar. Alhoewel  alles gedoen is om te verseker dat die inligting korrek is, aanvaar nie SAGIS of enige van sy direkteure of werknemers verantwoordelikheid vir </t>
  </si>
  <si>
    <t>(2)</t>
  </si>
  <si>
    <t>As declared by collaborators. Although everything has been done to ensure the accuracy of the information, neither SAGIS nor any of its directors or employees take any responsibility for actions or losses that might occur as a</t>
  </si>
  <si>
    <t xml:space="preserve"> Includes a portion of the production of developing sector - the balance will not necessarily be included here./Ingesluit 'n deel van die opkomende sektor - die balans sal nie noodwendig hier ingesluit word nie.</t>
  </si>
  <si>
    <t>(3)</t>
  </si>
  <si>
    <t xml:space="preserve">   </t>
  </si>
  <si>
    <t>Producer deliveries directly from farms./Produsentelewerings direk vanaf plase:</t>
  </si>
  <si>
    <t xml:space="preserve">                     - products (6)</t>
  </si>
  <si>
    <t>RSA exports - whole sorghum</t>
  </si>
  <si>
    <t>RSA uitvoere - heel sorghum</t>
  </si>
  <si>
    <t xml:space="preserve">- produkte (6)  </t>
  </si>
  <si>
    <t>(8)</t>
  </si>
  <si>
    <t>Figures not comparable/Syfers nie vergelykbaar nie.</t>
  </si>
  <si>
    <t>Total percentage increase(+)/decrease(-) against the same period the previous year./Totale persentasie toename(+)/afname(-) teenoor dieselfde periode die vorige jaar.</t>
  </si>
  <si>
    <t>1 Nov 2001</t>
  </si>
  <si>
    <t>30 Nov 2001</t>
  </si>
  <si>
    <t>Nov 2001</t>
  </si>
  <si>
    <t xml:space="preserve">(9) </t>
  </si>
  <si>
    <t>Surplus(-)/Deficit(+)(9)</t>
  </si>
  <si>
    <t>Surplus(-)/Tekort(+)(9)</t>
  </si>
  <si>
    <t xml:space="preserve">The information system reports only on the actual movement of sorghum in commercial structures, and must under no circumstances be construed as confirmation or an indication of ownership./Die inligtingstelsel rapporteer </t>
  </si>
  <si>
    <t>slegs oor die fisiese beweging van sorghum in kommersiële strukture, en moet geensins as 'n bevestiging of aanduiding van eiedomsreg geag word nie.</t>
  </si>
  <si>
    <t xml:space="preserve">        enige aksies of verliese as gevolg van die inligting wat gebruik is nie.       </t>
  </si>
  <si>
    <t>maar ontvang word as soet verbruik.</t>
  </si>
  <si>
    <t xml:space="preserve">The surplus/deficit figures are partly due to sorghum dispatched as bitter consumption but received as sweet consumption./Die surplus/tekort syfers is gedeeltelik as gevolg van sorghum wat versend is as bitter verbruik  </t>
  </si>
  <si>
    <t xml:space="preserve">SMI-012002  </t>
  </si>
  <si>
    <t>Apr - Dec/Des 2001</t>
  </si>
  <si>
    <t>31 Dec/Des 2001</t>
  </si>
  <si>
    <t>Apr - Dec/Des 2000</t>
  </si>
  <si>
    <t>31 Dec/Des 2000</t>
  </si>
  <si>
    <t>157 724  ton</t>
  </si>
  <si>
    <t>7 492 ton</t>
  </si>
  <si>
    <t>Dec/Des 2001</t>
  </si>
  <si>
    <t>1 Dec/Des 2001</t>
  </si>
  <si>
    <t>30/01/2002</t>
  </si>
  <si>
    <t>Net dispatches(+)/receipts (-)</t>
  </si>
  <si>
    <t>Netto versendings(+)/ontvangstes(-)</t>
  </si>
</sst>
</file>

<file path=xl/styles.xml><?xml version="1.0" encoding="utf-8"?>
<styleSheet xmlns="http://schemas.openxmlformats.org/spreadsheetml/2006/main">
  <numFmts count="1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s>
  <fonts count="13">
    <font>
      <sz val="10"/>
      <name val="Arial"/>
      <family val="0"/>
    </font>
    <font>
      <b/>
      <sz val="16"/>
      <name val="Arial"/>
      <family val="2"/>
    </font>
    <font>
      <sz val="16"/>
      <name val="Arial"/>
      <family val="2"/>
    </font>
    <font>
      <sz val="11"/>
      <name val="Arial"/>
      <family val="2"/>
    </font>
    <font>
      <sz val="15"/>
      <name val="Arial"/>
      <family val="2"/>
    </font>
    <font>
      <sz val="12"/>
      <name val="Arial"/>
      <family val="2"/>
    </font>
    <font>
      <sz val="14"/>
      <name val="Arial"/>
      <family val="2"/>
    </font>
    <font>
      <b/>
      <sz val="12"/>
      <name val="Arial"/>
      <family val="2"/>
    </font>
    <font>
      <b/>
      <sz val="15"/>
      <name val="Arial"/>
      <family val="2"/>
    </font>
    <font>
      <b/>
      <sz val="14"/>
      <name val="Arial"/>
      <family val="2"/>
    </font>
    <font>
      <i/>
      <sz val="14"/>
      <name val="Arial"/>
      <family val="2"/>
    </font>
    <font>
      <u val="single"/>
      <sz val="10"/>
      <color indexed="12"/>
      <name val="Arial"/>
      <family val="0"/>
    </font>
    <font>
      <u val="single"/>
      <sz val="10"/>
      <color indexed="36"/>
      <name val="Arial"/>
      <family val="0"/>
    </font>
  </fonts>
  <fills count="2">
    <fill>
      <patternFill/>
    </fill>
    <fill>
      <patternFill patternType="gray125"/>
    </fill>
  </fills>
  <borders count="58">
    <border>
      <left/>
      <right/>
      <top/>
      <bottom/>
      <diagonal/>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style="medium"/>
      <right style="thin"/>
      <top style="medium"/>
      <bottom>
        <color indexed="63"/>
      </bottom>
    </border>
    <border>
      <left style="thin"/>
      <right style="thin"/>
      <top style="medium"/>
      <bottom>
        <color indexed="63"/>
      </bottom>
    </border>
    <border>
      <left>
        <color indexed="63"/>
      </left>
      <right style="medium"/>
      <top>
        <color indexed="63"/>
      </top>
      <bottom>
        <color indexed="63"/>
      </bottom>
    </border>
    <border>
      <left>
        <color indexed="63"/>
      </left>
      <right style="thin"/>
      <top style="medium"/>
      <bottom>
        <color indexed="63"/>
      </botto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color indexed="63"/>
      </right>
      <top style="medium"/>
      <bottom style="medium"/>
    </border>
    <border>
      <left style="thin"/>
      <right>
        <color indexed="63"/>
      </right>
      <top>
        <color indexed="63"/>
      </top>
      <bottom style="medium"/>
    </border>
    <border>
      <left>
        <color indexed="63"/>
      </left>
      <right style="medium"/>
      <top style="medium"/>
      <bottom>
        <color indexed="63"/>
      </bottom>
    </border>
    <border>
      <left style="medium"/>
      <right>
        <color indexed="63"/>
      </right>
      <top>
        <color indexed="63"/>
      </top>
      <bottom>
        <color indexed="63"/>
      </botto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style="thin"/>
      <right>
        <color indexed="63"/>
      </right>
      <top style="medium"/>
      <bottom style="medium"/>
    </border>
    <border>
      <left>
        <color indexed="63"/>
      </left>
      <right>
        <color indexed="63"/>
      </right>
      <top>
        <color indexed="63"/>
      </top>
      <bottom style="thin"/>
    </border>
    <border>
      <left>
        <color indexed="63"/>
      </left>
      <right style="medium"/>
      <top>
        <color indexed="63"/>
      </top>
      <bottom style="thin"/>
    </border>
    <border>
      <left style="thin"/>
      <right style="thin"/>
      <top style="medium"/>
      <bottom style="medium"/>
    </border>
    <border>
      <left style="thin"/>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medium"/>
      <top style="medium"/>
      <bottom>
        <color indexed="63"/>
      </bottom>
    </border>
    <border>
      <left style="thin"/>
      <right style="thick"/>
      <top style="medium"/>
      <bottom>
        <color indexed="63"/>
      </bottom>
    </border>
    <border>
      <left style="thin"/>
      <right style="medium"/>
      <top>
        <color indexed="63"/>
      </top>
      <bottom style="medium"/>
    </border>
    <border>
      <left style="thin"/>
      <right style="thin"/>
      <top>
        <color indexed="63"/>
      </top>
      <bottom style="medium"/>
    </border>
    <border>
      <left style="thin"/>
      <right>
        <color indexed="63"/>
      </right>
      <top>
        <color indexed="63"/>
      </top>
      <bottom>
        <color indexed="63"/>
      </bottom>
    </border>
    <border>
      <left style="medium"/>
      <right style="thin"/>
      <top>
        <color indexed="63"/>
      </top>
      <bottom style="thin"/>
    </border>
    <border>
      <left>
        <color indexed="63"/>
      </left>
      <right style="thin"/>
      <top>
        <color indexed="63"/>
      </top>
      <bottom>
        <color indexed="63"/>
      </bottom>
    </border>
    <border>
      <left style="thin"/>
      <right style="medium"/>
      <top>
        <color indexed="63"/>
      </top>
      <bottom style="thin"/>
    </border>
    <border>
      <left style="thin"/>
      <right style="thin"/>
      <top>
        <color indexed="63"/>
      </top>
      <bottom>
        <color indexed="63"/>
      </bottom>
    </border>
    <border>
      <left style="medium"/>
      <right style="thin"/>
      <top style="thin"/>
      <bottom>
        <color indexed="63"/>
      </bottom>
    </border>
    <border>
      <left>
        <color indexed="63"/>
      </left>
      <right style="thin"/>
      <top style="thin"/>
      <bottom>
        <color indexed="63"/>
      </bottom>
    </border>
    <border>
      <left style="thin"/>
      <right style="medium"/>
      <top style="thin"/>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medium"/>
      <right>
        <color indexed="63"/>
      </right>
      <top>
        <color indexed="63"/>
      </top>
      <bottom style="thin"/>
    </border>
    <border>
      <left style="thin"/>
      <right style="medium"/>
      <top style="thin"/>
      <bottom style="thin"/>
    </border>
    <border>
      <left style="medium"/>
      <right>
        <color indexed="63"/>
      </right>
      <top style="thin"/>
      <bottom>
        <color indexed="63"/>
      </bottom>
    </border>
    <border>
      <left style="medium"/>
      <right>
        <color indexed="63"/>
      </right>
      <top style="medium"/>
      <bottom style="medium"/>
    </border>
    <border>
      <left style="medium"/>
      <right>
        <color indexed="63"/>
      </right>
      <top>
        <color indexed="63"/>
      </top>
      <bottom style="medium"/>
    </border>
    <border>
      <left style="medium"/>
      <right style="thin"/>
      <top style="thin"/>
      <bottom style="thin"/>
    </border>
    <border>
      <left>
        <color indexed="63"/>
      </left>
      <right style="thin"/>
      <top style="thin"/>
      <bottom style="thin"/>
    </border>
    <border>
      <left>
        <color indexed="63"/>
      </left>
      <right style="medium"/>
      <top style="thin"/>
      <bottom style="thin"/>
    </border>
    <border>
      <left>
        <color indexed="63"/>
      </left>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thin"/>
      <right style="thin"/>
      <top>
        <color indexed="63"/>
      </top>
      <bottom style="thin"/>
    </border>
    <border>
      <left style="medium"/>
      <right style="medium"/>
      <top>
        <color indexed="63"/>
      </top>
      <bottom style="medium"/>
    </border>
    <border>
      <left style="medium"/>
      <right style="medium"/>
      <top style="medium"/>
      <bottom style="medium"/>
    </border>
    <border>
      <left style="thick"/>
      <right>
        <color indexed="63"/>
      </right>
      <top>
        <color indexed="63"/>
      </top>
      <bottom>
        <color indexed="63"/>
      </bottom>
    </border>
    <border>
      <left style="thick"/>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259">
    <xf numFmtId="0" fontId="0" fillId="0" borderId="0" xfId="0" applyAlignment="1">
      <alignment/>
    </xf>
    <xf numFmtId="0" fontId="1" fillId="0" borderId="0" xfId="0" applyFont="1" applyBorder="1" applyAlignment="1">
      <alignment horizontal="left"/>
    </xf>
    <xf numFmtId="0" fontId="1" fillId="0" borderId="0" xfId="0" applyFont="1" applyBorder="1" applyAlignment="1">
      <alignment horizontal="center"/>
    </xf>
    <xf numFmtId="0" fontId="2" fillId="0" borderId="0" xfId="0" applyFont="1" applyBorder="1" applyAlignment="1">
      <alignment/>
    </xf>
    <xf numFmtId="0" fontId="2" fillId="0" borderId="0" xfId="0" applyFont="1" applyAlignment="1">
      <alignment/>
    </xf>
    <xf numFmtId="0" fontId="0" fillId="0" borderId="0" xfId="0" applyFont="1" applyAlignment="1">
      <alignment/>
    </xf>
    <xf numFmtId="0" fontId="3" fillId="0" borderId="1" xfId="0" applyFont="1" applyBorder="1" applyAlignment="1" quotePrefix="1">
      <alignment horizontal="center"/>
    </xf>
    <xf numFmtId="0" fontId="5" fillId="0" borderId="0" xfId="0" applyFont="1" applyBorder="1" applyAlignment="1">
      <alignment/>
    </xf>
    <xf numFmtId="0" fontId="0" fillId="0" borderId="0" xfId="0" applyFont="1" applyBorder="1" applyAlignment="1">
      <alignment/>
    </xf>
    <xf numFmtId="0" fontId="5" fillId="0" borderId="2" xfId="0" applyFont="1" applyBorder="1" applyAlignment="1">
      <alignment/>
    </xf>
    <xf numFmtId="17" fontId="7" fillId="0" borderId="3" xfId="0" applyNumberFormat="1" applyFont="1" applyBorder="1" applyAlignment="1">
      <alignment horizontal="center"/>
    </xf>
    <xf numFmtId="17" fontId="7" fillId="0" borderId="2" xfId="0" applyNumberFormat="1" applyFont="1" applyBorder="1" applyAlignment="1">
      <alignment horizontal="center"/>
    </xf>
    <xf numFmtId="0" fontId="4" fillId="0" borderId="0" xfId="0" applyFont="1" applyBorder="1" applyAlignment="1">
      <alignment/>
    </xf>
    <xf numFmtId="0" fontId="6" fillId="0" borderId="4" xfId="0" applyNumberFormat="1" applyFont="1" applyBorder="1" applyAlignment="1">
      <alignment horizontal="center"/>
    </xf>
    <xf numFmtId="0" fontId="6" fillId="0" borderId="5" xfId="0" applyNumberFormat="1" applyFont="1" applyBorder="1" applyAlignment="1">
      <alignment horizontal="center"/>
    </xf>
    <xf numFmtId="0" fontId="6" fillId="0" borderId="6" xfId="0" applyNumberFormat="1" applyFont="1" applyBorder="1" applyAlignment="1">
      <alignment horizontal="center"/>
    </xf>
    <xf numFmtId="0" fontId="6" fillId="0" borderId="7" xfId="0" applyNumberFormat="1" applyFont="1" applyBorder="1" applyAlignment="1">
      <alignment horizontal="center"/>
    </xf>
    <xf numFmtId="0" fontId="6" fillId="0" borderId="2" xfId="0" applyNumberFormat="1" applyFont="1" applyBorder="1" applyAlignment="1">
      <alignment horizontal="center"/>
    </xf>
    <xf numFmtId="17" fontId="6" fillId="0" borderId="8" xfId="0" applyNumberFormat="1" applyFont="1" applyBorder="1" applyAlignment="1">
      <alignment horizontal="center"/>
    </xf>
    <xf numFmtId="0" fontId="6" fillId="0" borderId="9" xfId="0" applyFont="1" applyBorder="1" applyAlignment="1">
      <alignment horizontal="center"/>
    </xf>
    <xf numFmtId="0" fontId="6" fillId="0" borderId="10" xfId="0" applyFont="1" applyBorder="1" applyAlignment="1">
      <alignment horizontal="center"/>
    </xf>
    <xf numFmtId="0" fontId="6" fillId="0" borderId="1" xfId="0" applyFont="1" applyBorder="1" applyAlignment="1">
      <alignment horizontal="center"/>
    </xf>
    <xf numFmtId="0" fontId="5" fillId="0" borderId="0" xfId="0" applyFont="1" applyBorder="1" applyAlignment="1">
      <alignment horizontal="center"/>
    </xf>
    <xf numFmtId="17" fontId="6" fillId="0" borderId="1" xfId="0" applyNumberFormat="1" applyFont="1" applyBorder="1" applyAlignment="1">
      <alignment horizontal="center"/>
    </xf>
    <xf numFmtId="0" fontId="6" fillId="0" borderId="11" xfId="0" applyFont="1" applyBorder="1" applyAlignment="1">
      <alignment horizontal="center"/>
    </xf>
    <xf numFmtId="17" fontId="7" fillId="0" borderId="0" xfId="0" applyNumberFormat="1" applyFont="1" applyBorder="1" applyAlignment="1">
      <alignment horizontal="center"/>
    </xf>
    <xf numFmtId="0" fontId="0" fillId="0" borderId="3" xfId="0" applyFont="1" applyBorder="1" applyAlignment="1">
      <alignment/>
    </xf>
    <xf numFmtId="0" fontId="0" fillId="0" borderId="2" xfId="0" applyFont="1" applyBorder="1" applyAlignment="1">
      <alignment/>
    </xf>
    <xf numFmtId="0" fontId="0" fillId="0" borderId="2" xfId="0" applyFont="1" applyBorder="1" applyAlignment="1">
      <alignment/>
    </xf>
    <xf numFmtId="0" fontId="5" fillId="0" borderId="9"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xf>
    <xf numFmtId="0" fontId="9" fillId="0" borderId="14" xfId="0" applyFont="1" applyBorder="1" applyAlignment="1">
      <alignment/>
    </xf>
    <xf numFmtId="0" fontId="9" fillId="0" borderId="0" xfId="0" applyFont="1" applyBorder="1" applyAlignment="1">
      <alignment horizontal="left"/>
    </xf>
    <xf numFmtId="164" fontId="6" fillId="0" borderId="15" xfId="0" applyNumberFormat="1" applyFont="1" applyBorder="1" applyAlignment="1">
      <alignment/>
    </xf>
    <xf numFmtId="164" fontId="6" fillId="0" borderId="16" xfId="0" applyNumberFormat="1" applyFont="1" applyBorder="1" applyAlignment="1">
      <alignment/>
    </xf>
    <xf numFmtId="164" fontId="6" fillId="0" borderId="17" xfId="0" applyNumberFormat="1" applyFont="1" applyBorder="1" applyAlignment="1">
      <alignment/>
    </xf>
    <xf numFmtId="164" fontId="6" fillId="0" borderId="18" xfId="0" applyNumberFormat="1" applyFont="1" applyBorder="1" applyAlignment="1">
      <alignment/>
    </xf>
    <xf numFmtId="0" fontId="6" fillId="0" borderId="16" xfId="0" applyFont="1" applyBorder="1" applyAlignment="1">
      <alignment/>
    </xf>
    <xf numFmtId="0" fontId="6" fillId="0" borderId="19" xfId="0" applyFont="1" applyBorder="1" applyAlignment="1">
      <alignment/>
    </xf>
    <xf numFmtId="0" fontId="9" fillId="0" borderId="0" xfId="0" applyFont="1" applyBorder="1" applyAlignment="1">
      <alignment horizontal="right"/>
    </xf>
    <xf numFmtId="0" fontId="9" fillId="0" borderId="6" xfId="0" applyFont="1" applyBorder="1" applyAlignment="1">
      <alignment horizontal="right"/>
    </xf>
    <xf numFmtId="0" fontId="6" fillId="0" borderId="0" xfId="0" applyFont="1" applyBorder="1" applyAlignment="1">
      <alignment/>
    </xf>
    <xf numFmtId="0" fontId="6" fillId="0" borderId="0" xfId="0" applyFont="1" applyAlignment="1">
      <alignment/>
    </xf>
    <xf numFmtId="1" fontId="6" fillId="0" borderId="11" xfId="0" applyNumberFormat="1" applyFont="1" applyBorder="1" applyAlignment="1">
      <alignment horizontal="center"/>
    </xf>
    <xf numFmtId="0" fontId="6" fillId="0" borderId="0" xfId="0" applyFont="1" applyBorder="1" applyAlignment="1">
      <alignment horizontal="right"/>
    </xf>
    <xf numFmtId="0" fontId="6" fillId="0" borderId="6" xfId="0" applyFont="1" applyBorder="1" applyAlignment="1">
      <alignment/>
    </xf>
    <xf numFmtId="0" fontId="9" fillId="0" borderId="20" xfId="0" applyFont="1" applyBorder="1" applyAlignment="1">
      <alignment horizontal="left"/>
    </xf>
    <xf numFmtId="0" fontId="9" fillId="0" borderId="21" xfId="0" applyFont="1" applyBorder="1" applyAlignment="1">
      <alignment horizontal="left"/>
    </xf>
    <xf numFmtId="164" fontId="6" fillId="0" borderId="3" xfId="0" applyNumberFormat="1" applyFont="1" applyBorder="1" applyAlignment="1">
      <alignment/>
    </xf>
    <xf numFmtId="164" fontId="6" fillId="0" borderId="22" xfId="0" applyNumberFormat="1" applyFont="1" applyBorder="1" applyAlignment="1">
      <alignment/>
    </xf>
    <xf numFmtId="164" fontId="6" fillId="0" borderId="13" xfId="0" applyNumberFormat="1" applyFont="1" applyBorder="1" applyAlignment="1">
      <alignment/>
    </xf>
    <xf numFmtId="0" fontId="6" fillId="0" borderId="7" xfId="0" applyFont="1" applyBorder="1" applyAlignment="1">
      <alignment/>
    </xf>
    <xf numFmtId="0" fontId="6" fillId="0" borderId="23" xfId="0" applyFont="1" applyBorder="1" applyAlignment="1">
      <alignment/>
    </xf>
    <xf numFmtId="0" fontId="10" fillId="0" borderId="24" xfId="0" applyFont="1" applyBorder="1" applyAlignment="1">
      <alignment/>
    </xf>
    <xf numFmtId="0" fontId="6" fillId="0" borderId="25" xfId="0" applyFont="1" applyBorder="1" applyAlignment="1">
      <alignment/>
    </xf>
    <xf numFmtId="0" fontId="10" fillId="0" borderId="25" xfId="0" applyFont="1" applyBorder="1" applyAlignment="1">
      <alignment/>
    </xf>
    <xf numFmtId="164" fontId="6" fillId="0" borderId="4" xfId="0" applyNumberFormat="1" applyFont="1" applyBorder="1" applyAlignment="1">
      <alignment/>
    </xf>
    <xf numFmtId="164" fontId="6" fillId="0" borderId="7" xfId="0" applyNumberFormat="1" applyFont="1" applyBorder="1" applyAlignment="1">
      <alignment/>
    </xf>
    <xf numFmtId="164" fontId="6" fillId="0" borderId="26" xfId="0" applyNumberFormat="1" applyFont="1" applyBorder="1" applyAlignment="1">
      <alignment/>
    </xf>
    <xf numFmtId="0" fontId="6" fillId="0" borderId="27" xfId="0" applyFont="1" applyBorder="1" applyAlignment="1">
      <alignment/>
    </xf>
    <xf numFmtId="164" fontId="6" fillId="0" borderId="8" xfId="0" applyNumberFormat="1" applyFont="1" applyBorder="1" applyAlignment="1">
      <alignment/>
    </xf>
    <xf numFmtId="164" fontId="6" fillId="0" borderId="9" xfId="0" applyNumberFormat="1" applyFont="1" applyBorder="1" applyAlignment="1">
      <alignment/>
    </xf>
    <xf numFmtId="164" fontId="6" fillId="0" borderId="28" xfId="0" applyNumberFormat="1" applyFont="1" applyBorder="1" applyAlignment="1">
      <alignment/>
    </xf>
    <xf numFmtId="164" fontId="6" fillId="0" borderId="29" xfId="0" applyNumberFormat="1" applyFont="1" applyBorder="1" applyAlignment="1">
      <alignment/>
    </xf>
    <xf numFmtId="0" fontId="6" fillId="0" borderId="9" xfId="0" applyFont="1" applyBorder="1" applyAlignment="1">
      <alignment/>
    </xf>
    <xf numFmtId="0" fontId="6" fillId="0" borderId="12" xfId="0" applyFont="1" applyBorder="1" applyAlignment="1">
      <alignment/>
    </xf>
    <xf numFmtId="164" fontId="6" fillId="0" borderId="0" xfId="0" applyNumberFormat="1" applyFont="1" applyBorder="1" applyAlignment="1">
      <alignment/>
    </xf>
    <xf numFmtId="1" fontId="6" fillId="0" borderId="0" xfId="0" applyNumberFormat="1" applyFont="1" applyBorder="1" applyAlignment="1">
      <alignment/>
    </xf>
    <xf numFmtId="0" fontId="6" fillId="0" borderId="0" xfId="0" applyFont="1" applyBorder="1" applyAlignment="1">
      <alignment horizontal="center"/>
    </xf>
    <xf numFmtId="0" fontId="9" fillId="0" borderId="20" xfId="0" applyFont="1" applyBorder="1" applyAlignment="1" quotePrefix="1">
      <alignment horizontal="left"/>
    </xf>
    <xf numFmtId="164" fontId="6" fillId="0" borderId="13" xfId="0" applyNumberFormat="1" applyFont="1" applyBorder="1" applyAlignment="1">
      <alignment horizontal="right"/>
    </xf>
    <xf numFmtId="0" fontId="6" fillId="0" borderId="30" xfId="0" applyFont="1" applyBorder="1" applyAlignment="1">
      <alignment/>
    </xf>
    <xf numFmtId="164" fontId="6" fillId="0" borderId="31" xfId="0" applyNumberFormat="1" applyFont="1" applyBorder="1" applyAlignment="1">
      <alignment/>
    </xf>
    <xf numFmtId="164" fontId="6" fillId="0" borderId="32" xfId="0" applyNumberFormat="1" applyFont="1" applyBorder="1" applyAlignment="1">
      <alignment/>
    </xf>
    <xf numFmtId="164" fontId="6" fillId="0" borderId="33" xfId="0" applyNumberFormat="1" applyFont="1" applyBorder="1" applyAlignment="1">
      <alignment/>
    </xf>
    <xf numFmtId="0" fontId="6" fillId="0" borderId="32" xfId="0" applyFont="1" applyBorder="1" applyAlignment="1">
      <alignment horizontal="right"/>
    </xf>
    <xf numFmtId="0" fontId="6" fillId="0" borderId="34" xfId="0" applyFont="1" applyBorder="1" applyAlignment="1">
      <alignment/>
    </xf>
    <xf numFmtId="164" fontId="6" fillId="0" borderId="35" xfId="0" applyNumberFormat="1" applyFont="1" applyBorder="1" applyAlignment="1">
      <alignment/>
    </xf>
    <xf numFmtId="164" fontId="6" fillId="0" borderId="36" xfId="0" applyNumberFormat="1" applyFont="1" applyBorder="1" applyAlignment="1">
      <alignment/>
    </xf>
    <xf numFmtId="164" fontId="6" fillId="0" borderId="37" xfId="0" applyNumberFormat="1" applyFont="1" applyBorder="1" applyAlignment="1">
      <alignment/>
    </xf>
    <xf numFmtId="164" fontId="6" fillId="0" borderId="38" xfId="0" applyNumberFormat="1" applyFont="1" applyBorder="1" applyAlignment="1">
      <alignment/>
    </xf>
    <xf numFmtId="0" fontId="6" fillId="0" borderId="36" xfId="0" applyFont="1" applyBorder="1" applyAlignment="1">
      <alignment/>
    </xf>
    <xf numFmtId="0" fontId="6" fillId="0" borderId="24" xfId="0" applyFont="1" applyBorder="1" applyAlignment="1">
      <alignment/>
    </xf>
    <xf numFmtId="0" fontId="6" fillId="0" borderId="32" xfId="0" applyFont="1" applyBorder="1" applyAlignment="1">
      <alignment horizontal="center"/>
    </xf>
    <xf numFmtId="0" fontId="10" fillId="0" borderId="30" xfId="0" applyFont="1" applyBorder="1" applyAlignment="1">
      <alignment/>
    </xf>
    <xf numFmtId="0" fontId="10" fillId="0" borderId="0" xfId="0" applyFont="1" applyBorder="1" applyAlignment="1">
      <alignment/>
    </xf>
    <xf numFmtId="164" fontId="6" fillId="0" borderId="39" xfId="0" applyNumberFormat="1" applyFont="1" applyBorder="1" applyAlignment="1">
      <alignment/>
    </xf>
    <xf numFmtId="0" fontId="6" fillId="0" borderId="32" xfId="0" applyFont="1" applyBorder="1" applyAlignment="1">
      <alignment/>
    </xf>
    <xf numFmtId="164" fontId="6" fillId="0" borderId="38" xfId="0" applyNumberFormat="1" applyFont="1" applyBorder="1" applyAlignment="1" quotePrefix="1">
      <alignment horizontal="right"/>
    </xf>
    <xf numFmtId="0" fontId="6" fillId="0" borderId="34" xfId="0" applyFont="1" applyBorder="1" applyAlignment="1">
      <alignment horizontal="center"/>
    </xf>
    <xf numFmtId="164" fontId="6" fillId="0" borderId="40" xfId="0" applyNumberFormat="1" applyFont="1" applyBorder="1" applyAlignment="1">
      <alignment/>
    </xf>
    <xf numFmtId="0" fontId="6" fillId="0" borderId="40" xfId="0" applyFont="1" applyBorder="1" applyAlignment="1">
      <alignment/>
    </xf>
    <xf numFmtId="0" fontId="6" fillId="0" borderId="41" xfId="0" applyFont="1" applyBorder="1" applyAlignment="1">
      <alignment/>
    </xf>
    <xf numFmtId="0" fontId="6" fillId="0" borderId="42" xfId="0" applyFont="1" applyBorder="1" applyAlignment="1">
      <alignment horizontal="right"/>
    </xf>
    <xf numFmtId="0" fontId="6" fillId="0" borderId="30" xfId="0" applyFont="1" applyBorder="1" applyAlignment="1">
      <alignment horizontal="left"/>
    </xf>
    <xf numFmtId="0" fontId="6" fillId="0" borderId="0" xfId="0" applyFont="1" applyBorder="1" applyAlignment="1">
      <alignment horizontal="left"/>
    </xf>
    <xf numFmtId="164" fontId="6" fillId="0" borderId="43" xfId="0" applyNumberFormat="1" applyFont="1" applyBorder="1" applyAlignment="1">
      <alignment/>
    </xf>
    <xf numFmtId="0" fontId="6" fillId="0" borderId="14" xfId="0" applyFont="1" applyBorder="1" applyAlignment="1">
      <alignment horizontal="right"/>
    </xf>
    <xf numFmtId="0" fontId="6" fillId="0" borderId="44" xfId="0" applyFont="1" applyBorder="1" applyAlignment="1">
      <alignment horizontal="right"/>
    </xf>
    <xf numFmtId="164" fontId="6" fillId="0" borderId="33" xfId="0" applyNumberFormat="1" applyFont="1" applyBorder="1" applyAlignment="1">
      <alignment horizontal="right"/>
    </xf>
    <xf numFmtId="164" fontId="6" fillId="0" borderId="10" xfId="0" applyNumberFormat="1" applyFont="1" applyBorder="1" applyAlignment="1">
      <alignment/>
    </xf>
    <xf numFmtId="0" fontId="6" fillId="0" borderId="20" xfId="0" applyFont="1" applyBorder="1" applyAlignment="1">
      <alignment horizontal="right"/>
    </xf>
    <xf numFmtId="164" fontId="6" fillId="0" borderId="1" xfId="0" applyNumberFormat="1" applyFont="1" applyBorder="1" applyAlignment="1">
      <alignment/>
    </xf>
    <xf numFmtId="1" fontId="6" fillId="0" borderId="1" xfId="0" applyNumberFormat="1" applyFont="1" applyBorder="1" applyAlignment="1">
      <alignment/>
    </xf>
    <xf numFmtId="0" fontId="9" fillId="0" borderId="14" xfId="0" applyFont="1" applyBorder="1" applyAlignment="1">
      <alignment horizontal="left"/>
    </xf>
    <xf numFmtId="164" fontId="6" fillId="0" borderId="45" xfId="0" applyNumberFormat="1" applyFont="1" applyBorder="1" applyAlignment="1">
      <alignment/>
    </xf>
    <xf numFmtId="0" fontId="10" fillId="0" borderId="41" xfId="0" applyFont="1" applyBorder="1" applyAlignment="1">
      <alignment/>
    </xf>
    <xf numFmtId="0" fontId="6" fillId="0" borderId="20" xfId="0" applyFont="1" applyBorder="1" applyAlignment="1">
      <alignment/>
    </xf>
    <xf numFmtId="0" fontId="6" fillId="0" borderId="21" xfId="0" applyFont="1" applyBorder="1" applyAlignment="1">
      <alignment/>
    </xf>
    <xf numFmtId="0" fontId="6" fillId="0" borderId="11" xfId="0" applyFont="1" applyBorder="1" applyAlignment="1">
      <alignment/>
    </xf>
    <xf numFmtId="0" fontId="9" fillId="0" borderId="3" xfId="0" applyFont="1" applyBorder="1" applyAlignment="1">
      <alignment/>
    </xf>
    <xf numFmtId="0" fontId="6" fillId="0" borderId="2" xfId="0" applyFont="1" applyBorder="1" applyAlignment="1">
      <alignment/>
    </xf>
    <xf numFmtId="1" fontId="6" fillId="0" borderId="32" xfId="0" applyNumberFormat="1" applyFont="1" applyBorder="1" applyAlignment="1">
      <alignment/>
    </xf>
    <xf numFmtId="1" fontId="6" fillId="0" borderId="30" xfId="0" applyNumberFormat="1" applyFont="1" applyBorder="1" applyAlignment="1">
      <alignment/>
    </xf>
    <xf numFmtId="1" fontId="6" fillId="0" borderId="39" xfId="0" applyNumberFormat="1" applyFont="1" applyBorder="1" applyAlignment="1">
      <alignment/>
    </xf>
    <xf numFmtId="0" fontId="6" fillId="0" borderId="14" xfId="0" applyFont="1" applyBorder="1" applyAlignment="1">
      <alignment/>
    </xf>
    <xf numFmtId="0" fontId="7" fillId="0" borderId="46" xfId="0" applyFont="1" applyBorder="1" applyAlignment="1">
      <alignment horizontal="left"/>
    </xf>
    <xf numFmtId="0" fontId="7" fillId="0" borderId="1" xfId="0" applyFont="1" applyBorder="1" applyAlignment="1">
      <alignment horizontal="left"/>
    </xf>
    <xf numFmtId="1" fontId="5" fillId="0" borderId="11" xfId="0" applyNumberFormat="1" applyFont="1" applyBorder="1" applyAlignment="1">
      <alignment/>
    </xf>
    <xf numFmtId="0" fontId="5" fillId="0" borderId="11" xfId="0" applyFont="1" applyBorder="1" applyAlignment="1">
      <alignment/>
    </xf>
    <xf numFmtId="0" fontId="7" fillId="0" borderId="1" xfId="0" applyFont="1" applyBorder="1" applyAlignment="1" quotePrefix="1">
      <alignment horizontal="right"/>
    </xf>
    <xf numFmtId="0" fontId="7" fillId="0" borderId="1" xfId="0" applyFont="1" applyBorder="1" applyAlignment="1">
      <alignment horizontal="right"/>
    </xf>
    <xf numFmtId="0" fontId="5" fillId="0" borderId="10" xfId="0" applyFont="1" applyBorder="1" applyAlignment="1">
      <alignment/>
    </xf>
    <xf numFmtId="0" fontId="6" fillId="0" borderId="0" xfId="0" applyFont="1" applyAlignment="1" quotePrefix="1">
      <alignment horizontal="left"/>
    </xf>
    <xf numFmtId="0" fontId="6" fillId="0" borderId="0" xfId="0" applyFont="1" applyAlignment="1">
      <alignment horizontal="left"/>
    </xf>
    <xf numFmtId="0" fontId="6" fillId="0" borderId="0" xfId="0" applyFont="1" applyAlignment="1">
      <alignment/>
    </xf>
    <xf numFmtId="0" fontId="5" fillId="0" borderId="0" xfId="0" applyFont="1" applyAlignment="1">
      <alignment/>
    </xf>
    <xf numFmtId="0" fontId="6" fillId="0" borderId="0" xfId="0" applyFont="1" applyAlignment="1">
      <alignment horizontal="right"/>
    </xf>
    <xf numFmtId="0" fontId="6" fillId="0" borderId="0" xfId="0" applyFont="1" applyAlignment="1">
      <alignment horizontal="center"/>
    </xf>
    <xf numFmtId="0" fontId="5" fillId="0" borderId="0" xfId="0" applyFont="1" applyAlignment="1">
      <alignment horizontal="left"/>
    </xf>
    <xf numFmtId="0" fontId="3" fillId="0" borderId="0" xfId="0" applyFont="1" applyAlignment="1">
      <alignment/>
    </xf>
    <xf numFmtId="49" fontId="6" fillId="0" borderId="0" xfId="0" applyNumberFormat="1" applyFont="1" applyAlignment="1">
      <alignment horizontal="left"/>
    </xf>
    <xf numFmtId="0" fontId="6" fillId="0" borderId="0" xfId="0" applyFont="1" applyAlignment="1">
      <alignment horizontal="left" indent="1"/>
    </xf>
    <xf numFmtId="0" fontId="6" fillId="0" borderId="0" xfId="0" applyFont="1" applyAlignment="1" quotePrefix="1">
      <alignment/>
    </xf>
    <xf numFmtId="165" fontId="6" fillId="0" borderId="0" xfId="0" applyNumberFormat="1" applyFont="1" applyAlignment="1">
      <alignment/>
    </xf>
    <xf numFmtId="164" fontId="6" fillId="0" borderId="7" xfId="0" applyNumberFormat="1" applyFont="1" applyBorder="1" applyAlignment="1">
      <alignment horizontal="right"/>
    </xf>
    <xf numFmtId="164" fontId="6" fillId="0" borderId="2" xfId="0" applyNumberFormat="1" applyFont="1" applyBorder="1" applyAlignment="1">
      <alignment/>
    </xf>
    <xf numFmtId="164" fontId="6" fillId="0" borderId="47" xfId="0" applyNumberFormat="1" applyFont="1" applyBorder="1" applyAlignment="1">
      <alignment/>
    </xf>
    <xf numFmtId="164" fontId="6" fillId="0" borderId="48" xfId="0" applyNumberFormat="1" applyFont="1" applyBorder="1" applyAlignment="1">
      <alignment/>
    </xf>
    <xf numFmtId="164" fontId="6" fillId="0" borderId="49" xfId="0" applyNumberFormat="1" applyFont="1" applyBorder="1" applyAlignment="1">
      <alignment/>
    </xf>
    <xf numFmtId="164" fontId="6" fillId="0" borderId="49" xfId="0" applyNumberFormat="1" applyFont="1" applyBorder="1" applyAlignment="1">
      <alignment horizontal="right"/>
    </xf>
    <xf numFmtId="164" fontId="6" fillId="0" borderId="11" xfId="0" applyNumberFormat="1" applyFont="1" applyBorder="1" applyAlignment="1">
      <alignment horizontal="right"/>
    </xf>
    <xf numFmtId="164" fontId="6" fillId="0" borderId="10" xfId="0" applyNumberFormat="1" applyFont="1" applyBorder="1" applyAlignment="1">
      <alignment horizontal="right"/>
    </xf>
    <xf numFmtId="164" fontId="6" fillId="0" borderId="18" xfId="0" applyNumberFormat="1" applyFont="1" applyBorder="1" applyAlignment="1">
      <alignment horizontal="right"/>
    </xf>
    <xf numFmtId="164" fontId="6" fillId="0" borderId="50" xfId="0" applyNumberFormat="1" applyFont="1" applyBorder="1" applyAlignment="1">
      <alignment horizontal="right"/>
    </xf>
    <xf numFmtId="164" fontId="6" fillId="0" borderId="25" xfId="0" applyNumberFormat="1" applyFont="1" applyBorder="1" applyAlignment="1">
      <alignment horizontal="right"/>
    </xf>
    <xf numFmtId="164" fontId="6" fillId="0" borderId="0" xfId="0" applyNumberFormat="1" applyFont="1" applyBorder="1" applyAlignment="1">
      <alignment horizontal="right"/>
    </xf>
    <xf numFmtId="164" fontId="6" fillId="0" borderId="20" xfId="0" applyNumberFormat="1" applyFont="1" applyBorder="1" applyAlignment="1">
      <alignment horizontal="right"/>
    </xf>
    <xf numFmtId="164" fontId="6" fillId="0" borderId="51" xfId="0" applyNumberFormat="1" applyFont="1" applyBorder="1" applyAlignment="1">
      <alignment horizontal="right"/>
    </xf>
    <xf numFmtId="0" fontId="10" fillId="0" borderId="0" xfId="0" applyFont="1" applyBorder="1" applyAlignment="1">
      <alignment horizontal="right"/>
    </xf>
    <xf numFmtId="0" fontId="10" fillId="0" borderId="14" xfId="0" applyFont="1" applyBorder="1" applyAlignment="1">
      <alignment horizontal="right"/>
    </xf>
    <xf numFmtId="0" fontId="6" fillId="0" borderId="25" xfId="0" applyFont="1" applyBorder="1" applyAlignment="1">
      <alignment horizontal="right"/>
    </xf>
    <xf numFmtId="164" fontId="6" fillId="0" borderId="52" xfId="0" applyNumberFormat="1" applyFont="1" applyBorder="1" applyAlignment="1">
      <alignment horizontal="right"/>
    </xf>
    <xf numFmtId="0" fontId="9" fillId="0" borderId="25" xfId="0" applyFont="1" applyBorder="1" applyAlignment="1">
      <alignment horizontal="right"/>
    </xf>
    <xf numFmtId="0" fontId="6" fillId="0" borderId="20" xfId="0" applyFont="1" applyBorder="1" applyAlignment="1" quotePrefix="1">
      <alignment/>
    </xf>
    <xf numFmtId="164" fontId="6" fillId="0" borderId="53" xfId="0" applyNumberFormat="1" applyFont="1" applyBorder="1" applyAlignment="1">
      <alignment/>
    </xf>
    <xf numFmtId="164" fontId="6" fillId="0" borderId="5" xfId="0" applyNumberFormat="1" applyFont="1" applyBorder="1" applyAlignment="1">
      <alignment/>
    </xf>
    <xf numFmtId="164" fontId="6" fillId="0" borderId="6" xfId="0" applyNumberFormat="1" applyFont="1" applyBorder="1" applyAlignment="1">
      <alignment horizontal="right"/>
    </xf>
    <xf numFmtId="0" fontId="6" fillId="0" borderId="24" xfId="0" applyFont="1" applyBorder="1" applyAlignment="1">
      <alignment horizontal="left"/>
    </xf>
    <xf numFmtId="0" fontId="6" fillId="0" borderId="25" xfId="0" applyFont="1" applyBorder="1" applyAlignment="1" quotePrefix="1">
      <alignment horizontal="left"/>
    </xf>
    <xf numFmtId="0" fontId="6" fillId="0" borderId="36" xfId="0" applyFont="1" applyBorder="1" applyAlignment="1">
      <alignment horizontal="right"/>
    </xf>
    <xf numFmtId="0" fontId="6" fillId="0" borderId="51" xfId="0" applyFont="1" applyBorder="1" applyAlignment="1">
      <alignment horizontal="center"/>
    </xf>
    <xf numFmtId="0" fontId="9" fillId="0" borderId="52" xfId="0" applyNumberFormat="1" applyFont="1" applyBorder="1" applyAlignment="1">
      <alignment horizontal="center"/>
    </xf>
    <xf numFmtId="0" fontId="6" fillId="0" borderId="52" xfId="0" applyFont="1" applyBorder="1" applyAlignment="1" quotePrefix="1">
      <alignment horizontal="center"/>
    </xf>
    <xf numFmtId="0" fontId="6" fillId="0" borderId="54" xfId="0" applyFont="1" applyBorder="1" applyAlignment="1" quotePrefix="1">
      <alignment horizontal="center"/>
    </xf>
    <xf numFmtId="17" fontId="6" fillId="0" borderId="55" xfId="0" applyNumberFormat="1" applyFont="1" applyBorder="1" applyAlignment="1">
      <alignment horizontal="center"/>
    </xf>
    <xf numFmtId="0" fontId="6" fillId="0" borderId="41" xfId="0" applyFont="1" applyBorder="1" applyAlignment="1" quotePrefix="1">
      <alignment/>
    </xf>
    <xf numFmtId="49" fontId="6" fillId="0" borderId="0" xfId="0" applyNumberFormat="1" applyFont="1" applyAlignment="1" quotePrefix="1">
      <alignment horizontal="left"/>
    </xf>
    <xf numFmtId="3" fontId="6" fillId="0" borderId="0" xfId="0" applyNumberFormat="1" applyFont="1" applyAlignment="1">
      <alignment/>
    </xf>
    <xf numFmtId="164" fontId="6" fillId="0" borderId="13" xfId="0" applyNumberFormat="1" applyFont="1" applyBorder="1" applyAlignment="1" quotePrefix="1">
      <alignment horizontal="center"/>
    </xf>
    <xf numFmtId="164" fontId="6" fillId="0" borderId="21" xfId="0" applyNumberFormat="1" applyFont="1" applyBorder="1" applyAlignment="1" quotePrefix="1">
      <alignment horizontal="center"/>
    </xf>
    <xf numFmtId="164" fontId="6" fillId="0" borderId="2" xfId="0" applyNumberFormat="1" applyFont="1" applyBorder="1" applyAlignment="1" quotePrefix="1">
      <alignment horizontal="center"/>
    </xf>
    <xf numFmtId="164" fontId="6" fillId="0" borderId="10" xfId="0" applyNumberFormat="1" applyFont="1" applyBorder="1" applyAlignment="1" quotePrefix="1">
      <alignment horizontal="center"/>
    </xf>
    <xf numFmtId="0" fontId="9" fillId="0" borderId="0" xfId="0" applyFont="1" applyAlignment="1">
      <alignment horizontal="left"/>
    </xf>
    <xf numFmtId="0" fontId="0" fillId="0" borderId="0" xfId="0" applyBorder="1" applyAlignment="1">
      <alignment/>
    </xf>
    <xf numFmtId="0" fontId="6" fillId="0" borderId="0" xfId="0" applyFont="1" applyBorder="1" applyAlignment="1">
      <alignment/>
    </xf>
    <xf numFmtId="0" fontId="6" fillId="0" borderId="56" xfId="0" applyFont="1" applyBorder="1" applyAlignment="1">
      <alignment horizontal="right"/>
    </xf>
    <xf numFmtId="0" fontId="0" fillId="0" borderId="0" xfId="0" applyAlignment="1">
      <alignment/>
    </xf>
    <xf numFmtId="0" fontId="0" fillId="0" borderId="32" xfId="0" applyBorder="1" applyAlignment="1">
      <alignment/>
    </xf>
    <xf numFmtId="0" fontId="6" fillId="0" borderId="38" xfId="0" applyFont="1" applyBorder="1" applyAlignment="1">
      <alignment/>
    </xf>
    <xf numFmtId="0" fontId="9" fillId="0" borderId="46" xfId="0" applyFont="1" applyBorder="1" applyAlignment="1">
      <alignment horizontal="left"/>
    </xf>
    <xf numFmtId="0" fontId="9" fillId="0" borderId="1" xfId="0" applyFont="1" applyBorder="1" applyAlignment="1">
      <alignment horizontal="left"/>
    </xf>
    <xf numFmtId="0" fontId="9" fillId="0" borderId="10" xfId="0" applyFont="1" applyBorder="1" applyAlignment="1">
      <alignment horizontal="left"/>
    </xf>
    <xf numFmtId="164" fontId="6" fillId="0" borderId="55" xfId="0" applyNumberFormat="1" applyFont="1" applyBorder="1" applyAlignment="1">
      <alignment horizontal="right"/>
    </xf>
    <xf numFmtId="0" fontId="6" fillId="0" borderId="20" xfId="0" applyFont="1" applyBorder="1" applyAlignment="1">
      <alignment horizontal="left"/>
    </xf>
    <xf numFmtId="0" fontId="6" fillId="0" borderId="0" xfId="0" applyFont="1" applyBorder="1" applyAlignment="1">
      <alignment horizontal="right"/>
    </xf>
    <xf numFmtId="0" fontId="6" fillId="0" borderId="32" xfId="0" applyFont="1" applyBorder="1" applyAlignment="1">
      <alignment horizontal="right"/>
    </xf>
    <xf numFmtId="0" fontId="0" fillId="0" borderId="0" xfId="0" applyBorder="1" applyAlignment="1">
      <alignment/>
    </xf>
    <xf numFmtId="0" fontId="0" fillId="0" borderId="6" xfId="0" applyBorder="1" applyAlignment="1">
      <alignment/>
    </xf>
    <xf numFmtId="0" fontId="6" fillId="0" borderId="41" xfId="0" applyFont="1" applyBorder="1" applyAlignment="1" quotePrefix="1">
      <alignment horizontal="right"/>
    </xf>
    <xf numFmtId="0" fontId="6" fillId="0" borderId="41" xfId="0" applyFont="1" applyBorder="1" applyAlignment="1">
      <alignment horizontal="left"/>
    </xf>
    <xf numFmtId="0" fontId="9" fillId="0" borderId="1" xfId="0" applyFont="1" applyBorder="1" applyAlignment="1">
      <alignment horizontal="right"/>
    </xf>
    <xf numFmtId="0" fontId="9" fillId="0" borderId="10" xfId="0" applyFont="1" applyBorder="1" applyAlignment="1">
      <alignment horizontal="right"/>
    </xf>
    <xf numFmtId="164" fontId="6" fillId="0" borderId="11" xfId="0" applyNumberFormat="1" applyFont="1" applyBorder="1" applyAlignment="1">
      <alignment horizontal="center"/>
    </xf>
    <xf numFmtId="1" fontId="6" fillId="0" borderId="11" xfId="0" applyNumberFormat="1" applyFont="1" applyBorder="1" applyAlignment="1">
      <alignment horizontal="center"/>
    </xf>
    <xf numFmtId="0" fontId="9" fillId="0" borderId="2" xfId="0" applyFont="1" applyBorder="1" applyAlignment="1">
      <alignment horizontal="right"/>
    </xf>
    <xf numFmtId="0" fontId="6" fillId="0" borderId="0" xfId="0" applyFont="1" applyAlignment="1">
      <alignment horizontal="right"/>
    </xf>
    <xf numFmtId="0" fontId="9" fillId="0" borderId="14" xfId="0" applyFont="1" applyBorder="1" applyAlignment="1">
      <alignment horizontal="right"/>
    </xf>
    <xf numFmtId="0" fontId="9" fillId="0" borderId="0" xfId="0" applyFont="1" applyBorder="1" applyAlignment="1">
      <alignment horizontal="right"/>
    </xf>
    <xf numFmtId="0" fontId="9" fillId="0" borderId="6" xfId="0" applyFont="1" applyBorder="1" applyAlignment="1">
      <alignment horizontal="right"/>
    </xf>
    <xf numFmtId="0" fontId="10" fillId="0" borderId="44" xfId="0" applyFont="1" applyBorder="1" applyAlignment="1">
      <alignment horizontal="right"/>
    </xf>
    <xf numFmtId="0" fontId="10" fillId="0" borderId="25" xfId="0" applyFont="1" applyBorder="1" applyAlignment="1">
      <alignment horizontal="right"/>
    </xf>
    <xf numFmtId="0" fontId="10" fillId="0" borderId="36" xfId="0" applyFont="1" applyBorder="1" applyAlignment="1">
      <alignment horizontal="right"/>
    </xf>
    <xf numFmtId="0" fontId="10" fillId="0" borderId="42" xfId="0" applyFont="1" applyBorder="1" applyAlignment="1">
      <alignment horizontal="right"/>
    </xf>
    <xf numFmtId="0" fontId="10" fillId="0" borderId="20" xfId="0" applyFont="1" applyBorder="1" applyAlignment="1">
      <alignment horizontal="right"/>
    </xf>
    <xf numFmtId="0" fontId="10" fillId="0" borderId="40" xfId="0" applyFont="1" applyBorder="1" applyAlignment="1">
      <alignment horizontal="right"/>
    </xf>
    <xf numFmtId="49" fontId="6" fillId="0" borderId="11" xfId="0" applyNumberFormat="1" applyFont="1" applyBorder="1" applyAlignment="1">
      <alignment horizontal="center"/>
    </xf>
    <xf numFmtId="0" fontId="6" fillId="0" borderId="20" xfId="0" applyFont="1" applyBorder="1" applyAlignment="1">
      <alignment horizontal="right"/>
    </xf>
    <xf numFmtId="0" fontId="6" fillId="0" borderId="40" xfId="0" applyFont="1" applyBorder="1" applyAlignment="1">
      <alignment horizontal="right"/>
    </xf>
    <xf numFmtId="0" fontId="10" fillId="0" borderId="30" xfId="0" applyFont="1" applyBorder="1" applyAlignment="1">
      <alignment horizontal="left"/>
    </xf>
    <xf numFmtId="0" fontId="10" fillId="0" borderId="0" xfId="0" applyFont="1" applyBorder="1" applyAlignment="1">
      <alignment horizontal="left"/>
    </xf>
    <xf numFmtId="0" fontId="10" fillId="0" borderId="0" xfId="0" applyFont="1" applyBorder="1" applyAlignment="1">
      <alignment horizontal="right"/>
    </xf>
    <xf numFmtId="0" fontId="10" fillId="0" borderId="32" xfId="0" applyFont="1" applyBorder="1" applyAlignment="1">
      <alignment horizontal="right"/>
    </xf>
    <xf numFmtId="0" fontId="10" fillId="0" borderId="41" xfId="0" applyFont="1" applyBorder="1" applyAlignment="1">
      <alignment horizontal="left"/>
    </xf>
    <xf numFmtId="0" fontId="10" fillId="0" borderId="20" xfId="0" applyFont="1" applyBorder="1" applyAlignment="1">
      <alignment horizontal="left"/>
    </xf>
    <xf numFmtId="0" fontId="10" fillId="0" borderId="24" xfId="0" applyFont="1" applyBorder="1" applyAlignment="1">
      <alignment horizontal="left"/>
    </xf>
    <xf numFmtId="0" fontId="10" fillId="0" borderId="25" xfId="0" applyFont="1" applyBorder="1" applyAlignment="1">
      <alignment horizontal="left"/>
    </xf>
    <xf numFmtId="0" fontId="10" fillId="0" borderId="14" xfId="0" applyFont="1" applyBorder="1" applyAlignment="1">
      <alignment horizontal="right"/>
    </xf>
    <xf numFmtId="0" fontId="6" fillId="0" borderId="24" xfId="0" applyFont="1" applyBorder="1" applyAlignment="1">
      <alignment horizontal="left"/>
    </xf>
    <xf numFmtId="0" fontId="6" fillId="0" borderId="25" xfId="0" applyFont="1" applyBorder="1" applyAlignment="1" quotePrefix="1">
      <alignment horizontal="left"/>
    </xf>
    <xf numFmtId="0" fontId="6" fillId="0" borderId="25" xfId="0" applyFont="1" applyBorder="1" applyAlignment="1">
      <alignment horizontal="right"/>
    </xf>
    <xf numFmtId="0" fontId="6" fillId="0" borderId="36" xfId="0" applyFont="1" applyBorder="1" applyAlignment="1">
      <alignment horizontal="right"/>
    </xf>
    <xf numFmtId="0" fontId="10" fillId="0" borderId="57" xfId="0" applyFont="1" applyBorder="1" applyAlignment="1">
      <alignment horizontal="right"/>
    </xf>
    <xf numFmtId="0" fontId="6" fillId="0" borderId="46" xfId="0" applyNumberFormat="1" applyFont="1" applyBorder="1" applyAlignment="1">
      <alignment horizontal="center"/>
    </xf>
    <xf numFmtId="0" fontId="6" fillId="0" borderId="1" xfId="0" applyNumberFormat="1" applyFont="1" applyBorder="1" applyAlignment="1">
      <alignment horizontal="center"/>
    </xf>
    <xf numFmtId="49" fontId="6" fillId="0" borderId="18" xfId="0" applyNumberFormat="1" applyFont="1" applyBorder="1" applyAlignment="1">
      <alignment horizontal="center"/>
    </xf>
    <xf numFmtId="17" fontId="6" fillId="0" borderId="45" xfId="0" applyNumberFormat="1" applyFont="1" applyBorder="1" applyAlignment="1" quotePrefix="1">
      <alignment horizontal="center"/>
    </xf>
    <xf numFmtId="17" fontId="6" fillId="0" borderId="11" xfId="0" applyNumberFormat="1" applyFont="1" applyBorder="1" applyAlignment="1">
      <alignment horizontal="center"/>
    </xf>
    <xf numFmtId="17" fontId="6" fillId="0" borderId="18" xfId="0" applyNumberFormat="1" applyFont="1" applyBorder="1" applyAlignment="1">
      <alignment horizontal="center"/>
    </xf>
    <xf numFmtId="3" fontId="8" fillId="0" borderId="14" xfId="0" applyNumberFormat="1" applyFont="1" applyBorder="1" applyAlignment="1">
      <alignment horizontal="center"/>
    </xf>
    <xf numFmtId="3" fontId="8" fillId="0" borderId="0" xfId="0" applyNumberFormat="1" applyFont="1" applyBorder="1" applyAlignment="1">
      <alignment horizontal="center"/>
    </xf>
    <xf numFmtId="0" fontId="8" fillId="0" borderId="0" xfId="0" applyFont="1" applyBorder="1" applyAlignment="1">
      <alignment horizontal="center"/>
    </xf>
    <xf numFmtId="0" fontId="8" fillId="0" borderId="6" xfId="0" applyFont="1" applyBorder="1" applyAlignment="1">
      <alignment horizontal="center"/>
    </xf>
    <xf numFmtId="3" fontId="8" fillId="0" borderId="46" xfId="0" applyNumberFormat="1" applyFont="1" applyBorder="1" applyAlignment="1">
      <alignment horizontal="center"/>
    </xf>
    <xf numFmtId="3" fontId="8" fillId="0" borderId="1" xfId="0" applyNumberFormat="1" applyFont="1" applyBorder="1" applyAlignment="1">
      <alignment horizontal="center"/>
    </xf>
    <xf numFmtId="0" fontId="8" fillId="0" borderId="46" xfId="0" applyFont="1" applyBorder="1" applyAlignment="1">
      <alignment horizontal="center"/>
    </xf>
    <xf numFmtId="0" fontId="8" fillId="0" borderId="1" xfId="0" applyFont="1" applyBorder="1" applyAlignment="1">
      <alignment horizontal="center"/>
    </xf>
    <xf numFmtId="0" fontId="8" fillId="0" borderId="10" xfId="0" applyFont="1" applyBorder="1" applyAlignment="1">
      <alignment horizontal="center"/>
    </xf>
    <xf numFmtId="17" fontId="7" fillId="0" borderId="45" xfId="0" applyNumberFormat="1" applyFont="1" applyBorder="1" applyAlignment="1">
      <alignment horizontal="center"/>
    </xf>
    <xf numFmtId="17" fontId="7" fillId="0" borderId="11" xfId="0" applyNumberFormat="1" applyFont="1" applyBorder="1" applyAlignment="1">
      <alignment horizontal="center"/>
    </xf>
    <xf numFmtId="17" fontId="7" fillId="0" borderId="18" xfId="0" applyNumberFormat="1" applyFont="1" applyBorder="1" applyAlignment="1">
      <alignment horizontal="center"/>
    </xf>
    <xf numFmtId="0" fontId="1" fillId="0" borderId="2" xfId="0" applyFont="1" applyBorder="1" applyAlignment="1">
      <alignment horizontal="center"/>
    </xf>
    <xf numFmtId="0" fontId="1" fillId="0" borderId="13" xfId="0" applyFont="1" applyBorder="1" applyAlignment="1">
      <alignment horizontal="center"/>
    </xf>
    <xf numFmtId="0" fontId="6" fillId="0" borderId="10" xfId="0" applyNumberFormat="1" applyFont="1" applyBorder="1" applyAlignment="1">
      <alignment horizontal="center"/>
    </xf>
    <xf numFmtId="0" fontId="4" fillId="0" borderId="1" xfId="0" applyFont="1" applyBorder="1" applyAlignment="1" quotePrefix="1">
      <alignment horizontal="center"/>
    </xf>
    <xf numFmtId="0" fontId="4" fillId="0" borderId="0" xfId="0" applyFont="1" applyBorder="1" applyAlignment="1" quotePrefix="1">
      <alignment horizontal="center"/>
    </xf>
    <xf numFmtId="3" fontId="1" fillId="0" borderId="3" xfId="0" applyNumberFormat="1" applyFont="1" applyBorder="1" applyAlignment="1">
      <alignment horizontal="center"/>
    </xf>
    <xf numFmtId="3" fontId="1" fillId="0" borderId="2" xfId="0" applyNumberFormat="1" applyFont="1" applyBorder="1" applyAlignment="1">
      <alignment horizontal="center"/>
    </xf>
    <xf numFmtId="49" fontId="6" fillId="0" borderId="3" xfId="0" applyNumberFormat="1" applyFont="1" applyBorder="1" applyAlignment="1">
      <alignment horizontal="center"/>
    </xf>
    <xf numFmtId="49" fontId="6" fillId="0" borderId="2" xfId="0" applyNumberFormat="1" applyFont="1" applyBorder="1" applyAlignment="1">
      <alignment horizontal="center"/>
    </xf>
    <xf numFmtId="49" fontId="6" fillId="0" borderId="13" xfId="0" applyNumberFormat="1" applyFont="1" applyBorder="1" applyAlignment="1">
      <alignment horizontal="center"/>
    </xf>
    <xf numFmtId="0" fontId="6" fillId="0" borderId="3" xfId="0" applyFont="1" applyBorder="1" applyAlignment="1">
      <alignment horizontal="center"/>
    </xf>
    <xf numFmtId="0" fontId="6" fillId="0" borderId="2" xfId="0" applyFont="1" applyBorder="1" applyAlignment="1">
      <alignment horizontal="center"/>
    </xf>
    <xf numFmtId="0" fontId="6" fillId="0" borderId="13" xfId="0" applyFont="1" applyBorder="1" applyAlignment="1">
      <alignment horizontal="center"/>
    </xf>
    <xf numFmtId="0" fontId="1" fillId="0" borderId="0" xfId="0" applyFont="1" applyBorder="1" applyAlignment="1">
      <alignment horizontal="left"/>
    </xf>
    <xf numFmtId="0" fontId="1" fillId="0" borderId="0" xfId="0" applyFont="1" applyBorder="1" applyAlignment="1">
      <alignment horizontal="center"/>
    </xf>
    <xf numFmtId="14" fontId="1" fillId="0" borderId="0" xfId="0" applyNumberFormat="1" applyFont="1" applyBorder="1" applyAlignment="1">
      <alignment horizontal="right"/>
    </xf>
    <xf numFmtId="0" fontId="1" fillId="0" borderId="0" xfId="0" applyFont="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22</xdr:col>
      <xdr:colOff>333375</xdr:colOff>
      <xdr:row>51</xdr:row>
      <xdr:rowOff>228600</xdr:rowOff>
    </xdr:from>
    <xdr:to>
      <xdr:col>28</xdr:col>
      <xdr:colOff>0</xdr:colOff>
      <xdr:row>55</xdr:row>
      <xdr:rowOff>228600</xdr:rowOff>
    </xdr:to>
    <xdr:pic>
      <xdr:nvPicPr>
        <xdr:cNvPr id="1" name="Picture 1"/>
        <xdr:cNvPicPr preferRelativeResize="1">
          <a:picLocks noChangeAspect="1"/>
        </xdr:cNvPicPr>
      </xdr:nvPicPr>
      <xdr:blipFill>
        <a:blip r:embed="rId1"/>
        <a:stretch>
          <a:fillRect/>
        </a:stretch>
      </xdr:blipFill>
      <xdr:spPr>
        <a:xfrm>
          <a:off x="14925675" y="12696825"/>
          <a:ext cx="2809875"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Z1151"/>
  <sheetViews>
    <sheetView tabSelected="1" zoomScale="75" zoomScaleNormal="75" workbookViewId="0" topLeftCell="A1">
      <pane xSplit="5" ySplit="9" topLeftCell="P35" activePane="bottomRight" state="frozen"/>
      <selection pane="topLeft" activeCell="A1" sqref="A1"/>
      <selection pane="topRight" activeCell="F1" sqref="F1"/>
      <selection pane="bottomLeft" activeCell="A10" sqref="A10"/>
      <selection pane="bottomRight" activeCell="W36" sqref="W36:AD36"/>
    </sheetView>
  </sheetViews>
  <sheetFormatPr defaultColWidth="9.140625" defaultRowHeight="12.75"/>
  <cols>
    <col min="1" max="1" width="4.57421875" style="5" customWidth="1"/>
    <col min="2" max="2" width="2.00390625" style="5" customWidth="1"/>
    <col min="3" max="4" width="1.421875" style="5" customWidth="1"/>
    <col min="5" max="5" width="42.140625" style="5" customWidth="1"/>
    <col min="6" max="6" width="15.28125" style="5" customWidth="1"/>
    <col min="7" max="8" width="11.7109375" style="5" customWidth="1"/>
    <col min="9" max="9" width="15.140625" style="5" customWidth="1"/>
    <col min="10" max="11" width="11.7109375" style="5" customWidth="1"/>
    <col min="12" max="12" width="14.57421875" style="5" customWidth="1"/>
    <col min="13" max="13" width="12.8515625" style="5" customWidth="1"/>
    <col min="14" max="14" width="11.7109375" style="5" customWidth="1"/>
    <col min="15" max="15" width="12.28125" style="5" customWidth="1"/>
    <col min="16" max="16" width="15.140625" style="5" customWidth="1"/>
    <col min="17" max="18" width="11.7109375" style="5" customWidth="1"/>
    <col min="19" max="19" width="0.13671875" style="5" hidden="1" customWidth="1"/>
    <col min="20" max="20" width="7.140625" style="5" hidden="1" customWidth="1"/>
    <col min="21" max="21" width="0.13671875" style="5" hidden="1" customWidth="1"/>
    <col min="22" max="22" width="5.57421875" style="5" hidden="1" customWidth="1"/>
    <col min="23" max="23" width="11.421875" style="5" customWidth="1"/>
    <col min="24" max="24" width="23.00390625" style="5" customWidth="1"/>
    <col min="25" max="25" width="2.28125" style="5" customWidth="1"/>
    <col min="26" max="26" width="1.1484375" style="5" hidden="1" customWidth="1"/>
    <col min="27" max="27" width="4.57421875" style="5" hidden="1" customWidth="1"/>
    <col min="28" max="28" width="10.421875" style="5" customWidth="1"/>
    <col min="29" max="29" width="3.00390625" style="5" customWidth="1"/>
    <col min="30" max="30" width="2.8515625" style="8" customWidth="1"/>
    <col min="31" max="182" width="7.8515625" style="8" customWidth="1"/>
    <col min="183" max="16384" width="7.8515625" style="5" customWidth="1"/>
  </cols>
  <sheetData>
    <row r="1" spans="1:182" s="4" customFormat="1" ht="21" customHeight="1">
      <c r="A1" s="255" t="s">
        <v>108</v>
      </c>
      <c r="B1" s="255"/>
      <c r="C1" s="255"/>
      <c r="D1" s="255"/>
      <c r="E1" s="255"/>
      <c r="F1" s="256" t="s">
        <v>0</v>
      </c>
      <c r="G1" s="256"/>
      <c r="H1" s="256"/>
      <c r="I1" s="256"/>
      <c r="J1" s="256"/>
      <c r="K1" s="256"/>
      <c r="L1" s="256"/>
      <c r="M1" s="256"/>
      <c r="N1" s="256"/>
      <c r="O1" s="256"/>
      <c r="P1" s="256"/>
      <c r="Q1" s="256"/>
      <c r="R1" s="256"/>
      <c r="S1" s="2"/>
      <c r="T1" s="2"/>
      <c r="U1" s="2"/>
      <c r="V1" s="2"/>
      <c r="W1" s="257" t="s">
        <v>117</v>
      </c>
      <c r="X1" s="258"/>
      <c r="Y1" s="258"/>
      <c r="Z1" s="258"/>
      <c r="AA1" s="258"/>
      <c r="AB1" s="258"/>
      <c r="AC1" s="258"/>
      <c r="AD1" s="258"/>
      <c r="AE1" s="1"/>
      <c r="AF1" s="1"/>
      <c r="AG1" s="1"/>
      <c r="AH1" s="1"/>
      <c r="AI1" s="1"/>
      <c r="AJ1" s="1"/>
      <c r="AK1" s="1"/>
      <c r="AL1" s="1"/>
      <c r="AM1" s="1"/>
      <c r="AN1" s="1"/>
      <c r="AO1" s="1"/>
      <c r="AP1" s="1"/>
      <c r="AQ1" s="1"/>
      <c r="AR1" s="1"/>
      <c r="AS1" s="1"/>
      <c r="AT1" s="1"/>
      <c r="AU1" s="1"/>
      <c r="AV1" s="1"/>
      <c r="AW1" s="1"/>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row>
    <row r="2" spans="1:182" s="4" customFormat="1" ht="21" customHeight="1">
      <c r="A2" s="2"/>
      <c r="B2" s="2"/>
      <c r="C2" s="2"/>
      <c r="D2" s="2"/>
      <c r="E2" s="2"/>
      <c r="F2" s="256" t="s">
        <v>67</v>
      </c>
      <c r="G2" s="256"/>
      <c r="H2" s="256"/>
      <c r="I2" s="256"/>
      <c r="J2" s="256"/>
      <c r="K2" s="256"/>
      <c r="L2" s="256"/>
      <c r="M2" s="256"/>
      <c r="N2" s="256"/>
      <c r="O2" s="256"/>
      <c r="P2" s="256"/>
      <c r="Q2" s="256"/>
      <c r="R2" s="256"/>
      <c r="S2" s="2"/>
      <c r="T2" s="2"/>
      <c r="U2" s="2"/>
      <c r="V2" s="2"/>
      <c r="W2" s="2"/>
      <c r="X2" s="2"/>
      <c r="Y2" s="2"/>
      <c r="Z2" s="2"/>
      <c r="AA2" s="2"/>
      <c r="AB2" s="2"/>
      <c r="AC2" s="2"/>
      <c r="AD2" s="2"/>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row>
    <row r="3" spans="2:50" ht="21" customHeight="1" thickBot="1">
      <c r="B3" s="6"/>
      <c r="C3" s="6"/>
      <c r="D3" s="6"/>
      <c r="E3" s="6"/>
      <c r="F3" s="245" t="s">
        <v>1</v>
      </c>
      <c r="G3" s="245"/>
      <c r="H3" s="245"/>
      <c r="I3" s="245"/>
      <c r="J3" s="245"/>
      <c r="K3" s="245"/>
      <c r="L3" s="245"/>
      <c r="M3" s="245"/>
      <c r="N3" s="245"/>
      <c r="O3" s="246"/>
      <c r="P3" s="245"/>
      <c r="Q3" s="245"/>
      <c r="R3" s="245"/>
      <c r="S3" s="6"/>
      <c r="T3" s="6"/>
      <c r="U3" s="6"/>
      <c r="V3" s="6"/>
      <c r="W3" s="6"/>
      <c r="X3" s="6"/>
      <c r="Y3" s="6"/>
      <c r="Z3" s="6"/>
      <c r="AA3" s="6"/>
      <c r="AB3" s="6"/>
      <c r="AC3" s="6"/>
      <c r="AD3" s="6"/>
      <c r="AE3" s="7"/>
      <c r="AF3" s="7"/>
      <c r="AG3" s="7"/>
      <c r="AH3" s="7"/>
      <c r="AI3" s="7"/>
      <c r="AJ3" s="7"/>
      <c r="AK3" s="7"/>
      <c r="AL3" s="7"/>
      <c r="AM3" s="7"/>
      <c r="AN3" s="7"/>
      <c r="AO3" s="7"/>
      <c r="AP3" s="7"/>
      <c r="AQ3" s="7"/>
      <c r="AR3" s="7"/>
      <c r="AS3" s="7"/>
      <c r="AT3" s="7"/>
      <c r="AU3" s="7"/>
      <c r="AV3" s="7"/>
      <c r="AW3" s="7"/>
      <c r="AX3" s="7"/>
    </row>
    <row r="4" spans="1:50" ht="21" customHeight="1" thickBot="1">
      <c r="A4" s="247"/>
      <c r="B4" s="248"/>
      <c r="C4" s="248"/>
      <c r="D4" s="248"/>
      <c r="E4" s="248"/>
      <c r="F4" s="249" t="s">
        <v>99</v>
      </c>
      <c r="G4" s="250"/>
      <c r="H4" s="251"/>
      <c r="I4" s="249" t="s">
        <v>115</v>
      </c>
      <c r="J4" s="250"/>
      <c r="K4" s="251"/>
      <c r="L4" s="252" t="s">
        <v>3</v>
      </c>
      <c r="M4" s="253"/>
      <c r="N4" s="253"/>
      <c r="O4" s="162"/>
      <c r="P4" s="252" t="s">
        <v>3</v>
      </c>
      <c r="Q4" s="253"/>
      <c r="R4" s="254"/>
      <c r="S4" s="239">
        <v>35735</v>
      </c>
      <c r="T4" s="240"/>
      <c r="U4" s="241"/>
      <c r="V4" s="9"/>
      <c r="W4" s="242"/>
      <c r="X4" s="242"/>
      <c r="Y4" s="242"/>
      <c r="Z4" s="242"/>
      <c r="AA4" s="242"/>
      <c r="AB4" s="242"/>
      <c r="AC4" s="242"/>
      <c r="AD4" s="243"/>
      <c r="AE4" s="7"/>
      <c r="AF4" s="7"/>
      <c r="AG4" s="7"/>
      <c r="AH4" s="7"/>
      <c r="AI4" s="7"/>
      <c r="AJ4" s="7"/>
      <c r="AK4" s="7"/>
      <c r="AL4" s="7"/>
      <c r="AM4" s="7"/>
      <c r="AN4" s="7"/>
      <c r="AO4" s="7"/>
      <c r="AP4" s="7"/>
      <c r="AQ4" s="7"/>
      <c r="AR4" s="7"/>
      <c r="AS4" s="7"/>
      <c r="AT4" s="7"/>
      <c r="AU4" s="7"/>
      <c r="AV4" s="7"/>
      <c r="AW4" s="7"/>
      <c r="AX4" s="7"/>
    </row>
    <row r="5" spans="1:50" ht="21" customHeight="1" thickBot="1">
      <c r="A5" s="230"/>
      <c r="B5" s="231"/>
      <c r="C5" s="231"/>
      <c r="D5" s="231"/>
      <c r="E5" s="231"/>
      <c r="F5" s="224"/>
      <c r="G5" s="225"/>
      <c r="H5" s="244"/>
      <c r="I5" s="224" t="s">
        <v>68</v>
      </c>
      <c r="J5" s="225"/>
      <c r="K5" s="244"/>
      <c r="L5" s="224" t="s">
        <v>109</v>
      </c>
      <c r="M5" s="225"/>
      <c r="N5" s="225"/>
      <c r="O5" s="163" t="s">
        <v>4</v>
      </c>
      <c r="P5" s="224" t="s">
        <v>111</v>
      </c>
      <c r="Q5" s="225"/>
      <c r="R5" s="244"/>
      <c r="S5" s="10"/>
      <c r="T5" s="11"/>
      <c r="U5" s="11"/>
      <c r="V5" s="12"/>
      <c r="W5" s="232"/>
      <c r="X5" s="232"/>
      <c r="Y5" s="232"/>
      <c r="Z5" s="232"/>
      <c r="AA5" s="232"/>
      <c r="AB5" s="232"/>
      <c r="AC5" s="232"/>
      <c r="AD5" s="233"/>
      <c r="AE5" s="7"/>
      <c r="AF5" s="7"/>
      <c r="AG5" s="7"/>
      <c r="AH5" s="7"/>
      <c r="AI5" s="7"/>
      <c r="AJ5" s="7"/>
      <c r="AK5" s="7"/>
      <c r="AL5" s="7"/>
      <c r="AM5" s="7"/>
      <c r="AN5" s="7"/>
      <c r="AO5" s="7"/>
      <c r="AP5" s="7"/>
      <c r="AQ5" s="7"/>
      <c r="AR5" s="7"/>
      <c r="AS5" s="7"/>
      <c r="AT5" s="7"/>
      <c r="AU5" s="7"/>
      <c r="AV5" s="7"/>
      <c r="AW5" s="7"/>
      <c r="AX5" s="7"/>
    </row>
    <row r="6" spans="1:50" ht="21" customHeight="1" thickBot="1">
      <c r="A6" s="230"/>
      <c r="B6" s="231"/>
      <c r="C6" s="231"/>
      <c r="D6" s="231"/>
      <c r="E6" s="231"/>
      <c r="F6" s="13" t="s">
        <v>5</v>
      </c>
      <c r="G6" s="14" t="s">
        <v>6</v>
      </c>
      <c r="H6" s="15" t="s">
        <v>7</v>
      </c>
      <c r="I6" s="13" t="s">
        <v>5</v>
      </c>
      <c r="J6" s="16" t="s">
        <v>6</v>
      </c>
      <c r="K6" s="15" t="s">
        <v>7</v>
      </c>
      <c r="L6" s="13" t="s">
        <v>5</v>
      </c>
      <c r="M6" s="14" t="s">
        <v>6</v>
      </c>
      <c r="N6" s="17" t="s">
        <v>7</v>
      </c>
      <c r="O6" s="164" t="s">
        <v>78</v>
      </c>
      <c r="P6" s="13" t="s">
        <v>5</v>
      </c>
      <c r="Q6" s="14" t="s">
        <v>6</v>
      </c>
      <c r="R6" s="15" t="s">
        <v>7</v>
      </c>
      <c r="S6" s="10"/>
      <c r="T6" s="11"/>
      <c r="U6" s="11"/>
      <c r="V6" s="12"/>
      <c r="W6" s="232"/>
      <c r="X6" s="232"/>
      <c r="Y6" s="232"/>
      <c r="Z6" s="232"/>
      <c r="AA6" s="232"/>
      <c r="AB6" s="232"/>
      <c r="AC6" s="232"/>
      <c r="AD6" s="233"/>
      <c r="AE6" s="7"/>
      <c r="AF6" s="7"/>
      <c r="AG6" s="7"/>
      <c r="AH6" s="7"/>
      <c r="AI6" s="7"/>
      <c r="AJ6" s="7"/>
      <c r="AK6" s="7"/>
      <c r="AL6" s="7"/>
      <c r="AM6" s="7"/>
      <c r="AN6" s="7"/>
      <c r="AO6" s="7"/>
      <c r="AP6" s="7"/>
      <c r="AQ6" s="7"/>
      <c r="AR6" s="7"/>
      <c r="AS6" s="7"/>
      <c r="AT6" s="7"/>
      <c r="AU6" s="7"/>
      <c r="AV6" s="7"/>
      <c r="AW6" s="7"/>
      <c r="AX6" s="7"/>
    </row>
    <row r="7" spans="1:50" ht="21" customHeight="1" thickBot="1">
      <c r="A7" s="234"/>
      <c r="B7" s="235"/>
      <c r="C7" s="235"/>
      <c r="D7" s="235"/>
      <c r="E7" s="235"/>
      <c r="F7" s="18" t="s">
        <v>8</v>
      </c>
      <c r="G7" s="19" t="s">
        <v>9</v>
      </c>
      <c r="H7" s="20" t="s">
        <v>10</v>
      </c>
      <c r="I7" s="18" t="s">
        <v>8</v>
      </c>
      <c r="J7" s="19" t="s">
        <v>9</v>
      </c>
      <c r="K7" s="20" t="s">
        <v>10</v>
      </c>
      <c r="L7" s="18" t="s">
        <v>8</v>
      </c>
      <c r="M7" s="19" t="s">
        <v>9</v>
      </c>
      <c r="N7" s="21" t="s">
        <v>10</v>
      </c>
      <c r="O7" s="165"/>
      <c r="P7" s="18" t="s">
        <v>8</v>
      </c>
      <c r="Q7" s="19" t="s">
        <v>9</v>
      </c>
      <c r="R7" s="20" t="s">
        <v>10</v>
      </c>
      <c r="S7" s="10"/>
      <c r="T7" s="11"/>
      <c r="U7" s="11"/>
      <c r="V7" s="236"/>
      <c r="W7" s="237"/>
      <c r="X7" s="237"/>
      <c r="Y7" s="237"/>
      <c r="Z7" s="237"/>
      <c r="AA7" s="237"/>
      <c r="AB7" s="237"/>
      <c r="AC7" s="237"/>
      <c r="AD7" s="238"/>
      <c r="AE7" s="7"/>
      <c r="AF7" s="7"/>
      <c r="AG7" s="7"/>
      <c r="AH7" s="7"/>
      <c r="AI7" s="7"/>
      <c r="AJ7" s="7"/>
      <c r="AK7" s="7"/>
      <c r="AL7" s="7"/>
      <c r="AM7" s="7"/>
      <c r="AN7" s="7"/>
      <c r="AO7" s="7"/>
      <c r="AP7" s="7"/>
      <c r="AQ7" s="7"/>
      <c r="AR7" s="7"/>
      <c r="AS7" s="7"/>
      <c r="AT7" s="7"/>
      <c r="AU7" s="7"/>
      <c r="AV7" s="7"/>
      <c r="AW7" s="7"/>
      <c r="AX7" s="7"/>
    </row>
    <row r="8" spans="1:50" ht="9.75" customHeight="1" thickBot="1">
      <c r="A8" s="22"/>
      <c r="B8" s="22"/>
      <c r="C8" s="22"/>
      <c r="D8" s="22"/>
      <c r="E8" s="22"/>
      <c r="F8" s="23"/>
      <c r="G8" s="21"/>
      <c r="H8" s="21"/>
      <c r="I8" s="23"/>
      <c r="J8" s="21"/>
      <c r="K8" s="21"/>
      <c r="L8" s="23"/>
      <c r="M8" s="21"/>
      <c r="N8" s="24"/>
      <c r="O8" s="21"/>
      <c r="P8" s="23"/>
      <c r="Q8" s="21"/>
      <c r="R8" s="21"/>
      <c r="S8" s="25"/>
      <c r="T8" s="25"/>
      <c r="U8" s="25"/>
      <c r="V8" s="22"/>
      <c r="W8" s="22"/>
      <c r="X8" s="22"/>
      <c r="Y8" s="22"/>
      <c r="Z8" s="22"/>
      <c r="AA8" s="22"/>
      <c r="AB8" s="22"/>
      <c r="AC8" s="22"/>
      <c r="AD8" s="7"/>
      <c r="AE8" s="7"/>
      <c r="AF8" s="7"/>
      <c r="AG8" s="7"/>
      <c r="AH8" s="7"/>
      <c r="AI8" s="7"/>
      <c r="AJ8" s="7"/>
      <c r="AK8" s="7"/>
      <c r="AL8" s="7"/>
      <c r="AM8" s="7"/>
      <c r="AN8" s="7"/>
      <c r="AO8" s="7"/>
      <c r="AP8" s="7"/>
      <c r="AQ8" s="7"/>
      <c r="AR8" s="7"/>
      <c r="AS8" s="7"/>
      <c r="AT8" s="7"/>
      <c r="AU8" s="7"/>
      <c r="AV8" s="7"/>
      <c r="AW8" s="7"/>
      <c r="AX8" s="7"/>
    </row>
    <row r="9" spans="1:50" ht="21" customHeight="1" thickBot="1">
      <c r="A9" s="26"/>
      <c r="B9" s="27"/>
      <c r="C9" s="27"/>
      <c r="D9" s="27"/>
      <c r="E9" s="28"/>
      <c r="F9" s="207" t="s">
        <v>97</v>
      </c>
      <c r="G9" s="207"/>
      <c r="H9" s="226"/>
      <c r="I9" s="207" t="s">
        <v>116</v>
      </c>
      <c r="J9" s="207"/>
      <c r="K9" s="226"/>
      <c r="L9" s="227" t="s">
        <v>66</v>
      </c>
      <c r="M9" s="228"/>
      <c r="N9" s="228"/>
      <c r="O9" s="166"/>
      <c r="P9" s="227" t="s">
        <v>11</v>
      </c>
      <c r="Q9" s="228"/>
      <c r="R9" s="229"/>
      <c r="S9" s="29" t="s">
        <v>12</v>
      </c>
      <c r="T9" s="29" t="s">
        <v>13</v>
      </c>
      <c r="U9" s="30" t="s">
        <v>10</v>
      </c>
      <c r="V9" s="27"/>
      <c r="W9" s="27"/>
      <c r="X9" s="27"/>
      <c r="Y9" s="27"/>
      <c r="Z9" s="27"/>
      <c r="AA9" s="27"/>
      <c r="AB9" s="27"/>
      <c r="AC9" s="27"/>
      <c r="AD9" s="31"/>
      <c r="AE9" s="7"/>
      <c r="AF9" s="7"/>
      <c r="AG9" s="7"/>
      <c r="AH9" s="7"/>
      <c r="AI9" s="7"/>
      <c r="AJ9" s="7"/>
      <c r="AK9" s="7"/>
      <c r="AL9" s="7"/>
      <c r="AM9" s="7"/>
      <c r="AN9" s="7"/>
      <c r="AO9" s="7"/>
      <c r="AP9" s="7"/>
      <c r="AQ9" s="7"/>
      <c r="AR9" s="7"/>
      <c r="AS9" s="7"/>
      <c r="AT9" s="7"/>
      <c r="AU9" s="7"/>
      <c r="AV9" s="7"/>
      <c r="AW9" s="7"/>
      <c r="AX9" s="7"/>
    </row>
    <row r="10" spans="1:182" s="43" customFormat="1" ht="21" customHeight="1" thickBot="1">
      <c r="A10" s="32" t="s">
        <v>14</v>
      </c>
      <c r="B10" s="33" t="s">
        <v>73</v>
      </c>
      <c r="C10" s="33"/>
      <c r="D10" s="33"/>
      <c r="E10" s="33"/>
      <c r="F10" s="34">
        <v>112</v>
      </c>
      <c r="G10" s="35">
        <v>10</v>
      </c>
      <c r="H10" s="36">
        <f>SUM(F10:G10)</f>
        <v>122</v>
      </c>
      <c r="I10" s="35">
        <v>91.9</v>
      </c>
      <c r="J10" s="35">
        <v>8.1</v>
      </c>
      <c r="K10" s="36">
        <f>SUM(I10:J10)</f>
        <v>100</v>
      </c>
      <c r="L10" s="34">
        <v>110.9</v>
      </c>
      <c r="M10" s="35">
        <v>19.6</v>
      </c>
      <c r="N10" s="36">
        <f>SUM(L10:M10)</f>
        <v>130.5</v>
      </c>
      <c r="O10" s="142">
        <f>ROUND(N10-R10,2)/R10*100</f>
        <v>443.75</v>
      </c>
      <c r="P10" s="34">
        <v>21.1</v>
      </c>
      <c r="Q10" s="35">
        <v>2.9</v>
      </c>
      <c r="R10" s="37">
        <f>SUM(P10:Q10)</f>
        <v>24</v>
      </c>
      <c r="S10" s="38">
        <v>47</v>
      </c>
      <c r="T10" s="38">
        <v>4</v>
      </c>
      <c r="U10" s="39">
        <f>SUM(S10+T10)</f>
        <v>51</v>
      </c>
      <c r="V10" s="198" t="s">
        <v>74</v>
      </c>
      <c r="W10" s="199"/>
      <c r="X10" s="199"/>
      <c r="Y10" s="199"/>
      <c r="Z10" s="199"/>
      <c r="AA10" s="199"/>
      <c r="AB10" s="199"/>
      <c r="AC10" s="199"/>
      <c r="AD10" s="200"/>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42"/>
      <c r="FF10" s="42"/>
      <c r="FG10" s="42"/>
      <c r="FH10" s="42"/>
      <c r="FI10" s="42"/>
      <c r="FJ10" s="42"/>
      <c r="FK10" s="42"/>
      <c r="FL10" s="42"/>
      <c r="FM10" s="42"/>
      <c r="FN10" s="42"/>
      <c r="FO10" s="42"/>
      <c r="FP10" s="42"/>
      <c r="FQ10" s="42"/>
      <c r="FR10" s="42"/>
      <c r="FS10" s="42"/>
      <c r="FT10" s="42"/>
      <c r="FU10" s="42"/>
      <c r="FV10" s="42"/>
      <c r="FW10" s="42"/>
      <c r="FX10" s="42"/>
      <c r="FY10" s="42"/>
      <c r="FZ10" s="42"/>
    </row>
    <row r="11" spans="1:182" s="43" customFormat="1" ht="20.25" customHeight="1" thickBot="1">
      <c r="A11" s="32"/>
      <c r="B11" s="42"/>
      <c r="C11" s="42"/>
      <c r="D11" s="42"/>
      <c r="E11" s="42"/>
      <c r="F11" s="194"/>
      <c r="G11" s="194"/>
      <c r="H11" s="194"/>
      <c r="I11" s="194"/>
      <c r="J11" s="194"/>
      <c r="K11" s="194"/>
      <c r="L11" s="224" t="s">
        <v>109</v>
      </c>
      <c r="M11" s="225"/>
      <c r="N11" s="225"/>
      <c r="O11" s="44"/>
      <c r="P11" s="224" t="s">
        <v>111</v>
      </c>
      <c r="Q11" s="225"/>
      <c r="R11" s="225"/>
      <c r="S11" s="42"/>
      <c r="T11" s="42"/>
      <c r="U11" s="42"/>
      <c r="V11" s="40"/>
      <c r="W11" s="45"/>
      <c r="X11" s="45"/>
      <c r="Y11" s="45"/>
      <c r="Z11" s="45"/>
      <c r="AA11" s="45"/>
      <c r="AB11" s="45"/>
      <c r="AC11" s="45"/>
      <c r="AD11" s="46"/>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42"/>
      <c r="FE11" s="42"/>
      <c r="FF11" s="42"/>
      <c r="FG11" s="42"/>
      <c r="FH11" s="42"/>
      <c r="FI11" s="42"/>
      <c r="FJ11" s="42"/>
      <c r="FK11" s="42"/>
      <c r="FL11" s="42"/>
      <c r="FM11" s="42"/>
      <c r="FN11" s="42"/>
      <c r="FO11" s="42"/>
      <c r="FP11" s="42"/>
      <c r="FQ11" s="42"/>
      <c r="FR11" s="42"/>
      <c r="FS11" s="42"/>
      <c r="FT11" s="42"/>
      <c r="FU11" s="42"/>
      <c r="FV11" s="42"/>
      <c r="FW11" s="42"/>
      <c r="FX11" s="42"/>
      <c r="FY11" s="42"/>
      <c r="FZ11" s="42"/>
    </row>
    <row r="12" spans="1:182" s="43" customFormat="1" ht="21" customHeight="1" thickBot="1">
      <c r="A12" s="32" t="s">
        <v>15</v>
      </c>
      <c r="B12" s="47" t="s">
        <v>16</v>
      </c>
      <c r="C12" s="47"/>
      <c r="D12" s="47"/>
      <c r="E12" s="47"/>
      <c r="F12" s="49">
        <f>SUM(F13:F14)</f>
        <v>1.1</v>
      </c>
      <c r="G12" s="50">
        <f>SUM(G13:G14)</f>
        <v>0</v>
      </c>
      <c r="H12" s="51">
        <f>SUM(F12:G12)</f>
        <v>1.1</v>
      </c>
      <c r="I12" s="49">
        <f>SUM(I13:I14)</f>
        <v>0.2</v>
      </c>
      <c r="J12" s="50">
        <f>SUM(J13:J14)</f>
        <v>0</v>
      </c>
      <c r="K12" s="51">
        <f>SUM(I12:J12)</f>
        <v>0.2</v>
      </c>
      <c r="L12" s="34">
        <f>L13+L14</f>
        <v>158.1</v>
      </c>
      <c r="M12" s="137">
        <f>M13+M14</f>
        <v>7.5</v>
      </c>
      <c r="N12" s="36">
        <f>SUM(L12:M12)</f>
        <v>165.6</v>
      </c>
      <c r="O12" s="172" t="s">
        <v>94</v>
      </c>
      <c r="P12" s="34">
        <f>P13+P14</f>
        <v>337</v>
      </c>
      <c r="Q12" s="137">
        <f>Q13+Q14</f>
        <v>48.1</v>
      </c>
      <c r="R12" s="59">
        <f>SUM(P12:Q12)</f>
        <v>385.1</v>
      </c>
      <c r="S12" s="52">
        <f>SUM(S13:S14)</f>
        <v>102</v>
      </c>
      <c r="T12" s="52">
        <f>SUM(T13:T14)</f>
        <v>55</v>
      </c>
      <c r="U12" s="53">
        <f>SUM(U13:U14)</f>
        <v>157</v>
      </c>
      <c r="V12" s="198" t="s">
        <v>18</v>
      </c>
      <c r="W12" s="199"/>
      <c r="X12" s="199"/>
      <c r="Y12" s="199"/>
      <c r="Z12" s="199"/>
      <c r="AA12" s="199"/>
      <c r="AB12" s="199"/>
      <c r="AC12" s="199"/>
      <c r="AD12" s="200"/>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42"/>
      <c r="FE12" s="42"/>
      <c r="FF12" s="42"/>
      <c r="FG12" s="42"/>
      <c r="FH12" s="42"/>
      <c r="FI12" s="42"/>
      <c r="FJ12" s="42"/>
      <c r="FK12" s="42"/>
      <c r="FL12" s="42"/>
      <c r="FM12" s="42"/>
      <c r="FN12" s="42"/>
      <c r="FO12" s="42"/>
      <c r="FP12" s="42"/>
      <c r="FQ12" s="42"/>
      <c r="FR12" s="42"/>
      <c r="FS12" s="42"/>
      <c r="FT12" s="42"/>
      <c r="FU12" s="42"/>
      <c r="FV12" s="42"/>
      <c r="FW12" s="42"/>
      <c r="FX12" s="42"/>
      <c r="FY12" s="42"/>
      <c r="FZ12" s="42"/>
    </row>
    <row r="13" spans="1:182" s="43" customFormat="1" ht="21" customHeight="1">
      <c r="A13" s="32"/>
      <c r="B13" s="54" t="s">
        <v>76</v>
      </c>
      <c r="C13" s="55"/>
      <c r="D13" s="55"/>
      <c r="E13" s="56"/>
      <c r="F13" s="57">
        <v>1.1</v>
      </c>
      <c r="G13" s="58">
        <v>0</v>
      </c>
      <c r="H13" s="59">
        <f>SUM(F13:G13)</f>
        <v>1.1</v>
      </c>
      <c r="I13" s="57">
        <v>0.2</v>
      </c>
      <c r="J13" s="58">
        <v>0</v>
      </c>
      <c r="K13" s="59">
        <f>SUM(I13:J13)</f>
        <v>0.2</v>
      </c>
      <c r="L13" s="57">
        <v>157.7</v>
      </c>
      <c r="M13" s="58">
        <v>7.5</v>
      </c>
      <c r="N13" s="59">
        <f>SUM(L13:M13)</f>
        <v>165.2</v>
      </c>
      <c r="O13" s="71">
        <f>ROUND(N13-R13,2)/R13*100</f>
        <v>-57.10205141521683</v>
      </c>
      <c r="P13" s="57">
        <v>337</v>
      </c>
      <c r="Q13" s="58">
        <v>48.1</v>
      </c>
      <c r="R13" s="59">
        <f>SUM(P13:Q13)</f>
        <v>385.1</v>
      </c>
      <c r="S13" s="52">
        <v>102</v>
      </c>
      <c r="T13" s="52">
        <v>55</v>
      </c>
      <c r="U13" s="60">
        <f>SUM(S13+T13)</f>
        <v>157</v>
      </c>
      <c r="V13" s="223" t="s">
        <v>75</v>
      </c>
      <c r="W13" s="202"/>
      <c r="X13" s="202"/>
      <c r="Y13" s="202"/>
      <c r="Z13" s="202"/>
      <c r="AA13" s="202"/>
      <c r="AB13" s="202"/>
      <c r="AC13" s="203"/>
      <c r="AD13" s="46"/>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2"/>
      <c r="FG13" s="42"/>
      <c r="FH13" s="42"/>
      <c r="FI13" s="42"/>
      <c r="FJ13" s="42"/>
      <c r="FK13" s="42"/>
      <c r="FL13" s="42"/>
      <c r="FM13" s="42"/>
      <c r="FN13" s="42"/>
      <c r="FO13" s="42"/>
      <c r="FP13" s="42"/>
      <c r="FQ13" s="42"/>
      <c r="FR13" s="42"/>
      <c r="FS13" s="42"/>
      <c r="FT13" s="42"/>
      <c r="FU13" s="42"/>
      <c r="FV13" s="42"/>
      <c r="FW13" s="42"/>
      <c r="FX13" s="42"/>
      <c r="FY13" s="42"/>
      <c r="FZ13" s="42"/>
    </row>
    <row r="14" spans="1:182" s="43" customFormat="1" ht="21" customHeight="1" thickBot="1">
      <c r="A14" s="32"/>
      <c r="B14" s="214" t="s">
        <v>19</v>
      </c>
      <c r="C14" s="215"/>
      <c r="D14" s="215"/>
      <c r="E14" s="215"/>
      <c r="F14" s="61">
        <v>0</v>
      </c>
      <c r="G14" s="62">
        <v>0</v>
      </c>
      <c r="H14" s="63">
        <f>SUM(F14:G14)</f>
        <v>0</v>
      </c>
      <c r="I14" s="61">
        <v>0</v>
      </c>
      <c r="J14" s="62">
        <v>0</v>
      </c>
      <c r="K14" s="63">
        <f>SUM(I14:J14)</f>
        <v>0</v>
      </c>
      <c r="L14" s="61">
        <v>0.4</v>
      </c>
      <c r="M14" s="64">
        <v>0</v>
      </c>
      <c r="N14" s="63">
        <f>SUM(L14:M14)</f>
        <v>0.4</v>
      </c>
      <c r="O14" s="173" t="s">
        <v>94</v>
      </c>
      <c r="P14" s="61">
        <v>0</v>
      </c>
      <c r="Q14" s="64">
        <v>0</v>
      </c>
      <c r="R14" s="63">
        <f>SUM(P14:Q14)</f>
        <v>0</v>
      </c>
      <c r="S14" s="65">
        <v>0</v>
      </c>
      <c r="T14" s="65">
        <v>0</v>
      </c>
      <c r="U14" s="66">
        <f>SUM(S14+T14)</f>
        <v>0</v>
      </c>
      <c r="V14" s="204" t="s">
        <v>20</v>
      </c>
      <c r="W14" s="205"/>
      <c r="X14" s="205"/>
      <c r="Y14" s="205"/>
      <c r="Z14" s="205"/>
      <c r="AA14" s="205"/>
      <c r="AB14" s="205"/>
      <c r="AC14" s="206"/>
      <c r="AD14" s="46"/>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c r="FW14" s="42"/>
      <c r="FX14" s="42"/>
      <c r="FY14" s="42"/>
      <c r="FZ14" s="42"/>
    </row>
    <row r="15" spans="1:182" s="43" customFormat="1" ht="8.25" customHeight="1" thickBot="1">
      <c r="A15" s="32"/>
      <c r="B15" s="42"/>
      <c r="C15" s="42"/>
      <c r="D15" s="42"/>
      <c r="E15" s="42"/>
      <c r="F15" s="67"/>
      <c r="G15" s="67"/>
      <c r="H15" s="67"/>
      <c r="I15" s="67"/>
      <c r="J15" s="67"/>
      <c r="K15" s="67"/>
      <c r="L15" s="67"/>
      <c r="M15" s="67"/>
      <c r="N15" s="67"/>
      <c r="O15" s="68"/>
      <c r="P15" s="68"/>
      <c r="Q15" s="68"/>
      <c r="R15" s="68">
        <f>SUM(P15:Q15)</f>
        <v>0</v>
      </c>
      <c r="S15" s="42"/>
      <c r="T15" s="42"/>
      <c r="U15" s="42"/>
      <c r="V15" s="40"/>
      <c r="W15" s="45"/>
      <c r="X15" s="45"/>
      <c r="Y15" s="69"/>
      <c r="Z15" s="45"/>
      <c r="AA15" s="45"/>
      <c r="AB15" s="45"/>
      <c r="AC15" s="45"/>
      <c r="AD15" s="46"/>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row>
    <row r="16" spans="1:182" s="43" customFormat="1" ht="21" customHeight="1" thickBot="1">
      <c r="A16" s="32" t="s">
        <v>21</v>
      </c>
      <c r="B16" s="70" t="s">
        <v>22</v>
      </c>
      <c r="C16" s="47"/>
      <c r="D16" s="47"/>
      <c r="E16" s="47"/>
      <c r="F16" s="34">
        <f>F18+F24+F28+F29</f>
        <v>17.000000000000004</v>
      </c>
      <c r="G16" s="50">
        <f aca="true" t="shared" si="0" ref="G16:M16">G18+G24+G28+G29</f>
        <v>1.1</v>
      </c>
      <c r="H16" s="37">
        <f t="shared" si="0"/>
        <v>18.1</v>
      </c>
      <c r="I16" s="34">
        <f t="shared" si="0"/>
        <v>14.4</v>
      </c>
      <c r="J16" s="50">
        <f t="shared" si="0"/>
        <v>0.7999999999999999</v>
      </c>
      <c r="K16" s="37">
        <f t="shared" si="0"/>
        <v>15.2</v>
      </c>
      <c r="L16" s="34">
        <f t="shared" si="0"/>
        <v>159.4</v>
      </c>
      <c r="M16" s="50">
        <f t="shared" si="0"/>
        <v>11.799999999999999</v>
      </c>
      <c r="N16" s="51">
        <f aca="true" t="shared" si="1" ref="N16:N21">SUM(L16:M16)</f>
        <v>171.20000000000002</v>
      </c>
      <c r="O16" s="144">
        <f>ROUND((N16-R16)/(R16)*(100),2)</f>
        <v>-9.94</v>
      </c>
      <c r="P16" s="34">
        <f>P18+P24+P28+P29</f>
        <v>178.29999999999998</v>
      </c>
      <c r="Q16" s="35">
        <f>Q18+Q24+Q28+Q29</f>
        <v>11.799999999999999</v>
      </c>
      <c r="R16" s="36">
        <f>SUM(P16:Q16)</f>
        <v>190.1</v>
      </c>
      <c r="S16" s="52" t="e">
        <f>+S18+#REF!</f>
        <v>#REF!</v>
      </c>
      <c r="T16" s="52" t="e">
        <f>+T18+#REF!</f>
        <v>#REF!</v>
      </c>
      <c r="U16" s="53" t="e">
        <f>+U18+#REF!</f>
        <v>#REF!</v>
      </c>
      <c r="V16" s="198" t="s">
        <v>23</v>
      </c>
      <c r="W16" s="199"/>
      <c r="X16" s="199"/>
      <c r="Y16" s="199"/>
      <c r="Z16" s="199"/>
      <c r="AA16" s="199"/>
      <c r="AB16" s="199"/>
      <c r="AC16" s="199"/>
      <c r="AD16" s="200"/>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42"/>
      <c r="FE16" s="42"/>
      <c r="FF16" s="42"/>
      <c r="FG16" s="42"/>
      <c r="FH16" s="42"/>
      <c r="FI16" s="42"/>
      <c r="FJ16" s="42"/>
      <c r="FK16" s="42"/>
      <c r="FL16" s="42"/>
      <c r="FM16" s="42"/>
      <c r="FN16" s="42"/>
      <c r="FO16" s="42"/>
      <c r="FP16" s="42"/>
      <c r="FQ16" s="42"/>
      <c r="FR16" s="42"/>
      <c r="FS16" s="42"/>
      <c r="FT16" s="42"/>
      <c r="FU16" s="42"/>
      <c r="FV16" s="42"/>
      <c r="FW16" s="42"/>
      <c r="FX16" s="42"/>
      <c r="FY16" s="42"/>
      <c r="FZ16" s="42"/>
    </row>
    <row r="17" spans="1:182" s="43" customFormat="1" ht="21" customHeight="1" thickBot="1">
      <c r="A17" s="32"/>
      <c r="B17" s="219" t="s">
        <v>24</v>
      </c>
      <c r="C17" s="220"/>
      <c r="D17" s="220"/>
      <c r="E17" s="220"/>
      <c r="F17" s="57">
        <f aca="true" t="shared" si="2" ref="F17:M17">F18+F24</f>
        <v>16.6</v>
      </c>
      <c r="G17" s="58">
        <f t="shared" si="2"/>
        <v>0.9</v>
      </c>
      <c r="H17" s="51">
        <f t="shared" si="2"/>
        <v>17.5</v>
      </c>
      <c r="I17" s="57">
        <f t="shared" si="2"/>
        <v>13.700000000000001</v>
      </c>
      <c r="J17" s="57">
        <f t="shared" si="2"/>
        <v>0.7</v>
      </c>
      <c r="K17" s="51">
        <f>SUM(I17:J17)</f>
        <v>14.4</v>
      </c>
      <c r="L17" s="57">
        <f t="shared" si="2"/>
        <v>144.1</v>
      </c>
      <c r="M17" s="57">
        <f t="shared" si="2"/>
        <v>10.2</v>
      </c>
      <c r="N17" s="51">
        <f t="shared" si="1"/>
        <v>154.29999999999998</v>
      </c>
      <c r="O17" s="71">
        <f>ROUND(N17-R17,2)/R17*100</f>
        <v>-2.4652338811630847</v>
      </c>
      <c r="P17" s="136">
        <f>P18+P24</f>
        <v>149</v>
      </c>
      <c r="Q17" s="58">
        <f>Q18+Q24</f>
        <v>9.2</v>
      </c>
      <c r="R17" s="71">
        <f>R18+R24</f>
        <v>158.2</v>
      </c>
      <c r="S17" s="52"/>
      <c r="T17" s="52"/>
      <c r="U17" s="53"/>
      <c r="V17" s="40"/>
      <c r="W17" s="221" t="s">
        <v>79</v>
      </c>
      <c r="X17" s="221"/>
      <c r="Y17" s="221"/>
      <c r="Z17" s="221"/>
      <c r="AA17" s="221"/>
      <c r="AB17" s="221"/>
      <c r="AC17" s="222"/>
      <c r="AD17" s="41"/>
      <c r="AE17" s="42"/>
      <c r="AF17" s="42"/>
      <c r="AG17" s="176"/>
      <c r="AH17" s="176"/>
      <c r="AI17" s="176"/>
      <c r="AJ17" s="176"/>
      <c r="AK17" s="176"/>
      <c r="AL17" s="176"/>
      <c r="AM17" s="176"/>
      <c r="AN17" s="176"/>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42"/>
      <c r="FE17" s="42"/>
      <c r="FF17" s="42"/>
      <c r="FG17" s="42"/>
      <c r="FH17" s="42"/>
      <c r="FI17" s="42"/>
      <c r="FJ17" s="42"/>
      <c r="FK17" s="42"/>
      <c r="FL17" s="42"/>
      <c r="FM17" s="42"/>
      <c r="FN17" s="42"/>
      <c r="FO17" s="42"/>
      <c r="FP17" s="42"/>
      <c r="FQ17" s="42"/>
      <c r="FR17" s="42"/>
      <c r="FS17" s="42"/>
      <c r="FT17" s="42"/>
      <c r="FU17" s="42"/>
      <c r="FV17" s="42"/>
      <c r="FW17" s="42"/>
      <c r="FX17" s="42"/>
      <c r="FY17" s="42"/>
      <c r="FZ17" s="42"/>
    </row>
    <row r="18" spans="1:182" s="43" customFormat="1" ht="21" customHeight="1">
      <c r="A18" s="32"/>
      <c r="B18" s="72"/>
      <c r="C18" s="42" t="s">
        <v>25</v>
      </c>
      <c r="E18" s="42"/>
      <c r="F18" s="138">
        <f>SUM(F19:F23)</f>
        <v>15.5</v>
      </c>
      <c r="G18" s="139">
        <f>SUM(G19:G23)</f>
        <v>0.9</v>
      </c>
      <c r="H18" s="140">
        <f>SUM(F18:G18)</f>
        <v>16.4</v>
      </c>
      <c r="I18" s="138">
        <f>SUM(I19:I23)</f>
        <v>11.9</v>
      </c>
      <c r="J18" s="139">
        <f>SUM(J19:J23)</f>
        <v>0.7</v>
      </c>
      <c r="K18" s="97">
        <f>SUM(I18:J18)</f>
        <v>12.6</v>
      </c>
      <c r="L18" s="138">
        <f>SUM(L19:L23)</f>
        <v>130.1</v>
      </c>
      <c r="M18" s="139">
        <f>SUM(M19:M23)</f>
        <v>10</v>
      </c>
      <c r="N18" s="97">
        <f t="shared" si="1"/>
        <v>140.1</v>
      </c>
      <c r="O18" s="145">
        <f>ROUND(N18-R18,2)/R18*100</f>
        <v>-1.8220042046250877</v>
      </c>
      <c r="P18" s="138">
        <f>SUM(P19:P23)</f>
        <v>134.1</v>
      </c>
      <c r="Q18" s="139">
        <f>SUM(Q19:Q23)</f>
        <v>8.6</v>
      </c>
      <c r="R18" s="141">
        <f>P18+Q18</f>
        <v>142.7</v>
      </c>
      <c r="S18" s="52">
        <f>SUM(S19+S21)</f>
        <v>22</v>
      </c>
      <c r="T18" s="52">
        <f>SUM(T19+T21)</f>
        <v>1</v>
      </c>
      <c r="U18" s="60">
        <f>SUM(U19+U21)</f>
        <v>23</v>
      </c>
      <c r="V18" s="177"/>
      <c r="W18" s="178"/>
      <c r="X18" s="178"/>
      <c r="Y18" s="178"/>
      <c r="Z18" s="178"/>
      <c r="AA18" s="178"/>
      <c r="AB18" s="177" t="s">
        <v>26</v>
      </c>
      <c r="AC18" s="179"/>
      <c r="AD18" s="46"/>
      <c r="AE18" s="42"/>
      <c r="AF18" s="42"/>
      <c r="AH18" s="178"/>
      <c r="AI18" s="178"/>
      <c r="AJ18" s="178"/>
      <c r="AK18" s="178"/>
      <c r="AL18" s="178"/>
      <c r="AM18" s="178"/>
      <c r="AN18" s="175"/>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42"/>
      <c r="EQ18" s="42"/>
      <c r="ER18" s="42"/>
      <c r="ES18" s="42"/>
      <c r="ET18" s="42"/>
      <c r="EU18" s="42"/>
      <c r="EV18" s="42"/>
      <c r="EW18" s="42"/>
      <c r="EX18" s="42"/>
      <c r="EY18" s="42"/>
      <c r="EZ18" s="42"/>
      <c r="FA18" s="42"/>
      <c r="FB18" s="42"/>
      <c r="FC18" s="42"/>
      <c r="FD18" s="42"/>
      <c r="FE18" s="42"/>
      <c r="FF18" s="42"/>
      <c r="FG18" s="42"/>
      <c r="FH18" s="42"/>
      <c r="FI18" s="42"/>
      <c r="FJ18" s="42"/>
      <c r="FK18" s="42"/>
      <c r="FL18" s="42"/>
      <c r="FM18" s="42"/>
      <c r="FN18" s="42"/>
      <c r="FO18" s="42"/>
      <c r="FP18" s="42"/>
      <c r="FQ18" s="42"/>
      <c r="FR18" s="42"/>
      <c r="FS18" s="42"/>
      <c r="FT18" s="42"/>
      <c r="FU18" s="42"/>
      <c r="FV18" s="42"/>
      <c r="FW18" s="42"/>
      <c r="FX18" s="42"/>
      <c r="FY18" s="42"/>
      <c r="FZ18" s="42"/>
    </row>
    <row r="19" spans="1:182" s="43" customFormat="1" ht="21" customHeight="1">
      <c r="A19" s="32"/>
      <c r="B19" s="77"/>
      <c r="C19" s="54" t="s">
        <v>27</v>
      </c>
      <c r="D19" s="56"/>
      <c r="E19" s="56"/>
      <c r="F19" s="78">
        <v>1.8</v>
      </c>
      <c r="G19" s="79">
        <v>0.9</v>
      </c>
      <c r="H19" s="80">
        <f aca="true" t="shared" si="3" ref="H19:H29">SUM(F19:G19)</f>
        <v>2.7</v>
      </c>
      <c r="I19" s="78">
        <v>0.3</v>
      </c>
      <c r="J19" s="79">
        <v>0.6</v>
      </c>
      <c r="K19" s="81">
        <f>SUM(I19:J19)</f>
        <v>0.8999999999999999</v>
      </c>
      <c r="L19" s="78">
        <v>12.5</v>
      </c>
      <c r="M19" s="79">
        <v>9.1</v>
      </c>
      <c r="N19" s="81">
        <f t="shared" si="1"/>
        <v>21.6</v>
      </c>
      <c r="O19" s="146">
        <f>ROUND(N19-R19,2)/R19*100</f>
        <v>-14.285714285714288</v>
      </c>
      <c r="P19" s="78">
        <v>17.9</v>
      </c>
      <c r="Q19" s="79">
        <v>7.3</v>
      </c>
      <c r="R19" s="80">
        <f>SUM(P19:Q19)</f>
        <v>25.2</v>
      </c>
      <c r="S19" s="82">
        <v>21</v>
      </c>
      <c r="T19" s="82">
        <v>0</v>
      </c>
      <c r="U19" s="83">
        <f>SUM(S19+T19)</f>
        <v>21</v>
      </c>
      <c r="V19" s="201" t="s">
        <v>28</v>
      </c>
      <c r="W19" s="202"/>
      <c r="X19" s="202"/>
      <c r="Y19" s="202"/>
      <c r="Z19" s="202"/>
      <c r="AA19" s="202"/>
      <c r="AB19" s="203"/>
      <c r="AC19" s="84"/>
      <c r="AD19" s="46"/>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42"/>
      <c r="DI19" s="42"/>
      <c r="DJ19" s="42"/>
      <c r="DK19" s="42"/>
      <c r="DL19" s="42"/>
      <c r="DM19" s="42"/>
      <c r="DN19" s="42"/>
      <c r="DO19" s="42"/>
      <c r="DP19" s="42"/>
      <c r="DQ19" s="42"/>
      <c r="DR19" s="42"/>
      <c r="DS19" s="42"/>
      <c r="DT19" s="42"/>
      <c r="DU19" s="42"/>
      <c r="DV19" s="42"/>
      <c r="DW19" s="42"/>
      <c r="DX19" s="42"/>
      <c r="DY19" s="42"/>
      <c r="DZ19" s="42"/>
      <c r="EA19" s="42"/>
      <c r="EB19" s="42"/>
      <c r="EC19" s="42"/>
      <c r="ED19" s="42"/>
      <c r="EE19" s="42"/>
      <c r="EF19" s="42"/>
      <c r="EG19" s="42"/>
      <c r="EH19" s="42"/>
      <c r="EI19" s="42"/>
      <c r="EJ19" s="42"/>
      <c r="EK19" s="42"/>
      <c r="EL19" s="42"/>
      <c r="EM19" s="42"/>
      <c r="EN19" s="42"/>
      <c r="EO19" s="42"/>
      <c r="EP19" s="42"/>
      <c r="EQ19" s="42"/>
      <c r="ER19" s="42"/>
      <c r="ES19" s="42"/>
      <c r="ET19" s="42"/>
      <c r="EU19" s="42"/>
      <c r="EV19" s="42"/>
      <c r="EW19" s="42"/>
      <c r="EX19" s="42"/>
      <c r="EY19" s="42"/>
      <c r="EZ19" s="42"/>
      <c r="FA19" s="42"/>
      <c r="FB19" s="42"/>
      <c r="FC19" s="42"/>
      <c r="FD19" s="42"/>
      <c r="FE19" s="42"/>
      <c r="FF19" s="42"/>
      <c r="FG19" s="42"/>
      <c r="FH19" s="42"/>
      <c r="FI19" s="42"/>
      <c r="FJ19" s="42"/>
      <c r="FK19" s="42"/>
      <c r="FL19" s="42"/>
      <c r="FM19" s="42"/>
      <c r="FN19" s="42"/>
      <c r="FO19" s="42"/>
      <c r="FP19" s="42"/>
      <c r="FQ19" s="42"/>
      <c r="FR19" s="42"/>
      <c r="FS19" s="42"/>
      <c r="FT19" s="42"/>
      <c r="FU19" s="42"/>
      <c r="FV19" s="42"/>
      <c r="FW19" s="42"/>
      <c r="FX19" s="42"/>
      <c r="FY19" s="42"/>
      <c r="FZ19" s="42"/>
    </row>
    <row r="20" spans="1:182" s="43" customFormat="1" ht="21" customHeight="1">
      <c r="A20" s="32"/>
      <c r="B20" s="72"/>
      <c r="C20" s="85" t="s">
        <v>29</v>
      </c>
      <c r="D20" s="86"/>
      <c r="E20" s="86"/>
      <c r="F20" s="87">
        <v>6.3</v>
      </c>
      <c r="G20" s="74">
        <v>0</v>
      </c>
      <c r="H20" s="81">
        <f t="shared" si="3"/>
        <v>6.3</v>
      </c>
      <c r="I20" s="87">
        <v>5.6</v>
      </c>
      <c r="J20" s="74">
        <v>0.1</v>
      </c>
      <c r="K20" s="81">
        <f>SUM(I20:J20)</f>
        <v>5.699999999999999</v>
      </c>
      <c r="L20" s="87">
        <v>61.1</v>
      </c>
      <c r="M20" s="74">
        <v>0.9</v>
      </c>
      <c r="N20" s="81">
        <f t="shared" si="1"/>
        <v>62</v>
      </c>
      <c r="O20" s="147">
        <f>ROUND(N20-R20,2)/R20*100</f>
        <v>-8.689248895434464</v>
      </c>
      <c r="P20" s="87">
        <v>66.6</v>
      </c>
      <c r="Q20" s="74">
        <v>1.3</v>
      </c>
      <c r="R20" s="81">
        <f>SUM(P20:Q20)</f>
        <v>67.89999999999999</v>
      </c>
      <c r="S20" s="88">
        <v>1</v>
      </c>
      <c r="T20" s="88">
        <v>1</v>
      </c>
      <c r="U20" s="72">
        <f>SUM(S20+T20)</f>
        <v>2</v>
      </c>
      <c r="V20" s="218" t="s">
        <v>30</v>
      </c>
      <c r="W20" s="212"/>
      <c r="X20" s="212"/>
      <c r="Y20" s="212"/>
      <c r="Z20" s="212"/>
      <c r="AA20" s="212"/>
      <c r="AB20" s="213"/>
      <c r="AC20" s="84"/>
      <c r="AD20" s="46"/>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2"/>
      <c r="DV20" s="42"/>
      <c r="DW20" s="42"/>
      <c r="DX20" s="42"/>
      <c r="DY20" s="42"/>
      <c r="DZ20" s="42"/>
      <c r="EA20" s="42"/>
      <c r="EB20" s="42"/>
      <c r="EC20" s="42"/>
      <c r="ED20" s="42"/>
      <c r="EE20" s="42"/>
      <c r="EF20" s="42"/>
      <c r="EG20" s="42"/>
      <c r="EH20" s="42"/>
      <c r="EI20" s="42"/>
      <c r="EJ20" s="42"/>
      <c r="EK20" s="42"/>
      <c r="EL20" s="42"/>
      <c r="EM20" s="42"/>
      <c r="EN20" s="42"/>
      <c r="EO20" s="42"/>
      <c r="EP20" s="42"/>
      <c r="EQ20" s="42"/>
      <c r="ER20" s="42"/>
      <c r="ES20" s="42"/>
      <c r="ET20" s="42"/>
      <c r="EU20" s="42"/>
      <c r="EV20" s="42"/>
      <c r="EW20" s="42"/>
      <c r="EX20" s="42"/>
      <c r="EY20" s="42"/>
      <c r="EZ20" s="42"/>
      <c r="FA20" s="42"/>
      <c r="FB20" s="42"/>
      <c r="FC20" s="42"/>
      <c r="FD20" s="42"/>
      <c r="FE20" s="42"/>
      <c r="FF20" s="42"/>
      <c r="FG20" s="42"/>
      <c r="FH20" s="42"/>
      <c r="FI20" s="42"/>
      <c r="FJ20" s="42"/>
      <c r="FK20" s="42"/>
      <c r="FL20" s="42"/>
      <c r="FM20" s="42"/>
      <c r="FN20" s="42"/>
      <c r="FO20" s="42"/>
      <c r="FP20" s="42"/>
      <c r="FQ20" s="42"/>
      <c r="FR20" s="42"/>
      <c r="FS20" s="42"/>
      <c r="FT20" s="42"/>
      <c r="FU20" s="42"/>
      <c r="FV20" s="42"/>
      <c r="FW20" s="42"/>
      <c r="FX20" s="42"/>
      <c r="FY20" s="42"/>
      <c r="FZ20" s="42"/>
    </row>
    <row r="21" spans="1:182" s="43" customFormat="1" ht="21" customHeight="1">
      <c r="A21" s="32"/>
      <c r="B21" s="72"/>
      <c r="C21" s="85" t="s">
        <v>31</v>
      </c>
      <c r="D21" s="86"/>
      <c r="E21" s="86"/>
      <c r="F21" s="87">
        <v>6.4</v>
      </c>
      <c r="G21" s="74">
        <v>0</v>
      </c>
      <c r="H21" s="81">
        <f t="shared" si="3"/>
        <v>6.4</v>
      </c>
      <c r="I21" s="87">
        <v>5.1</v>
      </c>
      <c r="J21" s="74">
        <v>0</v>
      </c>
      <c r="K21" s="81">
        <f>SUM(I21:J21)</f>
        <v>5.1</v>
      </c>
      <c r="L21" s="87">
        <v>48.5</v>
      </c>
      <c r="M21" s="74">
        <v>0</v>
      </c>
      <c r="N21" s="81">
        <f t="shared" si="1"/>
        <v>48.5</v>
      </c>
      <c r="O21" s="147">
        <f aca="true" t="shared" si="4" ref="O21:O29">ROUND(N21-R21,2)/R21*100</f>
        <v>6.593406593406594</v>
      </c>
      <c r="P21" s="87">
        <v>45.5</v>
      </c>
      <c r="Q21" s="74">
        <v>0</v>
      </c>
      <c r="R21" s="89">
        <f>Q21+P21</f>
        <v>45.5</v>
      </c>
      <c r="S21" s="88">
        <v>1</v>
      </c>
      <c r="T21" s="88">
        <v>1</v>
      </c>
      <c r="U21" s="72">
        <f>SUM(S21+T21)</f>
        <v>2</v>
      </c>
      <c r="V21" s="218" t="s">
        <v>32</v>
      </c>
      <c r="W21" s="212"/>
      <c r="X21" s="212"/>
      <c r="Y21" s="212"/>
      <c r="Z21" s="212"/>
      <c r="AA21" s="212"/>
      <c r="AB21" s="213"/>
      <c r="AC21" s="90"/>
      <c r="AD21" s="46"/>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2"/>
      <c r="EI21" s="42"/>
      <c r="EJ21" s="42"/>
      <c r="EK21" s="42"/>
      <c r="EL21" s="42"/>
      <c r="EM21" s="42"/>
      <c r="EN21" s="42"/>
      <c r="EO21" s="42"/>
      <c r="EP21" s="42"/>
      <c r="EQ21" s="42"/>
      <c r="ER21" s="42"/>
      <c r="ES21" s="42"/>
      <c r="ET21" s="42"/>
      <c r="EU21" s="42"/>
      <c r="EV21" s="42"/>
      <c r="EW21" s="42"/>
      <c r="EX21" s="42"/>
      <c r="EY21" s="42"/>
      <c r="EZ21" s="42"/>
      <c r="FA21" s="42"/>
      <c r="FB21" s="42"/>
      <c r="FC21" s="42"/>
      <c r="FD21" s="42"/>
      <c r="FE21" s="42"/>
      <c r="FF21" s="42"/>
      <c r="FG21" s="42"/>
      <c r="FH21" s="42"/>
      <c r="FI21" s="42"/>
      <c r="FJ21" s="42"/>
      <c r="FK21" s="42"/>
      <c r="FL21" s="42"/>
      <c r="FM21" s="42"/>
      <c r="FN21" s="42"/>
      <c r="FO21" s="42"/>
      <c r="FP21" s="42"/>
      <c r="FQ21" s="42"/>
      <c r="FR21" s="42"/>
      <c r="FS21" s="42"/>
      <c r="FT21" s="42"/>
      <c r="FU21" s="42"/>
      <c r="FV21" s="42"/>
      <c r="FW21" s="42"/>
      <c r="FX21" s="42"/>
      <c r="FY21" s="42"/>
      <c r="FZ21" s="42"/>
    </row>
    <row r="22" spans="1:182" s="43" customFormat="1" ht="21" customHeight="1">
      <c r="A22" s="32"/>
      <c r="B22" s="72"/>
      <c r="C22" s="210" t="s">
        <v>33</v>
      </c>
      <c r="D22" s="211"/>
      <c r="E22" s="211"/>
      <c r="F22" s="87">
        <v>0.1</v>
      </c>
      <c r="G22" s="74">
        <v>0</v>
      </c>
      <c r="H22" s="81">
        <f>G22+F22</f>
        <v>0.1</v>
      </c>
      <c r="I22" s="87">
        <v>0</v>
      </c>
      <c r="J22" s="74">
        <v>0</v>
      </c>
      <c r="K22" s="81">
        <f>J22+I22</f>
        <v>0</v>
      </c>
      <c r="L22" s="87">
        <v>0.8</v>
      </c>
      <c r="M22" s="74">
        <v>0</v>
      </c>
      <c r="N22" s="81">
        <f>M22+L22</f>
        <v>0.8</v>
      </c>
      <c r="O22" s="147">
        <f>ROUND(N22-R22,2)/R22*100</f>
        <v>-42.85714285714286</v>
      </c>
      <c r="P22" s="87">
        <v>1.4</v>
      </c>
      <c r="Q22" s="74">
        <v>0</v>
      </c>
      <c r="R22" s="81">
        <f>Q22+P22</f>
        <v>1.4</v>
      </c>
      <c r="S22" s="88"/>
      <c r="T22" s="88"/>
      <c r="U22" s="72"/>
      <c r="V22" s="151"/>
      <c r="W22" s="150"/>
      <c r="X22" s="212" t="s">
        <v>34</v>
      </c>
      <c r="Y22" s="212"/>
      <c r="Z22" s="212"/>
      <c r="AA22" s="212"/>
      <c r="AB22" s="213"/>
      <c r="AC22" s="84"/>
      <c r="AD22" s="46"/>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2"/>
      <c r="EI22" s="42"/>
      <c r="EJ22" s="42"/>
      <c r="EK22" s="42"/>
      <c r="EL22" s="42"/>
      <c r="EM22" s="42"/>
      <c r="EN22" s="42"/>
      <c r="EO22" s="42"/>
      <c r="EP22" s="42"/>
      <c r="EQ22" s="42"/>
      <c r="ER22" s="42"/>
      <c r="ES22" s="42"/>
      <c r="ET22" s="42"/>
      <c r="EU22" s="42"/>
      <c r="EV22" s="42"/>
      <c r="EW22" s="42"/>
      <c r="EX22" s="42"/>
      <c r="EY22" s="42"/>
      <c r="EZ22" s="42"/>
      <c r="FA22" s="42"/>
      <c r="FB22" s="42"/>
      <c r="FC22" s="42"/>
      <c r="FD22" s="42"/>
      <c r="FE22" s="42"/>
      <c r="FF22" s="42"/>
      <c r="FG22" s="42"/>
      <c r="FH22" s="42"/>
      <c r="FI22" s="42"/>
      <c r="FJ22" s="42"/>
      <c r="FK22" s="42"/>
      <c r="FL22" s="42"/>
      <c r="FM22" s="42"/>
      <c r="FN22" s="42"/>
      <c r="FO22" s="42"/>
      <c r="FP22" s="42"/>
      <c r="FQ22" s="42"/>
      <c r="FR22" s="42"/>
      <c r="FS22" s="42"/>
      <c r="FT22" s="42"/>
      <c r="FU22" s="42"/>
      <c r="FV22" s="42"/>
      <c r="FW22" s="42"/>
      <c r="FX22" s="42"/>
      <c r="FY22" s="42"/>
      <c r="FZ22" s="42"/>
    </row>
    <row r="23" spans="1:182" s="43" customFormat="1" ht="21" customHeight="1">
      <c r="A23" s="32"/>
      <c r="B23" s="72"/>
      <c r="C23" s="214" t="s">
        <v>81</v>
      </c>
      <c r="D23" s="215"/>
      <c r="E23" s="215"/>
      <c r="F23" s="73">
        <v>0.9</v>
      </c>
      <c r="G23" s="91">
        <v>0</v>
      </c>
      <c r="H23" s="75">
        <f>G23+F23</f>
        <v>0.9</v>
      </c>
      <c r="I23" s="73">
        <v>0.9</v>
      </c>
      <c r="J23" s="91">
        <v>0</v>
      </c>
      <c r="K23" s="75">
        <f>J23+I23</f>
        <v>0.9</v>
      </c>
      <c r="L23" s="73">
        <v>7.2</v>
      </c>
      <c r="M23" s="91">
        <v>0</v>
      </c>
      <c r="N23" s="75">
        <f>M23+L23</f>
        <v>7.2</v>
      </c>
      <c r="O23" s="147">
        <f t="shared" si="4"/>
        <v>166.66666666666666</v>
      </c>
      <c r="P23" s="73">
        <v>2.7</v>
      </c>
      <c r="Q23" s="91">
        <v>0</v>
      </c>
      <c r="R23" s="75">
        <f>Q23+P23</f>
        <v>2.7</v>
      </c>
      <c r="S23" s="92"/>
      <c r="T23" s="92"/>
      <c r="U23" s="93"/>
      <c r="V23" s="94"/>
      <c r="W23" s="205" t="s">
        <v>82</v>
      </c>
      <c r="X23" s="205"/>
      <c r="Y23" s="205"/>
      <c r="Z23" s="205"/>
      <c r="AA23" s="205"/>
      <c r="AB23" s="206"/>
      <c r="AC23" s="76"/>
      <c r="AD23" s="46"/>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c r="DL23" s="42"/>
      <c r="DM23" s="42"/>
      <c r="DN23" s="42"/>
      <c r="DO23" s="42"/>
      <c r="DP23" s="42"/>
      <c r="DQ23" s="42"/>
      <c r="DR23" s="42"/>
      <c r="DS23" s="42"/>
      <c r="DT23" s="42"/>
      <c r="DU23" s="42"/>
      <c r="DV23" s="42"/>
      <c r="DW23" s="42"/>
      <c r="DX23" s="42"/>
      <c r="DY23" s="42"/>
      <c r="DZ23" s="42"/>
      <c r="EA23" s="42"/>
      <c r="EB23" s="42"/>
      <c r="EC23" s="42"/>
      <c r="ED23" s="42"/>
      <c r="EE23" s="42"/>
      <c r="EF23" s="42"/>
      <c r="EG23" s="42"/>
      <c r="EH23" s="42"/>
      <c r="EI23" s="42"/>
      <c r="EJ23" s="42"/>
      <c r="EK23" s="42"/>
      <c r="EL23" s="42"/>
      <c r="EM23" s="42"/>
      <c r="EN23" s="42"/>
      <c r="EO23" s="42"/>
      <c r="EP23" s="42"/>
      <c r="EQ23" s="42"/>
      <c r="ER23" s="42"/>
      <c r="ES23" s="42"/>
      <c r="ET23" s="42"/>
      <c r="EU23" s="42"/>
      <c r="EV23" s="42"/>
      <c r="EW23" s="42"/>
      <c r="EX23" s="42"/>
      <c r="EY23" s="42"/>
      <c r="EZ23" s="42"/>
      <c r="FA23" s="42"/>
      <c r="FB23" s="42"/>
      <c r="FC23" s="42"/>
      <c r="FD23" s="42"/>
      <c r="FE23" s="42"/>
      <c r="FF23" s="42"/>
      <c r="FG23" s="42"/>
      <c r="FH23" s="42"/>
      <c r="FI23" s="42"/>
      <c r="FJ23" s="42"/>
      <c r="FK23" s="42"/>
      <c r="FL23" s="42"/>
      <c r="FM23" s="42"/>
      <c r="FN23" s="42"/>
      <c r="FO23" s="42"/>
      <c r="FP23" s="42"/>
      <c r="FQ23" s="42"/>
      <c r="FR23" s="42"/>
      <c r="FS23" s="42"/>
      <c r="FT23" s="42"/>
      <c r="FU23" s="42"/>
      <c r="FV23" s="42"/>
      <c r="FW23" s="42"/>
      <c r="FX23" s="42"/>
      <c r="FY23" s="42"/>
      <c r="FZ23" s="42"/>
    </row>
    <row r="24" spans="1:182" s="43" customFormat="1" ht="21" customHeight="1">
      <c r="A24" s="32"/>
      <c r="B24" s="72"/>
      <c r="C24" s="176" t="s">
        <v>35</v>
      </c>
      <c r="D24" s="176"/>
      <c r="E24" s="176"/>
      <c r="F24" s="87">
        <f aca="true" t="shared" si="5" ref="F24:N24">F25+F26+F27</f>
        <v>1.1</v>
      </c>
      <c r="G24" s="74">
        <f t="shared" si="5"/>
        <v>0</v>
      </c>
      <c r="H24" s="81">
        <f t="shared" si="5"/>
        <v>1.1</v>
      </c>
      <c r="I24" s="87">
        <f t="shared" si="5"/>
        <v>1.8</v>
      </c>
      <c r="J24" s="74">
        <f>SUM(J25:J27)</f>
        <v>0</v>
      </c>
      <c r="K24" s="81">
        <f t="shared" si="5"/>
        <v>1.8</v>
      </c>
      <c r="L24" s="87">
        <f t="shared" si="5"/>
        <v>14</v>
      </c>
      <c r="M24" s="74">
        <f t="shared" si="5"/>
        <v>0.2</v>
      </c>
      <c r="N24" s="81">
        <f t="shared" si="5"/>
        <v>14.2</v>
      </c>
      <c r="O24" s="145">
        <f t="shared" si="4"/>
        <v>-8.38709677419355</v>
      </c>
      <c r="P24" s="87">
        <f>P25+P26+P27</f>
        <v>14.9</v>
      </c>
      <c r="Q24" s="74">
        <f>Q25+Q26+Q27</f>
        <v>0.6000000000000001</v>
      </c>
      <c r="R24" s="97">
        <f>R25+R26+R27</f>
        <v>15.5</v>
      </c>
      <c r="S24" s="88"/>
      <c r="T24" s="88"/>
      <c r="U24" s="72"/>
      <c r="V24" s="98"/>
      <c r="AB24" s="45" t="s">
        <v>36</v>
      </c>
      <c r="AD24" s="180"/>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row>
    <row r="25" spans="1:182" s="43" customFormat="1" ht="21" customHeight="1">
      <c r="A25" s="32"/>
      <c r="B25" s="72"/>
      <c r="C25" s="216" t="s">
        <v>37</v>
      </c>
      <c r="D25" s="217"/>
      <c r="E25" s="217"/>
      <c r="F25" s="78">
        <v>0</v>
      </c>
      <c r="G25" s="79">
        <v>0</v>
      </c>
      <c r="H25" s="80">
        <f>G25+F25</f>
        <v>0</v>
      </c>
      <c r="I25" s="78">
        <v>0.1</v>
      </c>
      <c r="J25" s="79">
        <v>0</v>
      </c>
      <c r="K25" s="80">
        <f>J25+I25</f>
        <v>0.1</v>
      </c>
      <c r="L25" s="78">
        <v>1.1</v>
      </c>
      <c r="M25" s="79">
        <v>0</v>
      </c>
      <c r="N25" s="80">
        <f>M25+L25</f>
        <v>1.1</v>
      </c>
      <c r="O25" s="147">
        <f t="shared" si="4"/>
        <v>-31.25</v>
      </c>
      <c r="P25" s="78">
        <v>1.6</v>
      </c>
      <c r="Q25" s="79">
        <v>0</v>
      </c>
      <c r="R25" s="80">
        <f>Q25+P25</f>
        <v>1.6</v>
      </c>
      <c r="S25" s="82"/>
      <c r="T25" s="82"/>
      <c r="U25" s="83"/>
      <c r="V25" s="99"/>
      <c r="W25" s="202" t="s">
        <v>38</v>
      </c>
      <c r="X25" s="202"/>
      <c r="Y25" s="202"/>
      <c r="Z25" s="202"/>
      <c r="AA25" s="202"/>
      <c r="AB25" s="203"/>
      <c r="AC25" s="76"/>
      <c r="AD25" s="46"/>
      <c r="AE25" s="42"/>
      <c r="AF25" s="42"/>
      <c r="AG25" s="42"/>
      <c r="AI25" s="45"/>
      <c r="AJ25" s="45"/>
      <c r="AK25" s="45"/>
      <c r="AL25" s="45"/>
      <c r="AM25" s="45"/>
      <c r="AN25" s="45"/>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row>
    <row r="26" spans="1:182" s="43" customFormat="1" ht="21" customHeight="1">
      <c r="A26" s="32"/>
      <c r="B26" s="72"/>
      <c r="C26" s="210" t="s">
        <v>39</v>
      </c>
      <c r="D26" s="211"/>
      <c r="E26" s="211"/>
      <c r="F26" s="87">
        <v>0.7</v>
      </c>
      <c r="G26" s="74">
        <v>0</v>
      </c>
      <c r="H26" s="81">
        <f>G26+F26</f>
        <v>0.7</v>
      </c>
      <c r="I26" s="87">
        <v>0.4</v>
      </c>
      <c r="J26" s="74">
        <v>0</v>
      </c>
      <c r="K26" s="81">
        <f>J26+I26</f>
        <v>0.4</v>
      </c>
      <c r="L26" s="87">
        <v>7.1</v>
      </c>
      <c r="M26" s="74">
        <v>0</v>
      </c>
      <c r="N26" s="81">
        <f>M26+L26</f>
        <v>7.1</v>
      </c>
      <c r="O26" s="147">
        <f t="shared" si="4"/>
        <v>2.898550724637681</v>
      </c>
      <c r="P26" s="87">
        <v>6.7</v>
      </c>
      <c r="Q26" s="74">
        <v>0.2</v>
      </c>
      <c r="R26" s="81">
        <f>Q26+P26</f>
        <v>6.9</v>
      </c>
      <c r="S26" s="88"/>
      <c r="T26" s="88"/>
      <c r="U26" s="72"/>
      <c r="V26" s="98"/>
      <c r="W26" s="212" t="s">
        <v>40</v>
      </c>
      <c r="X26" s="212"/>
      <c r="Y26" s="212"/>
      <c r="Z26" s="212"/>
      <c r="AA26" s="212"/>
      <c r="AB26" s="213"/>
      <c r="AC26" s="76"/>
      <c r="AD26" s="46"/>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c r="FW26" s="42"/>
      <c r="FX26" s="42"/>
      <c r="FY26" s="42"/>
      <c r="FZ26" s="42"/>
    </row>
    <row r="27" spans="1:182" s="43" customFormat="1" ht="21" customHeight="1">
      <c r="A27" s="32"/>
      <c r="B27" s="72"/>
      <c r="C27" s="214" t="s">
        <v>41</v>
      </c>
      <c r="D27" s="215"/>
      <c r="E27" s="215"/>
      <c r="F27" s="73">
        <v>0.4</v>
      </c>
      <c r="G27" s="91">
        <v>0</v>
      </c>
      <c r="H27" s="75">
        <f>G27+F27</f>
        <v>0.4</v>
      </c>
      <c r="I27" s="73">
        <v>1.3</v>
      </c>
      <c r="J27" s="91">
        <v>0</v>
      </c>
      <c r="K27" s="75">
        <f>J27+I27</f>
        <v>1.3</v>
      </c>
      <c r="L27" s="73">
        <v>5.8</v>
      </c>
      <c r="M27" s="91">
        <v>0.2</v>
      </c>
      <c r="N27" s="75">
        <f>M27+L27</f>
        <v>6</v>
      </c>
      <c r="O27" s="148">
        <f t="shared" si="4"/>
        <v>-14.285714285714285</v>
      </c>
      <c r="P27" s="73">
        <v>6.6</v>
      </c>
      <c r="Q27" s="91">
        <v>0.4</v>
      </c>
      <c r="R27" s="100">
        <f>Q27+P27</f>
        <v>7</v>
      </c>
      <c r="S27" s="92"/>
      <c r="T27" s="92"/>
      <c r="U27" s="93"/>
      <c r="V27" s="94"/>
      <c r="W27" s="205" t="s">
        <v>42</v>
      </c>
      <c r="X27" s="205"/>
      <c r="Y27" s="205"/>
      <c r="Z27" s="205"/>
      <c r="AA27" s="205"/>
      <c r="AB27" s="206"/>
      <c r="AC27" s="76"/>
      <c r="AD27" s="46"/>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row>
    <row r="28" spans="1:182" s="43" customFormat="1" ht="21" customHeight="1">
      <c r="A28" s="32"/>
      <c r="B28" s="95" t="s">
        <v>43</v>
      </c>
      <c r="C28" s="96"/>
      <c r="D28" s="96"/>
      <c r="E28" s="96"/>
      <c r="F28" s="87">
        <v>0.3</v>
      </c>
      <c r="G28" s="74">
        <v>0.2</v>
      </c>
      <c r="H28" s="81">
        <f t="shared" si="3"/>
        <v>0.5</v>
      </c>
      <c r="I28" s="87">
        <v>0.6</v>
      </c>
      <c r="J28" s="74">
        <v>0.1</v>
      </c>
      <c r="K28" s="81">
        <f>SUM(I28:J28)</f>
        <v>0.7</v>
      </c>
      <c r="L28" s="87">
        <v>14.3</v>
      </c>
      <c r="M28" s="74">
        <v>1.2</v>
      </c>
      <c r="N28" s="81">
        <f>SUM(L28:M28)</f>
        <v>15.5</v>
      </c>
      <c r="O28" s="147">
        <f t="shared" si="4"/>
        <v>-43.63636363636363</v>
      </c>
      <c r="P28" s="87">
        <v>25.1</v>
      </c>
      <c r="Q28" s="74">
        <v>2.4</v>
      </c>
      <c r="R28" s="80">
        <f>SUM(P28:Q28)</f>
        <v>27.5</v>
      </c>
      <c r="S28" s="88"/>
      <c r="T28" s="88"/>
      <c r="U28" s="72"/>
      <c r="V28" s="98"/>
      <c r="W28" s="45"/>
      <c r="X28" s="186" t="s">
        <v>44</v>
      </c>
      <c r="Y28" s="186"/>
      <c r="Z28" s="186"/>
      <c r="AA28" s="186"/>
      <c r="AB28" s="186"/>
      <c r="AC28" s="187"/>
      <c r="AD28" s="46"/>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c r="FJ28" s="42"/>
      <c r="FK28" s="42"/>
      <c r="FL28" s="42"/>
      <c r="FM28" s="42"/>
      <c r="FN28" s="42"/>
      <c r="FO28" s="42"/>
      <c r="FP28" s="42"/>
      <c r="FQ28" s="42"/>
      <c r="FR28" s="42"/>
      <c r="FS28" s="42"/>
      <c r="FT28" s="42"/>
      <c r="FU28" s="42"/>
      <c r="FV28" s="42"/>
      <c r="FW28" s="42"/>
      <c r="FX28" s="42"/>
      <c r="FY28" s="42"/>
      <c r="FZ28" s="42"/>
    </row>
    <row r="29" spans="1:182" s="43" customFormat="1" ht="21" customHeight="1" thickBot="1">
      <c r="A29" s="32"/>
      <c r="B29" s="191" t="s">
        <v>45</v>
      </c>
      <c r="C29" s="185"/>
      <c r="D29" s="185"/>
      <c r="E29" s="185"/>
      <c r="F29" s="61">
        <v>0.1</v>
      </c>
      <c r="G29" s="62">
        <v>0</v>
      </c>
      <c r="H29" s="101">
        <f t="shared" si="3"/>
        <v>0.1</v>
      </c>
      <c r="I29" s="61">
        <v>0.1</v>
      </c>
      <c r="J29" s="62">
        <v>0</v>
      </c>
      <c r="K29" s="101">
        <f>SUM(I29:J29)</f>
        <v>0.1</v>
      </c>
      <c r="L29" s="61">
        <v>1</v>
      </c>
      <c r="M29" s="62">
        <v>0.4</v>
      </c>
      <c r="N29" s="63">
        <f>SUM(L29:M29)</f>
        <v>1.4</v>
      </c>
      <c r="O29" s="143">
        <f t="shared" si="4"/>
        <v>-68.18181818181817</v>
      </c>
      <c r="P29" s="61">
        <v>4.2</v>
      </c>
      <c r="Q29" s="62">
        <v>0.2</v>
      </c>
      <c r="R29" s="63">
        <f>SUM(P29:Q29)</f>
        <v>4.4</v>
      </c>
      <c r="S29" s="88"/>
      <c r="T29" s="88"/>
      <c r="U29" s="72"/>
      <c r="V29" s="98"/>
      <c r="W29" s="208" t="s">
        <v>46</v>
      </c>
      <c r="X29" s="208"/>
      <c r="Y29" s="208"/>
      <c r="Z29" s="208"/>
      <c r="AA29" s="208"/>
      <c r="AB29" s="208"/>
      <c r="AC29" s="209"/>
      <c r="AD29" s="46"/>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row>
    <row r="30" spans="1:182" s="43" customFormat="1" ht="0.75" customHeight="1">
      <c r="A30" s="32"/>
      <c r="B30" s="96"/>
      <c r="C30" s="96"/>
      <c r="D30" s="96"/>
      <c r="E30" s="96"/>
      <c r="F30" s="67"/>
      <c r="G30" s="67"/>
      <c r="H30" s="67"/>
      <c r="I30" s="67"/>
      <c r="J30" s="67">
        <v>0.2</v>
      </c>
      <c r="K30" s="67"/>
      <c r="L30" s="67"/>
      <c r="M30" s="67"/>
      <c r="N30" s="67"/>
      <c r="O30" s="68"/>
      <c r="P30" s="67"/>
      <c r="Q30" s="67"/>
      <c r="R30" s="67"/>
      <c r="S30" s="88"/>
      <c r="T30" s="88"/>
      <c r="U30" s="72"/>
      <c r="V30" s="45"/>
      <c r="W30" s="45"/>
      <c r="X30" s="45"/>
      <c r="Y30" s="45"/>
      <c r="Z30" s="45"/>
      <c r="AA30" s="45"/>
      <c r="AB30" s="45"/>
      <c r="AC30" s="45"/>
      <c r="AD30" s="46"/>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2"/>
      <c r="FG30" s="42"/>
      <c r="FH30" s="42"/>
      <c r="FI30" s="42"/>
      <c r="FJ30" s="42"/>
      <c r="FK30" s="42"/>
      <c r="FL30" s="42"/>
      <c r="FM30" s="42"/>
      <c r="FN30" s="42"/>
      <c r="FO30" s="42"/>
      <c r="FP30" s="42"/>
      <c r="FQ30" s="42"/>
      <c r="FR30" s="42"/>
      <c r="FS30" s="42"/>
      <c r="FT30" s="42"/>
      <c r="FU30" s="42"/>
      <c r="FV30" s="42"/>
      <c r="FW30" s="42"/>
      <c r="FX30" s="42"/>
      <c r="FY30" s="42"/>
      <c r="FZ30" s="42"/>
    </row>
    <row r="31" spans="1:182" s="43" customFormat="1" ht="18.75" customHeight="1" thickBot="1">
      <c r="A31" s="32"/>
      <c r="B31" s="33"/>
      <c r="C31" s="33"/>
      <c r="D31" s="33"/>
      <c r="E31" s="33"/>
      <c r="F31" s="103"/>
      <c r="G31" s="103"/>
      <c r="H31" s="103"/>
      <c r="I31" s="103"/>
      <c r="J31" s="103"/>
      <c r="K31" s="103"/>
      <c r="L31" s="103"/>
      <c r="M31" s="103"/>
      <c r="N31" s="103"/>
      <c r="O31" s="104"/>
      <c r="P31" s="103"/>
      <c r="Q31" s="103"/>
      <c r="R31" s="103"/>
      <c r="S31" s="88"/>
      <c r="T31" s="88"/>
      <c r="U31" s="72"/>
      <c r="V31" s="45"/>
      <c r="W31" s="40"/>
      <c r="X31" s="40"/>
      <c r="Y31" s="40"/>
      <c r="Z31" s="40"/>
      <c r="AA31" s="40"/>
      <c r="AB31" s="40"/>
      <c r="AC31" s="40"/>
      <c r="AD31" s="41"/>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c r="EO31" s="42"/>
      <c r="EP31" s="42"/>
      <c r="EQ31" s="42"/>
      <c r="ER31" s="42"/>
      <c r="ES31" s="42"/>
      <c r="ET31" s="42"/>
      <c r="EU31" s="42"/>
      <c r="EV31" s="42"/>
      <c r="EW31" s="42"/>
      <c r="EX31" s="42"/>
      <c r="EY31" s="42"/>
      <c r="EZ31" s="42"/>
      <c r="FA31" s="42"/>
      <c r="FB31" s="42"/>
      <c r="FC31" s="42"/>
      <c r="FD31" s="42"/>
      <c r="FE31" s="42"/>
      <c r="FF31" s="42"/>
      <c r="FG31" s="42"/>
      <c r="FH31" s="42"/>
      <c r="FI31" s="42"/>
      <c r="FJ31" s="42"/>
      <c r="FK31" s="42"/>
      <c r="FL31" s="42"/>
      <c r="FM31" s="42"/>
      <c r="FN31" s="42"/>
      <c r="FO31" s="42"/>
      <c r="FP31" s="42"/>
      <c r="FQ31" s="42"/>
      <c r="FR31" s="42"/>
      <c r="FS31" s="42"/>
      <c r="FT31" s="42"/>
      <c r="FU31" s="42"/>
      <c r="FV31" s="42"/>
      <c r="FW31" s="42"/>
      <c r="FX31" s="42"/>
      <c r="FY31" s="42"/>
      <c r="FZ31" s="42"/>
    </row>
    <row r="32" spans="1:182" s="43" customFormat="1" ht="18.75" customHeight="1" thickBot="1">
      <c r="A32" s="32" t="s">
        <v>47</v>
      </c>
      <c r="B32" s="47" t="s">
        <v>48</v>
      </c>
      <c r="C32" s="47"/>
      <c r="D32" s="47"/>
      <c r="E32" s="48"/>
      <c r="F32" s="57">
        <f aca="true" t="shared" si="6" ref="F32:N32">SUM(F33:F34)</f>
        <v>3.2</v>
      </c>
      <c r="G32" s="58">
        <f t="shared" si="6"/>
        <v>0</v>
      </c>
      <c r="H32" s="51">
        <f t="shared" si="6"/>
        <v>3.2</v>
      </c>
      <c r="I32" s="57">
        <f t="shared" si="6"/>
        <v>0.5</v>
      </c>
      <c r="J32" s="58">
        <f t="shared" si="6"/>
        <v>0</v>
      </c>
      <c r="K32" s="51">
        <f t="shared" si="6"/>
        <v>0.5</v>
      </c>
      <c r="L32" s="57">
        <f t="shared" si="6"/>
        <v>37.8</v>
      </c>
      <c r="M32" s="58">
        <f t="shared" si="6"/>
        <v>0.4</v>
      </c>
      <c r="N32" s="51">
        <f t="shared" si="6"/>
        <v>38.199999999999996</v>
      </c>
      <c r="O32" s="170" t="s">
        <v>94</v>
      </c>
      <c r="P32" s="57">
        <f>SUM(P33:P34)</f>
        <v>33.6</v>
      </c>
      <c r="Q32" s="58">
        <f>SUM(Q33:Q34)</f>
        <v>0</v>
      </c>
      <c r="R32" s="51">
        <f>SUM(R33:R34)</f>
        <v>33.6</v>
      </c>
      <c r="S32" s="88"/>
      <c r="T32" s="88"/>
      <c r="U32" s="72"/>
      <c r="V32" s="45"/>
      <c r="W32" s="198" t="s">
        <v>49</v>
      </c>
      <c r="X32" s="188"/>
      <c r="Y32" s="188"/>
      <c r="Z32" s="188"/>
      <c r="AA32" s="188"/>
      <c r="AB32" s="188"/>
      <c r="AC32" s="188"/>
      <c r="AD32" s="189"/>
      <c r="AE32" s="42"/>
      <c r="AF32" s="45"/>
      <c r="AG32" s="40"/>
      <c r="AH32" s="40"/>
      <c r="AI32" s="40"/>
      <c r="AJ32" s="40"/>
      <c r="AK32" s="40"/>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c r="EO32" s="42"/>
      <c r="EP32" s="42"/>
      <c r="EQ32" s="42"/>
      <c r="ER32" s="42"/>
      <c r="ES32" s="42"/>
      <c r="ET32" s="42"/>
      <c r="EU32" s="42"/>
      <c r="EV32" s="42"/>
      <c r="EW32" s="42"/>
      <c r="EX32" s="42"/>
      <c r="EY32" s="42"/>
      <c r="EZ32" s="42"/>
      <c r="FA32" s="42"/>
      <c r="FB32" s="42"/>
      <c r="FC32" s="42"/>
      <c r="FD32" s="42"/>
      <c r="FE32" s="42"/>
      <c r="FF32" s="42"/>
      <c r="FG32" s="42"/>
      <c r="FH32" s="42"/>
      <c r="FI32" s="42"/>
      <c r="FJ32" s="42"/>
      <c r="FK32" s="42"/>
      <c r="FL32" s="42"/>
      <c r="FM32" s="42"/>
      <c r="FN32" s="42"/>
      <c r="FO32" s="42"/>
      <c r="FP32" s="42"/>
      <c r="FQ32" s="42"/>
      <c r="FR32" s="42"/>
      <c r="FS32" s="42"/>
      <c r="FT32" s="42"/>
      <c r="FU32" s="42"/>
      <c r="FV32" s="42"/>
      <c r="FW32" s="42"/>
      <c r="FX32" s="42"/>
      <c r="FY32" s="42"/>
      <c r="FZ32" s="42"/>
    </row>
    <row r="33" spans="1:182" s="43" customFormat="1" ht="18.75" customHeight="1">
      <c r="A33" s="32"/>
      <c r="B33" s="159" t="s">
        <v>91</v>
      </c>
      <c r="C33" s="160"/>
      <c r="D33" s="160"/>
      <c r="E33" s="160"/>
      <c r="F33" s="57">
        <v>3.2</v>
      </c>
      <c r="G33" s="157">
        <v>0</v>
      </c>
      <c r="H33" s="59">
        <f>SUM(F33:G33)</f>
        <v>3.2</v>
      </c>
      <c r="I33" s="57">
        <v>0.5</v>
      </c>
      <c r="J33" s="157">
        <v>0</v>
      </c>
      <c r="K33" s="59">
        <f>SUM(I33:J33)</f>
        <v>0.5</v>
      </c>
      <c r="L33" s="57">
        <v>37.3</v>
      </c>
      <c r="M33" s="157">
        <v>0</v>
      </c>
      <c r="N33" s="59">
        <f>SUM(L33:M33)</f>
        <v>37.3</v>
      </c>
      <c r="O33" s="170" t="s">
        <v>94</v>
      </c>
      <c r="P33" s="57">
        <v>33.6</v>
      </c>
      <c r="Q33" s="157">
        <v>0</v>
      </c>
      <c r="R33" s="59">
        <f>SUM(P33:Q33)</f>
        <v>33.6</v>
      </c>
      <c r="S33" s="82"/>
      <c r="T33" s="82"/>
      <c r="U33" s="83"/>
      <c r="V33" s="152"/>
      <c r="W33" s="154"/>
      <c r="X33" s="152"/>
      <c r="Y33" s="152"/>
      <c r="Z33" s="152"/>
      <c r="AA33" s="152"/>
      <c r="AB33" s="152"/>
      <c r="AC33" s="161" t="s">
        <v>92</v>
      </c>
      <c r="AD33" s="41"/>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row>
    <row r="34" spans="1:182" s="43" customFormat="1" ht="21" customHeight="1">
      <c r="A34" s="32"/>
      <c r="B34" s="167" t="s">
        <v>90</v>
      </c>
      <c r="C34" s="108"/>
      <c r="D34" s="155"/>
      <c r="E34" s="109"/>
      <c r="F34" s="73">
        <v>0</v>
      </c>
      <c r="G34" s="156">
        <v>0</v>
      </c>
      <c r="H34" s="75">
        <f>SUM(F34:G34)</f>
        <v>0</v>
      </c>
      <c r="I34" s="73">
        <v>0</v>
      </c>
      <c r="J34" s="156">
        <v>0</v>
      </c>
      <c r="K34" s="75">
        <f>SUM(I34:J34)</f>
        <v>0</v>
      </c>
      <c r="L34" s="73">
        <v>0.5</v>
      </c>
      <c r="M34" s="156">
        <v>0.4</v>
      </c>
      <c r="N34" s="75">
        <f>SUM(L34:M34)</f>
        <v>0.9</v>
      </c>
      <c r="O34" s="171" t="s">
        <v>94</v>
      </c>
      <c r="P34" s="73">
        <v>0</v>
      </c>
      <c r="Q34" s="156">
        <v>0</v>
      </c>
      <c r="R34" s="75">
        <f>SUM(P34:Q34)</f>
        <v>0</v>
      </c>
      <c r="S34" s="92"/>
      <c r="T34" s="92"/>
      <c r="U34" s="93"/>
      <c r="V34" s="190" t="s">
        <v>93</v>
      </c>
      <c r="W34" s="205"/>
      <c r="X34" s="205"/>
      <c r="Y34" s="205"/>
      <c r="Z34" s="205"/>
      <c r="AA34" s="205"/>
      <c r="AB34" s="205"/>
      <c r="AC34" s="206"/>
      <c r="AD34" s="46"/>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row>
    <row r="35" spans="1:182" s="43" customFormat="1" ht="7.5" customHeight="1" thickBot="1">
      <c r="A35" s="32"/>
      <c r="B35" s="96"/>
      <c r="C35" s="96"/>
      <c r="D35" s="96"/>
      <c r="E35" s="96"/>
      <c r="F35" s="67"/>
      <c r="G35" s="67"/>
      <c r="H35" s="67"/>
      <c r="I35" s="67"/>
      <c r="J35" s="67"/>
      <c r="K35" s="67"/>
      <c r="L35" s="67"/>
      <c r="M35" s="67"/>
      <c r="N35" s="67"/>
      <c r="O35" s="68"/>
      <c r="P35" s="68"/>
      <c r="Q35" s="68"/>
      <c r="R35" s="68"/>
      <c r="S35" s="88"/>
      <c r="T35" s="88"/>
      <c r="U35" s="72"/>
      <c r="V35" s="45"/>
      <c r="W35" s="45"/>
      <c r="X35" s="45"/>
      <c r="Y35" s="45"/>
      <c r="Z35" s="45"/>
      <c r="AA35" s="45"/>
      <c r="AB35" s="45"/>
      <c r="AC35" s="45"/>
      <c r="AD35" s="46"/>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row>
    <row r="36" spans="1:182" s="43" customFormat="1" ht="21" customHeight="1" thickBot="1">
      <c r="A36" s="105" t="s">
        <v>50</v>
      </c>
      <c r="B36" s="33" t="s">
        <v>51</v>
      </c>
      <c r="C36" s="33"/>
      <c r="D36" s="33"/>
      <c r="E36" s="33"/>
      <c r="F36" s="106">
        <f aca="true" t="shared" si="7" ref="F36:R36">SUM(F37:F38)</f>
        <v>1</v>
      </c>
      <c r="G36" s="50">
        <f t="shared" si="7"/>
        <v>0.8</v>
      </c>
      <c r="H36" s="37">
        <f t="shared" si="7"/>
        <v>1.7999999999999998</v>
      </c>
      <c r="I36" s="106">
        <f>SUM(I37:I38)</f>
        <v>0.8</v>
      </c>
      <c r="J36" s="50">
        <f t="shared" si="7"/>
        <v>-0.2</v>
      </c>
      <c r="K36" s="37">
        <f t="shared" si="7"/>
        <v>0.6000000000000001</v>
      </c>
      <c r="L36" s="50">
        <f t="shared" si="7"/>
        <v>-4.6</v>
      </c>
      <c r="M36" s="50">
        <f t="shared" si="7"/>
        <v>7.3999999999999995</v>
      </c>
      <c r="N36" s="36">
        <f t="shared" si="7"/>
        <v>2.8</v>
      </c>
      <c r="O36" s="184">
        <f>ROUND((N36-R36)/(R36)*(-1)*(100),2)</f>
        <v>247.37</v>
      </c>
      <c r="P36" s="35">
        <f t="shared" si="7"/>
        <v>-4.1</v>
      </c>
      <c r="Q36" s="50">
        <f t="shared" si="7"/>
        <v>2.2</v>
      </c>
      <c r="R36" s="36">
        <f t="shared" si="7"/>
        <v>-1.9</v>
      </c>
      <c r="S36" s="88"/>
      <c r="T36" s="88"/>
      <c r="U36" s="72"/>
      <c r="V36" s="98"/>
      <c r="W36" s="199" t="s">
        <v>52</v>
      </c>
      <c r="X36" s="199"/>
      <c r="Y36" s="199"/>
      <c r="Z36" s="199"/>
      <c r="AA36" s="199"/>
      <c r="AB36" s="199"/>
      <c r="AC36" s="199"/>
      <c r="AD36" s="200"/>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row>
    <row r="37" spans="1:182" s="43" customFormat="1" ht="21" customHeight="1">
      <c r="A37" s="32"/>
      <c r="B37" s="54" t="s">
        <v>118</v>
      </c>
      <c r="C37" s="55"/>
      <c r="D37" s="55"/>
      <c r="E37" s="55"/>
      <c r="F37" s="87">
        <v>2.5</v>
      </c>
      <c r="G37" s="74">
        <v>-0.1</v>
      </c>
      <c r="H37" s="81">
        <f>SUM(F37:G37)</f>
        <v>2.4</v>
      </c>
      <c r="I37" s="87">
        <v>1.6</v>
      </c>
      <c r="J37" s="74">
        <v>0</v>
      </c>
      <c r="K37" s="81">
        <f>SUM(I37:J37)</f>
        <v>1.6</v>
      </c>
      <c r="L37" s="87">
        <v>8.8</v>
      </c>
      <c r="M37" s="74">
        <v>-4.8</v>
      </c>
      <c r="N37" s="59">
        <f>SUM(L37:M37)</f>
        <v>4.000000000000001</v>
      </c>
      <c r="O37" s="149">
        <f>ROUND(N37-R37,2)/R37*100</f>
        <v>344.4444444444445</v>
      </c>
      <c r="P37" s="87">
        <v>-0.5</v>
      </c>
      <c r="Q37" s="74">
        <v>1.4</v>
      </c>
      <c r="R37" s="59">
        <f>SUM(P37:Q37)</f>
        <v>0.8999999999999999</v>
      </c>
      <c r="S37" s="42"/>
      <c r="T37" s="42"/>
      <c r="U37" s="42"/>
      <c r="V37" s="202" t="s">
        <v>119</v>
      </c>
      <c r="W37" s="202"/>
      <c r="X37" s="202"/>
      <c r="Y37" s="202"/>
      <c r="Z37" s="202"/>
      <c r="AA37" s="202"/>
      <c r="AB37" s="202"/>
      <c r="AC37" s="203"/>
      <c r="AD37" s="46"/>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row>
    <row r="38" spans="1:182" s="43" customFormat="1" ht="21" customHeight="1" thickBot="1">
      <c r="A38" s="32"/>
      <c r="B38" s="107" t="s">
        <v>101</v>
      </c>
      <c r="C38" s="108"/>
      <c r="D38" s="108"/>
      <c r="E38" s="108"/>
      <c r="F38" s="87">
        <v>-1.5</v>
      </c>
      <c r="G38" s="74">
        <v>0.9</v>
      </c>
      <c r="H38" s="101">
        <f>SUM(F38:G38)</f>
        <v>-0.6</v>
      </c>
      <c r="I38" s="87">
        <v>-0.8</v>
      </c>
      <c r="J38" s="74">
        <v>-0.2</v>
      </c>
      <c r="K38" s="101">
        <v>-1</v>
      </c>
      <c r="L38" s="61">
        <v>-13.4</v>
      </c>
      <c r="M38" s="64">
        <v>12.2</v>
      </c>
      <c r="N38" s="63">
        <f>SUM(L38:M38)</f>
        <v>-1.200000000000001</v>
      </c>
      <c r="O38" s="158">
        <f>ROUND((N38-R38)/(R38)*(-1)*(100),2)</f>
        <v>57.14</v>
      </c>
      <c r="P38" s="61">
        <v>-3.6</v>
      </c>
      <c r="Q38" s="64">
        <v>0.8</v>
      </c>
      <c r="R38" s="63">
        <f>SUM(P38:Q38)</f>
        <v>-2.8</v>
      </c>
      <c r="S38" s="42"/>
      <c r="T38" s="42"/>
      <c r="U38" s="42"/>
      <c r="V38" s="102"/>
      <c r="W38" s="102"/>
      <c r="X38" s="205" t="s">
        <v>102</v>
      </c>
      <c r="Y38" s="205"/>
      <c r="Z38" s="205"/>
      <c r="AA38" s="205"/>
      <c r="AB38" s="205"/>
      <c r="AC38" s="206"/>
      <c r="AD38" s="46"/>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row>
    <row r="39" spans="1:182" s="43" customFormat="1" ht="21" customHeight="1" thickBot="1">
      <c r="A39" s="32"/>
      <c r="B39" s="42"/>
      <c r="C39" s="42"/>
      <c r="D39" s="42"/>
      <c r="E39" s="42"/>
      <c r="F39" s="207" t="s">
        <v>98</v>
      </c>
      <c r="G39" s="207"/>
      <c r="H39" s="207"/>
      <c r="I39" s="207" t="s">
        <v>110</v>
      </c>
      <c r="J39" s="207"/>
      <c r="K39" s="207"/>
      <c r="L39" s="207" t="s">
        <v>110</v>
      </c>
      <c r="M39" s="207"/>
      <c r="N39" s="207"/>
      <c r="O39" s="207"/>
      <c r="P39" s="207" t="s">
        <v>112</v>
      </c>
      <c r="Q39" s="207"/>
      <c r="R39" s="207"/>
      <c r="S39" s="207"/>
      <c r="T39" s="42"/>
      <c r="U39" s="42"/>
      <c r="V39" s="45"/>
      <c r="W39" s="45"/>
      <c r="X39" s="42"/>
      <c r="Y39" s="45"/>
      <c r="Z39" s="45"/>
      <c r="AA39" s="45"/>
      <c r="AB39" s="45"/>
      <c r="AC39" s="45"/>
      <c r="AD39" s="46"/>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row>
    <row r="40" spans="1:182" s="43" customFormat="1" ht="21" customHeight="1" thickBot="1">
      <c r="A40" s="181" t="s">
        <v>53</v>
      </c>
      <c r="B40" s="182" t="s">
        <v>54</v>
      </c>
      <c r="C40" s="182"/>
      <c r="D40" s="182"/>
      <c r="E40" s="183"/>
      <c r="F40" s="106">
        <f>F10+F12-F16-F32-F36</f>
        <v>91.89999999999999</v>
      </c>
      <c r="G40" s="50">
        <f>+G10+G12-G16-G34-G36</f>
        <v>8.1</v>
      </c>
      <c r="H40" s="37">
        <f>SUM(F40:G40)</f>
        <v>99.99999999999999</v>
      </c>
      <c r="I40" s="106">
        <f>I10+I12-I16-I32-I36</f>
        <v>76.4</v>
      </c>
      <c r="J40" s="50">
        <f>+J10+J12-J16-J34-J36</f>
        <v>7.5</v>
      </c>
      <c r="K40" s="37">
        <f>SUM(I40:J40)</f>
        <v>83.9</v>
      </c>
      <c r="L40" s="106">
        <f>L10+L12-L16-L32-L36</f>
        <v>76.39999999999999</v>
      </c>
      <c r="M40" s="106">
        <f>M10+M12-M16-M32-M36</f>
        <v>7.500000000000003</v>
      </c>
      <c r="N40" s="36">
        <f>SUM(L40:M40)</f>
        <v>83.89999999999999</v>
      </c>
      <c r="O40" s="153">
        <f>ROUND(N40-R40,2)/R40*100</f>
        <v>-55.20555258942872</v>
      </c>
      <c r="P40" s="106">
        <v>150.3</v>
      </c>
      <c r="Q40" s="34">
        <v>37</v>
      </c>
      <c r="R40" s="37">
        <v>187.3</v>
      </c>
      <c r="S40" s="110" t="e">
        <f>+S10+S12-S16</f>
        <v>#REF!</v>
      </c>
      <c r="T40" s="110" t="e">
        <f>+T10+T12-T16</f>
        <v>#REF!</v>
      </c>
      <c r="U40" s="110" t="e">
        <f>+U10+U12-U16</f>
        <v>#REF!</v>
      </c>
      <c r="V40" s="192" t="s">
        <v>55</v>
      </c>
      <c r="W40" s="192"/>
      <c r="X40" s="192"/>
      <c r="Y40" s="192"/>
      <c r="Z40" s="192"/>
      <c r="AA40" s="192"/>
      <c r="AB40" s="192"/>
      <c r="AC40" s="192"/>
      <c r="AD40" s="193"/>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row>
    <row r="41" spans="1:182" s="43" customFormat="1" ht="8.25" customHeight="1" thickBot="1">
      <c r="A41" s="111"/>
      <c r="B41" s="112"/>
      <c r="C41" s="112"/>
      <c r="D41" s="112"/>
      <c r="E41" s="112"/>
      <c r="F41" s="67"/>
      <c r="G41" s="67"/>
      <c r="H41" s="67"/>
      <c r="I41" s="194"/>
      <c r="J41" s="194"/>
      <c r="K41" s="194"/>
      <c r="L41" s="194"/>
      <c r="M41" s="194"/>
      <c r="N41" s="194"/>
      <c r="O41" s="44"/>
      <c r="P41" s="195"/>
      <c r="Q41" s="195"/>
      <c r="R41" s="195"/>
      <c r="S41" s="113">
        <f>SUM(S43:S44)</f>
        <v>103</v>
      </c>
      <c r="T41" s="113">
        <v>58</v>
      </c>
      <c r="U41" s="114">
        <f>SUM(S41:T41)</f>
        <v>161</v>
      </c>
      <c r="V41" s="196"/>
      <c r="W41" s="196"/>
      <c r="X41" s="196"/>
      <c r="Y41" s="196"/>
      <c r="Z41" s="196"/>
      <c r="AA41" s="196"/>
      <c r="AB41" s="196"/>
      <c r="AC41" s="196"/>
      <c r="AD41" s="46"/>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row>
    <row r="42" spans="1:182" s="43" customFormat="1" ht="21" customHeight="1" thickBot="1">
      <c r="A42" s="105" t="s">
        <v>56</v>
      </c>
      <c r="B42" s="33" t="s">
        <v>71</v>
      </c>
      <c r="C42" s="33"/>
      <c r="D42" s="33"/>
      <c r="E42" s="33"/>
      <c r="F42" s="106">
        <f aca="true" t="shared" si="8" ref="F42:N42">SUM(F43:F44)</f>
        <v>91.9</v>
      </c>
      <c r="G42" s="50">
        <f t="shared" si="8"/>
        <v>8.1</v>
      </c>
      <c r="H42" s="35">
        <f t="shared" si="8"/>
        <v>100.00000000000001</v>
      </c>
      <c r="I42" s="106">
        <f t="shared" si="8"/>
        <v>76.4</v>
      </c>
      <c r="J42" s="50">
        <f t="shared" si="8"/>
        <v>7.5</v>
      </c>
      <c r="K42" s="35">
        <f t="shared" si="8"/>
        <v>83.9</v>
      </c>
      <c r="L42" s="106">
        <f t="shared" si="8"/>
        <v>76.4</v>
      </c>
      <c r="M42" s="50">
        <f t="shared" si="8"/>
        <v>7.5</v>
      </c>
      <c r="N42" s="36">
        <f t="shared" si="8"/>
        <v>83.9</v>
      </c>
      <c r="O42" s="144">
        <f>ROUND(N42-R42,2)/R42*100</f>
        <v>-55.20555258942872</v>
      </c>
      <c r="P42" s="106">
        <f>SUM(P43:P44)</f>
        <v>150.3</v>
      </c>
      <c r="Q42" s="50">
        <f>SUM(Q43:Q44)</f>
        <v>37</v>
      </c>
      <c r="R42" s="36">
        <f>SUM(P42:Q42)</f>
        <v>187.3</v>
      </c>
      <c r="S42" s="115"/>
      <c r="T42" s="113"/>
      <c r="U42" s="114"/>
      <c r="V42" s="198" t="s">
        <v>72</v>
      </c>
      <c r="W42" s="199"/>
      <c r="X42" s="199"/>
      <c r="Y42" s="199"/>
      <c r="Z42" s="199"/>
      <c r="AA42" s="199"/>
      <c r="AB42" s="199"/>
      <c r="AC42" s="199"/>
      <c r="AD42" s="200"/>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row>
    <row r="43" spans="1:182" s="43" customFormat="1" ht="21" customHeight="1">
      <c r="A43" s="116"/>
      <c r="B43" s="54" t="s">
        <v>57</v>
      </c>
      <c r="C43" s="55"/>
      <c r="D43" s="55"/>
      <c r="E43" s="55"/>
      <c r="F43" s="57">
        <v>58.7</v>
      </c>
      <c r="G43" s="74">
        <v>7.9</v>
      </c>
      <c r="H43" s="81">
        <f>SUM(F43:G43)</f>
        <v>66.60000000000001</v>
      </c>
      <c r="I43" s="74">
        <v>49.8</v>
      </c>
      <c r="J43" s="74">
        <v>6.4</v>
      </c>
      <c r="K43" s="81">
        <f>SUM(I43:J43)</f>
        <v>56.199999999999996</v>
      </c>
      <c r="L43" s="74">
        <v>49.8</v>
      </c>
      <c r="M43" s="74">
        <v>6.4</v>
      </c>
      <c r="N43" s="59">
        <f>SUM(L43:M43)</f>
        <v>56.199999999999996</v>
      </c>
      <c r="O43" s="71">
        <f>ROUND(N43-R43,2)/R43*100</f>
        <v>-59.27536231884057</v>
      </c>
      <c r="P43" s="74">
        <v>101.2</v>
      </c>
      <c r="Q43" s="74">
        <v>36.8</v>
      </c>
      <c r="R43" s="59">
        <f>SUM(P43:Q43)</f>
        <v>138</v>
      </c>
      <c r="S43" s="82">
        <v>103</v>
      </c>
      <c r="T43" s="82">
        <v>57</v>
      </c>
      <c r="U43" s="83">
        <f>SUM(S43:T43)</f>
        <v>160</v>
      </c>
      <c r="V43" s="201" t="s">
        <v>58</v>
      </c>
      <c r="W43" s="202"/>
      <c r="X43" s="202"/>
      <c r="Y43" s="202"/>
      <c r="Z43" s="202"/>
      <c r="AA43" s="202"/>
      <c r="AB43" s="202"/>
      <c r="AC43" s="203"/>
      <c r="AD43" s="46"/>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row>
    <row r="44" spans="1:182" s="43" customFormat="1" ht="21" customHeight="1" thickBot="1">
      <c r="A44" s="116"/>
      <c r="B44" s="107" t="s">
        <v>59</v>
      </c>
      <c r="C44" s="108"/>
      <c r="D44" s="108"/>
      <c r="E44" s="108"/>
      <c r="F44" s="61">
        <v>33.2</v>
      </c>
      <c r="G44" s="62">
        <v>0.2</v>
      </c>
      <c r="H44" s="63">
        <f>SUM(F44:G44)</f>
        <v>33.400000000000006</v>
      </c>
      <c r="I44" s="62">
        <v>26.6</v>
      </c>
      <c r="J44" s="62">
        <v>1.1</v>
      </c>
      <c r="K44" s="63">
        <f>SUM(I44:J44)</f>
        <v>27.700000000000003</v>
      </c>
      <c r="L44" s="62">
        <v>26.6</v>
      </c>
      <c r="M44" s="62">
        <v>1.1</v>
      </c>
      <c r="N44" s="63">
        <f>SUM(L44:M44)</f>
        <v>27.700000000000003</v>
      </c>
      <c r="O44" s="148">
        <f>ROUND(N44-R44,2)/R44*100</f>
        <v>-43.81338742393509</v>
      </c>
      <c r="P44" s="61">
        <v>49.1</v>
      </c>
      <c r="Q44" s="62">
        <v>0.2</v>
      </c>
      <c r="R44" s="63">
        <f>SUM(P44:Q44)</f>
        <v>49.300000000000004</v>
      </c>
      <c r="S44" s="88"/>
      <c r="T44" s="88"/>
      <c r="U44" s="72"/>
      <c r="V44" s="204" t="s">
        <v>60</v>
      </c>
      <c r="W44" s="205"/>
      <c r="X44" s="205"/>
      <c r="Y44" s="205"/>
      <c r="Z44" s="205"/>
      <c r="AA44" s="205"/>
      <c r="AB44" s="205"/>
      <c r="AC44" s="206"/>
      <c r="AD44" s="46"/>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row>
    <row r="45" spans="1:50" ht="5.25" customHeight="1" thickBot="1">
      <c r="A45" s="117"/>
      <c r="B45" s="118"/>
      <c r="C45" s="118"/>
      <c r="D45" s="118"/>
      <c r="E45" s="118"/>
      <c r="F45" s="119"/>
      <c r="G45" s="119"/>
      <c r="H45" s="119"/>
      <c r="I45" s="119"/>
      <c r="J45" s="119"/>
      <c r="K45" s="119"/>
      <c r="L45" s="119"/>
      <c r="M45" s="119"/>
      <c r="N45" s="119"/>
      <c r="O45" s="119"/>
      <c r="P45" s="119"/>
      <c r="Q45" s="119"/>
      <c r="R45" s="119"/>
      <c r="S45" s="120"/>
      <c r="T45" s="120"/>
      <c r="U45" s="120"/>
      <c r="V45" s="121"/>
      <c r="W45" s="122"/>
      <c r="X45" s="122"/>
      <c r="Y45" s="122"/>
      <c r="Z45" s="122"/>
      <c r="AA45" s="122"/>
      <c r="AB45" s="122"/>
      <c r="AC45" s="122"/>
      <c r="AD45" s="123"/>
      <c r="AE45" s="7"/>
      <c r="AF45" s="7"/>
      <c r="AG45" s="7"/>
      <c r="AH45" s="7"/>
      <c r="AI45" s="7"/>
      <c r="AJ45" s="7"/>
      <c r="AK45" s="7"/>
      <c r="AL45" s="7"/>
      <c r="AM45" s="7"/>
      <c r="AN45" s="7"/>
      <c r="AO45" s="7"/>
      <c r="AP45" s="7"/>
      <c r="AQ45" s="7"/>
      <c r="AR45" s="7"/>
      <c r="AS45" s="7"/>
      <c r="AT45" s="7"/>
      <c r="AU45" s="7"/>
      <c r="AV45" s="7"/>
      <c r="AW45" s="7"/>
      <c r="AX45" s="7"/>
    </row>
    <row r="46" spans="1:29" s="127" customFormat="1" ht="21.75" customHeight="1">
      <c r="A46" s="124" t="s">
        <v>61</v>
      </c>
      <c r="B46" s="125" t="s">
        <v>103</v>
      </c>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6"/>
      <c r="AC46" s="126"/>
    </row>
    <row r="47" spans="1:29" s="127" customFormat="1" ht="21.75" customHeight="1">
      <c r="A47" s="124"/>
      <c r="B47" s="125" t="s">
        <v>104</v>
      </c>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6"/>
      <c r="AC47" s="126"/>
    </row>
    <row r="48" spans="1:31" s="127" customFormat="1" ht="21.75" customHeight="1">
      <c r="A48" s="134" t="s">
        <v>84</v>
      </c>
      <c r="B48" s="43" t="s">
        <v>85</v>
      </c>
      <c r="C48" s="43"/>
      <c r="D48" s="43"/>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43"/>
      <c r="AE48" s="43"/>
    </row>
    <row r="49" spans="2:31" s="127" customFormat="1" ht="21.75" customHeight="1">
      <c r="B49" s="43" t="s">
        <v>83</v>
      </c>
      <c r="C49" s="43"/>
      <c r="D49" s="43"/>
      <c r="E49" s="125"/>
      <c r="F49" s="125"/>
      <c r="G49" s="125"/>
      <c r="H49" s="125"/>
      <c r="I49" s="125"/>
      <c r="J49" s="125"/>
      <c r="K49" s="125"/>
      <c r="L49" s="125"/>
      <c r="M49" s="125"/>
      <c r="N49" s="125"/>
      <c r="O49" s="125"/>
      <c r="P49" s="125"/>
      <c r="Q49" s="125"/>
      <c r="R49" s="125"/>
      <c r="S49" s="135"/>
      <c r="T49" s="135"/>
      <c r="U49" s="135"/>
      <c r="V49" s="135"/>
      <c r="W49" s="135"/>
      <c r="X49" s="135"/>
      <c r="Y49" s="135"/>
      <c r="Z49" s="135"/>
      <c r="AA49" s="135"/>
      <c r="AB49" s="135"/>
      <c r="AC49" s="135"/>
      <c r="AD49" s="43"/>
      <c r="AE49" s="43"/>
    </row>
    <row r="50" spans="1:31" s="127" customFormat="1" ht="21.75" customHeight="1">
      <c r="A50" s="125" t="s">
        <v>105</v>
      </c>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43"/>
      <c r="AA50" s="43"/>
      <c r="AB50" s="43"/>
      <c r="AC50" s="43"/>
      <c r="AD50" s="43"/>
      <c r="AE50" s="43"/>
    </row>
    <row r="51" spans="1:31" s="127" customFormat="1" ht="21.75" customHeight="1">
      <c r="A51" s="124" t="s">
        <v>87</v>
      </c>
      <c r="B51" s="43" t="s">
        <v>86</v>
      </c>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43"/>
      <c r="AA51" s="43"/>
      <c r="AB51" s="43"/>
      <c r="AC51" s="43"/>
      <c r="AD51" s="43"/>
      <c r="AE51" s="43"/>
    </row>
    <row r="52" spans="1:31" s="127" customFormat="1" ht="21.75" customHeight="1">
      <c r="A52" s="125"/>
      <c r="B52" s="43" t="s">
        <v>89</v>
      </c>
      <c r="C52" s="125"/>
      <c r="D52" s="125"/>
      <c r="E52" s="125"/>
      <c r="F52" s="125"/>
      <c r="G52" s="125"/>
      <c r="H52" s="125"/>
      <c r="I52" s="125"/>
      <c r="J52" s="125"/>
      <c r="K52" s="43"/>
      <c r="L52" s="43"/>
      <c r="M52" s="197" t="s">
        <v>8</v>
      </c>
      <c r="N52" s="197"/>
      <c r="O52" s="129"/>
      <c r="P52" s="128" t="s">
        <v>9</v>
      </c>
      <c r="Q52" s="125"/>
      <c r="R52" s="125"/>
      <c r="S52" s="125"/>
      <c r="T52" s="125"/>
      <c r="U52" s="125"/>
      <c r="V52" s="125"/>
      <c r="W52" s="125"/>
      <c r="X52" s="125"/>
      <c r="Y52" s="125"/>
      <c r="Z52" s="43"/>
      <c r="AA52" s="43"/>
      <c r="AB52" s="43"/>
      <c r="AC52" s="43"/>
      <c r="AD52" s="43"/>
      <c r="AE52" s="43"/>
    </row>
    <row r="53" spans="1:182" s="127" customFormat="1" ht="21.75" customHeight="1">
      <c r="A53" s="125" t="s">
        <v>88</v>
      </c>
      <c r="B53" s="125"/>
      <c r="C53" s="125"/>
      <c r="D53" s="125"/>
      <c r="E53" s="125"/>
      <c r="F53" s="125"/>
      <c r="G53" s="125"/>
      <c r="H53" s="125"/>
      <c r="I53" s="125"/>
      <c r="J53" s="197" t="s">
        <v>2</v>
      </c>
      <c r="K53" s="197"/>
      <c r="L53" s="197"/>
      <c r="M53" s="197" t="s">
        <v>62</v>
      </c>
      <c r="N53" s="197"/>
      <c r="O53" s="128"/>
      <c r="P53" s="128" t="s">
        <v>63</v>
      </c>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row>
    <row r="54" spans="1:182" s="127" customFormat="1" ht="21.75" customHeight="1">
      <c r="A54" s="125"/>
      <c r="B54" s="133"/>
      <c r="C54" s="125"/>
      <c r="D54" s="125"/>
      <c r="E54" s="125"/>
      <c r="F54" s="125"/>
      <c r="G54" s="125"/>
      <c r="H54" s="125"/>
      <c r="I54" s="125"/>
      <c r="J54" s="197" t="s">
        <v>109</v>
      </c>
      <c r="K54" s="197"/>
      <c r="L54" s="197"/>
      <c r="M54" s="197" t="s">
        <v>113</v>
      </c>
      <c r="N54" s="197"/>
      <c r="O54" s="128"/>
      <c r="P54" s="128" t="s">
        <v>114</v>
      </c>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row>
    <row r="55" spans="1:29" s="127" customFormat="1" ht="21.75" customHeight="1">
      <c r="A55" s="124" t="s">
        <v>69</v>
      </c>
      <c r="B55" s="125" t="s">
        <v>96</v>
      </c>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6"/>
      <c r="AC55" s="126"/>
    </row>
    <row r="56" spans="1:29" s="127" customFormat="1" ht="21" customHeight="1">
      <c r="A56" s="132" t="s">
        <v>64</v>
      </c>
      <c r="B56" s="125" t="s">
        <v>70</v>
      </c>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6"/>
      <c r="AC56" s="126"/>
    </row>
    <row r="57" spans="1:29" s="127" customFormat="1" ht="21.75" customHeight="1">
      <c r="A57" s="124" t="s">
        <v>17</v>
      </c>
      <c r="B57" s="125" t="s">
        <v>80</v>
      </c>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6"/>
      <c r="AC57" s="126"/>
    </row>
    <row r="58" spans="1:29" s="127" customFormat="1" ht="21" customHeight="1">
      <c r="A58" s="132" t="s">
        <v>65</v>
      </c>
      <c r="B58" s="125" t="s">
        <v>77</v>
      </c>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6"/>
      <c r="AC58" s="126"/>
    </row>
    <row r="59" spans="1:29" s="127" customFormat="1" ht="21" customHeight="1">
      <c r="A59" s="168" t="s">
        <v>94</v>
      </c>
      <c r="B59" s="169" t="s">
        <v>95</v>
      </c>
      <c r="C59" s="125"/>
      <c r="D59" s="125"/>
      <c r="E59" s="125"/>
      <c r="F59" s="125"/>
      <c r="G59" s="125"/>
      <c r="H59" s="125"/>
      <c r="I59" s="125"/>
      <c r="J59" s="125"/>
      <c r="K59" s="43"/>
      <c r="L59" s="43"/>
      <c r="M59" s="43"/>
      <c r="N59" s="128"/>
      <c r="Q59" s="125"/>
      <c r="R59" s="125"/>
      <c r="S59" s="125"/>
      <c r="T59" s="125"/>
      <c r="U59" s="125"/>
      <c r="V59" s="125"/>
      <c r="W59" s="125"/>
      <c r="X59" s="125"/>
      <c r="Y59" s="125"/>
      <c r="Z59" s="125"/>
      <c r="AA59" s="125"/>
      <c r="AB59" s="126"/>
      <c r="AC59" s="126"/>
    </row>
    <row r="60" spans="1:29" s="127" customFormat="1" ht="21" customHeight="1">
      <c r="A60" s="132" t="s">
        <v>100</v>
      </c>
      <c r="B60" s="169" t="s">
        <v>107</v>
      </c>
      <c r="C60" s="125"/>
      <c r="D60" s="125"/>
      <c r="E60" s="125"/>
      <c r="F60" s="125"/>
      <c r="G60" s="125"/>
      <c r="H60" s="125"/>
      <c r="I60" s="125"/>
      <c r="J60" s="125"/>
      <c r="K60" s="43"/>
      <c r="L60" s="43"/>
      <c r="M60" s="43"/>
      <c r="N60" s="128"/>
      <c r="Q60" s="125"/>
      <c r="R60" s="125"/>
      <c r="S60" s="125"/>
      <c r="T60" s="125"/>
      <c r="U60" s="125"/>
      <c r="V60" s="125"/>
      <c r="W60" s="125"/>
      <c r="X60" s="125"/>
      <c r="Y60" s="125"/>
      <c r="Z60" s="125"/>
      <c r="AA60" s="125"/>
      <c r="AB60" s="126"/>
      <c r="AC60" s="126"/>
    </row>
    <row r="61" spans="1:182" s="127" customFormat="1" ht="21.75" customHeight="1">
      <c r="A61" s="174"/>
      <c r="B61" s="125" t="s">
        <v>106</v>
      </c>
      <c r="C61" s="174"/>
      <c r="D61" s="174"/>
      <c r="E61" s="174"/>
      <c r="F61" s="125"/>
      <c r="G61" s="125"/>
      <c r="H61" s="125"/>
      <c r="I61" s="125"/>
      <c r="J61" s="125"/>
      <c r="K61" s="125"/>
      <c r="L61" s="125"/>
      <c r="M61" s="125"/>
      <c r="N61" s="128"/>
      <c r="O61" s="125"/>
      <c r="P61" s="125"/>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row>
    <row r="62" spans="1:29" s="43" customFormat="1" ht="15.75" customHeight="1">
      <c r="A62" s="134"/>
      <c r="B62" s="133"/>
      <c r="E62" s="125"/>
      <c r="F62" s="125"/>
      <c r="G62" s="125"/>
      <c r="H62" s="125"/>
      <c r="I62" s="125"/>
      <c r="Q62" s="125"/>
      <c r="R62" s="125"/>
      <c r="S62" s="125"/>
      <c r="T62" s="125"/>
      <c r="U62" s="125"/>
      <c r="V62" s="125"/>
      <c r="W62" s="125"/>
      <c r="X62" s="125"/>
      <c r="Y62" s="125"/>
      <c r="Z62" s="125"/>
      <c r="AA62" s="125"/>
      <c r="AB62" s="125"/>
      <c r="AC62" s="125"/>
    </row>
    <row r="63" s="43" customFormat="1" ht="15.75" customHeight="1"/>
    <row r="64" s="43" customFormat="1" ht="18"/>
    <row r="65" spans="10:16" s="43" customFormat="1" ht="18">
      <c r="J65" s="130"/>
      <c r="K65" s="130"/>
      <c r="L65" s="130"/>
      <c r="M65" s="130"/>
      <c r="N65" s="130"/>
      <c r="O65" s="130"/>
      <c r="P65" s="130"/>
    </row>
    <row r="66" spans="1:182" ht="15">
      <c r="A66" s="130"/>
      <c r="B66" s="130"/>
      <c r="C66" s="130"/>
      <c r="D66" s="130"/>
      <c r="E66" s="130"/>
      <c r="F66" s="130"/>
      <c r="G66" s="130"/>
      <c r="H66" s="130"/>
      <c r="I66" s="130"/>
      <c r="J66" s="127"/>
      <c r="K66" s="127"/>
      <c r="L66" s="127"/>
      <c r="M66" s="127"/>
      <c r="N66" s="127"/>
      <c r="O66" s="127"/>
      <c r="P66" s="127"/>
      <c r="Q66" s="130"/>
      <c r="R66" s="130"/>
      <c r="S66" s="130"/>
      <c r="T66" s="130"/>
      <c r="U66" s="130"/>
      <c r="V66" s="130"/>
      <c r="W66" s="130"/>
      <c r="X66" s="130"/>
      <c r="Y66" s="130"/>
      <c r="Z66" s="127"/>
      <c r="AA66" s="127"/>
      <c r="AB66" s="127"/>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row>
    <row r="67" spans="1:30" s="131" customFormat="1" ht="15">
      <c r="A67" s="127"/>
      <c r="B67" s="127"/>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27"/>
    </row>
    <row r="68" spans="1:30" s="131" customFormat="1" ht="15">
      <c r="A68" s="127"/>
      <c r="B68" s="127"/>
      <c r="C68" s="127"/>
      <c r="D68" s="127"/>
      <c r="E68" s="127"/>
      <c r="F68" s="127"/>
      <c r="G68" s="127"/>
      <c r="H68" s="127"/>
      <c r="I68" s="127"/>
      <c r="J68" s="8"/>
      <c r="K68" s="8"/>
      <c r="L68" s="8"/>
      <c r="M68" s="8"/>
      <c r="N68" s="8"/>
      <c r="O68" s="8"/>
      <c r="P68" s="8"/>
      <c r="Q68" s="127"/>
      <c r="R68" s="127"/>
      <c r="S68" s="127"/>
      <c r="T68" s="127"/>
      <c r="U68" s="127"/>
      <c r="V68" s="127"/>
      <c r="W68" s="127"/>
      <c r="X68" s="127"/>
      <c r="Y68" s="127"/>
      <c r="Z68" s="127"/>
      <c r="AA68" s="127"/>
      <c r="AB68" s="127"/>
      <c r="AC68" s="127"/>
      <c r="AD68" s="127"/>
    </row>
    <row r="69" spans="1:2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row>
    <row r="70" spans="1:2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row>
    <row r="71" spans="1:2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row>
    <row r="72" spans="1:2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row>
    <row r="73" spans="1:2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row>
    <row r="74" spans="1:2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row>
    <row r="75" spans="1:2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row>
    <row r="76" spans="1:2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row>
    <row r="77" spans="1:2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row>
    <row r="78" spans="1:2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row>
    <row r="79" spans="1:2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row>
    <row r="80" spans="1:2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row>
    <row r="81" spans="1:2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row>
    <row r="82" spans="1:2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row>
    <row r="83" spans="1:2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row>
    <row r="84" spans="1:2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row>
    <row r="85" spans="1:2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row>
    <row r="86" spans="1:2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row>
    <row r="87" spans="1:2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row>
    <row r="88" spans="1:2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row>
    <row r="89" spans="1:2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row>
    <row r="90" spans="1:2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row>
    <row r="91" spans="1:2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row>
    <row r="92" spans="1:2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row>
    <row r="93" spans="1:2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row>
    <row r="94" spans="1:2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row>
    <row r="95" spans="1:2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row>
    <row r="96" spans="1:2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row>
    <row r="97" spans="1:2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row>
    <row r="98" spans="1:2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row>
    <row r="99" spans="1:2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row>
    <row r="100" spans="1:2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row>
    <row r="101" spans="1:2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row>
    <row r="102" spans="1:2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row>
    <row r="103" spans="1:2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row>
    <row r="104" spans="1:2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row>
    <row r="105" spans="1:2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row>
    <row r="106" spans="1:2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row>
    <row r="107" spans="1:2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row>
    <row r="108" spans="1:2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row>
    <row r="109" spans="1:2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row>
    <row r="110" spans="1:2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row>
    <row r="111" spans="1:2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row>
    <row r="112" spans="1:2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row>
    <row r="113" s="8" customFormat="1" ht="12.75"/>
    <row r="114" s="8" customFormat="1" ht="12.75"/>
    <row r="115" s="8" customFormat="1" ht="12.75"/>
    <row r="116" s="8" customFormat="1" ht="12.75"/>
    <row r="117" s="8" customFormat="1" ht="12.75"/>
    <row r="118" s="8" customFormat="1" ht="12.75"/>
    <row r="119" s="8" customFormat="1" ht="12.75"/>
    <row r="120" s="8" customFormat="1" ht="12.75"/>
    <row r="121" s="8" customFormat="1" ht="12.75"/>
    <row r="122" s="8" customFormat="1" ht="12.75"/>
    <row r="123" s="8" customFormat="1" ht="12.75"/>
    <row r="124" s="8" customFormat="1" ht="12.75"/>
    <row r="125" s="8" customFormat="1" ht="12.75"/>
    <row r="126" s="8" customFormat="1" ht="12.75"/>
    <row r="127" s="8" customFormat="1" ht="12.75"/>
    <row r="128" s="8" customFormat="1" ht="12.75"/>
    <row r="129" s="8" customFormat="1" ht="12.75"/>
    <row r="130" s="8" customFormat="1" ht="12.75"/>
    <row r="131" s="8" customFormat="1" ht="12.75"/>
    <row r="132" s="8" customFormat="1" ht="12.75"/>
    <row r="133" s="8" customFormat="1" ht="12.75"/>
    <row r="134" s="8" customFormat="1" ht="12.75"/>
    <row r="135" s="8" customFormat="1" ht="12.75"/>
    <row r="136" s="8" customFormat="1" ht="12.75"/>
    <row r="137" s="8" customFormat="1" ht="12.75"/>
    <row r="138" s="8" customFormat="1" ht="12.75"/>
    <row r="139" s="8" customFormat="1" ht="12.75"/>
    <row r="140" s="8" customFormat="1" ht="12.75"/>
    <row r="141" s="8" customFormat="1" ht="12.75"/>
    <row r="142" s="8" customFormat="1" ht="12.75"/>
    <row r="143" s="8" customFormat="1" ht="12.75"/>
    <row r="144" s="8" customFormat="1" ht="12.75"/>
    <row r="145" s="8" customFormat="1" ht="12.75"/>
    <row r="146" s="8" customFormat="1" ht="12.75"/>
    <row r="147" s="8" customFormat="1" ht="12.75"/>
    <row r="148" s="8" customFormat="1" ht="12.75"/>
    <row r="149" s="8" customFormat="1" ht="12.75"/>
    <row r="150" s="8" customFormat="1" ht="12.75"/>
    <row r="151" s="8" customFormat="1" ht="12.75"/>
    <row r="152" s="8" customFormat="1" ht="12.75"/>
    <row r="153" s="8" customFormat="1" ht="12.75"/>
    <row r="154" s="8" customFormat="1" ht="12.75"/>
    <row r="155" s="8" customFormat="1" ht="12.75"/>
    <row r="156" s="8" customFormat="1" ht="12.75"/>
    <row r="157" s="8" customFormat="1" ht="12.75"/>
    <row r="158" s="8" customFormat="1" ht="12.75"/>
    <row r="159" s="8" customFormat="1" ht="12.75"/>
    <row r="160" s="8" customFormat="1" ht="12.75"/>
    <row r="161" s="8" customFormat="1" ht="12.75"/>
    <row r="162" s="8" customFormat="1" ht="12.75"/>
    <row r="163" s="8" customFormat="1" ht="12.75"/>
    <row r="164" s="8" customFormat="1" ht="12.75"/>
    <row r="165" s="8" customFormat="1" ht="12.75"/>
    <row r="166" s="8" customFormat="1" ht="12.75"/>
    <row r="167" s="8" customFormat="1" ht="12.75"/>
    <row r="168" s="8" customFormat="1" ht="12.75"/>
    <row r="169" s="8" customFormat="1" ht="12.75"/>
    <row r="170" s="8" customFormat="1" ht="12.75"/>
    <row r="171" s="8" customFormat="1" ht="12.75"/>
    <row r="172" s="8" customFormat="1" ht="12.75"/>
    <row r="173" s="8" customFormat="1" ht="12.75"/>
    <row r="174" s="8" customFormat="1" ht="12.75"/>
    <row r="175" s="8" customFormat="1" ht="12.75"/>
    <row r="176" s="8" customFormat="1" ht="12.75"/>
    <row r="177" s="8" customFormat="1" ht="12.75"/>
    <row r="178" s="8" customFormat="1" ht="12.75"/>
    <row r="179" s="8" customFormat="1" ht="12.75"/>
    <row r="180" s="8" customFormat="1" ht="12.75"/>
    <row r="181" s="8" customFormat="1" ht="12.75"/>
    <row r="182" s="8" customFormat="1" ht="12.75"/>
    <row r="183" s="8" customFormat="1" ht="12.75"/>
    <row r="184" s="8" customFormat="1" ht="12.75"/>
    <row r="185" s="8" customFormat="1" ht="12.75"/>
    <row r="186" s="8" customFormat="1" ht="12.75"/>
    <row r="187" s="8" customFormat="1" ht="12.75"/>
    <row r="188" s="8" customFormat="1" ht="12.75"/>
    <row r="189" s="8" customFormat="1" ht="12.75"/>
    <row r="190" s="8" customFormat="1" ht="12.75"/>
    <row r="191" s="8" customFormat="1" ht="12.75"/>
    <row r="192" s="8" customFormat="1" ht="12.75"/>
    <row r="193" s="8" customFormat="1" ht="12.75"/>
    <row r="194" s="8" customFormat="1" ht="12.75"/>
    <row r="195" s="8" customFormat="1" ht="12.75"/>
    <row r="196" s="8" customFormat="1" ht="12.75"/>
    <row r="197" s="8" customFormat="1" ht="12.75"/>
    <row r="198" s="8" customFormat="1" ht="12.75"/>
    <row r="199" s="8" customFormat="1" ht="12.75"/>
    <row r="200" s="8" customFormat="1" ht="12.75"/>
    <row r="201" s="8" customFormat="1" ht="12.75"/>
    <row r="202" s="8" customFormat="1" ht="12.75"/>
    <row r="203" s="8" customFormat="1" ht="12.75"/>
    <row r="204" s="8" customFormat="1" ht="12.75"/>
    <row r="205" s="8" customFormat="1" ht="12.75"/>
    <row r="206" s="8" customFormat="1" ht="12.75"/>
    <row r="207" s="8" customFormat="1" ht="12.75"/>
    <row r="208" s="8" customFormat="1" ht="12.75"/>
    <row r="209" s="8" customFormat="1" ht="12.75"/>
    <row r="210" s="8" customFormat="1" ht="12.75"/>
    <row r="211" s="8" customFormat="1" ht="12.75"/>
    <row r="212" s="8" customFormat="1" ht="12.75"/>
    <row r="213" s="8" customFormat="1" ht="12.75"/>
    <row r="214" s="8" customFormat="1" ht="12.75"/>
    <row r="215" s="8" customFormat="1" ht="12.75"/>
    <row r="216" s="8" customFormat="1" ht="12.75"/>
    <row r="217" s="8" customFormat="1" ht="12.75"/>
    <row r="218" s="8" customFormat="1" ht="12.75"/>
    <row r="219" s="8" customFormat="1" ht="12.75"/>
    <row r="220" s="8" customFormat="1" ht="12.75"/>
    <row r="221" s="8" customFormat="1" ht="12.75"/>
    <row r="222" s="8" customFormat="1" ht="12.75"/>
    <row r="223" s="8" customFormat="1" ht="12.75"/>
    <row r="224" s="8" customFormat="1" ht="12.75"/>
    <row r="225" s="8" customFormat="1" ht="12.75"/>
    <row r="226" s="8" customFormat="1" ht="12.75"/>
    <row r="227" s="8" customFormat="1" ht="12.75"/>
    <row r="228" s="8" customFormat="1" ht="12.75"/>
    <row r="229" s="8" customFormat="1" ht="12.75"/>
    <row r="230" s="8" customFormat="1" ht="12.75"/>
    <row r="231" s="8" customFormat="1" ht="12.75"/>
    <row r="232" s="8" customFormat="1" ht="12.75"/>
    <row r="233" s="8" customFormat="1" ht="12.75"/>
    <row r="234" s="8" customFormat="1" ht="12.75"/>
    <row r="235" s="8" customFormat="1" ht="12.75"/>
    <row r="236" s="8" customFormat="1" ht="12.75"/>
    <row r="237" s="8" customFormat="1" ht="12.75"/>
    <row r="238" s="8" customFormat="1" ht="12.75"/>
    <row r="239" s="8" customFormat="1" ht="12.75"/>
    <row r="240" s="8" customFormat="1" ht="12.75"/>
    <row r="241" s="8" customFormat="1" ht="12.75"/>
    <row r="242" s="8" customFormat="1" ht="12.75"/>
    <row r="243" s="8" customFormat="1" ht="12.75"/>
    <row r="244" s="8" customFormat="1" ht="12.75"/>
    <row r="245" s="8" customFormat="1" ht="12.75"/>
    <row r="246" s="8" customFormat="1" ht="12.75"/>
    <row r="247" s="8" customFormat="1" ht="12.75"/>
    <row r="248" s="8" customFormat="1" ht="12.75"/>
    <row r="249" s="8" customFormat="1" ht="12.75"/>
    <row r="250" s="8" customFormat="1" ht="12.75"/>
    <row r="251" s="8" customFormat="1" ht="12.75"/>
    <row r="252" s="8" customFormat="1" ht="12.75"/>
    <row r="253" s="8" customFormat="1" ht="12.75"/>
    <row r="254" s="8" customFormat="1" ht="12.75"/>
    <row r="255" s="8" customFormat="1" ht="12.75"/>
    <row r="256" s="8" customFormat="1" ht="12.75"/>
    <row r="257" s="8" customFormat="1" ht="12.75"/>
    <row r="258" s="8" customFormat="1" ht="12.75"/>
    <row r="259" s="8" customFormat="1" ht="12.75"/>
    <row r="260" s="8" customFormat="1" ht="12.75"/>
    <row r="261" s="8" customFormat="1" ht="12.75"/>
    <row r="262" s="8" customFormat="1" ht="12.75"/>
    <row r="263" s="8" customFormat="1" ht="12.75"/>
    <row r="264" s="8" customFormat="1" ht="12.75"/>
    <row r="265" s="8" customFormat="1" ht="12.75"/>
    <row r="266" s="8" customFormat="1" ht="12.75"/>
    <row r="267" s="8" customFormat="1" ht="12.75"/>
    <row r="268" s="8" customFormat="1" ht="12.75"/>
    <row r="269" s="8" customFormat="1" ht="12.75"/>
    <row r="270" s="8" customFormat="1" ht="12.75"/>
    <row r="271" s="8" customFormat="1" ht="12.75"/>
    <row r="272" s="8" customFormat="1" ht="12.75"/>
    <row r="273" s="8" customFormat="1" ht="12.75"/>
    <row r="274" s="8" customFormat="1" ht="12.75"/>
    <row r="275" s="8" customFormat="1" ht="12.75"/>
    <row r="276" s="8" customFormat="1" ht="12.75"/>
    <row r="277" s="8" customFormat="1" ht="12.75"/>
    <row r="278" s="8" customFormat="1" ht="12.75"/>
    <row r="279" s="8" customFormat="1" ht="12.75"/>
    <row r="280" s="8" customFormat="1" ht="12.75"/>
    <row r="281" s="8" customFormat="1" ht="12.75"/>
    <row r="282" s="8" customFormat="1" ht="12.75"/>
    <row r="283" s="8" customFormat="1" ht="12.75"/>
    <row r="284" s="8" customFormat="1" ht="12.75"/>
    <row r="285" s="8" customFormat="1" ht="12.75"/>
    <row r="286" s="8" customFormat="1" ht="12.75"/>
    <row r="287" s="8" customFormat="1" ht="12.75"/>
    <row r="288" s="8" customFormat="1" ht="12.75"/>
    <row r="289" s="8" customFormat="1" ht="12.75"/>
    <row r="290" s="8" customFormat="1" ht="12.75"/>
    <row r="291" s="8" customFormat="1" ht="12.75"/>
    <row r="292" s="8" customFormat="1" ht="12.75"/>
    <row r="293" s="8" customFormat="1" ht="12.75"/>
    <row r="294" s="8" customFormat="1" ht="12.75"/>
    <row r="295" s="8" customFormat="1" ht="12.75"/>
    <row r="296" s="8" customFormat="1" ht="12.75"/>
    <row r="297" s="8" customFormat="1" ht="12.75"/>
    <row r="298" s="8" customFormat="1" ht="12.75"/>
    <row r="299" s="8" customFormat="1" ht="12.75"/>
    <row r="300" s="8" customFormat="1" ht="12.75"/>
    <row r="301" s="8" customFormat="1" ht="12.75"/>
    <row r="302" s="8" customFormat="1" ht="12.75"/>
    <row r="303" s="8" customFormat="1" ht="12.75"/>
    <row r="304" s="8" customFormat="1" ht="12.75"/>
    <row r="305" s="8" customFormat="1" ht="12.75"/>
    <row r="306" s="8" customFormat="1" ht="12.75"/>
    <row r="307" s="8" customFormat="1" ht="12.75"/>
    <row r="308" s="8" customFormat="1" ht="12.75"/>
    <row r="309" s="8" customFormat="1" ht="12.75"/>
    <row r="310" s="8" customFormat="1" ht="12.75"/>
    <row r="311" s="8" customFormat="1" ht="12.75"/>
    <row r="312" s="8" customFormat="1" ht="12.75"/>
    <row r="313" s="8" customFormat="1" ht="12.75"/>
    <row r="314" s="8" customFormat="1" ht="12.75"/>
    <row r="315" s="8" customFormat="1" ht="12.75"/>
    <row r="316" s="8" customFormat="1" ht="12.75"/>
    <row r="317" s="8" customFormat="1" ht="12.75"/>
    <row r="318" s="8" customFormat="1" ht="12.75"/>
    <row r="319" s="8" customFormat="1" ht="12.75"/>
    <row r="320" s="8" customFormat="1" ht="12.75"/>
    <row r="321" s="8" customFormat="1" ht="12.75"/>
    <row r="322" s="8" customFormat="1" ht="12.75"/>
    <row r="323" s="8" customFormat="1" ht="12.75"/>
    <row r="324" s="8" customFormat="1" ht="12.75"/>
    <row r="325" s="8" customFormat="1" ht="12.75"/>
    <row r="326" s="8" customFormat="1" ht="12.75"/>
    <row r="327" s="8" customFormat="1" ht="12.75"/>
    <row r="328" s="8" customFormat="1" ht="12.75"/>
    <row r="329" s="8" customFormat="1" ht="12.75"/>
    <row r="330" s="8" customFormat="1" ht="12.75"/>
    <row r="331" s="8" customFormat="1" ht="12.75"/>
    <row r="332" s="8" customFormat="1" ht="12.75"/>
    <row r="333" s="8" customFormat="1" ht="12.75"/>
    <row r="334" s="8" customFormat="1" ht="12.75"/>
    <row r="335" s="8" customFormat="1" ht="12.75"/>
    <row r="336" s="8" customFormat="1" ht="12.75"/>
    <row r="337" s="8" customFormat="1" ht="12.75"/>
    <row r="338" s="8" customFormat="1" ht="12.75"/>
    <row r="339" s="8" customFormat="1" ht="12.75"/>
    <row r="340" s="8" customFormat="1" ht="12.75"/>
    <row r="341" s="8" customFormat="1" ht="12.75"/>
    <row r="342" s="8" customFormat="1" ht="12.75"/>
    <row r="343" s="8" customFormat="1" ht="12.75"/>
    <row r="344" s="8" customFormat="1" ht="12.75"/>
    <row r="345" s="8" customFormat="1" ht="12.75"/>
    <row r="346" s="8" customFormat="1" ht="12.75"/>
    <row r="347" s="8" customFormat="1" ht="12.75"/>
    <row r="348" s="8" customFormat="1" ht="12.75"/>
    <row r="349" s="8" customFormat="1" ht="12.75"/>
    <row r="350" s="8" customFormat="1" ht="12.75"/>
    <row r="351" s="8" customFormat="1" ht="12.75"/>
    <row r="352" s="8" customFormat="1" ht="12.75"/>
    <row r="353" s="8" customFormat="1" ht="12.75"/>
    <row r="354" s="8" customFormat="1" ht="12.75"/>
    <row r="355" s="8" customFormat="1" ht="12.75"/>
    <row r="356" s="8" customFormat="1" ht="12.75"/>
    <row r="357" s="8" customFormat="1" ht="12.75"/>
    <row r="358" s="8" customFormat="1" ht="12.75"/>
    <row r="359" s="8" customFormat="1" ht="12.75"/>
    <row r="360" s="8" customFormat="1" ht="12.75"/>
    <row r="361" s="8" customFormat="1" ht="12.75"/>
    <row r="362" s="8" customFormat="1" ht="12.75"/>
    <row r="363" s="8" customFormat="1" ht="12.75"/>
    <row r="364" s="8" customFormat="1" ht="12.75"/>
    <row r="365" s="8" customFormat="1" ht="12.75"/>
    <row r="366" s="8" customFormat="1" ht="12.75"/>
    <row r="367" s="8" customFormat="1" ht="12.75"/>
    <row r="368" s="8" customFormat="1" ht="12.75"/>
    <row r="369" s="8" customFormat="1" ht="12.75"/>
    <row r="370" s="8" customFormat="1" ht="12.75"/>
    <row r="371" s="8" customFormat="1" ht="12.75"/>
    <row r="372" s="8" customFormat="1" ht="12.75"/>
    <row r="373" s="8" customFormat="1" ht="12.75"/>
    <row r="374" s="8" customFormat="1" ht="12.75"/>
    <row r="375" s="8" customFormat="1" ht="12.75"/>
    <row r="376" s="8" customFormat="1" ht="12.75"/>
    <row r="377" s="8" customFormat="1" ht="12.75"/>
    <row r="378" s="8" customFormat="1" ht="12.75"/>
    <row r="379" s="8" customFormat="1" ht="12.75"/>
    <row r="380" s="8" customFormat="1" ht="12.75"/>
    <row r="381" s="8" customFormat="1" ht="12.75"/>
    <row r="382" s="8" customFormat="1" ht="12.75"/>
    <row r="383" s="8" customFormat="1" ht="12.75"/>
    <row r="384" s="8" customFormat="1" ht="12.75"/>
    <row r="385" s="8" customFormat="1" ht="12.75"/>
    <row r="386" s="8" customFormat="1" ht="12.75"/>
    <row r="387" s="8" customFormat="1" ht="12.75"/>
    <row r="388" s="8" customFormat="1" ht="12.75"/>
    <row r="389" s="8" customFormat="1" ht="12.75"/>
    <row r="390" s="8" customFormat="1" ht="12.75"/>
    <row r="391" s="8" customFormat="1" ht="12.75"/>
    <row r="392" s="8" customFormat="1" ht="12.75"/>
    <row r="393" s="8" customFormat="1" ht="12.75"/>
    <row r="394" s="8" customFormat="1" ht="12.75"/>
    <row r="395" s="8" customFormat="1" ht="12.75"/>
    <row r="396" s="8" customFormat="1" ht="12.75"/>
    <row r="397" s="8" customFormat="1" ht="12.75"/>
    <row r="398" s="8" customFormat="1" ht="12.75"/>
    <row r="399" s="8" customFormat="1" ht="12.75"/>
    <row r="400" s="8" customFormat="1" ht="12.75"/>
    <row r="401" s="8" customFormat="1" ht="12.75"/>
    <row r="402" s="8" customFormat="1" ht="12.75"/>
    <row r="403" s="8" customFormat="1" ht="12.75"/>
    <row r="404" s="8" customFormat="1" ht="12.75"/>
    <row r="405" s="8" customFormat="1" ht="12.75"/>
    <row r="406" s="8" customFormat="1" ht="12.75"/>
    <row r="407" s="8" customFormat="1" ht="12.75"/>
    <row r="408" s="8" customFormat="1" ht="12.75"/>
    <row r="409" s="8" customFormat="1" ht="12.75"/>
    <row r="410" s="8" customFormat="1" ht="12.75"/>
    <row r="411" s="8" customFormat="1" ht="12.75"/>
    <row r="412" s="8" customFormat="1" ht="12.75"/>
    <row r="413" s="8" customFormat="1" ht="12.75"/>
    <row r="414" s="8" customFormat="1" ht="12.75"/>
    <row r="415" s="8" customFormat="1" ht="12.75"/>
    <row r="416" s="8" customFormat="1" ht="12.75"/>
    <row r="417" s="8" customFormat="1" ht="12.75"/>
    <row r="418" s="8" customFormat="1" ht="12.75"/>
    <row r="419" s="8" customFormat="1" ht="12.75"/>
    <row r="420" s="8" customFormat="1" ht="12.75"/>
    <row r="421" s="8" customFormat="1" ht="12.75"/>
    <row r="422" s="8" customFormat="1" ht="12.75"/>
    <row r="423" s="8" customFormat="1" ht="12.75"/>
    <row r="424" s="8" customFormat="1" ht="12.75"/>
    <row r="425" s="8" customFormat="1" ht="12.75"/>
    <row r="426" s="8" customFormat="1" ht="12.75"/>
    <row r="427" s="8" customFormat="1" ht="12.75"/>
    <row r="428" s="8" customFormat="1" ht="12.75"/>
    <row r="429" s="8" customFormat="1" ht="12.75"/>
    <row r="430" s="8" customFormat="1" ht="12.75"/>
    <row r="431" s="8" customFormat="1" ht="12.75"/>
    <row r="432" s="8" customFormat="1" ht="12.75"/>
    <row r="433" s="8" customFormat="1" ht="12.75"/>
    <row r="434" s="8" customFormat="1" ht="12.75"/>
    <row r="435" s="8" customFormat="1" ht="12.75"/>
    <row r="436" s="8" customFormat="1" ht="12.75"/>
    <row r="437" s="8" customFormat="1" ht="12.75"/>
    <row r="438" s="8" customFormat="1" ht="12.75"/>
    <row r="439" s="8" customFormat="1" ht="12.75"/>
    <row r="440" s="8" customFormat="1" ht="12.75"/>
    <row r="441" s="8" customFormat="1" ht="12.75"/>
    <row r="442" s="8" customFormat="1" ht="12.75"/>
    <row r="443" s="8" customFormat="1" ht="12.75"/>
    <row r="444" s="8" customFormat="1" ht="12.75"/>
    <row r="445" s="8" customFormat="1" ht="12.75"/>
    <row r="446" s="8" customFormat="1" ht="12.75"/>
    <row r="447" s="8" customFormat="1" ht="12.75"/>
    <row r="448" s="8" customFormat="1" ht="12.75"/>
    <row r="449" s="8" customFormat="1" ht="12.75"/>
    <row r="450" s="8" customFormat="1" ht="12.75"/>
    <row r="451" s="8" customFormat="1" ht="12.75"/>
    <row r="452" s="8" customFormat="1" ht="12.75"/>
    <row r="453" s="8" customFormat="1" ht="12.75"/>
    <row r="454" s="8" customFormat="1" ht="12.75"/>
    <row r="455" s="8" customFormat="1" ht="12.75"/>
    <row r="456" s="8" customFormat="1" ht="12.75"/>
    <row r="457" s="8" customFormat="1" ht="12.75"/>
    <row r="458" s="8" customFormat="1" ht="12.75"/>
    <row r="459" s="8" customFormat="1" ht="12.75"/>
    <row r="460" s="8" customFormat="1" ht="12.75"/>
    <row r="461" s="8" customFormat="1" ht="12.75"/>
    <row r="462" s="8" customFormat="1" ht="12.75"/>
    <row r="463" s="8" customFormat="1" ht="12.75"/>
    <row r="464" s="8" customFormat="1" ht="12.75"/>
    <row r="465" s="8" customFormat="1" ht="12.75"/>
    <row r="466" s="8" customFormat="1" ht="12.75"/>
    <row r="467" s="8" customFormat="1" ht="12.75"/>
    <row r="468" s="8" customFormat="1" ht="12.75"/>
    <row r="469" s="8" customFormat="1" ht="12.75"/>
    <row r="470" s="8" customFormat="1" ht="12.75"/>
    <row r="471" s="8" customFormat="1" ht="12.75"/>
    <row r="472" s="8" customFormat="1" ht="12.75"/>
    <row r="473" s="8" customFormat="1" ht="12.75"/>
    <row r="474" s="8" customFormat="1" ht="12.75"/>
    <row r="475" s="8" customFormat="1" ht="12.75"/>
    <row r="476" s="8" customFormat="1" ht="12.75"/>
    <row r="477" s="8" customFormat="1" ht="12.75"/>
    <row r="478" s="8" customFormat="1" ht="12.75"/>
    <row r="479" s="8" customFormat="1" ht="12.75"/>
    <row r="480" s="8" customFormat="1" ht="12.75"/>
    <row r="481" s="8" customFormat="1" ht="12.75"/>
    <row r="482" s="8" customFormat="1" ht="12.75"/>
    <row r="483" s="8" customFormat="1" ht="12.75"/>
    <row r="484" s="8" customFormat="1" ht="12.75"/>
    <row r="485" s="8" customFormat="1" ht="12.75"/>
    <row r="486" s="8" customFormat="1" ht="12.75"/>
    <row r="487" s="8" customFormat="1" ht="12.75"/>
    <row r="488" s="8" customFormat="1" ht="12.75"/>
    <row r="489" s="8" customFormat="1" ht="12.75"/>
    <row r="490" s="8" customFormat="1" ht="12.75"/>
    <row r="491" s="8" customFormat="1" ht="12.75"/>
    <row r="492" s="8" customFormat="1" ht="12.75"/>
    <row r="493" s="8" customFormat="1" ht="12.75"/>
    <row r="494" s="8" customFormat="1" ht="12.75"/>
    <row r="495" s="8" customFormat="1" ht="12.75"/>
    <row r="496" s="8" customFormat="1" ht="12.75"/>
    <row r="497" s="8" customFormat="1" ht="12.75"/>
    <row r="498" s="8" customFormat="1" ht="12.75"/>
    <row r="499" s="8" customFormat="1" ht="12.75"/>
    <row r="500" s="8" customFormat="1" ht="12.75"/>
    <row r="501" s="8" customFormat="1" ht="12.75"/>
    <row r="502" s="8" customFormat="1" ht="12.75"/>
    <row r="503" s="8" customFormat="1" ht="12.75"/>
    <row r="504" s="8" customFormat="1" ht="12.75"/>
    <row r="505" s="8" customFormat="1" ht="12.75"/>
    <row r="506" s="8" customFormat="1" ht="12.75"/>
    <row r="507" s="8" customFormat="1" ht="12.75"/>
    <row r="508" s="8" customFormat="1" ht="12.75"/>
    <row r="509" s="8" customFormat="1" ht="12.75"/>
    <row r="510" s="8" customFormat="1" ht="12.75"/>
    <row r="511" s="8" customFormat="1" ht="12.75"/>
    <row r="512" s="8" customFormat="1" ht="12.75"/>
    <row r="513" s="8" customFormat="1" ht="12.75"/>
    <row r="514" s="8" customFormat="1" ht="12.75"/>
    <row r="515" s="8" customFormat="1" ht="12.75"/>
    <row r="516" s="8" customFormat="1" ht="12.75"/>
    <row r="517" s="8" customFormat="1" ht="12.75"/>
    <row r="518" s="8" customFormat="1" ht="12.75"/>
    <row r="519" s="8" customFormat="1" ht="12.75"/>
    <row r="520" s="8" customFormat="1" ht="12.75"/>
    <row r="521" s="8" customFormat="1" ht="12.75"/>
    <row r="522" s="8" customFormat="1" ht="12.75"/>
    <row r="523" s="8" customFormat="1" ht="12.75"/>
    <row r="524" s="8" customFormat="1" ht="12.75"/>
    <row r="525" s="8" customFormat="1" ht="12.75"/>
    <row r="526" s="8" customFormat="1" ht="12.75"/>
    <row r="527" s="8" customFormat="1" ht="12.75"/>
    <row r="528" s="8" customFormat="1" ht="12.75"/>
    <row r="529" s="8" customFormat="1" ht="12.75"/>
    <row r="530" s="8" customFormat="1" ht="12.75"/>
    <row r="531" s="8" customFormat="1" ht="12.75"/>
    <row r="532" s="8" customFormat="1" ht="12.75"/>
    <row r="533" s="8" customFormat="1" ht="12.75"/>
    <row r="534" s="8" customFormat="1" ht="12.75"/>
    <row r="535" s="8" customFormat="1" ht="12.75"/>
    <row r="536" s="8" customFormat="1" ht="12.75"/>
    <row r="537" s="8" customFormat="1" ht="12.75"/>
    <row r="538" s="8" customFormat="1" ht="12.75"/>
    <row r="539" s="8" customFormat="1" ht="12.75"/>
    <row r="540" s="8" customFormat="1" ht="12.75"/>
    <row r="541" s="8" customFormat="1" ht="12.75"/>
    <row r="542" s="8" customFormat="1" ht="12.75"/>
    <row r="543" s="8" customFormat="1" ht="12.75"/>
    <row r="544" s="8" customFormat="1" ht="12.75"/>
    <row r="545" s="8" customFormat="1" ht="12.75"/>
    <row r="546" s="8" customFormat="1" ht="12.75"/>
    <row r="547" s="8" customFormat="1" ht="12.75"/>
    <row r="548" s="8" customFormat="1" ht="12.75"/>
    <row r="549" s="8" customFormat="1" ht="12.75"/>
    <row r="550" s="8" customFormat="1" ht="12.75"/>
    <row r="551" s="8" customFormat="1" ht="12.75"/>
    <row r="552" s="8" customFormat="1" ht="12.75"/>
    <row r="553" s="8" customFormat="1" ht="12.75"/>
    <row r="554" s="8" customFormat="1" ht="12.75"/>
    <row r="555" s="8" customFormat="1" ht="12.75"/>
    <row r="556" s="8" customFormat="1" ht="12.75"/>
    <row r="557" s="8" customFormat="1" ht="12.75"/>
    <row r="558" s="8" customFormat="1" ht="12.75"/>
    <row r="559" s="8" customFormat="1" ht="12.75"/>
    <row r="560" s="8" customFormat="1" ht="12.75"/>
    <row r="561" s="8" customFormat="1" ht="12.75"/>
    <row r="562" s="8" customFormat="1" ht="12.75"/>
    <row r="563" s="8" customFormat="1" ht="12.75"/>
    <row r="564" s="8" customFormat="1" ht="12.75"/>
    <row r="565" s="8" customFormat="1" ht="12.75"/>
    <row r="566" s="8" customFormat="1" ht="12.75"/>
    <row r="567" s="8" customFormat="1" ht="12.75"/>
    <row r="568" s="8" customFormat="1" ht="12.75"/>
    <row r="569" s="8" customFormat="1" ht="12.75"/>
    <row r="570" s="8" customFormat="1" ht="12.75"/>
    <row r="571" s="8" customFormat="1" ht="12.75"/>
    <row r="572" s="8" customFormat="1" ht="12.75"/>
    <row r="573" s="8" customFormat="1" ht="12.75"/>
    <row r="574" s="8" customFormat="1" ht="12.75"/>
    <row r="575" s="8" customFormat="1" ht="12.75"/>
    <row r="576" s="8" customFormat="1" ht="12.75"/>
    <row r="577" s="8" customFormat="1" ht="12.75"/>
    <row r="578" s="8" customFormat="1" ht="12.75"/>
    <row r="579" s="8" customFormat="1" ht="12.75"/>
    <row r="580" s="8" customFormat="1" ht="12.75"/>
    <row r="581" s="8" customFormat="1" ht="12.75"/>
    <row r="582" s="8" customFormat="1" ht="12.75"/>
    <row r="583" s="8" customFormat="1" ht="12.75"/>
    <row r="584" s="8" customFormat="1" ht="12.75"/>
    <row r="585" s="8" customFormat="1" ht="12.75"/>
    <row r="586" s="8" customFormat="1" ht="12.75"/>
    <row r="587" s="8" customFormat="1" ht="12.75"/>
    <row r="588" s="8" customFormat="1" ht="12.75"/>
    <row r="589" s="8" customFormat="1" ht="12.75"/>
    <row r="590" s="8" customFormat="1" ht="12.75"/>
    <row r="591" s="8" customFormat="1" ht="12.75"/>
    <row r="592" s="8" customFormat="1" ht="12.75"/>
    <row r="593" s="8" customFormat="1" ht="12.75"/>
    <row r="594" s="8" customFormat="1" ht="12.75"/>
    <row r="595" s="8" customFormat="1" ht="12.75"/>
    <row r="596" s="8" customFormat="1" ht="12.75"/>
    <row r="597" s="8" customFormat="1" ht="12.75"/>
    <row r="598" s="8" customFormat="1" ht="12.75"/>
    <row r="599" s="8" customFormat="1" ht="12.75"/>
    <row r="600" s="8" customFormat="1" ht="12.75"/>
    <row r="601" s="8" customFormat="1" ht="12.75"/>
    <row r="602" s="8" customFormat="1" ht="12.75"/>
    <row r="603" s="8" customFormat="1" ht="12.75"/>
    <row r="604" s="8" customFormat="1" ht="12.75"/>
    <row r="605" s="8" customFormat="1" ht="12.75"/>
    <row r="606" s="8" customFormat="1" ht="12.75"/>
    <row r="607" s="8" customFormat="1" ht="12.75"/>
    <row r="608" s="8" customFormat="1" ht="12.75"/>
    <row r="609" s="8" customFormat="1" ht="12.75"/>
    <row r="610" s="8" customFormat="1" ht="12.75"/>
    <row r="611" s="8" customFormat="1" ht="12.75"/>
    <row r="612" s="8" customFormat="1" ht="12.75"/>
    <row r="613" s="8" customFormat="1" ht="12.75"/>
    <row r="614" s="8" customFormat="1" ht="12.75"/>
    <row r="615" s="8" customFormat="1" ht="12.75"/>
    <row r="616" s="8" customFormat="1" ht="12.75"/>
    <row r="617" s="8" customFormat="1" ht="12.75"/>
    <row r="618" s="8" customFormat="1" ht="12.75"/>
    <row r="619" s="8" customFormat="1" ht="12.75"/>
    <row r="620" s="8" customFormat="1" ht="12.75"/>
    <row r="621" s="8" customFormat="1" ht="12.75"/>
    <row r="622" s="8" customFormat="1" ht="12.75"/>
    <row r="623" s="8" customFormat="1" ht="12.75"/>
    <row r="624" s="8" customFormat="1" ht="12.75"/>
    <row r="625" s="8" customFormat="1" ht="12.75"/>
    <row r="626" s="8" customFormat="1" ht="12.75"/>
    <row r="627" s="8" customFormat="1" ht="12.75"/>
    <row r="628" s="8" customFormat="1" ht="12.75"/>
    <row r="629" s="8" customFormat="1" ht="12.75"/>
    <row r="630" s="8" customFormat="1" ht="12.75"/>
    <row r="631" s="8" customFormat="1" ht="12.75"/>
    <row r="632" s="8" customFormat="1" ht="12.75"/>
    <row r="633" s="8" customFormat="1" ht="12.75"/>
    <row r="634" s="8" customFormat="1" ht="12.75"/>
    <row r="635" s="8" customFormat="1" ht="12.75"/>
    <row r="636" s="8" customFormat="1" ht="12.75"/>
    <row r="637" s="8" customFormat="1" ht="12.75"/>
    <row r="638" s="8" customFormat="1" ht="12.75"/>
    <row r="639" s="8" customFormat="1" ht="12.75"/>
    <row r="640" s="8" customFormat="1" ht="12.75"/>
    <row r="641" s="8" customFormat="1" ht="12.75"/>
    <row r="642" s="8" customFormat="1" ht="12.75"/>
    <row r="643" s="8" customFormat="1" ht="12.75"/>
    <row r="644" s="8" customFormat="1" ht="12.75"/>
    <row r="645" s="8" customFormat="1" ht="12.75"/>
    <row r="646" s="8" customFormat="1" ht="12.75"/>
    <row r="647" s="8" customFormat="1" ht="12.75"/>
    <row r="648" s="8" customFormat="1" ht="12.75"/>
    <row r="649" s="8" customFormat="1" ht="12.75"/>
    <row r="650" s="8" customFormat="1" ht="12.75"/>
    <row r="651" s="8" customFormat="1" ht="12.75"/>
    <row r="652" s="8" customFormat="1" ht="12.75"/>
    <row r="653" s="8" customFormat="1" ht="12.75"/>
    <row r="654" s="8" customFormat="1" ht="12.75"/>
    <row r="655" s="8" customFormat="1" ht="12.75"/>
    <row r="656" s="8" customFormat="1" ht="12.75"/>
    <row r="657" s="8" customFormat="1" ht="12.75"/>
    <row r="658" s="8" customFormat="1" ht="12.75"/>
    <row r="659" s="8" customFormat="1" ht="12.75"/>
    <row r="660" s="8" customFormat="1" ht="12.75"/>
    <row r="661" s="8" customFormat="1" ht="12.75"/>
    <row r="662" s="8" customFormat="1" ht="12.75"/>
    <row r="663" s="8" customFormat="1" ht="12.75"/>
    <row r="664" s="8" customFormat="1" ht="12.75"/>
    <row r="665" s="8" customFormat="1" ht="12.75"/>
    <row r="666" s="8" customFormat="1" ht="12.75"/>
    <row r="667" s="8" customFormat="1" ht="12.75"/>
    <row r="668" s="8" customFormat="1" ht="12.75"/>
    <row r="669" s="8" customFormat="1" ht="12.75"/>
    <row r="670" s="8" customFormat="1" ht="12.75"/>
    <row r="671" s="8" customFormat="1" ht="12.75"/>
    <row r="672" s="8" customFormat="1" ht="12.75"/>
    <row r="673" s="8" customFormat="1" ht="12.75"/>
    <row r="674" s="8" customFormat="1" ht="12.75"/>
    <row r="675" s="8" customFormat="1" ht="12.75"/>
    <row r="676" s="8" customFormat="1" ht="12.75"/>
    <row r="677" s="8" customFormat="1" ht="12.75"/>
    <row r="678" s="8" customFormat="1" ht="12.75"/>
    <row r="679" s="8" customFormat="1" ht="12.75"/>
    <row r="680" s="8" customFormat="1" ht="12.75"/>
    <row r="681" s="8" customFormat="1" ht="12.75"/>
    <row r="682" s="8" customFormat="1" ht="12.75"/>
    <row r="683" s="8" customFormat="1" ht="12.75"/>
    <row r="684" s="8" customFormat="1" ht="12.75"/>
    <row r="685" s="8" customFormat="1" ht="12.75"/>
    <row r="686" s="8" customFormat="1" ht="12.75"/>
    <row r="687" s="8" customFormat="1" ht="12.75"/>
    <row r="688" s="8" customFormat="1" ht="12.75"/>
    <row r="689" s="8" customFormat="1" ht="12.75"/>
    <row r="690" s="8" customFormat="1" ht="12.75"/>
    <row r="691" s="8" customFormat="1" ht="12.75"/>
    <row r="692" s="8" customFormat="1" ht="12.75"/>
    <row r="693" s="8" customFormat="1" ht="12.75"/>
    <row r="694" s="8" customFormat="1" ht="12.75"/>
    <row r="695" s="8" customFormat="1" ht="12.75"/>
    <row r="696" s="8" customFormat="1" ht="12.75"/>
    <row r="697" s="8" customFormat="1" ht="12.75"/>
    <row r="698" s="8" customFormat="1" ht="12.75"/>
    <row r="699" s="8" customFormat="1" ht="12.75"/>
    <row r="700" s="8" customFormat="1" ht="12.75"/>
    <row r="701" s="8" customFormat="1" ht="12.75"/>
    <row r="702" s="8" customFormat="1" ht="12.75"/>
    <row r="703" s="8" customFormat="1" ht="12.75"/>
    <row r="704" s="8" customFormat="1" ht="12.75"/>
    <row r="705" s="8" customFormat="1" ht="12.75"/>
    <row r="706" s="8" customFormat="1" ht="12.75"/>
    <row r="707" s="8" customFormat="1" ht="12.75"/>
    <row r="708" s="8" customFormat="1" ht="12.75"/>
    <row r="709" s="8" customFormat="1" ht="12.75"/>
    <row r="710" s="8" customFormat="1" ht="12.75"/>
    <row r="711" s="8" customFormat="1" ht="12.75"/>
    <row r="712" s="8" customFormat="1" ht="12.75"/>
    <row r="713" s="8" customFormat="1" ht="12.75"/>
    <row r="714" s="8" customFormat="1" ht="12.75"/>
    <row r="715" s="8" customFormat="1" ht="12.75"/>
    <row r="716" s="8" customFormat="1" ht="12.75"/>
    <row r="717" s="8" customFormat="1" ht="12.75"/>
    <row r="718" s="8" customFormat="1" ht="12.75"/>
    <row r="719" s="8" customFormat="1" ht="12.75"/>
    <row r="720" s="8" customFormat="1" ht="12.75"/>
    <row r="721" s="8" customFormat="1" ht="12.75"/>
    <row r="722" s="8" customFormat="1" ht="12.75"/>
    <row r="723" s="8" customFormat="1" ht="12.75"/>
    <row r="724" s="8" customFormat="1" ht="12.75"/>
    <row r="725" s="8" customFormat="1" ht="12.75"/>
    <row r="726" s="8" customFormat="1" ht="12.75"/>
    <row r="727" s="8" customFormat="1" ht="12.75"/>
    <row r="728" s="8" customFormat="1" ht="12.75"/>
    <row r="729" s="8" customFormat="1" ht="12.75"/>
    <row r="730" s="8" customFormat="1" ht="12.75"/>
    <row r="731" s="8" customFormat="1" ht="12.75"/>
    <row r="732" s="8" customFormat="1" ht="12.75"/>
    <row r="733" s="8" customFormat="1" ht="12.75"/>
    <row r="734" s="8" customFormat="1" ht="12.75"/>
    <row r="735" s="8" customFormat="1" ht="12.75"/>
    <row r="736" s="8" customFormat="1" ht="12.75"/>
    <row r="737" s="8" customFormat="1" ht="12.75"/>
    <row r="738" s="8" customFormat="1" ht="12.75"/>
    <row r="739" s="8" customFormat="1" ht="12.75"/>
    <row r="740" s="8" customFormat="1" ht="12.75"/>
    <row r="741" s="8" customFormat="1" ht="12.75"/>
    <row r="742" s="8" customFormat="1" ht="12.75"/>
    <row r="743" s="8" customFormat="1" ht="12.75"/>
    <row r="744" s="8" customFormat="1" ht="12.75"/>
    <row r="745" s="8" customFormat="1" ht="12.75"/>
    <row r="746" s="8" customFormat="1" ht="12.75"/>
    <row r="747" s="8" customFormat="1" ht="12.75"/>
    <row r="748" s="8" customFormat="1" ht="12.75"/>
    <row r="749" s="8" customFormat="1" ht="12.75"/>
    <row r="750" s="8" customFormat="1" ht="12.75"/>
    <row r="751" s="8" customFormat="1" ht="12.75"/>
    <row r="752" s="8" customFormat="1" ht="12.75"/>
    <row r="753" s="8" customFormat="1" ht="12.75"/>
    <row r="754" s="8" customFormat="1" ht="12.75"/>
    <row r="755" s="8" customFormat="1" ht="12.75"/>
    <row r="756" s="8" customFormat="1" ht="12.75"/>
    <row r="757" s="8" customFormat="1" ht="12.75"/>
    <row r="758" s="8" customFormat="1" ht="12.75"/>
    <row r="759" s="8" customFormat="1" ht="12.75"/>
    <row r="760" s="8" customFormat="1" ht="12.75"/>
    <row r="761" s="8" customFormat="1" ht="12.75"/>
    <row r="762" s="8" customFormat="1" ht="12.75"/>
    <row r="763" s="8" customFormat="1" ht="12.75"/>
    <row r="764" s="8" customFormat="1" ht="12.75"/>
    <row r="765" s="8" customFormat="1" ht="12.75"/>
    <row r="766" s="8" customFormat="1" ht="12.75"/>
    <row r="767" s="8" customFormat="1" ht="12.75"/>
    <row r="768" s="8" customFormat="1" ht="12.75"/>
    <row r="769" s="8" customFormat="1" ht="12.75"/>
    <row r="770" s="8" customFormat="1" ht="12.75"/>
    <row r="771" s="8" customFormat="1" ht="12.75"/>
    <row r="772" s="8" customFormat="1" ht="12.75"/>
    <row r="773" s="8" customFormat="1" ht="12.75"/>
    <row r="774" s="8" customFormat="1" ht="12.75"/>
    <row r="775" s="8" customFormat="1" ht="12.75"/>
    <row r="776" s="8" customFormat="1" ht="12.75"/>
    <row r="777" s="8" customFormat="1" ht="12.75"/>
    <row r="778" s="8" customFormat="1" ht="12.75"/>
    <row r="779" s="8" customFormat="1" ht="12.75"/>
    <row r="780" s="8" customFormat="1" ht="12.75"/>
    <row r="781" s="8" customFormat="1" ht="12.75"/>
    <row r="782" s="8" customFormat="1" ht="12.75"/>
    <row r="783" s="8" customFormat="1" ht="12.75"/>
    <row r="784" s="8" customFormat="1" ht="12.75"/>
    <row r="785" s="8" customFormat="1" ht="12.75"/>
    <row r="786" s="8" customFormat="1" ht="12.75"/>
    <row r="787" s="8" customFormat="1" ht="12.75"/>
    <row r="788" s="8" customFormat="1" ht="12.75"/>
    <row r="789" s="8" customFormat="1" ht="12.75"/>
    <row r="790" s="8" customFormat="1" ht="12.75"/>
    <row r="791" s="8" customFormat="1" ht="12.75"/>
    <row r="792" s="8" customFormat="1" ht="12.75"/>
    <row r="793" s="8" customFormat="1" ht="12.75"/>
    <row r="794" s="8" customFormat="1" ht="12.75"/>
    <row r="795" s="8" customFormat="1" ht="12.75"/>
    <row r="796" s="8" customFormat="1" ht="12.75"/>
    <row r="797" s="8" customFormat="1" ht="12.75"/>
    <row r="798" s="8" customFormat="1" ht="12.75"/>
    <row r="799" s="8" customFormat="1" ht="12.75"/>
    <row r="800" s="8" customFormat="1" ht="12.75"/>
    <row r="801" s="8" customFormat="1" ht="12.75"/>
    <row r="802" s="8" customFormat="1" ht="12.75"/>
    <row r="803" s="8" customFormat="1" ht="12.75"/>
    <row r="804" s="8" customFormat="1" ht="12.75"/>
    <row r="805" s="8" customFormat="1" ht="12.75"/>
    <row r="806" s="8" customFormat="1" ht="12.75"/>
    <row r="807" s="8" customFormat="1" ht="12.75"/>
    <row r="808" s="8" customFormat="1" ht="12.75"/>
    <row r="809" s="8" customFormat="1" ht="12.75"/>
    <row r="810" s="8" customFormat="1" ht="12.75"/>
    <row r="811" s="8" customFormat="1" ht="12.75"/>
    <row r="812" s="8" customFormat="1" ht="12.75"/>
    <row r="813" s="8" customFormat="1" ht="12.75"/>
    <row r="814" s="8" customFormat="1" ht="12.75"/>
    <row r="815" s="8" customFormat="1" ht="12.75"/>
    <row r="816" s="8" customFormat="1" ht="12.75"/>
    <row r="817" s="8" customFormat="1" ht="12.75"/>
    <row r="818" s="8" customFormat="1" ht="12.75"/>
    <row r="819" s="8" customFormat="1" ht="12.75"/>
    <row r="820" s="8" customFormat="1" ht="12.75"/>
    <row r="821" s="8" customFormat="1" ht="12.75"/>
    <row r="822" s="8" customFormat="1" ht="12.75"/>
    <row r="823" s="8" customFormat="1" ht="12.75"/>
    <row r="824" s="8" customFormat="1" ht="12.75"/>
    <row r="825" s="8" customFormat="1" ht="12.75"/>
    <row r="826" s="8" customFormat="1" ht="12.75"/>
    <row r="827" s="8" customFormat="1" ht="12.75"/>
    <row r="828" s="8" customFormat="1" ht="12.75"/>
    <row r="829" s="8" customFormat="1" ht="12.75"/>
    <row r="830" s="8" customFormat="1" ht="12.75"/>
    <row r="831" s="8" customFormat="1" ht="12.75"/>
    <row r="832" s="8" customFormat="1" ht="12.75"/>
    <row r="833" s="8" customFormat="1" ht="12.75"/>
    <row r="834" s="8" customFormat="1" ht="12.75"/>
    <row r="835" s="8" customFormat="1" ht="12.75"/>
    <row r="836" s="8" customFormat="1" ht="12.75"/>
    <row r="837" s="8" customFormat="1" ht="12.75"/>
    <row r="838" s="8" customFormat="1" ht="12.75"/>
    <row r="839" s="8" customFormat="1" ht="12.75"/>
    <row r="840" s="8" customFormat="1" ht="12.75"/>
    <row r="841" s="8" customFormat="1" ht="12.75"/>
    <row r="842" s="8" customFormat="1" ht="12.75"/>
    <row r="843" s="8" customFormat="1" ht="12.75"/>
    <row r="844" s="8" customFormat="1" ht="12.75"/>
    <row r="845" s="8" customFormat="1" ht="12.75"/>
    <row r="846" s="8" customFormat="1" ht="12.75"/>
    <row r="847" s="8" customFormat="1" ht="12.75"/>
    <row r="848" s="8" customFormat="1" ht="12.75"/>
    <row r="849" s="8" customFormat="1" ht="12.75"/>
    <row r="850" s="8" customFormat="1" ht="12.75"/>
    <row r="851" s="8" customFormat="1" ht="12.75"/>
    <row r="852" s="8" customFormat="1" ht="12.75"/>
    <row r="853" s="8" customFormat="1" ht="12.75"/>
    <row r="854" s="8" customFormat="1" ht="12.75"/>
    <row r="855" s="8" customFormat="1" ht="12.75"/>
    <row r="856" s="8" customFormat="1" ht="12.75"/>
    <row r="857" s="8" customFormat="1" ht="12.75"/>
    <row r="858" s="8" customFormat="1" ht="12.75"/>
    <row r="859" s="8" customFormat="1" ht="12.75"/>
    <row r="860" s="8" customFormat="1" ht="12.75"/>
    <row r="861" s="8" customFormat="1" ht="12.75"/>
    <row r="862" s="8" customFormat="1" ht="12.75"/>
    <row r="863" s="8" customFormat="1" ht="12.75"/>
    <row r="864" s="8" customFormat="1" ht="12.75"/>
    <row r="865" s="8" customFormat="1" ht="12.75"/>
    <row r="866" s="8" customFormat="1" ht="12.75"/>
    <row r="867" s="8" customFormat="1" ht="12.75"/>
    <row r="868" s="8" customFormat="1" ht="12.75"/>
    <row r="869" s="8" customFormat="1" ht="12.75"/>
    <row r="870" s="8" customFormat="1" ht="12.75"/>
    <row r="871" s="8" customFormat="1" ht="12.75"/>
    <row r="872" s="8" customFormat="1" ht="12.75"/>
    <row r="873" s="8" customFormat="1" ht="12.75"/>
    <row r="874" s="8" customFormat="1" ht="12.75"/>
    <row r="875" s="8" customFormat="1" ht="12.75"/>
    <row r="876" s="8" customFormat="1" ht="12.75"/>
    <row r="877" s="8" customFormat="1" ht="12.75"/>
    <row r="878" s="8" customFormat="1" ht="12.75"/>
    <row r="879" s="8" customFormat="1" ht="12.75"/>
    <row r="880" s="8" customFormat="1" ht="12.75"/>
    <row r="881" s="8" customFormat="1" ht="12.75"/>
    <row r="882" s="8" customFormat="1" ht="12.75"/>
    <row r="883" s="8" customFormat="1" ht="12.75"/>
    <row r="884" s="8" customFormat="1" ht="12.75"/>
    <row r="885" s="8" customFormat="1" ht="12.75"/>
    <row r="886" s="8" customFormat="1" ht="12.75"/>
    <row r="887" s="8" customFormat="1" ht="12.75"/>
    <row r="888" s="8" customFormat="1" ht="12.75"/>
    <row r="889" s="8" customFormat="1" ht="12.75"/>
    <row r="890" s="8" customFormat="1" ht="12.75"/>
    <row r="891" s="8" customFormat="1" ht="12.75"/>
    <row r="892" s="8" customFormat="1" ht="12.75"/>
    <row r="893" s="8" customFormat="1" ht="12.75"/>
    <row r="894" s="8" customFormat="1" ht="12.75"/>
    <row r="895" s="8" customFormat="1" ht="12.75"/>
    <row r="896" s="8" customFormat="1" ht="12.75"/>
    <row r="897" s="8" customFormat="1" ht="12.75"/>
    <row r="898" s="8" customFormat="1" ht="12.75"/>
    <row r="899" s="8" customFormat="1" ht="12.75"/>
    <row r="900" s="8" customFormat="1" ht="12.75"/>
    <row r="901" s="8" customFormat="1" ht="12.75"/>
    <row r="902" s="8" customFormat="1" ht="12.75"/>
    <row r="903" s="8" customFormat="1" ht="12.75"/>
    <row r="904" s="8" customFormat="1" ht="12.75"/>
    <row r="905" s="8" customFormat="1" ht="12.75"/>
    <row r="906" s="8" customFormat="1" ht="12.75"/>
    <row r="907" s="8" customFormat="1" ht="12.75"/>
    <row r="908" s="8" customFormat="1" ht="12.75"/>
    <row r="909" s="8" customFormat="1" ht="12.75"/>
    <row r="910" s="8" customFormat="1" ht="12.75"/>
    <row r="911" s="8" customFormat="1" ht="12.75"/>
    <row r="912" s="8" customFormat="1" ht="12.75"/>
    <row r="913" s="8" customFormat="1" ht="12.75"/>
    <row r="914" s="8" customFormat="1" ht="12.75"/>
    <row r="915" s="8" customFormat="1" ht="12.75"/>
    <row r="916" s="8" customFormat="1" ht="12.75"/>
    <row r="917" s="8" customFormat="1" ht="12.75"/>
    <row r="918" s="8" customFormat="1" ht="12.75"/>
    <row r="919" s="8" customFormat="1" ht="12.75"/>
    <row r="920" s="8" customFormat="1" ht="12.75"/>
    <row r="921" s="8" customFormat="1" ht="12.75"/>
    <row r="922" s="8" customFormat="1" ht="12.75"/>
    <row r="923" s="8" customFormat="1" ht="12.75"/>
    <row r="924" s="8" customFormat="1" ht="12.75"/>
    <row r="925" s="8" customFormat="1" ht="12.75"/>
    <row r="926" s="8" customFormat="1" ht="12.75"/>
    <row r="927" s="8" customFormat="1" ht="12.75"/>
    <row r="928" s="8" customFormat="1" ht="12.75"/>
    <row r="929" s="8" customFormat="1" ht="12.75"/>
    <row r="930" s="8" customFormat="1" ht="12.75"/>
    <row r="931" s="8" customFormat="1" ht="12.75"/>
    <row r="932" s="8" customFormat="1" ht="12.75"/>
    <row r="933" s="8" customFormat="1" ht="12.75"/>
    <row r="934" s="8" customFormat="1" ht="12.75"/>
    <row r="935" s="8" customFormat="1" ht="12.75"/>
    <row r="936" s="8" customFormat="1" ht="12.75"/>
    <row r="937" s="8" customFormat="1" ht="12.75"/>
    <row r="938" s="8" customFormat="1" ht="12.75"/>
    <row r="939" s="8" customFormat="1" ht="12.75"/>
    <row r="940" s="8" customFormat="1" ht="12.75"/>
    <row r="941" s="8" customFormat="1" ht="12.75"/>
    <row r="942" s="8" customFormat="1" ht="12.75"/>
    <row r="943" s="8" customFormat="1" ht="12.75"/>
    <row r="944" s="8" customFormat="1" ht="12.75"/>
    <row r="945" s="8" customFormat="1" ht="12.75"/>
    <row r="946" s="8" customFormat="1" ht="12.75"/>
    <row r="947" s="8" customFormat="1" ht="12.75"/>
    <row r="948" s="8" customFormat="1" ht="12.75"/>
    <row r="949" s="8" customFormat="1" ht="12.75"/>
    <row r="950" s="8" customFormat="1" ht="12.75"/>
    <row r="951" s="8" customFormat="1" ht="12.75"/>
    <row r="952" s="8" customFormat="1" ht="12.75"/>
    <row r="953" s="8" customFormat="1" ht="12.75"/>
    <row r="954" s="8" customFormat="1" ht="12.75"/>
    <row r="955" s="8" customFormat="1" ht="12.75"/>
    <row r="956" s="8" customFormat="1" ht="12.75"/>
    <row r="957" s="8" customFormat="1" ht="12.75"/>
    <row r="958" s="8" customFormat="1" ht="12.75"/>
    <row r="959" s="8" customFormat="1" ht="12.75"/>
    <row r="960" s="8" customFormat="1" ht="12.75"/>
    <row r="961" s="8" customFormat="1" ht="12.75"/>
    <row r="962" s="8" customFormat="1" ht="12.75"/>
    <row r="963" s="8" customFormat="1" ht="12.75"/>
    <row r="964" s="8" customFormat="1" ht="12.75"/>
    <row r="965" s="8" customFormat="1" ht="12.75"/>
    <row r="966" s="8" customFormat="1" ht="12.75"/>
    <row r="967" s="8" customFormat="1" ht="12.75"/>
    <row r="968" s="8" customFormat="1" ht="12.75"/>
    <row r="969" s="8" customFormat="1" ht="12.75"/>
    <row r="970" s="8" customFormat="1" ht="12.75"/>
    <row r="971" s="8" customFormat="1" ht="12.75"/>
    <row r="972" s="8" customFormat="1" ht="12.75"/>
    <row r="973" s="8" customFormat="1" ht="12.75"/>
    <row r="974" s="8" customFormat="1" ht="12.75"/>
    <row r="975" s="8" customFormat="1" ht="12.75"/>
    <row r="976" s="8" customFormat="1" ht="12.75"/>
    <row r="977" s="8" customFormat="1" ht="12.75"/>
    <row r="978" s="8" customFormat="1" ht="12.75"/>
    <row r="979" s="8" customFormat="1" ht="12.75"/>
    <row r="980" s="8" customFormat="1" ht="12.75"/>
    <row r="981" s="8" customFormat="1" ht="12.75"/>
    <row r="982" s="8" customFormat="1" ht="12.75"/>
    <row r="983" s="8" customFormat="1" ht="12.75"/>
    <row r="984" s="8" customFormat="1" ht="12.75"/>
    <row r="985" s="8" customFormat="1" ht="12.75"/>
    <row r="986" s="8" customFormat="1" ht="12.75"/>
    <row r="987" s="8" customFormat="1" ht="12.75"/>
    <row r="988" s="8" customFormat="1" ht="12.75"/>
    <row r="989" s="8" customFormat="1" ht="12.75"/>
    <row r="990" s="8" customFormat="1" ht="12.75"/>
    <row r="991" s="8" customFormat="1" ht="12.75"/>
    <row r="992" s="8" customFormat="1" ht="12.75"/>
    <row r="993" s="8" customFormat="1" ht="12.75"/>
    <row r="994" s="8" customFormat="1" ht="12.75"/>
    <row r="995" s="8" customFormat="1" ht="12.75"/>
    <row r="996" s="8" customFormat="1" ht="12.75"/>
    <row r="997" s="8" customFormat="1" ht="12.75"/>
    <row r="998" s="8" customFormat="1" ht="12.75"/>
    <row r="999" s="8" customFormat="1" ht="12.75"/>
    <row r="1000" s="8" customFormat="1" ht="12.75"/>
    <row r="1001" s="8" customFormat="1" ht="12.75"/>
    <row r="1002" s="8" customFormat="1" ht="12.75"/>
    <row r="1003" s="8" customFormat="1" ht="12.75"/>
    <row r="1004" s="8" customFormat="1" ht="12.75"/>
    <row r="1005" s="8" customFormat="1" ht="12.75"/>
    <row r="1006" s="8" customFormat="1" ht="12.75"/>
    <row r="1007" s="8" customFormat="1" ht="12.75"/>
    <row r="1008" s="8" customFormat="1" ht="12.75"/>
    <row r="1009" s="8" customFormat="1" ht="12.75"/>
    <row r="1010" s="8" customFormat="1" ht="12.75"/>
    <row r="1011" s="8" customFormat="1" ht="12.75"/>
    <row r="1012" s="8" customFormat="1" ht="12.75"/>
    <row r="1013" s="8" customFormat="1" ht="12.75"/>
    <row r="1014" s="8" customFormat="1" ht="12.75"/>
    <row r="1015" s="8" customFormat="1" ht="12.75"/>
    <row r="1016" s="8" customFormat="1" ht="12.75"/>
    <row r="1017" s="8" customFormat="1" ht="12.75"/>
    <row r="1018" s="8" customFormat="1" ht="12.75"/>
    <row r="1019" s="8" customFormat="1" ht="12.75"/>
    <row r="1020" s="8" customFormat="1" ht="12.75"/>
    <row r="1021" s="8" customFormat="1" ht="12.75"/>
    <row r="1022" s="8" customFormat="1" ht="12.75"/>
    <row r="1023" s="8" customFormat="1" ht="12.75"/>
    <row r="1024" s="8" customFormat="1" ht="12.75"/>
    <row r="1025" s="8" customFormat="1" ht="12.75"/>
    <row r="1026" s="8" customFormat="1" ht="12.75"/>
    <row r="1027" s="8" customFormat="1" ht="12.75"/>
    <row r="1028" s="8" customFormat="1" ht="12.75"/>
    <row r="1029" s="8" customFormat="1" ht="12.75"/>
    <row r="1030" s="8" customFormat="1" ht="12.75"/>
    <row r="1031" s="8" customFormat="1" ht="12.75"/>
    <row r="1032" s="8" customFormat="1" ht="12.75"/>
    <row r="1033" s="8" customFormat="1" ht="12.75"/>
    <row r="1034" s="8" customFormat="1" ht="12.75"/>
    <row r="1035" s="8" customFormat="1" ht="12.75"/>
    <row r="1036" s="8" customFormat="1" ht="12.75"/>
    <row r="1037" s="8" customFormat="1" ht="12.75"/>
    <row r="1038" s="8" customFormat="1" ht="12.75"/>
    <row r="1039" s="8" customFormat="1" ht="12.75"/>
    <row r="1040" s="8" customFormat="1" ht="12.75"/>
    <row r="1041" s="8" customFormat="1" ht="12.75"/>
    <row r="1042" s="8" customFormat="1" ht="12.75"/>
    <row r="1043" s="8" customFormat="1" ht="12.75"/>
    <row r="1044" s="8" customFormat="1" ht="12.75"/>
    <row r="1045" s="8" customFormat="1" ht="12.75"/>
    <row r="1046" s="8" customFormat="1" ht="12.75"/>
    <row r="1047" s="8" customFormat="1" ht="12.75"/>
    <row r="1048" s="8" customFormat="1" ht="12.75"/>
    <row r="1049" s="8" customFormat="1" ht="12.75"/>
    <row r="1050" s="8" customFormat="1" ht="12.75"/>
    <row r="1051" s="8" customFormat="1" ht="12.75"/>
    <row r="1052" s="8" customFormat="1" ht="12.75"/>
    <row r="1053" s="8" customFormat="1" ht="12.75"/>
    <row r="1054" s="8" customFormat="1" ht="12.75"/>
    <row r="1055" s="8" customFormat="1" ht="12.75"/>
    <row r="1056" s="8" customFormat="1" ht="12.75"/>
    <row r="1057" s="8" customFormat="1" ht="12.75"/>
    <row r="1058" s="8" customFormat="1" ht="12.75"/>
    <row r="1059" s="8" customFormat="1" ht="12.75"/>
    <row r="1060" s="8" customFormat="1" ht="12.75"/>
    <row r="1061" s="8" customFormat="1" ht="12.75"/>
    <row r="1062" s="8" customFormat="1" ht="12.75"/>
    <row r="1063" s="8" customFormat="1" ht="12.75"/>
    <row r="1064" s="8" customFormat="1" ht="12.75"/>
    <row r="1065" s="8" customFormat="1" ht="12.75"/>
    <row r="1066" s="8" customFormat="1" ht="12.75"/>
    <row r="1067" s="8" customFormat="1" ht="12.75"/>
    <row r="1068" s="8" customFormat="1" ht="12.75"/>
    <row r="1069" s="8" customFormat="1" ht="12.75"/>
    <row r="1070" s="8" customFormat="1" ht="12.75"/>
    <row r="1071" s="8" customFormat="1" ht="12.75"/>
    <row r="1072" s="8" customFormat="1" ht="12.75"/>
    <row r="1073" s="8" customFormat="1" ht="12.75"/>
    <row r="1074" s="8" customFormat="1" ht="12.75"/>
    <row r="1075" s="8" customFormat="1" ht="12.75"/>
    <row r="1076" s="8" customFormat="1" ht="12.75"/>
    <row r="1077" s="8" customFormat="1" ht="12.75"/>
    <row r="1078" s="8" customFormat="1" ht="12.75"/>
    <row r="1079" s="8" customFormat="1" ht="12.75"/>
    <row r="1080" s="8" customFormat="1" ht="12.75"/>
    <row r="1081" s="8" customFormat="1" ht="12.75"/>
    <row r="1082" s="8" customFormat="1" ht="12.75"/>
    <row r="1083" s="8" customFormat="1" ht="12.75"/>
    <row r="1084" s="8" customFormat="1" ht="12.75"/>
    <row r="1085" s="8" customFormat="1" ht="12.75"/>
    <row r="1086" s="8" customFormat="1" ht="12.75"/>
    <row r="1087" s="8" customFormat="1" ht="12.75"/>
    <row r="1088" s="8" customFormat="1" ht="12.75"/>
    <row r="1089" s="8" customFormat="1" ht="12.75"/>
    <row r="1090" s="8" customFormat="1" ht="12.75"/>
    <row r="1091" s="8" customFormat="1" ht="12.75"/>
    <row r="1092" s="8" customFormat="1" ht="12.75"/>
    <row r="1093" s="8" customFormat="1" ht="12.75"/>
    <row r="1094" s="8" customFormat="1" ht="12.75"/>
    <row r="1095" s="8" customFormat="1" ht="12.75"/>
    <row r="1096" s="8" customFormat="1" ht="12.75"/>
    <row r="1097" s="8" customFormat="1" ht="12.75"/>
    <row r="1098" s="8" customFormat="1" ht="12.75"/>
    <row r="1099" s="8" customFormat="1" ht="12.75"/>
    <row r="1100" s="8" customFormat="1" ht="12.75"/>
    <row r="1101" s="8" customFormat="1" ht="12.75"/>
    <row r="1102" s="8" customFormat="1" ht="12.75"/>
    <row r="1103" s="8" customFormat="1" ht="12.75"/>
    <row r="1104" s="8" customFormat="1" ht="12.75"/>
    <row r="1105" s="8" customFormat="1" ht="12.75"/>
    <row r="1106" s="8" customFormat="1" ht="12.75"/>
    <row r="1107" s="8" customFormat="1" ht="12.75"/>
    <row r="1108" s="8" customFormat="1" ht="12.75"/>
    <row r="1109" s="8" customFormat="1" ht="12.75"/>
    <row r="1110" s="8" customFormat="1" ht="12.75"/>
    <row r="1111" s="8" customFormat="1" ht="12.75"/>
    <row r="1112" s="8" customFormat="1" ht="12.75"/>
    <row r="1113" s="8" customFormat="1" ht="12.75"/>
    <row r="1114" s="8" customFormat="1" ht="12.75"/>
    <row r="1115" s="8" customFormat="1" ht="12.75"/>
    <row r="1116" s="8" customFormat="1" ht="12.75"/>
    <row r="1117" s="8" customFormat="1" ht="12.75"/>
    <row r="1118" s="8" customFormat="1" ht="12.75"/>
    <row r="1119" s="8" customFormat="1" ht="12.75"/>
    <row r="1120" s="8" customFormat="1" ht="12.75"/>
    <row r="1121" s="8" customFormat="1" ht="12.75"/>
    <row r="1122" s="8" customFormat="1" ht="12.75"/>
    <row r="1123" s="8" customFormat="1" ht="12.75"/>
    <row r="1124" s="8" customFormat="1" ht="12.75"/>
    <row r="1125" s="8" customFormat="1" ht="12.75"/>
    <row r="1126" s="8" customFormat="1" ht="12.75"/>
    <row r="1127" s="8" customFormat="1" ht="12.75"/>
    <row r="1128" s="8" customFormat="1" ht="12.75"/>
    <row r="1129" s="8" customFormat="1" ht="12.75"/>
    <row r="1130" s="8" customFormat="1" ht="12.75"/>
    <row r="1131" s="8" customFormat="1" ht="12.75"/>
    <row r="1132" s="8" customFormat="1" ht="12.75"/>
    <row r="1133" s="8" customFormat="1" ht="12.75"/>
    <row r="1134" s="8" customFormat="1" ht="12.75"/>
    <row r="1135" s="8" customFormat="1" ht="12.75"/>
    <row r="1136" s="8" customFormat="1" ht="12.75"/>
    <row r="1137" s="8" customFormat="1" ht="12.75"/>
    <row r="1138" s="8" customFormat="1" ht="12.75"/>
    <row r="1139" s="8" customFormat="1" ht="12.75"/>
    <row r="1140" s="8" customFormat="1" ht="12.75"/>
    <row r="1141" s="8" customFormat="1" ht="12.75"/>
    <row r="1142" s="8" customFormat="1" ht="12.75"/>
    <row r="1143" s="8" customFormat="1" ht="12.75"/>
    <row r="1144" s="8" customFormat="1" ht="12.75"/>
    <row r="1145" s="8" customFormat="1" ht="12.75"/>
    <row r="1146" s="8" customFormat="1" ht="12.75"/>
    <row r="1147" s="8" customFormat="1" ht="12.75"/>
    <row r="1148" s="8" customFormat="1" ht="12.75"/>
    <row r="1149" s="8" customFormat="1" ht="12.75"/>
    <row r="1150" s="8" customFormat="1" ht="12.75"/>
    <row r="1151" spans="10:16" s="8" customFormat="1" ht="12.75">
      <c r="J1151" s="5"/>
      <c r="K1151" s="5"/>
      <c r="L1151" s="5"/>
      <c r="M1151" s="5"/>
      <c r="N1151" s="5"/>
      <c r="O1151" s="5"/>
      <c r="P1151" s="5"/>
    </row>
  </sheetData>
  <mergeCells count="76">
    <mergeCell ref="A1:E1"/>
    <mergeCell ref="F1:R1"/>
    <mergeCell ref="W1:AD1"/>
    <mergeCell ref="F2:R2"/>
    <mergeCell ref="F3:R3"/>
    <mergeCell ref="A4:E4"/>
    <mergeCell ref="F4:H4"/>
    <mergeCell ref="I4:K4"/>
    <mergeCell ref="L4:N4"/>
    <mergeCell ref="P4:R4"/>
    <mergeCell ref="S4:U4"/>
    <mergeCell ref="W4:AD4"/>
    <mergeCell ref="A5:E5"/>
    <mergeCell ref="F5:H5"/>
    <mergeCell ref="I5:K5"/>
    <mergeCell ref="L5:N5"/>
    <mergeCell ref="P5:R5"/>
    <mergeCell ref="W5:AD5"/>
    <mergeCell ref="A6:E6"/>
    <mergeCell ref="W6:AD6"/>
    <mergeCell ref="A7:E7"/>
    <mergeCell ref="V7:AD7"/>
    <mergeCell ref="F9:H9"/>
    <mergeCell ref="I9:K9"/>
    <mergeCell ref="L9:N9"/>
    <mergeCell ref="P9:R9"/>
    <mergeCell ref="V10:AD10"/>
    <mergeCell ref="F11:H11"/>
    <mergeCell ref="I11:K11"/>
    <mergeCell ref="P11:R11"/>
    <mergeCell ref="L11:N11"/>
    <mergeCell ref="V16:AD16"/>
    <mergeCell ref="B17:E17"/>
    <mergeCell ref="W17:AC17"/>
    <mergeCell ref="V12:AD12"/>
    <mergeCell ref="V13:AC13"/>
    <mergeCell ref="B14:E14"/>
    <mergeCell ref="V14:AC14"/>
    <mergeCell ref="C25:E25"/>
    <mergeCell ref="W25:AB25"/>
    <mergeCell ref="V19:AB19"/>
    <mergeCell ref="V20:AB20"/>
    <mergeCell ref="V21:AB21"/>
    <mergeCell ref="C23:E23"/>
    <mergeCell ref="W23:AB23"/>
    <mergeCell ref="C22:E22"/>
    <mergeCell ref="X22:AB22"/>
    <mergeCell ref="B29:E29"/>
    <mergeCell ref="W29:AC29"/>
    <mergeCell ref="C26:E26"/>
    <mergeCell ref="W26:AB26"/>
    <mergeCell ref="C27:E27"/>
    <mergeCell ref="W27:AB27"/>
    <mergeCell ref="W36:AD36"/>
    <mergeCell ref="V37:AC37"/>
    <mergeCell ref="X38:AC38"/>
    <mergeCell ref="X28:AC28"/>
    <mergeCell ref="W32:AD32"/>
    <mergeCell ref="V34:AC34"/>
    <mergeCell ref="F39:H39"/>
    <mergeCell ref="I39:K39"/>
    <mergeCell ref="L39:O39"/>
    <mergeCell ref="P39:S39"/>
    <mergeCell ref="J54:L54"/>
    <mergeCell ref="M54:N54"/>
    <mergeCell ref="V42:AD42"/>
    <mergeCell ref="V43:AC43"/>
    <mergeCell ref="V44:AC44"/>
    <mergeCell ref="M52:N52"/>
    <mergeCell ref="J53:L53"/>
    <mergeCell ref="M53:N53"/>
    <mergeCell ref="V40:AD40"/>
    <mergeCell ref="I41:K41"/>
    <mergeCell ref="L41:N41"/>
    <mergeCell ref="P41:R41"/>
    <mergeCell ref="V41:AC41"/>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3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riam</dc:creator>
  <cp:keywords/>
  <dc:description/>
  <cp:lastModifiedBy>Madeliedj</cp:lastModifiedBy>
  <cp:lastPrinted>2002-01-23T11:28:23Z</cp:lastPrinted>
  <dcterms:created xsi:type="dcterms:W3CDTF">2001-05-25T07:31:45Z</dcterms:created>
  <dcterms:modified xsi:type="dcterms:W3CDTF">2002-01-30T10:08:07Z</dcterms:modified>
  <cp:category/>
  <cp:version/>
  <cp:contentType/>
  <cp:contentStatus/>
</cp:coreProperties>
</file>