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01" windowWidth="11670" windowHeight="8340" tabRatio="601" activeTab="0"/>
  </bookViews>
  <sheets>
    <sheet name="Maart finaal" sheetId="1" r:id="rId1"/>
  </sheets>
  <definedNames/>
  <calcPr fullCalcOnLoad="1"/>
</workbook>
</file>

<file path=xl/sharedStrings.xml><?xml version="1.0" encoding="utf-8"?>
<sst xmlns="http://schemas.openxmlformats.org/spreadsheetml/2006/main" count="220" uniqueCount="152">
  <si>
    <t>Progressive/Progressief</t>
  </si>
  <si>
    <t>Total</t>
  </si>
  <si>
    <t>Totaal</t>
  </si>
  <si>
    <t>(a) Beginvoorraad</t>
  </si>
  <si>
    <t>(b) Verkryging</t>
  </si>
  <si>
    <t>(c) Aanwending</t>
  </si>
  <si>
    <t>Human Consumption</t>
  </si>
  <si>
    <t>Animal Feed</t>
  </si>
  <si>
    <t>Withdrawn by producers</t>
  </si>
  <si>
    <t>Onttrek deur produsente</t>
  </si>
  <si>
    <t>Released to end-consumer(s)</t>
  </si>
  <si>
    <t>Vrygestel aan eindverbruiker(s)</t>
  </si>
  <si>
    <t>(e) Diverse</t>
  </si>
  <si>
    <t>(f) Onaangewende voorraad (a+b-c-d-e)</t>
  </si>
  <si>
    <t>Storers, traders</t>
  </si>
  <si>
    <t>Opbergers, handelaars</t>
  </si>
  <si>
    <t>Processors</t>
  </si>
  <si>
    <t>Verwerkers</t>
  </si>
  <si>
    <t>(h) Imports destined for exports not included in the above information</t>
  </si>
  <si>
    <t>(h) Invoere bestem vir uitvoere nie ingesluit in inligting hierbo nie</t>
  </si>
  <si>
    <t>Opening Stock</t>
  </si>
  <si>
    <t>Beginvoorraad</t>
  </si>
  <si>
    <t>Exported</t>
  </si>
  <si>
    <t>Uitgevoer</t>
  </si>
  <si>
    <t>Stock</t>
  </si>
  <si>
    <t>Voorraad</t>
  </si>
  <si>
    <t>(1)</t>
  </si>
  <si>
    <t>(2)</t>
  </si>
  <si>
    <t>(5)</t>
  </si>
  <si>
    <t>ton</t>
  </si>
  <si>
    <t>Producer deliveries directly from farms./Produsentelewerings direk vanaf plase:</t>
  </si>
  <si>
    <t>African countries</t>
  </si>
  <si>
    <t>Border posts</t>
  </si>
  <si>
    <t>Grensposte</t>
  </si>
  <si>
    <t>Harbours</t>
  </si>
  <si>
    <t>Hawens</t>
  </si>
  <si>
    <t>(a) Opening Stock</t>
  </si>
  <si>
    <t>(b) Acquisition</t>
  </si>
  <si>
    <t>(c) Utilisation</t>
  </si>
  <si>
    <t>(e) Sundries</t>
  </si>
  <si>
    <t>(f) Unutilised stock (a+b-c-d-e)</t>
  </si>
  <si>
    <t>Physical stock is verified regularly on a random basis by SAGIS's Audit Inspection Division./Fisiese voorraad word gereeld op 'n steekproefbasis deur SAGIS se Oudit Inspeksie Afdeling geverifieer.</t>
  </si>
  <si>
    <t>'000 t</t>
  </si>
  <si>
    <t>Mar/Mrt 2003</t>
  </si>
  <si>
    <t>May/Mei 2003</t>
  </si>
  <si>
    <t xml:space="preserve"> Apr 2003</t>
  </si>
  <si>
    <t xml:space="preserve"> Jun 2003</t>
  </si>
  <si>
    <t>Aug 2003</t>
  </si>
  <si>
    <t>Sep 2003</t>
  </si>
  <si>
    <t>1 Apr 2003</t>
  </si>
  <si>
    <t>1 May/Mei 2003</t>
  </si>
  <si>
    <t>1 Jun 2003</t>
  </si>
  <si>
    <t>1 Jul 2003</t>
  </si>
  <si>
    <t>1 Aug 2003</t>
  </si>
  <si>
    <t>1 Sep 2003</t>
  </si>
  <si>
    <t>30 Apr 2003</t>
  </si>
  <si>
    <t>31 May/Mei 2003</t>
  </si>
  <si>
    <t>30 Jun 2003</t>
  </si>
  <si>
    <t>31 Jul 2003</t>
  </si>
  <si>
    <t>31 Aug 2003</t>
  </si>
  <si>
    <t>30 Sep 2003</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</si>
  <si>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</si>
  <si>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Imported </t>
  </si>
  <si>
    <t>Imports destined for RSA</t>
  </si>
  <si>
    <t>Invoere bestem vir RSA</t>
  </si>
  <si>
    <t xml:space="preserve">(4) </t>
  </si>
  <si>
    <t>Jul 2003</t>
  </si>
  <si>
    <t>Oct/Okt 2003</t>
  </si>
  <si>
    <t>Dec/Des 2003</t>
  </si>
  <si>
    <t>1 Oct/Okt 2003</t>
  </si>
  <si>
    <t>1 Nov 2003</t>
  </si>
  <si>
    <t>1 Dec/Des 2003</t>
  </si>
  <si>
    <t>30 Nov 2003</t>
  </si>
  <si>
    <t>31 Dec/Des 2003</t>
  </si>
  <si>
    <t>Ingevoer</t>
  </si>
  <si>
    <t>Nov 2003</t>
  </si>
  <si>
    <t>Feb 2004</t>
  </si>
  <si>
    <t>1 Jan 2004</t>
  </si>
  <si>
    <t>1 Feb 2004</t>
  </si>
  <si>
    <t>31 Jan 2004</t>
  </si>
  <si>
    <t>29 Feb 2004</t>
  </si>
  <si>
    <t>Mar/Mrt 2004</t>
  </si>
  <si>
    <t>1 Mar/Mrt 2004</t>
  </si>
  <si>
    <t>Afrika Lande</t>
  </si>
  <si>
    <t>Ander Lande</t>
  </si>
  <si>
    <t>31 Mar/Mrt 2004</t>
  </si>
  <si>
    <t>Jan 2004</t>
  </si>
  <si>
    <t>Sweet</t>
  </si>
  <si>
    <t>Bitter</t>
  </si>
  <si>
    <t>Soet</t>
  </si>
  <si>
    <t>Processed for the local market:</t>
  </si>
  <si>
    <t>Verwerk vir die binnelandse mark:</t>
  </si>
  <si>
    <t>Menslike verbruik:</t>
  </si>
  <si>
    <t>Indoor malting process</t>
  </si>
  <si>
    <t>Binneshuise moutproses</t>
  </si>
  <si>
    <t>Floor malting process</t>
  </si>
  <si>
    <t>Vloer moutproses</t>
  </si>
  <si>
    <t>Rice &amp; Grits - Brew</t>
  </si>
  <si>
    <t>Rys en gruis - brou</t>
  </si>
  <si>
    <t>Veevoermark:</t>
  </si>
  <si>
    <t>Petfood</t>
  </si>
  <si>
    <t>Troeteldierkos</t>
  </si>
  <si>
    <t>Feed - Poultry</t>
  </si>
  <si>
    <t>Voer - pluimvee</t>
  </si>
  <si>
    <t>Feed - Livestock</t>
  </si>
  <si>
    <t>Voer - lewende hawe</t>
  </si>
  <si>
    <t>Other Countries</t>
  </si>
  <si>
    <t>Whole sorghum</t>
  </si>
  <si>
    <t xml:space="preserve">(3) </t>
  </si>
  <si>
    <t>Sweet/Soet</t>
  </si>
  <si>
    <t>6 112</t>
  </si>
  <si>
    <t xml:space="preserve">(6) </t>
  </si>
  <si>
    <t xml:space="preserve">(7) </t>
  </si>
  <si>
    <t>van sorghum in kommersiële strukture en moet geensins as 'n bevestiging of aanduiding van eiendomsreg geag word nie.</t>
  </si>
  <si>
    <t>Net dispatches(+)/receipts(-)</t>
  </si>
  <si>
    <t>Netto versendings(+)/ontvangstes(-)</t>
  </si>
  <si>
    <t>Feb 2003</t>
  </si>
  <si>
    <t>ton (On request of the industry./Op versoek van die bedryf.)</t>
  </si>
  <si>
    <t>Stock surplus(-)/deficit(+)</t>
  </si>
  <si>
    <t>Voorraad surplus(-)/tekort(+)</t>
  </si>
  <si>
    <t>(d) RSA Uitvoere (5)</t>
  </si>
  <si>
    <t>Produkte (4)</t>
  </si>
  <si>
    <t>Lewerings direk vanaf plase (3)</t>
  </si>
  <si>
    <t>Deliveries directly from farms (3)</t>
  </si>
  <si>
    <t>(d) RSA Exports (5)</t>
  </si>
  <si>
    <t>Products (4)</t>
  </si>
  <si>
    <t>Surplus(-)/Deficit(+) (6)</t>
  </si>
  <si>
    <t>(g) Stock stored at: (7)</t>
  </si>
  <si>
    <t>(g) Voorraad geberg by: (7)</t>
  </si>
  <si>
    <t>Surplus(-)/Tekort(+) (6)</t>
  </si>
  <si>
    <t>Monthly announcement of information/Maandelikse bekendmaking van inligting (1)</t>
  </si>
  <si>
    <t>31 Oct/Okt 2003</t>
  </si>
  <si>
    <t>The enunciation of the figures for exports are as declared by the collaborators. The destination thereof cannot be confirmed./Die uiteensetting van die syfers vir uitvoere is soos deur medewerkers verklaar. Die eindbestemming hiervan kan nie bevestig word nie.</t>
  </si>
  <si>
    <t>Apr 2003 - Mar/Mrt 2004</t>
  </si>
  <si>
    <t xml:space="preserve">Prog Apr 2003 - Mar/Mrt 2004 </t>
  </si>
  <si>
    <t>22 913</t>
  </si>
  <si>
    <t xml:space="preserve"> Heelsorghum</t>
  </si>
  <si>
    <t>26/05/2004</t>
  </si>
  <si>
    <t>SMI-052004</t>
  </si>
  <si>
    <t>192 881</t>
  </si>
  <si>
    <t>Meal (8)</t>
  </si>
  <si>
    <t>Rice &amp; Grits - Consumption (8)</t>
  </si>
  <si>
    <t>Meel (8)</t>
  </si>
  <si>
    <t>Rys en gruis - verbruikers (8)</t>
  </si>
  <si>
    <t>(8)</t>
  </si>
  <si>
    <t>SORGHUM - 2003/2004 Year (Apr - Mar) FINAL / 2003/2004 Jaar (Apr - Mrt) FINAAL (2)</t>
  </si>
  <si>
    <t xml:space="preserve">Includes a portion of the production of developing sector - the balance will not be included here./Ingesluit 'n deel van die opkomende sektor - die balans sal nie noodwendig hier ingesluit word nie.  </t>
  </si>
  <si>
    <t xml:space="preserve">The information system reports only on the actual movement of sorghum in commercial structures and must under no circumstances be construed as confirmation or an indication of ownership./Die inligtingstelsel rapporteer slegs oor die fisiese beweging </t>
  </si>
  <si>
    <t>Soos deur medewerkers verklaar. Alhoewel alles gedoen is om te verseker dat die inligting korrek is, aanvaar nie SAGIS of enige van sy direkteure of werknemers enige verantwoordelikheid vir aksies of verliese as gevolg van die inligting wat gebruik is nie.</t>
  </si>
  <si>
    <t>Sorghum equivalent /Sorghum ekwivalent.</t>
  </si>
  <si>
    <t>The surplus/deficit figures are partly due to sorghum dispatched as sweet consumption but received as bitter consumption./Die surplus/tekort syfers is gedeeltelik as gevolg van sorghum wat versend is as soet verbruik maar ontvang word as bitter verbruik.</t>
  </si>
  <si>
    <t>Information amended in accordance to revised information submitted by a processor./Inligting aangepas in ooreenstemming met gewysigde inligting deur 'n verwerker verskaf.</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</si>
</sst>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s>
  <fonts count="42">
    <font>
      <sz val="10"/>
      <name val="Arial"/>
      <family val="0"/>
    </font>
    <font>
      <u val="single"/>
      <sz val="10"/>
      <color indexed="12"/>
      <name val="Arial"/>
      <family val="0"/>
    </font>
    <font>
      <u val="single"/>
      <sz val="10"/>
      <color indexed="36"/>
      <name val="Arial"/>
      <family val="0"/>
    </font>
    <font>
      <b/>
      <sz val="8"/>
      <name val="Arial"/>
      <family val="2"/>
    </font>
    <font>
      <sz val="8"/>
      <name val="Arial"/>
      <family val="2"/>
    </font>
    <font>
      <sz val="10"/>
      <name val="Arial Unicode MS"/>
      <family val="2"/>
    </font>
    <font>
      <sz val="15"/>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73">
    <xf numFmtId="0" fontId="0" fillId="0" borderId="0" xfId="0" applyAlignment="1">
      <alignment/>
    </xf>
    <xf numFmtId="0" fontId="4" fillId="0" borderId="0" xfId="0" applyFont="1" applyFill="1" applyAlignment="1">
      <alignment/>
    </xf>
    <xf numFmtId="0" fontId="0" fillId="0" borderId="0" xfId="0" applyFill="1" applyAlignment="1">
      <alignment horizontal="left" indent="3"/>
    </xf>
    <xf numFmtId="0" fontId="4" fillId="0" borderId="10" xfId="0" applyFont="1" applyFill="1" applyBorder="1" applyAlignment="1">
      <alignment horizontal="center" wrapText="1"/>
    </xf>
    <xf numFmtId="0" fontId="4" fillId="0" borderId="11" xfId="0" applyFont="1" applyFill="1" applyBorder="1" applyAlignment="1">
      <alignment horizontal="center" wrapText="1"/>
    </xf>
    <xf numFmtId="0" fontId="4" fillId="0" borderId="12" xfId="0" applyFont="1" applyFill="1" applyBorder="1" applyAlignment="1">
      <alignment horizontal="left" wrapText="1" indent="3"/>
    </xf>
    <xf numFmtId="173" fontId="4" fillId="0" borderId="13" xfId="0" applyNumberFormat="1" applyFont="1" applyFill="1" applyBorder="1" applyAlignment="1">
      <alignment horizontal="right" wrapText="1"/>
    </xf>
    <xf numFmtId="0" fontId="4" fillId="0" borderId="14" xfId="0" applyFont="1" applyFill="1" applyBorder="1" applyAlignment="1">
      <alignment horizontal="left" wrapText="1" indent="3"/>
    </xf>
    <xf numFmtId="0" fontId="4" fillId="0" borderId="0" xfId="0" applyFont="1" applyFill="1" applyBorder="1" applyAlignment="1">
      <alignment horizontal="left" wrapText="1" indent="3"/>
    </xf>
    <xf numFmtId="173" fontId="4" fillId="0" borderId="10" xfId="0" applyNumberFormat="1" applyFont="1" applyFill="1" applyBorder="1" applyAlignment="1">
      <alignment horizontal="right" wrapText="1"/>
    </xf>
    <xf numFmtId="173" fontId="4" fillId="0" borderId="15" xfId="0" applyNumberFormat="1" applyFont="1" applyFill="1" applyBorder="1" applyAlignment="1">
      <alignment horizontal="right" wrapText="1"/>
    </xf>
    <xf numFmtId="0" fontId="4" fillId="0" borderId="16" xfId="0" applyFont="1" applyFill="1" applyBorder="1" applyAlignment="1">
      <alignment horizontal="left" wrapText="1" indent="3"/>
    </xf>
    <xf numFmtId="173" fontId="4" fillId="0" borderId="11" xfId="0" applyNumberFormat="1" applyFont="1" applyFill="1" applyBorder="1" applyAlignment="1">
      <alignment horizontal="right" wrapText="1"/>
    </xf>
    <xf numFmtId="0" fontId="4" fillId="0" borderId="15" xfId="0" applyFont="1" applyFill="1" applyBorder="1" applyAlignment="1">
      <alignment horizontal="left" wrapText="1" indent="3"/>
    </xf>
    <xf numFmtId="0" fontId="4" fillId="0" borderId="10" xfId="0" applyFont="1" applyFill="1" applyBorder="1" applyAlignment="1">
      <alignment horizontal="left" wrapText="1"/>
    </xf>
    <xf numFmtId="0" fontId="4" fillId="0" borderId="10" xfId="0" applyFont="1" applyFill="1" applyBorder="1" applyAlignment="1">
      <alignment horizontal="right" wrapText="1"/>
    </xf>
    <xf numFmtId="0" fontId="4" fillId="0" borderId="11" xfId="0" applyFont="1" applyFill="1" applyBorder="1" applyAlignment="1">
      <alignment horizontal="left" wrapText="1"/>
    </xf>
    <xf numFmtId="173" fontId="4" fillId="0" borderId="17" xfId="0" applyNumberFormat="1" applyFont="1" applyFill="1" applyBorder="1" applyAlignment="1">
      <alignment horizontal="right" wrapText="1"/>
    </xf>
    <xf numFmtId="0" fontId="4" fillId="0" borderId="11" xfId="0" applyFont="1" applyFill="1" applyBorder="1" applyAlignment="1">
      <alignment horizontal="right" wrapText="1"/>
    </xf>
    <xf numFmtId="0" fontId="4" fillId="0" borderId="11" xfId="0" applyFont="1" applyFill="1" applyBorder="1" applyAlignment="1">
      <alignment horizontal="left" wrapText="1" indent="3"/>
    </xf>
    <xf numFmtId="0" fontId="4" fillId="0" borderId="0" xfId="0" applyFont="1" applyFill="1" applyAlignment="1" quotePrefix="1">
      <alignment horizontal="left"/>
    </xf>
    <xf numFmtId="0" fontId="4" fillId="0" borderId="0" xfId="0" applyFont="1" applyFill="1" applyAlignment="1">
      <alignment/>
    </xf>
    <xf numFmtId="0" fontId="4" fillId="0" borderId="0" xfId="0" applyFont="1" applyFill="1" applyAlignment="1">
      <alignment horizontal="left"/>
    </xf>
    <xf numFmtId="49" fontId="4" fillId="0" borderId="0" xfId="0" applyNumberFormat="1" applyFont="1" applyFill="1" applyAlignment="1">
      <alignment horizontal="left"/>
    </xf>
    <xf numFmtId="0" fontId="4" fillId="0" borderId="0" xfId="0" applyFont="1" applyFill="1" applyAlignment="1">
      <alignment horizontal="right"/>
    </xf>
    <xf numFmtId="0" fontId="4" fillId="0" borderId="0" xfId="0" applyFont="1" applyFill="1" applyBorder="1" applyAlignment="1">
      <alignment/>
    </xf>
    <xf numFmtId="0" fontId="4" fillId="0" borderId="0" xfId="0" applyFont="1" applyFill="1" applyAlignment="1">
      <alignment horizontal="left" indent="3"/>
    </xf>
    <xf numFmtId="0" fontId="4" fillId="0" borderId="15" xfId="0" applyFont="1" applyFill="1" applyBorder="1" applyAlignment="1">
      <alignment horizontal="left" wrapText="1"/>
    </xf>
    <xf numFmtId="0" fontId="4" fillId="0" borderId="15" xfId="0" applyFont="1" applyFill="1" applyBorder="1" applyAlignment="1">
      <alignment horizontal="right" wrapText="1"/>
    </xf>
    <xf numFmtId="0" fontId="3" fillId="0" borderId="14" xfId="0" applyFont="1" applyFill="1" applyBorder="1" applyAlignment="1">
      <alignment horizontal="left" wrapText="1"/>
    </xf>
    <xf numFmtId="173" fontId="4" fillId="0" borderId="18" xfId="0" applyNumberFormat="1" applyFont="1" applyFill="1" applyBorder="1" applyAlignment="1">
      <alignment horizontal="right" wrapText="1"/>
    </xf>
    <xf numFmtId="0" fontId="4" fillId="0" borderId="0" xfId="0" applyFont="1" applyFill="1" applyAlignment="1">
      <alignment horizontal="center"/>
    </xf>
    <xf numFmtId="0" fontId="4" fillId="0" borderId="19" xfId="0" applyFont="1" applyFill="1" applyBorder="1" applyAlignment="1">
      <alignment horizontal="left" wrapText="1"/>
    </xf>
    <xf numFmtId="0" fontId="4" fillId="0" borderId="0" xfId="0" applyFont="1" applyFill="1" applyAlignment="1" quotePrefix="1">
      <alignment/>
    </xf>
    <xf numFmtId="173" fontId="4" fillId="0" borderId="0" xfId="0" applyNumberFormat="1" applyFont="1" applyFill="1" applyBorder="1" applyAlignment="1">
      <alignment horizontal="left" wrapText="1" indent="3"/>
    </xf>
    <xf numFmtId="173" fontId="4" fillId="0" borderId="20" xfId="0" applyNumberFormat="1" applyFont="1" applyFill="1" applyBorder="1" applyAlignment="1">
      <alignment horizontal="right" wrapText="1"/>
    </xf>
    <xf numFmtId="0" fontId="4" fillId="0" borderId="21" xfId="0" applyFont="1" applyFill="1" applyBorder="1" applyAlignment="1">
      <alignment horizontal="right" wrapText="1"/>
    </xf>
    <xf numFmtId="0" fontId="4" fillId="0" borderId="18" xfId="0" applyFont="1" applyFill="1" applyBorder="1" applyAlignment="1">
      <alignment horizontal="left" wrapText="1" indent="3"/>
    </xf>
    <xf numFmtId="0" fontId="4" fillId="0" borderId="22" xfId="0" applyFont="1" applyFill="1" applyBorder="1" applyAlignment="1">
      <alignment horizontal="left" wrapText="1" indent="3"/>
    </xf>
    <xf numFmtId="0" fontId="4" fillId="0" borderId="23" xfId="0" applyFont="1" applyFill="1" applyBorder="1" applyAlignment="1">
      <alignment horizontal="left" wrapText="1" indent="3"/>
    </xf>
    <xf numFmtId="0" fontId="4" fillId="0" borderId="19" xfId="0" applyFont="1" applyFill="1" applyBorder="1" applyAlignment="1">
      <alignment horizontal="left" wrapText="1" indent="3"/>
    </xf>
    <xf numFmtId="0" fontId="0" fillId="0" borderId="0" xfId="0" applyFont="1" applyFill="1" applyBorder="1" applyAlignment="1">
      <alignment/>
    </xf>
    <xf numFmtId="0" fontId="0" fillId="0" borderId="0" xfId="0" applyFont="1" applyFill="1" applyAlignment="1">
      <alignment/>
    </xf>
    <xf numFmtId="0" fontId="4" fillId="0" borderId="24" xfId="0" applyFont="1" applyFill="1" applyBorder="1" applyAlignment="1">
      <alignment horizontal="right" wrapText="1"/>
    </xf>
    <xf numFmtId="0" fontId="4" fillId="0" borderId="14" xfId="0" applyFont="1" applyFill="1" applyBorder="1" applyAlignment="1">
      <alignment horizontal="left" wrapText="1"/>
    </xf>
    <xf numFmtId="0" fontId="4" fillId="0" borderId="16" xfId="0" applyFont="1" applyFill="1" applyBorder="1" applyAlignment="1">
      <alignment horizontal="right" wrapText="1"/>
    </xf>
    <xf numFmtId="0" fontId="5" fillId="0" borderId="0" xfId="0" applyFont="1" applyFill="1" applyAlignment="1">
      <alignment horizontal="center" wrapText="1"/>
    </xf>
    <xf numFmtId="0" fontId="3" fillId="0" borderId="24" xfId="0" applyFont="1" applyFill="1" applyBorder="1" applyAlignment="1">
      <alignment horizontal="left" wrapText="1"/>
    </xf>
    <xf numFmtId="0" fontId="3" fillId="0" borderId="20" xfId="0" applyFont="1" applyFill="1" applyBorder="1" applyAlignment="1">
      <alignment horizontal="left" wrapText="1"/>
    </xf>
    <xf numFmtId="0" fontId="3" fillId="0" borderId="20" xfId="0" applyFont="1" applyFill="1" applyBorder="1" applyAlignment="1">
      <alignment horizontal="right" wrapText="1"/>
    </xf>
    <xf numFmtId="0" fontId="3" fillId="0" borderId="19" xfId="0" applyFont="1" applyFill="1" applyBorder="1" applyAlignment="1">
      <alignment horizontal="right" wrapText="1"/>
    </xf>
    <xf numFmtId="173" fontId="0" fillId="0" borderId="0" xfId="0" applyNumberFormat="1" applyFill="1" applyAlignment="1">
      <alignment horizontal="left" indent="3"/>
    </xf>
    <xf numFmtId="173" fontId="4" fillId="0" borderId="15" xfId="0" applyNumberFormat="1" applyFont="1" applyFill="1" applyBorder="1" applyAlignment="1">
      <alignment horizontal="right"/>
    </xf>
    <xf numFmtId="173" fontId="4" fillId="0" borderId="11" xfId="0" applyNumberFormat="1" applyFont="1" applyFill="1" applyBorder="1" applyAlignment="1">
      <alignment horizontal="right"/>
    </xf>
    <xf numFmtId="0" fontId="4" fillId="0" borderId="25" xfId="0" applyFont="1" applyFill="1" applyBorder="1" applyAlignment="1">
      <alignment horizontal="left" wrapText="1"/>
    </xf>
    <xf numFmtId="173" fontId="4" fillId="0" borderId="10" xfId="0" applyNumberFormat="1" applyFont="1" applyFill="1" applyBorder="1" applyAlignment="1">
      <alignment horizontal="right"/>
    </xf>
    <xf numFmtId="0" fontId="3" fillId="0" borderId="15" xfId="0" applyFont="1" applyFill="1" applyBorder="1" applyAlignment="1">
      <alignment horizontal="right" wrapText="1"/>
    </xf>
    <xf numFmtId="0" fontId="3" fillId="0" borderId="15" xfId="0" applyFont="1" applyFill="1" applyBorder="1" applyAlignment="1">
      <alignment horizontal="left" wrapText="1"/>
    </xf>
    <xf numFmtId="0" fontId="0" fillId="0" borderId="15" xfId="0" applyFill="1" applyBorder="1" applyAlignment="1">
      <alignment horizontal="right" wrapText="1"/>
    </xf>
    <xf numFmtId="0" fontId="0" fillId="0" borderId="16" xfId="0" applyFill="1" applyBorder="1" applyAlignment="1">
      <alignment wrapText="1"/>
    </xf>
    <xf numFmtId="0" fontId="0" fillId="0" borderId="15" xfId="0" applyFill="1" applyBorder="1" applyAlignment="1">
      <alignment wrapText="1"/>
    </xf>
    <xf numFmtId="173" fontId="4" fillId="0" borderId="22" xfId="0" applyNumberFormat="1" applyFont="1" applyFill="1" applyBorder="1" applyAlignment="1">
      <alignment horizontal="left" wrapText="1" indent="3"/>
    </xf>
    <xf numFmtId="173" fontId="4" fillId="0" borderId="21" xfId="0" applyNumberFormat="1" applyFont="1" applyFill="1" applyBorder="1" applyAlignment="1">
      <alignment horizontal="right" wrapText="1"/>
    </xf>
    <xf numFmtId="173" fontId="4" fillId="0" borderId="26" xfId="0" applyNumberFormat="1" applyFont="1" applyFill="1" applyBorder="1" applyAlignment="1">
      <alignment horizontal="right" wrapText="1"/>
    </xf>
    <xf numFmtId="173" fontId="4" fillId="0" borderId="27" xfId="0" applyNumberFormat="1" applyFont="1" applyFill="1" applyBorder="1" applyAlignment="1">
      <alignment horizontal="right" wrapText="1"/>
    </xf>
    <xf numFmtId="173" fontId="4" fillId="0" borderId="23" xfId="0" applyNumberFormat="1" applyFont="1" applyFill="1" applyBorder="1" applyAlignment="1">
      <alignment horizontal="right" wrapText="1"/>
    </xf>
    <xf numFmtId="0" fontId="4" fillId="0" borderId="0" xfId="0" applyFont="1" applyFill="1" applyBorder="1" applyAlignment="1">
      <alignment horizontal="left" wrapText="1"/>
    </xf>
    <xf numFmtId="173" fontId="4" fillId="0" borderId="0" xfId="0" applyNumberFormat="1" applyFont="1" applyFill="1" applyBorder="1" applyAlignment="1">
      <alignment horizontal="right" wrapText="1"/>
    </xf>
    <xf numFmtId="173" fontId="4" fillId="0" borderId="0" xfId="0" applyNumberFormat="1" applyFont="1" applyFill="1" applyBorder="1" applyAlignment="1">
      <alignment horizontal="right"/>
    </xf>
    <xf numFmtId="0" fontId="4" fillId="0" borderId="0" xfId="0" applyFont="1" applyFill="1" applyBorder="1" applyAlignment="1">
      <alignment horizontal="right" wrapText="1"/>
    </xf>
    <xf numFmtId="0" fontId="4" fillId="0" borderId="18" xfId="0" applyFont="1" applyFill="1" applyBorder="1" applyAlignment="1">
      <alignment wrapText="1"/>
    </xf>
    <xf numFmtId="0" fontId="4" fillId="0" borderId="22" xfId="0" applyFont="1" applyFill="1" applyBorder="1" applyAlignment="1">
      <alignment wrapText="1"/>
    </xf>
    <xf numFmtId="173" fontId="4" fillId="0" borderId="23" xfId="0" applyNumberFormat="1" applyFont="1" applyFill="1" applyBorder="1" applyAlignment="1">
      <alignment wrapText="1"/>
    </xf>
    <xf numFmtId="0" fontId="4" fillId="0" borderId="14" xfId="0" applyFont="1" applyFill="1" applyBorder="1" applyAlignment="1">
      <alignment wrapText="1"/>
    </xf>
    <xf numFmtId="0" fontId="4" fillId="0" borderId="0" xfId="0" applyFont="1" applyFill="1" applyBorder="1" applyAlignment="1">
      <alignment wrapText="1"/>
    </xf>
    <xf numFmtId="173" fontId="4" fillId="0" borderId="16" xfId="0" applyNumberFormat="1" applyFont="1" applyFill="1" applyBorder="1" applyAlignment="1">
      <alignment wrapText="1"/>
    </xf>
    <xf numFmtId="0" fontId="4" fillId="0" borderId="16" xfId="0" applyFont="1" applyFill="1" applyBorder="1" applyAlignment="1">
      <alignment wrapText="1"/>
    </xf>
    <xf numFmtId="0" fontId="4" fillId="0" borderId="24" xfId="0" applyFont="1" applyFill="1" applyBorder="1" applyAlignment="1">
      <alignment wrapText="1"/>
    </xf>
    <xf numFmtId="0" fontId="4" fillId="0" borderId="20" xfId="0" applyFont="1" applyFill="1" applyBorder="1" applyAlignment="1">
      <alignment wrapText="1"/>
    </xf>
    <xf numFmtId="0" fontId="4" fillId="0" borderId="21" xfId="0" applyFont="1" applyFill="1" applyBorder="1" applyAlignment="1">
      <alignment wrapText="1"/>
    </xf>
    <xf numFmtId="0" fontId="4" fillId="0" borderId="12" xfId="0" applyFont="1" applyFill="1" applyBorder="1" applyAlignment="1">
      <alignment wrapText="1"/>
    </xf>
    <xf numFmtId="173" fontId="4" fillId="0" borderId="25" xfId="0" applyNumberFormat="1" applyFont="1" applyFill="1" applyBorder="1" applyAlignment="1">
      <alignment wrapText="1"/>
    </xf>
    <xf numFmtId="173" fontId="4" fillId="0" borderId="21" xfId="0" applyNumberFormat="1" applyFont="1" applyFill="1" applyBorder="1" applyAlignment="1">
      <alignment wrapText="1"/>
    </xf>
    <xf numFmtId="173" fontId="4" fillId="0" borderId="12" xfId="0" applyNumberFormat="1" applyFont="1" applyFill="1" applyBorder="1" applyAlignment="1">
      <alignment wrapText="1"/>
    </xf>
    <xf numFmtId="0" fontId="4" fillId="0" borderId="0" xfId="0" applyFont="1" applyFill="1" applyBorder="1" applyAlignment="1">
      <alignment horizontal="left"/>
    </xf>
    <xf numFmtId="0" fontId="4" fillId="0" borderId="0" xfId="0" applyFont="1" applyFill="1" applyAlignment="1">
      <alignment horizontal="left" indent="1"/>
    </xf>
    <xf numFmtId="0" fontId="6" fillId="0" borderId="0" xfId="0" applyFont="1" applyFill="1" applyAlignment="1">
      <alignment/>
    </xf>
    <xf numFmtId="0" fontId="4" fillId="0" borderId="0" xfId="0" applyFont="1" applyFill="1" applyBorder="1" applyAlignment="1" quotePrefix="1">
      <alignment/>
    </xf>
    <xf numFmtId="0" fontId="6" fillId="0" borderId="0" xfId="0" applyFont="1" applyFill="1" applyBorder="1" applyAlignment="1">
      <alignment/>
    </xf>
    <xf numFmtId="0" fontId="4" fillId="0" borderId="0" xfId="0" applyFont="1" applyFill="1" applyAlignment="1" quotePrefix="1">
      <alignment horizontal="right"/>
    </xf>
    <xf numFmtId="0" fontId="7" fillId="0" borderId="0" xfId="0" applyFont="1" applyFill="1" applyAlignment="1">
      <alignment/>
    </xf>
    <xf numFmtId="49" fontId="4" fillId="0" borderId="0" xfId="0" applyNumberFormat="1" applyFont="1" applyFill="1" applyAlignment="1" quotePrefix="1">
      <alignment horizontal="left"/>
    </xf>
    <xf numFmtId="0" fontId="4" fillId="0" borderId="0" xfId="0" applyFont="1" applyFill="1" applyBorder="1" applyAlignment="1">
      <alignment horizontal="left" vertical="center"/>
    </xf>
    <xf numFmtId="17" fontId="4" fillId="0" borderId="0" xfId="0" applyNumberFormat="1" applyFont="1" applyFill="1" applyAlignment="1" quotePrefix="1">
      <alignment horizontal="right"/>
    </xf>
    <xf numFmtId="0" fontId="4" fillId="0" borderId="0" xfId="0" applyFont="1" applyFill="1" applyAlignment="1">
      <alignment horizontal="right"/>
    </xf>
    <xf numFmtId="0" fontId="4" fillId="0" borderId="24" xfId="0" applyFont="1" applyFill="1" applyBorder="1" applyAlignment="1">
      <alignment horizontal="left" wrapText="1"/>
    </xf>
    <xf numFmtId="0" fontId="4" fillId="0" borderId="19" xfId="0" applyFont="1" applyFill="1" applyBorder="1" applyAlignment="1">
      <alignment horizontal="left" wrapText="1"/>
    </xf>
    <xf numFmtId="0" fontId="4" fillId="0" borderId="24" xfId="0" applyFont="1" applyFill="1" applyBorder="1" applyAlignment="1">
      <alignment horizontal="right"/>
    </xf>
    <xf numFmtId="0" fontId="4" fillId="0" borderId="19" xfId="0" applyFont="1" applyFill="1" applyBorder="1" applyAlignment="1">
      <alignment horizontal="right"/>
    </xf>
    <xf numFmtId="0" fontId="4" fillId="0" borderId="0" xfId="0" applyFont="1" applyFill="1" applyAlignment="1">
      <alignment/>
    </xf>
    <xf numFmtId="0" fontId="4" fillId="0" borderId="0" xfId="0" applyFont="1" applyFill="1" applyAlignment="1">
      <alignment horizontal="left" indent="2"/>
    </xf>
    <xf numFmtId="0" fontId="4" fillId="0" borderId="0" xfId="0" applyFont="1" applyFill="1" applyAlignment="1">
      <alignment horizontal="center"/>
    </xf>
    <xf numFmtId="0" fontId="4" fillId="0" borderId="14" xfId="0" applyFont="1" applyFill="1" applyBorder="1" applyAlignment="1">
      <alignment horizontal="left" wrapText="1"/>
    </xf>
    <xf numFmtId="0" fontId="4" fillId="0" borderId="16" xfId="0" applyFont="1" applyFill="1" applyBorder="1" applyAlignment="1">
      <alignment horizontal="left" wrapText="1"/>
    </xf>
    <xf numFmtId="0" fontId="4" fillId="0" borderId="14" xfId="0" applyFont="1" applyFill="1" applyBorder="1" applyAlignment="1">
      <alignment horizontal="right"/>
    </xf>
    <xf numFmtId="0" fontId="4" fillId="0" borderId="16" xfId="0" applyFont="1" applyFill="1" applyBorder="1" applyAlignment="1">
      <alignment horizontal="right"/>
    </xf>
    <xf numFmtId="0" fontId="4" fillId="0" borderId="14" xfId="0" applyFont="1" applyFill="1" applyBorder="1" applyAlignment="1">
      <alignment horizontal="left"/>
    </xf>
    <xf numFmtId="0" fontId="4" fillId="0" borderId="16" xfId="0" applyFont="1" applyFill="1" applyBorder="1" applyAlignment="1">
      <alignment horizontal="left"/>
    </xf>
    <xf numFmtId="0" fontId="4" fillId="0" borderId="18" xfId="0" applyFont="1" applyFill="1" applyBorder="1" applyAlignment="1">
      <alignment horizontal="left" wrapText="1"/>
    </xf>
    <xf numFmtId="0" fontId="4" fillId="0" borderId="23" xfId="0" applyFont="1" applyFill="1" applyBorder="1" applyAlignment="1">
      <alignment horizontal="left" wrapText="1"/>
    </xf>
    <xf numFmtId="0" fontId="4" fillId="0" borderId="18" xfId="0" applyFont="1" applyFill="1" applyBorder="1" applyAlignment="1">
      <alignment horizontal="right"/>
    </xf>
    <xf numFmtId="0" fontId="4" fillId="0" borderId="23" xfId="0" applyFont="1" applyFill="1" applyBorder="1" applyAlignment="1">
      <alignment horizontal="right"/>
    </xf>
    <xf numFmtId="0" fontId="4" fillId="0" borderId="24" xfId="0" applyFont="1" applyFill="1" applyBorder="1" applyAlignment="1">
      <alignment horizontal="right" wrapText="1"/>
    </xf>
    <xf numFmtId="0" fontId="4" fillId="0" borderId="19" xfId="0" applyFont="1" applyFill="1" applyBorder="1" applyAlignment="1">
      <alignment horizontal="right" wrapText="1"/>
    </xf>
    <xf numFmtId="0" fontId="3" fillId="0" borderId="18" xfId="0" applyFont="1" applyFill="1" applyBorder="1" applyAlignment="1">
      <alignment horizontal="left" wrapText="1"/>
    </xf>
    <xf numFmtId="0" fontId="3" fillId="0" borderId="22" xfId="0" applyFont="1" applyFill="1" applyBorder="1" applyAlignment="1">
      <alignment horizontal="left" wrapText="1"/>
    </xf>
    <xf numFmtId="0" fontId="3" fillId="0" borderId="23" xfId="0" applyFont="1" applyFill="1" applyBorder="1" applyAlignment="1">
      <alignment horizontal="left" wrapText="1"/>
    </xf>
    <xf numFmtId="0" fontId="3" fillId="0" borderId="18" xfId="0" applyFont="1" applyFill="1" applyBorder="1" applyAlignment="1">
      <alignment horizontal="right" wrapText="1"/>
    </xf>
    <xf numFmtId="0" fontId="4" fillId="0" borderId="22" xfId="0" applyFont="1" applyFill="1" applyBorder="1" applyAlignment="1">
      <alignment horizontal="right"/>
    </xf>
    <xf numFmtId="0" fontId="3" fillId="0" borderId="14" xfId="0" applyFont="1" applyFill="1" applyBorder="1" applyAlignment="1">
      <alignment horizontal="left" wrapText="1"/>
    </xf>
    <xf numFmtId="0" fontId="3" fillId="0" borderId="0" xfId="0" applyFont="1" applyFill="1" applyBorder="1" applyAlignment="1">
      <alignment horizontal="left" wrapText="1"/>
    </xf>
    <xf numFmtId="0" fontId="3" fillId="0" borderId="16" xfId="0" applyFont="1" applyFill="1" applyBorder="1" applyAlignment="1">
      <alignment horizontal="left" wrapText="1"/>
    </xf>
    <xf numFmtId="0" fontId="3" fillId="0" borderId="14" xfId="0" applyFont="1" applyFill="1" applyBorder="1" applyAlignment="1">
      <alignment horizontal="right" wrapText="1"/>
    </xf>
    <xf numFmtId="0" fontId="3" fillId="0" borderId="0" xfId="0" applyFont="1" applyFill="1" applyBorder="1" applyAlignment="1">
      <alignment horizontal="right" wrapText="1"/>
    </xf>
    <xf numFmtId="0" fontId="3" fillId="0" borderId="16" xfId="0" applyFont="1" applyFill="1" applyBorder="1" applyAlignment="1">
      <alignment horizontal="right" wrapText="1"/>
    </xf>
    <xf numFmtId="0" fontId="4" fillId="0" borderId="18" xfId="0" applyFont="1" applyFill="1" applyBorder="1" applyAlignment="1">
      <alignment horizontal="right" wrapText="1"/>
    </xf>
    <xf numFmtId="0" fontId="4" fillId="0" borderId="23" xfId="0" applyFont="1" applyFill="1" applyBorder="1" applyAlignment="1">
      <alignment horizontal="right" wrapText="1"/>
    </xf>
    <xf numFmtId="173" fontId="4" fillId="0" borderId="12" xfId="0" applyNumberFormat="1" applyFont="1" applyFill="1" applyBorder="1" applyAlignment="1" quotePrefix="1">
      <alignment horizontal="center" wrapText="1"/>
    </xf>
    <xf numFmtId="173" fontId="4" fillId="0" borderId="12" xfId="0" applyNumberFormat="1" applyFont="1" applyFill="1" applyBorder="1" applyAlignment="1">
      <alignment horizontal="center" wrapText="1"/>
    </xf>
    <xf numFmtId="0" fontId="3" fillId="0" borderId="20"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21" xfId="0" applyFont="1" applyFill="1" applyBorder="1" applyAlignment="1">
      <alignment horizontal="left" wrapText="1"/>
    </xf>
    <xf numFmtId="0" fontId="3" fillId="0" borderId="12" xfId="0" applyFont="1" applyFill="1" applyBorder="1" applyAlignment="1">
      <alignment horizontal="left" wrapText="1"/>
    </xf>
    <xf numFmtId="0" fontId="3" fillId="0" borderId="25" xfId="0" applyFont="1" applyFill="1" applyBorder="1" applyAlignment="1">
      <alignment horizontal="left" wrapText="1"/>
    </xf>
    <xf numFmtId="0" fontId="3" fillId="0" borderId="21" xfId="0" applyFont="1" applyFill="1" applyBorder="1" applyAlignment="1">
      <alignment horizontal="right" wrapText="1"/>
    </xf>
    <xf numFmtId="0" fontId="3" fillId="0" borderId="12" xfId="0" applyFont="1" applyFill="1" applyBorder="1" applyAlignment="1">
      <alignment horizontal="right" wrapText="1"/>
    </xf>
    <xf numFmtId="0" fontId="3" fillId="0" borderId="25" xfId="0" applyFont="1" applyFill="1" applyBorder="1" applyAlignment="1">
      <alignment horizontal="right" wrapText="1"/>
    </xf>
    <xf numFmtId="0" fontId="3" fillId="0" borderId="24" xfId="0" applyFont="1" applyFill="1" applyBorder="1" applyAlignment="1">
      <alignment horizontal="center" vertical="top" wrapText="1"/>
    </xf>
    <xf numFmtId="0" fontId="4" fillId="0" borderId="25" xfId="0" applyFont="1" applyFill="1" applyBorder="1" applyAlignment="1">
      <alignment horizontal="left" wrapText="1"/>
    </xf>
    <xf numFmtId="0" fontId="3" fillId="0" borderId="22" xfId="0" applyFont="1" applyFill="1" applyBorder="1" applyAlignment="1">
      <alignment horizontal="right" wrapText="1"/>
    </xf>
    <xf numFmtId="0" fontId="3" fillId="0" borderId="23" xfId="0" applyFont="1" applyFill="1" applyBorder="1" applyAlignment="1">
      <alignment horizontal="right" wrapText="1"/>
    </xf>
    <xf numFmtId="0" fontId="0" fillId="0" borderId="25" xfId="0" applyFill="1" applyBorder="1" applyAlignment="1">
      <alignment horizontal="left" wrapText="1"/>
    </xf>
    <xf numFmtId="0" fontId="0" fillId="0" borderId="23" xfId="0" applyFill="1" applyBorder="1" applyAlignment="1">
      <alignment horizontal="right" wrapText="1"/>
    </xf>
    <xf numFmtId="0" fontId="4" fillId="0" borderId="14" xfId="0" applyFont="1" applyFill="1" applyBorder="1" applyAlignment="1">
      <alignment horizontal="right" wrapText="1"/>
    </xf>
    <xf numFmtId="0" fontId="4" fillId="0" borderId="16" xfId="0" applyFont="1" applyFill="1" applyBorder="1" applyAlignment="1">
      <alignment horizontal="right" wrapText="1"/>
    </xf>
    <xf numFmtId="0" fontId="4" fillId="0" borderId="12" xfId="0" applyFont="1" applyFill="1" applyBorder="1" applyAlignment="1">
      <alignment horizontal="center" wrapText="1"/>
    </xf>
    <xf numFmtId="0" fontId="4" fillId="0" borderId="0" xfId="0" applyFont="1" applyFill="1" applyAlignment="1">
      <alignment horizontal="center" wrapText="1"/>
    </xf>
    <xf numFmtId="0" fontId="4" fillId="0" borderId="16" xfId="0" applyFont="1" applyFill="1" applyBorder="1" applyAlignment="1">
      <alignment horizontal="center" wrapText="1"/>
    </xf>
    <xf numFmtId="0" fontId="4" fillId="0" borderId="21" xfId="0" applyFont="1" applyFill="1" applyBorder="1" applyAlignment="1" quotePrefix="1">
      <alignment horizontal="center" wrapText="1"/>
    </xf>
    <xf numFmtId="0" fontId="4" fillId="0" borderId="25" xfId="0" applyFont="1" applyFill="1" applyBorder="1" applyAlignment="1">
      <alignment horizontal="center" wrapText="1"/>
    </xf>
    <xf numFmtId="49" fontId="4" fillId="0" borderId="21" xfId="0" applyNumberFormat="1" applyFont="1" applyFill="1" applyBorder="1" applyAlignment="1" quotePrefix="1">
      <alignment horizontal="center" wrapText="1"/>
    </xf>
    <xf numFmtId="49" fontId="4" fillId="0" borderId="12" xfId="0" applyNumberFormat="1" applyFont="1" applyFill="1" applyBorder="1" applyAlignment="1">
      <alignment horizontal="center" wrapText="1"/>
    </xf>
    <xf numFmtId="49" fontId="4" fillId="0" borderId="25" xfId="0" applyNumberFormat="1" applyFont="1" applyFill="1" applyBorder="1" applyAlignment="1">
      <alignment horizontal="center" wrapText="1"/>
    </xf>
    <xf numFmtId="0" fontId="3" fillId="0" borderId="18" xfId="0" applyFont="1" applyFill="1" applyBorder="1" applyAlignment="1">
      <alignment horizontal="center" vertical="top" wrapText="1"/>
    </xf>
    <xf numFmtId="0" fontId="3" fillId="0" borderId="22" xfId="0" applyFont="1" applyFill="1" applyBorder="1" applyAlignment="1">
      <alignment horizontal="center" vertical="top" wrapText="1"/>
    </xf>
    <xf numFmtId="0" fontId="3" fillId="0" borderId="23" xfId="0" applyFont="1" applyFill="1" applyBorder="1" applyAlignment="1">
      <alignment horizontal="center" vertical="top" wrapText="1"/>
    </xf>
    <xf numFmtId="15" fontId="4" fillId="0" borderId="21" xfId="0" applyNumberFormat="1" applyFont="1" applyFill="1" applyBorder="1" applyAlignment="1" quotePrefix="1">
      <alignment horizontal="center" wrapText="1"/>
    </xf>
    <xf numFmtId="0" fontId="4" fillId="0" borderId="21" xfId="0" applyFont="1" applyFill="1" applyBorder="1" applyAlignment="1">
      <alignment horizontal="center" wrapText="1"/>
    </xf>
    <xf numFmtId="0" fontId="4" fillId="0" borderId="18" xfId="0" applyFont="1" applyFill="1" applyBorder="1" applyAlignment="1" quotePrefix="1">
      <alignment horizontal="center" wrapText="1"/>
    </xf>
    <xf numFmtId="0" fontId="4" fillId="0" borderId="22" xfId="0" applyFont="1" applyFill="1" applyBorder="1" applyAlignment="1">
      <alignment horizontal="center" wrapText="1"/>
    </xf>
    <xf numFmtId="0" fontId="4" fillId="0" borderId="23" xfId="0" applyFont="1" applyFill="1" applyBorder="1" applyAlignment="1">
      <alignment horizontal="center" wrapText="1"/>
    </xf>
    <xf numFmtId="0" fontId="4" fillId="0" borderId="24" xfId="0" applyFont="1" applyFill="1" applyBorder="1" applyAlignment="1">
      <alignment horizontal="center" wrapText="1"/>
    </xf>
    <xf numFmtId="0" fontId="4" fillId="0" borderId="20" xfId="0" applyFont="1" applyFill="1" applyBorder="1" applyAlignment="1">
      <alignment horizontal="center" wrapText="1"/>
    </xf>
    <xf numFmtId="0" fontId="4" fillId="0" borderId="19" xfId="0" applyFont="1" applyFill="1" applyBorder="1" applyAlignment="1">
      <alignment horizontal="center" wrapText="1"/>
    </xf>
    <xf numFmtId="0" fontId="4" fillId="0" borderId="18" xfId="0" applyFont="1" applyFill="1" applyBorder="1" applyAlignment="1">
      <alignment horizontal="center" wrapText="1"/>
    </xf>
    <xf numFmtId="0" fontId="3" fillId="0" borderId="14"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6" xfId="0" applyFont="1" applyFill="1" applyBorder="1" applyAlignment="1">
      <alignment horizontal="center" vertical="top" wrapText="1"/>
    </xf>
    <xf numFmtId="17" fontId="4" fillId="0" borderId="24" xfId="0" applyNumberFormat="1" applyFont="1" applyFill="1" applyBorder="1" applyAlignment="1" quotePrefix="1">
      <alignment horizontal="center" wrapText="1"/>
    </xf>
    <xf numFmtId="0" fontId="7" fillId="0" borderId="0" xfId="0" applyFont="1" applyFill="1" applyAlignment="1">
      <alignment horizontal="center" wrapText="1"/>
    </xf>
    <xf numFmtId="0" fontId="7" fillId="0" borderId="0" xfId="0" applyFont="1" applyFill="1" applyAlignment="1">
      <alignment horizontal="right" wrapText="1"/>
    </xf>
    <xf numFmtId="0" fontId="7" fillId="0" borderId="0" xfId="0" applyFont="1" applyFill="1" applyAlignment="1">
      <alignment horizontal="left" indent="3"/>
    </xf>
    <xf numFmtId="0" fontId="0" fillId="0" borderId="20" xfId="0" applyFill="1" applyBorder="1" applyAlignment="1" quotePrefix="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S72"/>
  <sheetViews>
    <sheetView tabSelected="1" zoomScalePageLayoutView="0" workbookViewId="0" topLeftCell="A1">
      <selection activeCell="D1" sqref="D1:AP1"/>
    </sheetView>
  </sheetViews>
  <sheetFormatPr defaultColWidth="9.140625" defaultRowHeight="12.75"/>
  <cols>
    <col min="1" max="1" width="1.1484375" style="2" customWidth="1"/>
    <col min="2" max="2" width="3.57421875" style="2" customWidth="1"/>
    <col min="3" max="3" width="30.28125" style="2" customWidth="1"/>
    <col min="4" max="35" width="9.140625" style="2" customWidth="1"/>
    <col min="36" max="36" width="9.00390625" style="2" customWidth="1"/>
    <col min="37" max="42" width="9.140625" style="2" customWidth="1"/>
    <col min="43" max="43" width="30.28125" style="2" customWidth="1"/>
    <col min="44" max="44" width="1.1484375" style="2" customWidth="1"/>
    <col min="45" max="45" width="1.28515625" style="2" customWidth="1"/>
    <col min="46" max="46" width="13.8515625" style="2" bestFit="1" customWidth="1"/>
    <col min="47" max="47" width="12.421875" style="2" customWidth="1"/>
    <col min="48" max="48" width="11.7109375" style="2" bestFit="1" customWidth="1"/>
    <col min="49" max="16384" width="9.140625" style="2" customWidth="1"/>
  </cols>
  <sheetData>
    <row r="1" spans="1:45" ht="15" customHeight="1">
      <c r="A1" s="90" t="s">
        <v>138</v>
      </c>
      <c r="D1" s="169" t="s">
        <v>130</v>
      </c>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70" t="s">
        <v>137</v>
      </c>
      <c r="AR1" s="170"/>
      <c r="AS1" s="170"/>
    </row>
    <row r="2" spans="1:45" ht="15" customHeight="1">
      <c r="A2" s="169" t="s">
        <v>145</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row>
    <row r="3" spans="1:42" ht="15" customHeight="1">
      <c r="A3" s="46"/>
      <c r="D3" s="172" t="s">
        <v>42</v>
      </c>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row>
    <row r="4" spans="1:45" ht="12.75" customHeight="1">
      <c r="A4" s="153"/>
      <c r="B4" s="154"/>
      <c r="C4" s="155"/>
      <c r="D4" s="164" t="s">
        <v>45</v>
      </c>
      <c r="E4" s="159"/>
      <c r="F4" s="160"/>
      <c r="G4" s="164" t="s">
        <v>44</v>
      </c>
      <c r="H4" s="159"/>
      <c r="I4" s="160"/>
      <c r="J4" s="164" t="s">
        <v>46</v>
      </c>
      <c r="K4" s="159"/>
      <c r="L4" s="160"/>
      <c r="M4" s="158" t="s">
        <v>66</v>
      </c>
      <c r="N4" s="159"/>
      <c r="O4" s="160"/>
      <c r="P4" s="158" t="s">
        <v>47</v>
      </c>
      <c r="Q4" s="159"/>
      <c r="R4" s="160"/>
      <c r="S4" s="158" t="s">
        <v>48</v>
      </c>
      <c r="T4" s="159"/>
      <c r="U4" s="160"/>
      <c r="V4" s="158" t="s">
        <v>67</v>
      </c>
      <c r="W4" s="159"/>
      <c r="X4" s="160"/>
      <c r="Y4" s="158" t="s">
        <v>75</v>
      </c>
      <c r="Z4" s="159"/>
      <c r="AA4" s="160"/>
      <c r="AB4" s="158" t="s">
        <v>68</v>
      </c>
      <c r="AC4" s="159"/>
      <c r="AD4" s="160"/>
      <c r="AE4" s="158" t="s">
        <v>86</v>
      </c>
      <c r="AF4" s="159"/>
      <c r="AG4" s="160"/>
      <c r="AH4" s="158" t="s">
        <v>76</v>
      </c>
      <c r="AI4" s="159"/>
      <c r="AJ4" s="160"/>
      <c r="AK4" s="158" t="s">
        <v>81</v>
      </c>
      <c r="AL4" s="159"/>
      <c r="AM4" s="160"/>
      <c r="AN4" s="164" t="s">
        <v>0</v>
      </c>
      <c r="AO4" s="159"/>
      <c r="AP4" s="160"/>
      <c r="AQ4" s="153"/>
      <c r="AR4" s="154"/>
      <c r="AS4" s="155"/>
    </row>
    <row r="5" spans="1:45" ht="12.75">
      <c r="A5" s="165"/>
      <c r="B5" s="166"/>
      <c r="C5" s="167"/>
      <c r="D5" s="161"/>
      <c r="E5" s="162"/>
      <c r="F5" s="163"/>
      <c r="G5" s="161"/>
      <c r="H5" s="162"/>
      <c r="I5" s="163"/>
      <c r="J5" s="161"/>
      <c r="K5" s="162"/>
      <c r="L5" s="163"/>
      <c r="M5" s="161"/>
      <c r="N5" s="162"/>
      <c r="O5" s="163"/>
      <c r="P5" s="161"/>
      <c r="Q5" s="162"/>
      <c r="R5" s="163"/>
      <c r="S5" s="161"/>
      <c r="T5" s="162"/>
      <c r="U5" s="163"/>
      <c r="V5" s="161"/>
      <c r="W5" s="162"/>
      <c r="X5" s="163"/>
      <c r="Y5" s="161"/>
      <c r="Z5" s="162"/>
      <c r="AA5" s="163"/>
      <c r="AB5" s="161"/>
      <c r="AC5" s="162"/>
      <c r="AD5" s="163"/>
      <c r="AE5" s="161"/>
      <c r="AF5" s="162"/>
      <c r="AG5" s="163"/>
      <c r="AH5" s="161"/>
      <c r="AI5" s="162"/>
      <c r="AJ5" s="163"/>
      <c r="AK5" s="161"/>
      <c r="AL5" s="162"/>
      <c r="AM5" s="163"/>
      <c r="AN5" s="168" t="s">
        <v>133</v>
      </c>
      <c r="AO5" s="162"/>
      <c r="AP5" s="163"/>
      <c r="AQ5" s="165"/>
      <c r="AR5" s="166"/>
      <c r="AS5" s="167"/>
    </row>
    <row r="6" spans="1:45" ht="12.75">
      <c r="A6" s="165"/>
      <c r="B6" s="166"/>
      <c r="C6" s="167"/>
      <c r="D6" s="3" t="s">
        <v>87</v>
      </c>
      <c r="E6" s="3"/>
      <c r="F6" s="3" t="s">
        <v>1</v>
      </c>
      <c r="G6" s="3" t="s">
        <v>87</v>
      </c>
      <c r="H6" s="3"/>
      <c r="I6" s="3" t="s">
        <v>1</v>
      </c>
      <c r="J6" s="3" t="s">
        <v>87</v>
      </c>
      <c r="K6" s="3"/>
      <c r="L6" s="3" t="s">
        <v>1</v>
      </c>
      <c r="M6" s="3" t="s">
        <v>87</v>
      </c>
      <c r="N6" s="3"/>
      <c r="O6" s="3" t="s">
        <v>1</v>
      </c>
      <c r="P6" s="3" t="s">
        <v>87</v>
      </c>
      <c r="Q6" s="3"/>
      <c r="R6" s="3" t="s">
        <v>1</v>
      </c>
      <c r="S6" s="3" t="s">
        <v>87</v>
      </c>
      <c r="T6" s="3"/>
      <c r="U6" s="3" t="s">
        <v>1</v>
      </c>
      <c r="V6" s="3" t="s">
        <v>87</v>
      </c>
      <c r="W6" s="3"/>
      <c r="X6" s="3" t="s">
        <v>1</v>
      </c>
      <c r="Y6" s="3" t="s">
        <v>87</v>
      </c>
      <c r="Z6" s="3"/>
      <c r="AA6" s="3" t="s">
        <v>1</v>
      </c>
      <c r="AB6" s="3" t="s">
        <v>87</v>
      </c>
      <c r="AC6" s="3"/>
      <c r="AD6" s="3" t="s">
        <v>1</v>
      </c>
      <c r="AE6" s="3" t="s">
        <v>87</v>
      </c>
      <c r="AF6" s="3"/>
      <c r="AG6" s="3" t="s">
        <v>1</v>
      </c>
      <c r="AH6" s="3" t="s">
        <v>87</v>
      </c>
      <c r="AI6" s="3"/>
      <c r="AJ6" s="3" t="s">
        <v>1</v>
      </c>
      <c r="AK6" s="3" t="s">
        <v>87</v>
      </c>
      <c r="AL6" s="3"/>
      <c r="AM6" s="3" t="s">
        <v>1</v>
      </c>
      <c r="AN6" s="3" t="s">
        <v>87</v>
      </c>
      <c r="AO6" s="3"/>
      <c r="AP6" s="3" t="s">
        <v>1</v>
      </c>
      <c r="AQ6" s="165"/>
      <c r="AR6" s="166"/>
      <c r="AS6" s="167"/>
    </row>
    <row r="7" spans="1:45" ht="12.75">
      <c r="A7" s="137"/>
      <c r="B7" s="129"/>
      <c r="C7" s="130"/>
      <c r="D7" s="4" t="s">
        <v>89</v>
      </c>
      <c r="E7" s="4" t="s">
        <v>88</v>
      </c>
      <c r="F7" s="4" t="s">
        <v>2</v>
      </c>
      <c r="G7" s="4" t="s">
        <v>89</v>
      </c>
      <c r="H7" s="4" t="s">
        <v>88</v>
      </c>
      <c r="I7" s="4" t="s">
        <v>2</v>
      </c>
      <c r="J7" s="4" t="s">
        <v>89</v>
      </c>
      <c r="K7" s="4" t="s">
        <v>88</v>
      </c>
      <c r="L7" s="4" t="s">
        <v>2</v>
      </c>
      <c r="M7" s="4" t="s">
        <v>89</v>
      </c>
      <c r="N7" s="4" t="s">
        <v>88</v>
      </c>
      <c r="O7" s="4" t="s">
        <v>2</v>
      </c>
      <c r="P7" s="4" t="s">
        <v>89</v>
      </c>
      <c r="Q7" s="4" t="s">
        <v>88</v>
      </c>
      <c r="R7" s="4" t="s">
        <v>2</v>
      </c>
      <c r="S7" s="4" t="s">
        <v>89</v>
      </c>
      <c r="T7" s="4" t="s">
        <v>88</v>
      </c>
      <c r="U7" s="4" t="s">
        <v>2</v>
      </c>
      <c r="V7" s="4" t="s">
        <v>89</v>
      </c>
      <c r="W7" s="4" t="s">
        <v>88</v>
      </c>
      <c r="X7" s="4" t="s">
        <v>2</v>
      </c>
      <c r="Y7" s="4" t="s">
        <v>89</v>
      </c>
      <c r="Z7" s="4" t="s">
        <v>88</v>
      </c>
      <c r="AA7" s="4" t="s">
        <v>2</v>
      </c>
      <c r="AB7" s="4" t="s">
        <v>89</v>
      </c>
      <c r="AC7" s="4" t="s">
        <v>88</v>
      </c>
      <c r="AD7" s="4" t="s">
        <v>2</v>
      </c>
      <c r="AE7" s="4" t="s">
        <v>89</v>
      </c>
      <c r="AF7" s="4" t="s">
        <v>88</v>
      </c>
      <c r="AG7" s="4" t="s">
        <v>2</v>
      </c>
      <c r="AH7" s="4" t="s">
        <v>89</v>
      </c>
      <c r="AI7" s="4" t="s">
        <v>88</v>
      </c>
      <c r="AJ7" s="4" t="s">
        <v>2</v>
      </c>
      <c r="AK7" s="4" t="s">
        <v>89</v>
      </c>
      <c r="AL7" s="4" t="s">
        <v>88</v>
      </c>
      <c r="AM7" s="4" t="s">
        <v>2</v>
      </c>
      <c r="AN7" s="4" t="s">
        <v>89</v>
      </c>
      <c r="AO7" s="4" t="s">
        <v>88</v>
      </c>
      <c r="AP7" s="4" t="s">
        <v>2</v>
      </c>
      <c r="AQ7" s="137"/>
      <c r="AR7" s="129"/>
      <c r="AS7" s="130"/>
    </row>
    <row r="8" spans="1:45" ht="12.7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row>
    <row r="9" spans="1:45" ht="12.75" customHeight="1">
      <c r="A9" s="153"/>
      <c r="B9" s="154"/>
      <c r="C9" s="155"/>
      <c r="D9" s="156" t="s">
        <v>49</v>
      </c>
      <c r="E9" s="145"/>
      <c r="F9" s="149"/>
      <c r="G9" s="157" t="s">
        <v>50</v>
      </c>
      <c r="H9" s="145"/>
      <c r="I9" s="149"/>
      <c r="J9" s="156" t="s">
        <v>51</v>
      </c>
      <c r="K9" s="145"/>
      <c r="L9" s="149"/>
      <c r="M9" s="156" t="s">
        <v>52</v>
      </c>
      <c r="N9" s="145"/>
      <c r="O9" s="149"/>
      <c r="P9" s="148" t="s">
        <v>53</v>
      </c>
      <c r="Q9" s="145"/>
      <c r="R9" s="149"/>
      <c r="S9" s="148" t="s">
        <v>54</v>
      </c>
      <c r="T9" s="145"/>
      <c r="U9" s="149"/>
      <c r="V9" s="148" t="s">
        <v>69</v>
      </c>
      <c r="W9" s="145"/>
      <c r="X9" s="149"/>
      <c r="Y9" s="148" t="s">
        <v>70</v>
      </c>
      <c r="Z9" s="145"/>
      <c r="AA9" s="149"/>
      <c r="AB9" s="148" t="s">
        <v>71</v>
      </c>
      <c r="AC9" s="145"/>
      <c r="AD9" s="149"/>
      <c r="AE9" s="148" t="s">
        <v>77</v>
      </c>
      <c r="AF9" s="145"/>
      <c r="AG9" s="149"/>
      <c r="AH9" s="148" t="s">
        <v>78</v>
      </c>
      <c r="AI9" s="145"/>
      <c r="AJ9" s="149"/>
      <c r="AK9" s="148" t="s">
        <v>82</v>
      </c>
      <c r="AL9" s="145"/>
      <c r="AM9" s="149"/>
      <c r="AN9" s="150" t="s">
        <v>49</v>
      </c>
      <c r="AO9" s="151"/>
      <c r="AP9" s="152"/>
      <c r="AQ9" s="153"/>
      <c r="AR9" s="154"/>
      <c r="AS9" s="155"/>
    </row>
    <row r="10" spans="1:45" ht="13.5" customHeight="1">
      <c r="A10" s="119" t="s">
        <v>36</v>
      </c>
      <c r="B10" s="120"/>
      <c r="C10" s="121"/>
      <c r="D10" s="6">
        <v>31.4</v>
      </c>
      <c r="E10" s="6">
        <v>12</v>
      </c>
      <c r="F10" s="6">
        <f>D10+E10</f>
        <v>43.4</v>
      </c>
      <c r="G10" s="6">
        <f>D44</f>
        <v>27.300000000000004</v>
      </c>
      <c r="H10" s="6">
        <f>E44</f>
        <v>12.600000000000001</v>
      </c>
      <c r="I10" s="6">
        <f>G10+H10</f>
        <v>39.900000000000006</v>
      </c>
      <c r="J10" s="6">
        <f>G44</f>
        <v>94.89999999999999</v>
      </c>
      <c r="K10" s="6">
        <f>H44</f>
        <v>17.6</v>
      </c>
      <c r="L10" s="6">
        <f>J10+K10</f>
        <v>112.5</v>
      </c>
      <c r="M10" s="6">
        <f>J44</f>
        <v>142.39999999999998</v>
      </c>
      <c r="N10" s="6">
        <f>K44</f>
        <v>19.8</v>
      </c>
      <c r="O10" s="6">
        <f>M10+N10</f>
        <v>162.2</v>
      </c>
      <c r="P10" s="6">
        <f>M44</f>
        <v>140.39999999999998</v>
      </c>
      <c r="Q10" s="6">
        <f>N44</f>
        <v>23.900000000000002</v>
      </c>
      <c r="R10" s="6">
        <f>P10+Q10</f>
        <v>164.29999999999998</v>
      </c>
      <c r="S10" s="6">
        <f>P44</f>
        <v>137</v>
      </c>
      <c r="T10" s="6">
        <f>Q44</f>
        <v>19.800000000000004</v>
      </c>
      <c r="U10" s="6">
        <f>S10+T10</f>
        <v>156.8</v>
      </c>
      <c r="V10" s="6">
        <f>S44</f>
        <v>125.50000000000001</v>
      </c>
      <c r="W10" s="6">
        <f>T44</f>
        <v>21.300000000000004</v>
      </c>
      <c r="X10" s="6">
        <f>V10+W10</f>
        <v>146.8</v>
      </c>
      <c r="Y10" s="6">
        <f>V44</f>
        <v>125.99999999999999</v>
      </c>
      <c r="Z10" s="6">
        <f>W44</f>
        <v>12.800000000000004</v>
      </c>
      <c r="AA10" s="6">
        <f>Y10+Z10</f>
        <v>138.79999999999998</v>
      </c>
      <c r="AB10" s="6">
        <f>Y44</f>
        <v>107.79999999999998</v>
      </c>
      <c r="AC10" s="6">
        <f>Z44</f>
        <v>12.500000000000004</v>
      </c>
      <c r="AD10" s="6">
        <f>AB10+AC10</f>
        <v>120.29999999999998</v>
      </c>
      <c r="AE10" s="6">
        <f>AB44</f>
        <v>86.69999999999999</v>
      </c>
      <c r="AF10" s="6">
        <f>AC44</f>
        <v>10.200000000000003</v>
      </c>
      <c r="AG10" s="6">
        <f>AE10+AF10</f>
        <v>96.89999999999999</v>
      </c>
      <c r="AH10" s="6">
        <f>AE44</f>
        <v>74.99999999999999</v>
      </c>
      <c r="AI10" s="6">
        <f>AF44</f>
        <v>8.700000000000003</v>
      </c>
      <c r="AJ10" s="6">
        <f>AH10+AI10</f>
        <v>83.69999999999999</v>
      </c>
      <c r="AK10" s="6">
        <f>AH44</f>
        <v>58.79999999999999</v>
      </c>
      <c r="AL10" s="6">
        <f>AI44</f>
        <v>6.700000000000002</v>
      </c>
      <c r="AM10" s="6">
        <f>AK10+AL10</f>
        <v>65.49999999999999</v>
      </c>
      <c r="AN10" s="6">
        <v>31.4</v>
      </c>
      <c r="AO10" s="6">
        <v>12</v>
      </c>
      <c r="AP10" s="6">
        <f>AN10+AO10</f>
        <v>43.4</v>
      </c>
      <c r="AQ10" s="122" t="s">
        <v>3</v>
      </c>
      <c r="AR10" s="123"/>
      <c r="AS10" s="124"/>
    </row>
    <row r="11" spans="1:45" ht="13.5" customHeight="1">
      <c r="A11" s="7"/>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145" t="s">
        <v>134</v>
      </c>
      <c r="AO11" s="145"/>
      <c r="AP11" s="145"/>
      <c r="AQ11" s="146"/>
      <c r="AR11" s="146"/>
      <c r="AS11" s="147"/>
    </row>
    <row r="12" spans="1:48" ht="13.5" customHeight="1">
      <c r="A12" s="119" t="s">
        <v>37</v>
      </c>
      <c r="B12" s="120"/>
      <c r="C12" s="121"/>
      <c r="D12" s="6">
        <f>SUM(D13:D14)</f>
        <v>14.3</v>
      </c>
      <c r="E12" s="6">
        <f>SUM(E13:E14)</f>
        <v>2.3</v>
      </c>
      <c r="F12" s="6">
        <f>SUM(F13:F14)</f>
        <v>16.6</v>
      </c>
      <c r="G12" s="6">
        <f aca="true" t="shared" si="0" ref="G12:X12">SUM(G13:G14)</f>
        <v>89.7</v>
      </c>
      <c r="H12" s="6">
        <f t="shared" si="0"/>
        <v>6.4</v>
      </c>
      <c r="I12" s="6">
        <f t="shared" si="0"/>
        <v>96.10000000000001</v>
      </c>
      <c r="J12" s="6">
        <f t="shared" si="0"/>
        <v>64</v>
      </c>
      <c r="K12" s="6">
        <f t="shared" si="0"/>
        <v>6.8</v>
      </c>
      <c r="L12" s="6">
        <f t="shared" si="0"/>
        <v>70.80000000000001</v>
      </c>
      <c r="M12" s="6">
        <f t="shared" si="0"/>
        <v>16.4</v>
      </c>
      <c r="N12" s="6">
        <f t="shared" si="0"/>
        <v>7.8</v>
      </c>
      <c r="O12" s="6">
        <f t="shared" si="0"/>
        <v>24.200000000000003</v>
      </c>
      <c r="P12" s="6">
        <f t="shared" si="0"/>
        <v>8.4</v>
      </c>
      <c r="Q12" s="6">
        <f t="shared" si="0"/>
        <v>1.1</v>
      </c>
      <c r="R12" s="6">
        <f t="shared" si="0"/>
        <v>9.5</v>
      </c>
      <c r="S12" s="6">
        <f t="shared" si="0"/>
        <v>8.6</v>
      </c>
      <c r="T12" s="6">
        <f t="shared" si="0"/>
        <v>0.4</v>
      </c>
      <c r="U12" s="6">
        <f t="shared" si="0"/>
        <v>9</v>
      </c>
      <c r="V12" s="6">
        <f t="shared" si="0"/>
        <v>12</v>
      </c>
      <c r="W12" s="6">
        <f t="shared" si="0"/>
        <v>0</v>
      </c>
      <c r="X12" s="6">
        <f t="shared" si="0"/>
        <v>12</v>
      </c>
      <c r="Y12" s="6">
        <f>Y13+Y14</f>
        <v>0.5</v>
      </c>
      <c r="Z12" s="6">
        <f>Z13+Z14</f>
        <v>0.5</v>
      </c>
      <c r="AA12" s="6">
        <f>Y12+Z12</f>
        <v>1</v>
      </c>
      <c r="AB12" s="6">
        <f>AB13+AB14</f>
        <v>0.4</v>
      </c>
      <c r="AC12" s="6">
        <f>AC13+AC14</f>
        <v>0.2</v>
      </c>
      <c r="AD12" s="6">
        <f>AB12+AC12</f>
        <v>0.6000000000000001</v>
      </c>
      <c r="AE12" s="6">
        <f>AE13+AE14</f>
        <v>0.7</v>
      </c>
      <c r="AF12" s="6">
        <f>AF13+AF14</f>
        <v>0.1</v>
      </c>
      <c r="AG12" s="6">
        <f>AE12+AF12</f>
        <v>0.7999999999999999</v>
      </c>
      <c r="AH12" s="6">
        <f>AH13+AH14</f>
        <v>0.9</v>
      </c>
      <c r="AI12" s="6">
        <f>AI13+AI14</f>
        <v>0.2</v>
      </c>
      <c r="AJ12" s="6">
        <f>AH12+AI12</f>
        <v>1.1</v>
      </c>
      <c r="AK12" s="6">
        <f>AK13+AK14</f>
        <v>2.8</v>
      </c>
      <c r="AL12" s="6">
        <f>AL13+AL14</f>
        <v>0.1</v>
      </c>
      <c r="AM12" s="6">
        <f>AK12+AL12</f>
        <v>2.9</v>
      </c>
      <c r="AN12" s="6">
        <f>AN13+AN14</f>
        <v>218.70000000000005</v>
      </c>
      <c r="AO12" s="6">
        <f>AO13+AO14</f>
        <v>25.900000000000002</v>
      </c>
      <c r="AP12" s="6">
        <f>AN12+AO12</f>
        <v>244.60000000000005</v>
      </c>
      <c r="AQ12" s="122" t="s">
        <v>4</v>
      </c>
      <c r="AR12" s="123"/>
      <c r="AS12" s="124"/>
      <c r="AT12" s="51"/>
      <c r="AU12" s="51"/>
      <c r="AV12" s="51"/>
    </row>
    <row r="13" spans="1:48" ht="13.5" customHeight="1">
      <c r="A13" s="7">
        <v>9</v>
      </c>
      <c r="B13" s="108" t="s">
        <v>123</v>
      </c>
      <c r="C13" s="109"/>
      <c r="D13" s="9">
        <v>14.3</v>
      </c>
      <c r="E13" s="9">
        <v>2.3</v>
      </c>
      <c r="F13" s="10">
        <f>SUM(D13:E13)</f>
        <v>16.6</v>
      </c>
      <c r="G13" s="9">
        <v>89.7</v>
      </c>
      <c r="H13" s="9">
        <v>6.4</v>
      </c>
      <c r="I13" s="10">
        <f>H13+G13</f>
        <v>96.10000000000001</v>
      </c>
      <c r="J13" s="9">
        <v>63.6</v>
      </c>
      <c r="K13" s="9">
        <v>6.8</v>
      </c>
      <c r="L13" s="10">
        <f>K13+J13</f>
        <v>70.4</v>
      </c>
      <c r="M13" s="9">
        <v>14</v>
      </c>
      <c r="N13" s="9">
        <v>4.8</v>
      </c>
      <c r="O13" s="10">
        <f>N13+M13</f>
        <v>18.8</v>
      </c>
      <c r="P13" s="9">
        <v>2.9</v>
      </c>
      <c r="Q13" s="9">
        <v>1.1</v>
      </c>
      <c r="R13" s="10">
        <f>Q13+P13</f>
        <v>4</v>
      </c>
      <c r="S13" s="9">
        <v>2.3</v>
      </c>
      <c r="T13" s="9">
        <v>0.4</v>
      </c>
      <c r="U13" s="10">
        <f>T13+S13</f>
        <v>2.6999999999999997</v>
      </c>
      <c r="V13" s="9">
        <v>0.8</v>
      </c>
      <c r="W13" s="9">
        <v>0</v>
      </c>
      <c r="X13" s="10">
        <f>V13+W13</f>
        <v>0.8</v>
      </c>
      <c r="Y13" s="9">
        <v>0.5</v>
      </c>
      <c r="Z13" s="9">
        <v>0.5</v>
      </c>
      <c r="AA13" s="10">
        <f>Y13+Z13</f>
        <v>1</v>
      </c>
      <c r="AB13" s="9">
        <v>0.4</v>
      </c>
      <c r="AC13" s="9">
        <v>0.2</v>
      </c>
      <c r="AD13" s="10">
        <f>AB13+AC13</f>
        <v>0.6000000000000001</v>
      </c>
      <c r="AE13" s="9">
        <v>0.7</v>
      </c>
      <c r="AF13" s="9">
        <v>0.1</v>
      </c>
      <c r="AG13" s="9">
        <f>AE13+AF13</f>
        <v>0.7999999999999999</v>
      </c>
      <c r="AH13" s="9">
        <v>0.9</v>
      </c>
      <c r="AI13" s="9">
        <v>0.2</v>
      </c>
      <c r="AJ13" s="9">
        <f>AH13+AI13</f>
        <v>1.1</v>
      </c>
      <c r="AK13" s="9">
        <v>2.8</v>
      </c>
      <c r="AL13" s="9">
        <v>0.1</v>
      </c>
      <c r="AM13" s="9">
        <f>AK13+AL13</f>
        <v>2.9</v>
      </c>
      <c r="AN13" s="52">
        <f>Y13+S13+P13+M13+J13+G13+D13+V13+AB13+AE13+AH13+AK13</f>
        <v>192.90000000000003</v>
      </c>
      <c r="AO13" s="52">
        <f>Z13+T13+Q13+N13+K13+H13+E13+W13+AC13+AF13+AI13+AL13</f>
        <v>22.900000000000002</v>
      </c>
      <c r="AP13" s="10">
        <f>AN13+AO13</f>
        <v>215.80000000000004</v>
      </c>
      <c r="AQ13" s="125" t="s">
        <v>122</v>
      </c>
      <c r="AR13" s="126"/>
      <c r="AS13" s="11"/>
      <c r="AT13" s="51"/>
      <c r="AU13" s="51"/>
      <c r="AV13" s="51"/>
    </row>
    <row r="14" spans="1:48" ht="13.5" customHeight="1">
      <c r="A14" s="7"/>
      <c r="B14" s="95" t="s">
        <v>63</v>
      </c>
      <c r="C14" s="96"/>
      <c r="D14" s="12">
        <v>0</v>
      </c>
      <c r="E14" s="12">
        <v>0</v>
      </c>
      <c r="F14" s="12">
        <f>SUM(D14:E14)</f>
        <v>0</v>
      </c>
      <c r="G14" s="12">
        <v>0</v>
      </c>
      <c r="H14" s="12">
        <v>0</v>
      </c>
      <c r="I14" s="12">
        <f>H14+G14</f>
        <v>0</v>
      </c>
      <c r="J14" s="12">
        <v>0.4</v>
      </c>
      <c r="K14" s="12">
        <v>0</v>
      </c>
      <c r="L14" s="12">
        <f>K14+J14</f>
        <v>0.4</v>
      </c>
      <c r="M14" s="12">
        <v>2.4</v>
      </c>
      <c r="N14" s="12">
        <v>3</v>
      </c>
      <c r="O14" s="12">
        <f>N14+M14</f>
        <v>5.4</v>
      </c>
      <c r="P14" s="12">
        <v>5.5</v>
      </c>
      <c r="Q14" s="12">
        <v>0</v>
      </c>
      <c r="R14" s="12">
        <f>Q14+P14</f>
        <v>5.5</v>
      </c>
      <c r="S14" s="12">
        <v>6.3</v>
      </c>
      <c r="T14" s="12">
        <v>0</v>
      </c>
      <c r="U14" s="12">
        <f>T14+S14</f>
        <v>6.3</v>
      </c>
      <c r="V14" s="12">
        <v>11.2</v>
      </c>
      <c r="W14" s="12">
        <v>0</v>
      </c>
      <c r="X14" s="12">
        <f>V14+W14</f>
        <v>11.2</v>
      </c>
      <c r="Y14" s="12">
        <v>0</v>
      </c>
      <c r="Z14" s="12">
        <v>0</v>
      </c>
      <c r="AA14" s="17">
        <f>Y14+Z14</f>
        <v>0</v>
      </c>
      <c r="AB14" s="12">
        <v>0</v>
      </c>
      <c r="AC14" s="12">
        <v>0</v>
      </c>
      <c r="AD14" s="12">
        <f>AB14+AC14</f>
        <v>0</v>
      </c>
      <c r="AE14" s="12">
        <v>0</v>
      </c>
      <c r="AF14" s="12">
        <v>0</v>
      </c>
      <c r="AG14" s="12">
        <f>AE14+AF14</f>
        <v>0</v>
      </c>
      <c r="AH14" s="12">
        <v>0</v>
      </c>
      <c r="AI14" s="12">
        <v>0</v>
      </c>
      <c r="AJ14" s="12">
        <f>AH14+AI14</f>
        <v>0</v>
      </c>
      <c r="AK14" s="12">
        <v>0</v>
      </c>
      <c r="AL14" s="12">
        <v>0</v>
      </c>
      <c r="AM14" s="12">
        <f>AK14+AL14</f>
        <v>0</v>
      </c>
      <c r="AN14" s="53">
        <f>Y14+S14+P14+M14+J14+G14+D14+V14+AB14+AE14+AH14+AK14</f>
        <v>25.8</v>
      </c>
      <c r="AO14" s="53">
        <f>Z14+T14+Q14+N14+K14+H14+E14+W14+AC14+AF14+AI14+AL14</f>
        <v>3</v>
      </c>
      <c r="AP14" s="12">
        <f>AN14+AO14</f>
        <v>28.8</v>
      </c>
      <c r="AQ14" s="112" t="s">
        <v>64</v>
      </c>
      <c r="AR14" s="113"/>
      <c r="AS14" s="11"/>
      <c r="AT14" s="51"/>
      <c r="AU14" s="51"/>
      <c r="AV14" s="51"/>
    </row>
    <row r="15" spans="1:48" ht="13.5" customHeight="1">
      <c r="A15" s="7"/>
      <c r="B15" s="8"/>
      <c r="C15" s="8"/>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8"/>
      <c r="AR15" s="8"/>
      <c r="AS15" s="11"/>
      <c r="AT15" s="51"/>
      <c r="AU15" s="51"/>
      <c r="AV15" s="51"/>
    </row>
    <row r="16" spans="1:48" ht="13.5" customHeight="1">
      <c r="A16" s="119" t="s">
        <v>38</v>
      </c>
      <c r="B16" s="120"/>
      <c r="C16" s="121"/>
      <c r="D16" s="6">
        <f>D17+D28+D29</f>
        <v>14.899999999999999</v>
      </c>
      <c r="E16" s="6">
        <f>E17+E28+E29</f>
        <v>0.6</v>
      </c>
      <c r="F16" s="6">
        <f>F17+F28+F29</f>
        <v>15.499999999999998</v>
      </c>
      <c r="G16" s="6">
        <f aca="true" t="shared" si="1" ref="G16:X16">G17+G28+G29</f>
        <v>16.700000000000003</v>
      </c>
      <c r="H16" s="6">
        <f t="shared" si="1"/>
        <v>0.2</v>
      </c>
      <c r="I16" s="6">
        <f t="shared" si="1"/>
        <v>16.900000000000002</v>
      </c>
      <c r="J16" s="6">
        <f t="shared" si="1"/>
        <v>16.8</v>
      </c>
      <c r="K16" s="6">
        <f t="shared" si="1"/>
        <v>0.30000000000000004</v>
      </c>
      <c r="L16" s="6">
        <f t="shared" si="1"/>
        <v>17.099999999999998</v>
      </c>
      <c r="M16" s="6">
        <f t="shared" si="1"/>
        <v>9</v>
      </c>
      <c r="N16" s="6">
        <f t="shared" si="1"/>
        <v>7.199999999999999</v>
      </c>
      <c r="O16" s="6">
        <f t="shared" si="1"/>
        <v>16.2</v>
      </c>
      <c r="P16" s="6">
        <f t="shared" si="1"/>
        <v>9.5</v>
      </c>
      <c r="Q16" s="6">
        <f t="shared" si="1"/>
        <v>3.6999999999999997</v>
      </c>
      <c r="R16" s="6">
        <f t="shared" si="1"/>
        <v>13.2</v>
      </c>
      <c r="S16" s="6">
        <f>S17+S28+S29</f>
        <v>12.7</v>
      </c>
      <c r="T16" s="6">
        <f t="shared" si="1"/>
        <v>3.6999999999999997</v>
      </c>
      <c r="U16" s="6">
        <f t="shared" si="1"/>
        <v>16.400000000000002</v>
      </c>
      <c r="V16" s="6">
        <f t="shared" si="1"/>
        <v>6.9</v>
      </c>
      <c r="W16" s="6">
        <f t="shared" si="1"/>
        <v>8.7</v>
      </c>
      <c r="X16" s="6">
        <f t="shared" si="1"/>
        <v>15.6</v>
      </c>
      <c r="Y16" s="6">
        <f>Y17+Y28+Y29</f>
        <v>15.5</v>
      </c>
      <c r="Z16" s="6">
        <f aca="true" t="shared" si="2" ref="Z16:AM16">Z17+Z28+Z29</f>
        <v>1.2999999999999998</v>
      </c>
      <c r="AA16" s="6">
        <f t="shared" si="2"/>
        <v>16.799999999999997</v>
      </c>
      <c r="AB16" s="6">
        <f t="shared" si="2"/>
        <v>15.9</v>
      </c>
      <c r="AC16" s="6">
        <f t="shared" si="2"/>
        <v>1.7000000000000002</v>
      </c>
      <c r="AD16" s="6">
        <f t="shared" si="2"/>
        <v>17.6</v>
      </c>
      <c r="AE16" s="6">
        <f t="shared" si="2"/>
        <v>8.2</v>
      </c>
      <c r="AF16" s="6">
        <f t="shared" si="2"/>
        <v>1.6</v>
      </c>
      <c r="AG16" s="6">
        <f t="shared" si="2"/>
        <v>9.799999999999999</v>
      </c>
      <c r="AH16" s="6">
        <f t="shared" si="2"/>
        <v>12.8</v>
      </c>
      <c r="AI16" s="6">
        <f t="shared" si="2"/>
        <v>1.9000000000000001</v>
      </c>
      <c r="AJ16" s="6">
        <f t="shared" si="2"/>
        <v>14.700000000000001</v>
      </c>
      <c r="AK16" s="6">
        <f t="shared" si="2"/>
        <v>13.1</v>
      </c>
      <c r="AL16" s="6">
        <f t="shared" si="2"/>
        <v>1.4</v>
      </c>
      <c r="AM16" s="6">
        <f t="shared" si="2"/>
        <v>14.5</v>
      </c>
      <c r="AN16" s="6">
        <f>AN17+AN28+AN29</f>
        <v>152</v>
      </c>
      <c r="AO16" s="6">
        <f>AO17+AO28+AO29</f>
        <v>32.3</v>
      </c>
      <c r="AP16" s="6">
        <f>AP17+AP28+AP29</f>
        <v>184.29999999999998</v>
      </c>
      <c r="AQ16" s="122" t="s">
        <v>5</v>
      </c>
      <c r="AR16" s="123"/>
      <c r="AS16" s="124"/>
      <c r="AT16" s="51"/>
      <c r="AU16" s="51"/>
      <c r="AV16" s="51"/>
    </row>
    <row r="17" spans="1:48" ht="13.5" customHeight="1">
      <c r="A17" s="7"/>
      <c r="B17" s="108" t="s">
        <v>90</v>
      </c>
      <c r="C17" s="109"/>
      <c r="D17" s="9">
        <f>D18+D24</f>
        <v>14.799999999999999</v>
      </c>
      <c r="E17" s="9">
        <f>E18+E24</f>
        <v>0.4</v>
      </c>
      <c r="F17" s="9">
        <f>F18+F24</f>
        <v>15.2</v>
      </c>
      <c r="G17" s="9">
        <f>G18+G24</f>
        <v>16.1</v>
      </c>
      <c r="H17" s="9">
        <f aca="true" t="shared" si="3" ref="H17:AM17">H18+H24</f>
        <v>0.2</v>
      </c>
      <c r="I17" s="9">
        <f t="shared" si="3"/>
        <v>16.3</v>
      </c>
      <c r="J17" s="9">
        <f t="shared" si="3"/>
        <v>16.4</v>
      </c>
      <c r="K17" s="9">
        <f t="shared" si="3"/>
        <v>0.2</v>
      </c>
      <c r="L17" s="9">
        <f t="shared" si="3"/>
        <v>16.599999999999998</v>
      </c>
      <c r="M17" s="9">
        <f t="shared" si="3"/>
        <v>8.6</v>
      </c>
      <c r="N17" s="9">
        <f t="shared" si="3"/>
        <v>7.199999999999999</v>
      </c>
      <c r="O17" s="9">
        <f t="shared" si="3"/>
        <v>15.799999999999999</v>
      </c>
      <c r="P17" s="9">
        <f t="shared" si="3"/>
        <v>9.200000000000001</v>
      </c>
      <c r="Q17" s="9">
        <f t="shared" si="3"/>
        <v>3.6999999999999997</v>
      </c>
      <c r="R17" s="9">
        <f t="shared" si="3"/>
        <v>12.9</v>
      </c>
      <c r="S17" s="9">
        <f t="shared" si="3"/>
        <v>12.2</v>
      </c>
      <c r="T17" s="9">
        <f t="shared" si="3"/>
        <v>3.6999999999999997</v>
      </c>
      <c r="U17" s="9">
        <f t="shared" si="3"/>
        <v>15.9</v>
      </c>
      <c r="V17" s="9">
        <f t="shared" si="3"/>
        <v>6.7</v>
      </c>
      <c r="W17" s="9">
        <f t="shared" si="3"/>
        <v>8.6</v>
      </c>
      <c r="X17" s="9">
        <f t="shared" si="3"/>
        <v>15.299999999999999</v>
      </c>
      <c r="Y17" s="9">
        <f t="shared" si="3"/>
        <v>15</v>
      </c>
      <c r="Z17" s="9">
        <f t="shared" si="3"/>
        <v>1.0999999999999999</v>
      </c>
      <c r="AA17" s="9">
        <f t="shared" si="3"/>
        <v>16.099999999999998</v>
      </c>
      <c r="AB17" s="9">
        <f t="shared" si="3"/>
        <v>15.8</v>
      </c>
      <c r="AC17" s="9">
        <f t="shared" si="3"/>
        <v>1.7000000000000002</v>
      </c>
      <c r="AD17" s="9">
        <f t="shared" si="3"/>
        <v>17.5</v>
      </c>
      <c r="AE17" s="9">
        <f t="shared" si="3"/>
        <v>7.699999999999999</v>
      </c>
      <c r="AF17" s="9">
        <f t="shared" si="3"/>
        <v>1.5</v>
      </c>
      <c r="AG17" s="9">
        <f t="shared" si="3"/>
        <v>9.2</v>
      </c>
      <c r="AH17" s="9">
        <f t="shared" si="3"/>
        <v>12.4</v>
      </c>
      <c r="AI17" s="9">
        <f t="shared" si="3"/>
        <v>1.9000000000000001</v>
      </c>
      <c r="AJ17" s="9">
        <f t="shared" si="3"/>
        <v>14.3</v>
      </c>
      <c r="AK17" s="9">
        <f t="shared" si="3"/>
        <v>12.5</v>
      </c>
      <c r="AL17" s="9">
        <f t="shared" si="3"/>
        <v>1.4</v>
      </c>
      <c r="AM17" s="9">
        <f t="shared" si="3"/>
        <v>13.9</v>
      </c>
      <c r="AN17" s="9">
        <f>AN18+AN24</f>
        <v>147.4</v>
      </c>
      <c r="AO17" s="9">
        <f>AO18+AO24</f>
        <v>31.599999999999998</v>
      </c>
      <c r="AP17" s="9">
        <f>AP18+AP24</f>
        <v>178.99999999999997</v>
      </c>
      <c r="AQ17" s="125" t="s">
        <v>91</v>
      </c>
      <c r="AR17" s="126"/>
      <c r="AS17" s="11"/>
      <c r="AT17" s="51"/>
      <c r="AU17" s="51"/>
      <c r="AV17" s="51"/>
    </row>
    <row r="18" spans="1:48" ht="13.5" customHeight="1">
      <c r="A18" s="7"/>
      <c r="B18" s="44"/>
      <c r="C18" s="32" t="s">
        <v>6</v>
      </c>
      <c r="D18" s="9">
        <f aca="true" t="shared" si="4" ref="D18:X18">SUM(D19:D23)</f>
        <v>14.299999999999999</v>
      </c>
      <c r="E18" s="9">
        <f t="shared" si="4"/>
        <v>0.30000000000000004</v>
      </c>
      <c r="F18" s="9">
        <f t="shared" si="4"/>
        <v>14.6</v>
      </c>
      <c r="G18" s="9">
        <f t="shared" si="4"/>
        <v>15.5</v>
      </c>
      <c r="H18" s="9">
        <f t="shared" si="4"/>
        <v>0.2</v>
      </c>
      <c r="I18" s="9">
        <f t="shared" si="4"/>
        <v>15.7</v>
      </c>
      <c r="J18" s="9">
        <f t="shared" si="4"/>
        <v>15.5</v>
      </c>
      <c r="K18" s="9">
        <f t="shared" si="4"/>
        <v>0.2</v>
      </c>
      <c r="L18" s="9">
        <f t="shared" si="4"/>
        <v>15.7</v>
      </c>
      <c r="M18" s="9">
        <f t="shared" si="4"/>
        <v>7.9</v>
      </c>
      <c r="N18" s="9">
        <f t="shared" si="4"/>
        <v>6.799999999999999</v>
      </c>
      <c r="O18" s="9">
        <f t="shared" si="4"/>
        <v>14.7</v>
      </c>
      <c r="P18" s="9">
        <f t="shared" si="4"/>
        <v>8.600000000000001</v>
      </c>
      <c r="Q18" s="9">
        <f t="shared" si="4"/>
        <v>2.8</v>
      </c>
      <c r="R18" s="9">
        <f t="shared" si="4"/>
        <v>11.4</v>
      </c>
      <c r="S18" s="9">
        <f>SUM(S19:S23)</f>
        <v>11.7</v>
      </c>
      <c r="T18" s="9">
        <f t="shared" si="4"/>
        <v>2.8</v>
      </c>
      <c r="U18" s="9">
        <f t="shared" si="4"/>
        <v>14.5</v>
      </c>
      <c r="V18" s="9">
        <f t="shared" si="4"/>
        <v>6.3</v>
      </c>
      <c r="W18" s="9">
        <f t="shared" si="4"/>
        <v>7.9</v>
      </c>
      <c r="X18" s="9">
        <f t="shared" si="4"/>
        <v>14.2</v>
      </c>
      <c r="Y18" s="9">
        <f>Y19+Y20+Y21+Y22+Y23</f>
        <v>14.5</v>
      </c>
      <c r="Z18" s="9">
        <f aca="true" t="shared" si="5" ref="Z18:AM18">Z19+Z20+Z21+Z22+Z23</f>
        <v>0.8999999999999999</v>
      </c>
      <c r="AA18" s="9">
        <f t="shared" si="5"/>
        <v>15.399999999999999</v>
      </c>
      <c r="AB18" s="9">
        <f t="shared" si="5"/>
        <v>15.3</v>
      </c>
      <c r="AC18" s="9">
        <f t="shared" si="5"/>
        <v>1.6</v>
      </c>
      <c r="AD18" s="9">
        <f t="shared" si="5"/>
        <v>16.9</v>
      </c>
      <c r="AE18" s="9">
        <f t="shared" si="5"/>
        <v>7.1</v>
      </c>
      <c r="AF18" s="9">
        <f t="shared" si="5"/>
        <v>1.5</v>
      </c>
      <c r="AG18" s="9">
        <f t="shared" si="5"/>
        <v>8.6</v>
      </c>
      <c r="AH18" s="9">
        <f t="shared" si="5"/>
        <v>12</v>
      </c>
      <c r="AI18" s="9">
        <f t="shared" si="5"/>
        <v>1.9000000000000001</v>
      </c>
      <c r="AJ18" s="9">
        <f t="shared" si="5"/>
        <v>13.9</v>
      </c>
      <c r="AK18" s="9">
        <f t="shared" si="5"/>
        <v>11.9</v>
      </c>
      <c r="AL18" s="9">
        <f t="shared" si="5"/>
        <v>1.4</v>
      </c>
      <c r="AM18" s="9">
        <f t="shared" si="5"/>
        <v>13.3</v>
      </c>
      <c r="AN18" s="6">
        <f>AN19+AN20+AN21+AN22+AN23</f>
        <v>140.6</v>
      </c>
      <c r="AO18" s="6">
        <f>AO19+AO20+AO21+AO22+AO23</f>
        <v>28.299999999999997</v>
      </c>
      <c r="AP18" s="9">
        <f>AP19+AP20+AP21+AP22+AP23</f>
        <v>168.89999999999998</v>
      </c>
      <c r="AQ18" s="43" t="s">
        <v>92</v>
      </c>
      <c r="AR18" s="45"/>
      <c r="AS18" s="11"/>
      <c r="AT18" s="51"/>
      <c r="AU18" s="51"/>
      <c r="AV18" s="51"/>
    </row>
    <row r="19" spans="1:48" ht="13.5" customHeight="1">
      <c r="A19" s="7"/>
      <c r="B19" s="13"/>
      <c r="C19" s="14" t="s">
        <v>93</v>
      </c>
      <c r="D19" s="9">
        <v>1.6</v>
      </c>
      <c r="E19" s="9">
        <v>0</v>
      </c>
      <c r="F19" s="9">
        <f>SUM(D19:E19)</f>
        <v>1.6</v>
      </c>
      <c r="G19" s="9">
        <v>1.6</v>
      </c>
      <c r="H19" s="9">
        <v>0.1</v>
      </c>
      <c r="I19" s="9">
        <f>G19+H19</f>
        <v>1.7000000000000002</v>
      </c>
      <c r="J19" s="9">
        <v>1.4</v>
      </c>
      <c r="K19" s="9">
        <v>0.1</v>
      </c>
      <c r="L19" s="9">
        <f>J19+K19</f>
        <v>1.5</v>
      </c>
      <c r="M19" s="9">
        <v>1.7</v>
      </c>
      <c r="N19" s="9">
        <v>0.1</v>
      </c>
      <c r="O19" s="9">
        <f aca="true" t="shared" si="6" ref="O19:O27">M19+N19</f>
        <v>1.8</v>
      </c>
      <c r="P19" s="9">
        <v>0.3</v>
      </c>
      <c r="Q19" s="9">
        <v>1.6</v>
      </c>
      <c r="R19" s="9">
        <f>P19+Q19</f>
        <v>1.9000000000000001</v>
      </c>
      <c r="S19" s="9">
        <v>0.1</v>
      </c>
      <c r="T19" s="9">
        <v>1.7</v>
      </c>
      <c r="U19" s="9">
        <f>S19+T19</f>
        <v>1.8</v>
      </c>
      <c r="V19" s="9">
        <v>1.1</v>
      </c>
      <c r="W19" s="9">
        <v>1</v>
      </c>
      <c r="X19" s="9">
        <f>V19+W19</f>
        <v>2.1</v>
      </c>
      <c r="Y19" s="9">
        <v>1.3</v>
      </c>
      <c r="Z19" s="9">
        <v>0.6</v>
      </c>
      <c r="AA19" s="9">
        <f>Y19+Z19</f>
        <v>1.9</v>
      </c>
      <c r="AB19" s="9">
        <v>0.3</v>
      </c>
      <c r="AC19" s="9">
        <v>1.5</v>
      </c>
      <c r="AD19" s="9">
        <f>AB19+AC19</f>
        <v>1.8</v>
      </c>
      <c r="AE19" s="9">
        <v>0.3</v>
      </c>
      <c r="AF19" s="9">
        <v>1.3</v>
      </c>
      <c r="AG19" s="9">
        <f>AE19+AF19</f>
        <v>1.6</v>
      </c>
      <c r="AH19" s="9">
        <v>0.2</v>
      </c>
      <c r="AI19" s="9">
        <v>1.6</v>
      </c>
      <c r="AJ19" s="9">
        <f>AH19+AI19</f>
        <v>1.8</v>
      </c>
      <c r="AK19" s="9">
        <v>0.4</v>
      </c>
      <c r="AL19" s="9">
        <v>1.2</v>
      </c>
      <c r="AM19" s="9">
        <f>AK19+AL19</f>
        <v>1.6</v>
      </c>
      <c r="AN19" s="52">
        <f>Y19+S19+P19+M19+J19+G19+D19+V19+AB19+AE19+AH19+AK19</f>
        <v>10.3</v>
      </c>
      <c r="AO19" s="52">
        <f aca="true" t="shared" si="7" ref="AN19:AO23">Z19+T19+Q19+N19+K19+H19+E19+W19+AC19+AF19+AI19+AL19</f>
        <v>10.799999999999999</v>
      </c>
      <c r="AP19" s="9">
        <f>AN19+AO19</f>
        <v>21.1</v>
      </c>
      <c r="AQ19" s="15" t="s">
        <v>94</v>
      </c>
      <c r="AR19" s="13"/>
      <c r="AS19" s="11"/>
      <c r="AT19" s="51"/>
      <c r="AU19" s="51"/>
      <c r="AV19" s="51"/>
    </row>
    <row r="20" spans="1:48" ht="13.5" customHeight="1">
      <c r="A20" s="7"/>
      <c r="B20" s="13"/>
      <c r="C20" s="27" t="s">
        <v>95</v>
      </c>
      <c r="D20" s="10">
        <v>5.6</v>
      </c>
      <c r="E20" s="10">
        <v>0.2</v>
      </c>
      <c r="F20" s="10">
        <f>SUM(D20:E20)</f>
        <v>5.8</v>
      </c>
      <c r="G20" s="10">
        <v>5.7</v>
      </c>
      <c r="H20" s="10">
        <v>0.1</v>
      </c>
      <c r="I20" s="10">
        <f aca="true" t="shared" si="8" ref="I20:I27">G20+H20</f>
        <v>5.8</v>
      </c>
      <c r="J20" s="10">
        <v>7.8</v>
      </c>
      <c r="K20" s="10">
        <v>0.1</v>
      </c>
      <c r="L20" s="10">
        <f aca="true" t="shared" si="9" ref="L20:L27">J20+K20</f>
        <v>7.8999999999999995</v>
      </c>
      <c r="M20" s="10">
        <v>1.3</v>
      </c>
      <c r="N20" s="10">
        <v>4.8</v>
      </c>
      <c r="O20" s="10">
        <f t="shared" si="6"/>
        <v>6.1</v>
      </c>
      <c r="P20" s="10">
        <v>3.9</v>
      </c>
      <c r="Q20" s="10">
        <v>1.2</v>
      </c>
      <c r="R20" s="10">
        <f aca="true" t="shared" si="10" ref="R20:R27">P20+Q20</f>
        <v>5.1</v>
      </c>
      <c r="S20" s="10">
        <v>5.4</v>
      </c>
      <c r="T20" s="10">
        <v>1.1</v>
      </c>
      <c r="U20" s="10">
        <f aca="true" t="shared" si="11" ref="U20:U27">S20+T20</f>
        <v>6.5</v>
      </c>
      <c r="V20" s="10">
        <v>1.2</v>
      </c>
      <c r="W20" s="10">
        <v>4.7</v>
      </c>
      <c r="X20" s="10">
        <f>V20+W20</f>
        <v>5.9</v>
      </c>
      <c r="Y20" s="10">
        <v>6.6</v>
      </c>
      <c r="Z20" s="10">
        <v>0</v>
      </c>
      <c r="AA20" s="10">
        <f>Y20+Z20</f>
        <v>6.6</v>
      </c>
      <c r="AB20" s="10">
        <v>8.1</v>
      </c>
      <c r="AC20" s="10">
        <v>0.1</v>
      </c>
      <c r="AD20" s="10">
        <f>AB20+AC20</f>
        <v>8.2</v>
      </c>
      <c r="AE20" s="10">
        <v>3.7</v>
      </c>
      <c r="AF20" s="10">
        <v>0.2</v>
      </c>
      <c r="AG20" s="10">
        <f aca="true" t="shared" si="12" ref="AG20:AG29">AE20+AF20</f>
        <v>3.9000000000000004</v>
      </c>
      <c r="AH20" s="10">
        <v>6.3</v>
      </c>
      <c r="AI20" s="10">
        <v>0.3</v>
      </c>
      <c r="AJ20" s="10">
        <f aca="true" t="shared" si="13" ref="AJ20:AJ29">AH20+AI20</f>
        <v>6.6</v>
      </c>
      <c r="AK20" s="10">
        <v>5.3</v>
      </c>
      <c r="AL20" s="10">
        <v>0.2</v>
      </c>
      <c r="AM20" s="10">
        <f aca="true" t="shared" si="14" ref="AM20:AM29">AK20+AL20</f>
        <v>5.5</v>
      </c>
      <c r="AN20" s="52">
        <f>Y20+S20+P20+M20+J20+G20+D20+V20+AB20+AE20+AH20+AK20</f>
        <v>60.9</v>
      </c>
      <c r="AO20" s="52">
        <f t="shared" si="7"/>
        <v>12.999999999999998</v>
      </c>
      <c r="AP20" s="10">
        <f aca="true" t="shared" si="15" ref="AP20:AP26">AN20+AO20</f>
        <v>73.89999999999999</v>
      </c>
      <c r="AQ20" s="28" t="s">
        <v>96</v>
      </c>
      <c r="AR20" s="13"/>
      <c r="AS20" s="11"/>
      <c r="AT20" s="51"/>
      <c r="AU20" s="51"/>
      <c r="AV20" s="51"/>
    </row>
    <row r="21" spans="1:48" ht="13.5" customHeight="1">
      <c r="A21" s="7"/>
      <c r="B21" s="13"/>
      <c r="C21" s="27" t="s">
        <v>140</v>
      </c>
      <c r="D21" s="10">
        <v>7.1</v>
      </c>
      <c r="E21" s="10">
        <v>0.1</v>
      </c>
      <c r="F21" s="10">
        <f>SUM(D21:E21)</f>
        <v>7.199999999999999</v>
      </c>
      <c r="G21" s="10">
        <v>8.1</v>
      </c>
      <c r="H21" s="10">
        <v>0</v>
      </c>
      <c r="I21" s="10">
        <f t="shared" si="8"/>
        <v>8.1</v>
      </c>
      <c r="J21" s="10">
        <v>6.3</v>
      </c>
      <c r="K21" s="10">
        <v>0</v>
      </c>
      <c r="L21" s="10">
        <f t="shared" si="9"/>
        <v>6.3</v>
      </c>
      <c r="M21" s="10">
        <v>4.9</v>
      </c>
      <c r="N21" s="10">
        <v>1.9</v>
      </c>
      <c r="O21" s="10">
        <f t="shared" si="6"/>
        <v>6.800000000000001</v>
      </c>
      <c r="P21" s="10">
        <v>4.4</v>
      </c>
      <c r="Q21" s="10">
        <v>0</v>
      </c>
      <c r="R21" s="10">
        <f t="shared" si="10"/>
        <v>4.4</v>
      </c>
      <c r="S21" s="10">
        <v>6.2</v>
      </c>
      <c r="T21" s="10">
        <v>0</v>
      </c>
      <c r="U21" s="10">
        <f t="shared" si="11"/>
        <v>6.2</v>
      </c>
      <c r="V21" s="10">
        <v>4</v>
      </c>
      <c r="W21" s="10">
        <v>2.2</v>
      </c>
      <c r="X21" s="10">
        <f>V21+W21</f>
        <v>6.2</v>
      </c>
      <c r="Y21" s="10">
        <v>6.6</v>
      </c>
      <c r="Z21" s="10">
        <v>0.3</v>
      </c>
      <c r="AA21" s="10">
        <f>Y21+Z21</f>
        <v>6.8999999999999995</v>
      </c>
      <c r="AB21" s="10">
        <v>6.9</v>
      </c>
      <c r="AC21" s="10">
        <v>0</v>
      </c>
      <c r="AD21" s="10">
        <f>AB21+AC21</f>
        <v>6.9</v>
      </c>
      <c r="AE21" s="10">
        <v>3</v>
      </c>
      <c r="AF21" s="10">
        <v>0</v>
      </c>
      <c r="AG21" s="10">
        <f t="shared" si="12"/>
        <v>3</v>
      </c>
      <c r="AH21" s="10">
        <v>5.5</v>
      </c>
      <c r="AI21" s="10">
        <v>0</v>
      </c>
      <c r="AJ21" s="10">
        <f t="shared" si="13"/>
        <v>5.5</v>
      </c>
      <c r="AK21" s="10">
        <v>6.2</v>
      </c>
      <c r="AL21" s="10">
        <v>0</v>
      </c>
      <c r="AM21" s="10">
        <f t="shared" si="14"/>
        <v>6.2</v>
      </c>
      <c r="AN21" s="52">
        <f t="shared" si="7"/>
        <v>69.2</v>
      </c>
      <c r="AO21" s="52">
        <f t="shared" si="7"/>
        <v>4.5</v>
      </c>
      <c r="AP21" s="10">
        <f t="shared" si="15"/>
        <v>73.7</v>
      </c>
      <c r="AQ21" s="28" t="s">
        <v>142</v>
      </c>
      <c r="AR21" s="13"/>
      <c r="AS21" s="11"/>
      <c r="AT21" s="51"/>
      <c r="AU21" s="51"/>
      <c r="AV21" s="51"/>
    </row>
    <row r="22" spans="1:48" ht="13.5" customHeight="1">
      <c r="A22" s="7"/>
      <c r="B22" s="13"/>
      <c r="C22" s="27" t="s">
        <v>97</v>
      </c>
      <c r="D22" s="10">
        <v>0</v>
      </c>
      <c r="E22" s="10">
        <v>0</v>
      </c>
      <c r="F22" s="10">
        <f>SUM(D22:E22)</f>
        <v>0</v>
      </c>
      <c r="G22" s="10">
        <v>0.1</v>
      </c>
      <c r="H22" s="10">
        <v>0</v>
      </c>
      <c r="I22" s="10">
        <f t="shared" si="8"/>
        <v>0.1</v>
      </c>
      <c r="J22" s="10">
        <v>0</v>
      </c>
      <c r="K22" s="10">
        <v>0</v>
      </c>
      <c r="L22" s="10">
        <f t="shared" si="9"/>
        <v>0</v>
      </c>
      <c r="M22" s="10">
        <v>0</v>
      </c>
      <c r="N22" s="10">
        <v>0</v>
      </c>
      <c r="O22" s="10">
        <f t="shared" si="6"/>
        <v>0</v>
      </c>
      <c r="P22" s="10">
        <v>0</v>
      </c>
      <c r="Q22" s="10">
        <v>0</v>
      </c>
      <c r="R22" s="10">
        <f t="shared" si="10"/>
        <v>0</v>
      </c>
      <c r="S22" s="10">
        <v>0</v>
      </c>
      <c r="T22" s="10">
        <v>0</v>
      </c>
      <c r="U22" s="10">
        <f t="shared" si="11"/>
        <v>0</v>
      </c>
      <c r="V22" s="10">
        <v>0</v>
      </c>
      <c r="W22" s="10">
        <v>0</v>
      </c>
      <c r="X22" s="10">
        <f>V22+W22</f>
        <v>0</v>
      </c>
      <c r="Y22" s="10">
        <v>0</v>
      </c>
      <c r="Z22" s="10">
        <v>0</v>
      </c>
      <c r="AA22" s="10">
        <f>Y22+Z22</f>
        <v>0</v>
      </c>
      <c r="AB22" s="10">
        <v>0</v>
      </c>
      <c r="AC22" s="10">
        <v>0</v>
      </c>
      <c r="AD22" s="10">
        <f>AB22+AC22</f>
        <v>0</v>
      </c>
      <c r="AE22" s="10">
        <v>0</v>
      </c>
      <c r="AF22" s="10">
        <v>0</v>
      </c>
      <c r="AG22" s="10">
        <f t="shared" si="12"/>
        <v>0</v>
      </c>
      <c r="AH22" s="10">
        <v>0</v>
      </c>
      <c r="AI22" s="10">
        <v>0</v>
      </c>
      <c r="AJ22" s="10">
        <f t="shared" si="13"/>
        <v>0</v>
      </c>
      <c r="AK22" s="10">
        <v>0</v>
      </c>
      <c r="AL22" s="10">
        <v>0</v>
      </c>
      <c r="AM22" s="10">
        <f t="shared" si="14"/>
        <v>0</v>
      </c>
      <c r="AN22" s="52">
        <f>Y22+S22+P22+M22+J22+G22+D22+V22+AB22+AE22+AH22+AK22</f>
        <v>0.1</v>
      </c>
      <c r="AO22" s="52">
        <f t="shared" si="7"/>
        <v>0</v>
      </c>
      <c r="AP22" s="10">
        <f t="shared" si="15"/>
        <v>0.1</v>
      </c>
      <c r="AQ22" s="28" t="s">
        <v>98</v>
      </c>
      <c r="AR22" s="13"/>
      <c r="AS22" s="11"/>
      <c r="AT22" s="51"/>
      <c r="AU22" s="51"/>
      <c r="AV22" s="51"/>
    </row>
    <row r="23" spans="1:48" ht="13.5" customHeight="1">
      <c r="A23" s="7"/>
      <c r="B23" s="13"/>
      <c r="C23" s="16" t="s">
        <v>141</v>
      </c>
      <c r="D23" s="10">
        <v>0</v>
      </c>
      <c r="E23" s="10">
        <v>0</v>
      </c>
      <c r="F23" s="10">
        <f>SUM(D23:E23)</f>
        <v>0</v>
      </c>
      <c r="G23" s="10">
        <v>0</v>
      </c>
      <c r="H23" s="10">
        <v>0</v>
      </c>
      <c r="I23" s="10">
        <f t="shared" si="8"/>
        <v>0</v>
      </c>
      <c r="J23" s="10">
        <v>0</v>
      </c>
      <c r="K23" s="10">
        <v>0</v>
      </c>
      <c r="L23" s="10">
        <f t="shared" si="9"/>
        <v>0</v>
      </c>
      <c r="M23" s="10">
        <v>0</v>
      </c>
      <c r="N23" s="10">
        <v>0</v>
      </c>
      <c r="O23" s="10">
        <f t="shared" si="6"/>
        <v>0</v>
      </c>
      <c r="P23" s="10">
        <v>0</v>
      </c>
      <c r="Q23" s="10">
        <v>0</v>
      </c>
      <c r="R23" s="10">
        <f t="shared" si="10"/>
        <v>0</v>
      </c>
      <c r="S23" s="10">
        <v>0</v>
      </c>
      <c r="T23" s="10">
        <v>0</v>
      </c>
      <c r="U23" s="10">
        <f t="shared" si="11"/>
        <v>0</v>
      </c>
      <c r="V23" s="10">
        <v>0</v>
      </c>
      <c r="W23" s="10">
        <v>0</v>
      </c>
      <c r="X23" s="10">
        <f>V23+W23</f>
        <v>0</v>
      </c>
      <c r="Y23" s="10">
        <v>0</v>
      </c>
      <c r="Z23" s="10">
        <v>0</v>
      </c>
      <c r="AA23" s="10">
        <f>Y23+Z23</f>
        <v>0</v>
      </c>
      <c r="AB23" s="10">
        <v>0</v>
      </c>
      <c r="AC23" s="10">
        <v>0</v>
      </c>
      <c r="AD23" s="10">
        <f>AB23+AC23</f>
        <v>0</v>
      </c>
      <c r="AE23" s="10">
        <v>0.1</v>
      </c>
      <c r="AF23" s="10">
        <v>0</v>
      </c>
      <c r="AG23" s="10">
        <f t="shared" si="12"/>
        <v>0.1</v>
      </c>
      <c r="AH23" s="10">
        <v>0</v>
      </c>
      <c r="AI23" s="10">
        <v>0</v>
      </c>
      <c r="AJ23" s="10">
        <f t="shared" si="13"/>
        <v>0</v>
      </c>
      <c r="AK23" s="10">
        <v>0</v>
      </c>
      <c r="AL23" s="10">
        <v>0</v>
      </c>
      <c r="AM23" s="10">
        <f t="shared" si="14"/>
        <v>0</v>
      </c>
      <c r="AN23" s="52">
        <f>Y23+S23+P23+M23+J23+G23+D23+V23+AB23+AE23+AH23+AK23</f>
        <v>0.1</v>
      </c>
      <c r="AO23" s="52">
        <f t="shared" si="7"/>
        <v>0</v>
      </c>
      <c r="AP23" s="10">
        <f t="shared" si="15"/>
        <v>0.1</v>
      </c>
      <c r="AQ23" s="28" t="s">
        <v>143</v>
      </c>
      <c r="AR23" s="13"/>
      <c r="AS23" s="11"/>
      <c r="AT23" s="51"/>
      <c r="AU23" s="51"/>
      <c r="AV23" s="51"/>
    </row>
    <row r="24" spans="1:48" ht="13.5" customHeight="1">
      <c r="A24" s="7"/>
      <c r="B24" s="7"/>
      <c r="C24" s="54" t="s">
        <v>7</v>
      </c>
      <c r="D24" s="6">
        <f aca="true" t="shared" si="16" ref="D24:X24">SUM(D25:D27)</f>
        <v>0.5</v>
      </c>
      <c r="E24" s="6">
        <f t="shared" si="16"/>
        <v>0.1</v>
      </c>
      <c r="F24" s="6">
        <f t="shared" si="16"/>
        <v>0.6000000000000001</v>
      </c>
      <c r="G24" s="6">
        <f t="shared" si="16"/>
        <v>0.6</v>
      </c>
      <c r="H24" s="6">
        <f t="shared" si="16"/>
        <v>0</v>
      </c>
      <c r="I24" s="6">
        <f t="shared" si="16"/>
        <v>0.6</v>
      </c>
      <c r="J24" s="6">
        <f t="shared" si="16"/>
        <v>0.9</v>
      </c>
      <c r="K24" s="6">
        <f t="shared" si="16"/>
        <v>0</v>
      </c>
      <c r="L24" s="6">
        <f t="shared" si="16"/>
        <v>0.9</v>
      </c>
      <c r="M24" s="6">
        <f t="shared" si="16"/>
        <v>0.7</v>
      </c>
      <c r="N24" s="6">
        <f t="shared" si="16"/>
        <v>0.4</v>
      </c>
      <c r="O24" s="6">
        <f t="shared" si="16"/>
        <v>1.1</v>
      </c>
      <c r="P24" s="6">
        <f t="shared" si="16"/>
        <v>0.6</v>
      </c>
      <c r="Q24" s="6">
        <f t="shared" si="16"/>
        <v>0.9</v>
      </c>
      <c r="R24" s="6">
        <f t="shared" si="16"/>
        <v>1.5</v>
      </c>
      <c r="S24" s="6">
        <f>SUM(S25:S27)</f>
        <v>0.5</v>
      </c>
      <c r="T24" s="6">
        <f t="shared" si="16"/>
        <v>0.9</v>
      </c>
      <c r="U24" s="6">
        <f t="shared" si="16"/>
        <v>1.4</v>
      </c>
      <c r="V24" s="6">
        <f t="shared" si="16"/>
        <v>0.4</v>
      </c>
      <c r="W24" s="6">
        <f t="shared" si="16"/>
        <v>0.7</v>
      </c>
      <c r="X24" s="6">
        <f t="shared" si="16"/>
        <v>1.1</v>
      </c>
      <c r="Y24" s="6">
        <f aca="true" t="shared" si="17" ref="Y24:AF24">Y25+Y26+Y27</f>
        <v>0.5</v>
      </c>
      <c r="Z24" s="6">
        <f t="shared" si="17"/>
        <v>0.2</v>
      </c>
      <c r="AA24" s="6">
        <f t="shared" si="17"/>
        <v>0.7000000000000001</v>
      </c>
      <c r="AB24" s="6">
        <f t="shared" si="17"/>
        <v>0.5</v>
      </c>
      <c r="AC24" s="6">
        <f t="shared" si="17"/>
        <v>0.1</v>
      </c>
      <c r="AD24" s="6">
        <f t="shared" si="17"/>
        <v>0.6</v>
      </c>
      <c r="AE24" s="6">
        <f t="shared" si="17"/>
        <v>0.6</v>
      </c>
      <c r="AF24" s="6">
        <f t="shared" si="17"/>
        <v>0</v>
      </c>
      <c r="AG24" s="9">
        <f t="shared" si="12"/>
        <v>0.6</v>
      </c>
      <c r="AH24" s="6">
        <f>AH25+AH26+AH27</f>
        <v>0.4</v>
      </c>
      <c r="AI24" s="6">
        <f>AI25+AI26+AI27</f>
        <v>0</v>
      </c>
      <c r="AJ24" s="9">
        <f t="shared" si="13"/>
        <v>0.4</v>
      </c>
      <c r="AK24" s="6">
        <f>AK25+AK26+AK27</f>
        <v>0.6000000000000001</v>
      </c>
      <c r="AL24" s="6">
        <f>AL25+AL26+AL27</f>
        <v>0</v>
      </c>
      <c r="AM24" s="9">
        <f t="shared" si="14"/>
        <v>0.6000000000000001</v>
      </c>
      <c r="AN24" s="6">
        <f>AN25+AN26+AN27</f>
        <v>6.8</v>
      </c>
      <c r="AO24" s="6">
        <f>AO25+AO26+AO27</f>
        <v>3.3000000000000003</v>
      </c>
      <c r="AP24" s="6">
        <f>AP25+AP26+AP27</f>
        <v>10.1</v>
      </c>
      <c r="AQ24" s="36" t="s">
        <v>99</v>
      </c>
      <c r="AR24" s="11"/>
      <c r="AS24" s="11"/>
      <c r="AT24" s="51"/>
      <c r="AU24" s="51"/>
      <c r="AV24" s="51"/>
    </row>
    <row r="25" spans="1:48" ht="13.5" customHeight="1">
      <c r="A25" s="7"/>
      <c r="B25" s="13"/>
      <c r="C25" s="14" t="s">
        <v>100</v>
      </c>
      <c r="D25" s="10">
        <v>0</v>
      </c>
      <c r="E25" s="10">
        <v>0</v>
      </c>
      <c r="F25" s="10">
        <f>SUM(D25:E25)</f>
        <v>0</v>
      </c>
      <c r="G25" s="10">
        <v>0.1</v>
      </c>
      <c r="H25" s="10">
        <v>0</v>
      </c>
      <c r="I25" s="10">
        <f t="shared" si="8"/>
        <v>0.1</v>
      </c>
      <c r="J25" s="10">
        <v>0.3</v>
      </c>
      <c r="K25" s="10">
        <v>0</v>
      </c>
      <c r="L25" s="10">
        <f t="shared" si="9"/>
        <v>0.3</v>
      </c>
      <c r="M25" s="10">
        <v>0.1</v>
      </c>
      <c r="N25" s="10">
        <v>0</v>
      </c>
      <c r="O25" s="9">
        <f t="shared" si="6"/>
        <v>0.1</v>
      </c>
      <c r="P25" s="10">
        <v>0.1</v>
      </c>
      <c r="Q25" s="10">
        <v>0</v>
      </c>
      <c r="R25" s="10">
        <f t="shared" si="10"/>
        <v>0.1</v>
      </c>
      <c r="S25" s="10">
        <v>0.1</v>
      </c>
      <c r="T25" s="10">
        <v>0</v>
      </c>
      <c r="U25" s="10">
        <f t="shared" si="11"/>
        <v>0.1</v>
      </c>
      <c r="V25" s="10">
        <v>0.1</v>
      </c>
      <c r="W25" s="10">
        <v>0</v>
      </c>
      <c r="X25" s="10">
        <f>V25+W25</f>
        <v>0.1</v>
      </c>
      <c r="Y25" s="10">
        <v>0.1</v>
      </c>
      <c r="Z25" s="10">
        <v>0</v>
      </c>
      <c r="AA25" s="9">
        <f>Y25+Z25</f>
        <v>0.1</v>
      </c>
      <c r="AB25" s="10">
        <v>0.1</v>
      </c>
      <c r="AC25" s="10">
        <v>0</v>
      </c>
      <c r="AD25" s="10">
        <f>AB25+AC25</f>
        <v>0.1</v>
      </c>
      <c r="AE25" s="10">
        <v>0.1</v>
      </c>
      <c r="AF25" s="10">
        <v>0</v>
      </c>
      <c r="AG25" s="9">
        <f t="shared" si="12"/>
        <v>0.1</v>
      </c>
      <c r="AH25" s="10">
        <v>0.1</v>
      </c>
      <c r="AI25" s="10">
        <v>0</v>
      </c>
      <c r="AJ25" s="9">
        <f t="shared" si="13"/>
        <v>0.1</v>
      </c>
      <c r="AK25" s="10">
        <v>0.2</v>
      </c>
      <c r="AL25" s="10">
        <v>0</v>
      </c>
      <c r="AM25" s="9">
        <f t="shared" si="14"/>
        <v>0.2</v>
      </c>
      <c r="AN25" s="52">
        <f>Y25+S25+P25+M25+J25+G25+D25+V25+AB25+AE25+AH25+AK25</f>
        <v>1.4</v>
      </c>
      <c r="AO25" s="52">
        <f aca="true" t="shared" si="18" ref="AN25:AO29">Z25+T25+Q25+N25+K25+H25+E25+W25+AC25+AF25+AI25+AL25</f>
        <v>0</v>
      </c>
      <c r="AP25" s="10">
        <f t="shared" si="15"/>
        <v>1.4</v>
      </c>
      <c r="AQ25" s="28" t="s">
        <v>101</v>
      </c>
      <c r="AR25" s="13"/>
      <c r="AS25" s="11"/>
      <c r="AT25" s="51"/>
      <c r="AU25" s="51"/>
      <c r="AV25" s="51"/>
    </row>
    <row r="26" spans="1:48" ht="13.5" customHeight="1">
      <c r="A26" s="7"/>
      <c r="B26" s="13"/>
      <c r="C26" s="27" t="s">
        <v>102</v>
      </c>
      <c r="D26" s="10">
        <v>0.4</v>
      </c>
      <c r="E26" s="10">
        <v>0</v>
      </c>
      <c r="F26" s="10">
        <f>SUM(D26:E26)</f>
        <v>0.4</v>
      </c>
      <c r="G26" s="10">
        <v>0.4</v>
      </c>
      <c r="H26" s="10">
        <v>0</v>
      </c>
      <c r="I26" s="10">
        <f t="shared" si="8"/>
        <v>0.4</v>
      </c>
      <c r="J26" s="10">
        <v>0.5</v>
      </c>
      <c r="K26" s="10">
        <v>0</v>
      </c>
      <c r="L26" s="10">
        <f t="shared" si="9"/>
        <v>0.5</v>
      </c>
      <c r="M26" s="10">
        <v>0.5</v>
      </c>
      <c r="N26" s="10">
        <v>0</v>
      </c>
      <c r="O26" s="10">
        <f t="shared" si="6"/>
        <v>0.5</v>
      </c>
      <c r="P26" s="10">
        <v>0.4</v>
      </c>
      <c r="Q26" s="10">
        <v>0</v>
      </c>
      <c r="R26" s="10">
        <f t="shared" si="10"/>
        <v>0.4</v>
      </c>
      <c r="S26" s="10">
        <v>0.3</v>
      </c>
      <c r="T26" s="10">
        <v>0</v>
      </c>
      <c r="U26" s="10">
        <f t="shared" si="11"/>
        <v>0.3</v>
      </c>
      <c r="V26" s="10">
        <v>0.3</v>
      </c>
      <c r="W26" s="10">
        <v>0</v>
      </c>
      <c r="X26" s="10">
        <f>V26+W26</f>
        <v>0.3</v>
      </c>
      <c r="Y26" s="10">
        <v>0.3</v>
      </c>
      <c r="Z26" s="10">
        <v>0</v>
      </c>
      <c r="AA26" s="10">
        <f>Y26+Z26</f>
        <v>0.3</v>
      </c>
      <c r="AB26" s="10">
        <v>0.4</v>
      </c>
      <c r="AC26" s="10">
        <v>0.1</v>
      </c>
      <c r="AD26" s="10">
        <f>AB26+AC26</f>
        <v>0.5</v>
      </c>
      <c r="AE26" s="10">
        <v>0.5</v>
      </c>
      <c r="AF26" s="10">
        <v>0</v>
      </c>
      <c r="AG26" s="10">
        <f t="shared" si="12"/>
        <v>0.5</v>
      </c>
      <c r="AH26" s="10">
        <v>0.3</v>
      </c>
      <c r="AI26" s="10">
        <v>0</v>
      </c>
      <c r="AJ26" s="10">
        <f t="shared" si="13"/>
        <v>0.3</v>
      </c>
      <c r="AK26" s="10">
        <v>0.4</v>
      </c>
      <c r="AL26" s="10">
        <v>0</v>
      </c>
      <c r="AM26" s="10">
        <f t="shared" si="14"/>
        <v>0.4</v>
      </c>
      <c r="AN26" s="52">
        <f>Y26+S26+P26+M26+J26+G26+D26+V26+AB26+AE26+AH26+AK26</f>
        <v>4.7</v>
      </c>
      <c r="AO26" s="52">
        <f t="shared" si="18"/>
        <v>0.1</v>
      </c>
      <c r="AP26" s="10">
        <f t="shared" si="15"/>
        <v>4.8</v>
      </c>
      <c r="AQ26" s="28" t="s">
        <v>103</v>
      </c>
      <c r="AR26" s="13"/>
      <c r="AS26" s="11"/>
      <c r="AT26" s="51"/>
      <c r="AU26" s="51"/>
      <c r="AV26" s="51"/>
    </row>
    <row r="27" spans="1:48" ht="13.5" customHeight="1">
      <c r="A27" s="7"/>
      <c r="B27" s="13"/>
      <c r="C27" s="16" t="s">
        <v>104</v>
      </c>
      <c r="D27" s="12">
        <v>0.1</v>
      </c>
      <c r="E27" s="12">
        <v>0.1</v>
      </c>
      <c r="F27" s="12">
        <f>SUM(D27:E27)</f>
        <v>0.2</v>
      </c>
      <c r="G27" s="12">
        <v>0.1</v>
      </c>
      <c r="H27" s="12">
        <v>0</v>
      </c>
      <c r="I27" s="12">
        <f t="shared" si="8"/>
        <v>0.1</v>
      </c>
      <c r="J27" s="12">
        <v>0.1</v>
      </c>
      <c r="K27" s="12">
        <v>0</v>
      </c>
      <c r="L27" s="12">
        <f t="shared" si="9"/>
        <v>0.1</v>
      </c>
      <c r="M27" s="12">
        <v>0.1</v>
      </c>
      <c r="N27" s="12">
        <v>0.4</v>
      </c>
      <c r="O27" s="10">
        <f t="shared" si="6"/>
        <v>0.5</v>
      </c>
      <c r="P27" s="12">
        <v>0.1</v>
      </c>
      <c r="Q27" s="12">
        <v>0.9</v>
      </c>
      <c r="R27" s="12">
        <f t="shared" si="10"/>
        <v>1</v>
      </c>
      <c r="S27" s="12">
        <v>0.1</v>
      </c>
      <c r="T27" s="12">
        <v>0.9</v>
      </c>
      <c r="U27" s="12">
        <f t="shared" si="11"/>
        <v>1</v>
      </c>
      <c r="V27" s="12">
        <v>0</v>
      </c>
      <c r="W27" s="12">
        <v>0.7</v>
      </c>
      <c r="X27" s="10">
        <f>V27+W27</f>
        <v>0.7</v>
      </c>
      <c r="Y27" s="12">
        <v>0.1</v>
      </c>
      <c r="Z27" s="12">
        <v>0.2</v>
      </c>
      <c r="AA27" s="10">
        <f>Y27+Z27</f>
        <v>0.30000000000000004</v>
      </c>
      <c r="AB27" s="12">
        <v>0</v>
      </c>
      <c r="AC27" s="12">
        <v>0</v>
      </c>
      <c r="AD27" s="10">
        <f>AB27+AC27</f>
        <v>0</v>
      </c>
      <c r="AE27" s="12">
        <v>0</v>
      </c>
      <c r="AF27" s="12">
        <v>0</v>
      </c>
      <c r="AG27" s="10">
        <f t="shared" si="12"/>
        <v>0</v>
      </c>
      <c r="AH27" s="12">
        <v>0</v>
      </c>
      <c r="AI27" s="12">
        <v>0</v>
      </c>
      <c r="AJ27" s="10">
        <f t="shared" si="13"/>
        <v>0</v>
      </c>
      <c r="AK27" s="12">
        <v>0</v>
      </c>
      <c r="AL27" s="12">
        <v>0</v>
      </c>
      <c r="AM27" s="10">
        <f t="shared" si="14"/>
        <v>0</v>
      </c>
      <c r="AN27" s="52">
        <f t="shared" si="18"/>
        <v>0.7</v>
      </c>
      <c r="AO27" s="52">
        <f t="shared" si="18"/>
        <v>3.2</v>
      </c>
      <c r="AP27" s="52">
        <f>AA27+U27+R27+O27+L27+I27+F27+X27+AD27+AG27+AJ27+AM27</f>
        <v>3.9000000000000004</v>
      </c>
      <c r="AQ27" s="18" t="s">
        <v>105</v>
      </c>
      <c r="AR27" s="13"/>
      <c r="AS27" s="11"/>
      <c r="AT27" s="51"/>
      <c r="AU27" s="51"/>
      <c r="AV27" s="51"/>
    </row>
    <row r="28" spans="1:48" ht="13.5" customHeight="1">
      <c r="A28" s="7"/>
      <c r="B28" s="102" t="s">
        <v>8</v>
      </c>
      <c r="C28" s="103"/>
      <c r="D28" s="9">
        <v>0</v>
      </c>
      <c r="E28" s="9">
        <v>0.1</v>
      </c>
      <c r="F28" s="9">
        <f>SUM(D28:E28)</f>
        <v>0.1</v>
      </c>
      <c r="G28" s="9">
        <v>0.5</v>
      </c>
      <c r="H28" s="9">
        <v>0</v>
      </c>
      <c r="I28" s="9">
        <f>H28+G28</f>
        <v>0.5</v>
      </c>
      <c r="J28" s="9">
        <v>0.3</v>
      </c>
      <c r="K28" s="9">
        <v>0</v>
      </c>
      <c r="L28" s="9">
        <f>K28+J28</f>
        <v>0.3</v>
      </c>
      <c r="M28" s="9">
        <v>0.4</v>
      </c>
      <c r="N28" s="9">
        <v>0</v>
      </c>
      <c r="O28" s="9">
        <f>N28+M28</f>
        <v>0.4</v>
      </c>
      <c r="P28" s="9">
        <v>0.2</v>
      </c>
      <c r="Q28" s="9">
        <v>0</v>
      </c>
      <c r="R28" s="9">
        <f>Q28+P28</f>
        <v>0.2</v>
      </c>
      <c r="S28" s="9">
        <v>0.4</v>
      </c>
      <c r="T28" s="9">
        <v>0</v>
      </c>
      <c r="U28" s="9">
        <f>T28+S28</f>
        <v>0.4</v>
      </c>
      <c r="V28" s="9">
        <v>0.2</v>
      </c>
      <c r="W28" s="9">
        <v>0.1</v>
      </c>
      <c r="X28" s="9">
        <f>V28+W28</f>
        <v>0.30000000000000004</v>
      </c>
      <c r="Y28" s="9">
        <v>0.2</v>
      </c>
      <c r="Z28" s="9">
        <v>0.2</v>
      </c>
      <c r="AA28" s="9">
        <f>Y28+Z28</f>
        <v>0.4</v>
      </c>
      <c r="AB28" s="9">
        <v>0</v>
      </c>
      <c r="AC28" s="9">
        <v>0</v>
      </c>
      <c r="AD28" s="9">
        <f>+AC28+AB28</f>
        <v>0</v>
      </c>
      <c r="AE28" s="9">
        <v>0.4</v>
      </c>
      <c r="AF28" s="9">
        <v>0.1</v>
      </c>
      <c r="AG28" s="9">
        <f t="shared" si="12"/>
        <v>0.5</v>
      </c>
      <c r="AH28" s="9">
        <v>0.3</v>
      </c>
      <c r="AI28" s="9">
        <v>0</v>
      </c>
      <c r="AJ28" s="9">
        <f t="shared" si="13"/>
        <v>0.3</v>
      </c>
      <c r="AK28" s="9">
        <v>0.5</v>
      </c>
      <c r="AL28" s="9">
        <v>0</v>
      </c>
      <c r="AM28" s="9">
        <f t="shared" si="14"/>
        <v>0.5</v>
      </c>
      <c r="AN28" s="55">
        <f t="shared" si="18"/>
        <v>3.4</v>
      </c>
      <c r="AO28" s="55">
        <f t="shared" si="18"/>
        <v>0.5</v>
      </c>
      <c r="AP28" s="9">
        <f>AO28+AN28</f>
        <v>3.9</v>
      </c>
      <c r="AQ28" s="143" t="s">
        <v>9</v>
      </c>
      <c r="AR28" s="144"/>
      <c r="AS28" s="11"/>
      <c r="AT28" s="51"/>
      <c r="AU28" s="51"/>
      <c r="AV28" s="51"/>
    </row>
    <row r="29" spans="1:48" ht="13.5" customHeight="1">
      <c r="A29" s="7"/>
      <c r="B29" s="95" t="s">
        <v>10</v>
      </c>
      <c r="C29" s="96"/>
      <c r="D29" s="12">
        <v>0.1</v>
      </c>
      <c r="E29" s="12">
        <v>0.1</v>
      </c>
      <c r="F29" s="12">
        <f>SUM(D29:E29)</f>
        <v>0.2</v>
      </c>
      <c r="G29" s="12">
        <v>0.1</v>
      </c>
      <c r="H29" s="12">
        <v>0</v>
      </c>
      <c r="I29" s="12">
        <f>H29+G29</f>
        <v>0.1</v>
      </c>
      <c r="J29" s="12">
        <v>0.1</v>
      </c>
      <c r="K29" s="12">
        <v>0.1</v>
      </c>
      <c r="L29" s="12">
        <f>K29+J29</f>
        <v>0.2</v>
      </c>
      <c r="M29" s="12">
        <v>0</v>
      </c>
      <c r="N29" s="12">
        <v>0</v>
      </c>
      <c r="O29" s="12">
        <f>N29+M29</f>
        <v>0</v>
      </c>
      <c r="P29" s="12">
        <v>0.1</v>
      </c>
      <c r="Q29" s="12">
        <v>0</v>
      </c>
      <c r="R29" s="12">
        <f>Q29+P29</f>
        <v>0.1</v>
      </c>
      <c r="S29" s="12">
        <v>0.1</v>
      </c>
      <c r="T29" s="12">
        <v>0</v>
      </c>
      <c r="U29" s="12">
        <f>T29+S29</f>
        <v>0.1</v>
      </c>
      <c r="V29" s="12">
        <v>0</v>
      </c>
      <c r="W29" s="12">
        <v>0</v>
      </c>
      <c r="X29" s="12">
        <f>V29+W29</f>
        <v>0</v>
      </c>
      <c r="Y29" s="12">
        <v>0.3</v>
      </c>
      <c r="Z29" s="12">
        <v>0</v>
      </c>
      <c r="AA29" s="12">
        <f>Y29+Z29</f>
        <v>0.3</v>
      </c>
      <c r="AB29" s="12">
        <v>0.1</v>
      </c>
      <c r="AC29" s="12">
        <v>0</v>
      </c>
      <c r="AD29" s="12">
        <f>+AC29+AB29</f>
        <v>0.1</v>
      </c>
      <c r="AE29" s="12">
        <v>0.1</v>
      </c>
      <c r="AF29" s="12">
        <v>0</v>
      </c>
      <c r="AG29" s="12">
        <f t="shared" si="12"/>
        <v>0.1</v>
      </c>
      <c r="AH29" s="12">
        <v>0.1</v>
      </c>
      <c r="AI29" s="12">
        <v>0</v>
      </c>
      <c r="AJ29" s="12">
        <f t="shared" si="13"/>
        <v>0.1</v>
      </c>
      <c r="AK29" s="12">
        <v>0.1</v>
      </c>
      <c r="AL29" s="12">
        <v>0</v>
      </c>
      <c r="AM29" s="12">
        <f t="shared" si="14"/>
        <v>0.1</v>
      </c>
      <c r="AN29" s="53">
        <f t="shared" si="18"/>
        <v>1.2</v>
      </c>
      <c r="AO29" s="53">
        <f t="shared" si="18"/>
        <v>0.2</v>
      </c>
      <c r="AP29" s="12">
        <f>AO29+AN29</f>
        <v>1.4</v>
      </c>
      <c r="AQ29" s="112" t="s">
        <v>11</v>
      </c>
      <c r="AR29" s="113"/>
      <c r="AS29" s="11"/>
      <c r="AT29" s="51"/>
      <c r="AU29" s="51"/>
      <c r="AV29" s="51"/>
    </row>
    <row r="30" spans="1:48" ht="13.5" customHeight="1">
      <c r="A30" s="7"/>
      <c r="B30" s="8"/>
      <c r="C30" s="8"/>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8"/>
      <c r="AR30" s="8"/>
      <c r="AS30" s="11"/>
      <c r="AT30" s="51"/>
      <c r="AU30" s="51"/>
      <c r="AV30" s="51"/>
    </row>
    <row r="31" spans="1:48" ht="13.5" customHeight="1">
      <c r="A31" s="119" t="s">
        <v>124</v>
      </c>
      <c r="B31" s="120"/>
      <c r="C31" s="121"/>
      <c r="D31" s="6">
        <f>D32+D35</f>
        <v>2.8000000000000003</v>
      </c>
      <c r="E31" s="6">
        <f>E32+E35</f>
        <v>0.2</v>
      </c>
      <c r="F31" s="6">
        <f>F32+F35</f>
        <v>3</v>
      </c>
      <c r="G31" s="6">
        <f aca="true" t="shared" si="19" ref="G31:AH31">G32+G35</f>
        <v>5.5</v>
      </c>
      <c r="H31" s="6">
        <f t="shared" si="19"/>
        <v>0.3</v>
      </c>
      <c r="I31" s="6">
        <f t="shared" si="19"/>
        <v>5.8</v>
      </c>
      <c r="J31" s="6">
        <f t="shared" si="19"/>
        <v>3.2</v>
      </c>
      <c r="K31" s="6">
        <f t="shared" si="19"/>
        <v>0.3</v>
      </c>
      <c r="L31" s="6">
        <f t="shared" si="19"/>
        <v>3.5</v>
      </c>
      <c r="M31" s="6">
        <f t="shared" si="19"/>
        <v>4.1</v>
      </c>
      <c r="N31" s="6">
        <f t="shared" si="19"/>
        <v>0.3</v>
      </c>
      <c r="O31" s="6">
        <f t="shared" si="19"/>
        <v>4.4</v>
      </c>
      <c r="P31" s="6">
        <f t="shared" si="19"/>
        <v>2.7</v>
      </c>
      <c r="Q31" s="6">
        <f t="shared" si="19"/>
        <v>0.5</v>
      </c>
      <c r="R31" s="6">
        <f t="shared" si="19"/>
        <v>3.2</v>
      </c>
      <c r="S31" s="6">
        <f t="shared" si="19"/>
        <v>2.7</v>
      </c>
      <c r="T31" s="6">
        <f t="shared" si="19"/>
        <v>0.4</v>
      </c>
      <c r="U31" s="6">
        <f t="shared" si="19"/>
        <v>3.1</v>
      </c>
      <c r="V31" s="6">
        <f t="shared" si="19"/>
        <v>3.4</v>
      </c>
      <c r="W31" s="6">
        <f t="shared" si="19"/>
        <v>0.4</v>
      </c>
      <c r="X31" s="6">
        <f t="shared" si="19"/>
        <v>3.8</v>
      </c>
      <c r="Y31" s="6">
        <f t="shared" si="19"/>
        <v>4.3999999999999995</v>
      </c>
      <c r="Z31" s="6">
        <f t="shared" si="19"/>
        <v>0.2</v>
      </c>
      <c r="AA31" s="6">
        <f t="shared" si="19"/>
        <v>4.6</v>
      </c>
      <c r="AB31" s="6">
        <f t="shared" si="19"/>
        <v>4.5</v>
      </c>
      <c r="AC31" s="6">
        <f t="shared" si="19"/>
        <v>0.4</v>
      </c>
      <c r="AD31" s="6">
        <f t="shared" si="19"/>
        <v>4.9</v>
      </c>
      <c r="AE31" s="6">
        <f t="shared" si="19"/>
        <v>4.2</v>
      </c>
      <c r="AF31" s="6">
        <f t="shared" si="19"/>
        <v>0.4</v>
      </c>
      <c r="AG31" s="6">
        <f t="shared" si="19"/>
        <v>4.6000000000000005</v>
      </c>
      <c r="AH31" s="6">
        <f t="shared" si="19"/>
        <v>3.6999999999999997</v>
      </c>
      <c r="AI31" s="6">
        <f>AI32</f>
        <v>0.3</v>
      </c>
      <c r="AJ31" s="6">
        <f>AJ32+AJ35</f>
        <v>4</v>
      </c>
      <c r="AK31" s="6">
        <f>AK32+AK35</f>
        <v>3.6</v>
      </c>
      <c r="AL31" s="6">
        <f>AL32</f>
        <v>0.3</v>
      </c>
      <c r="AM31" s="6">
        <f>AM32+AM35</f>
        <v>3.9</v>
      </c>
      <c r="AN31" s="6">
        <f>AN32+AN35</f>
        <v>44.8</v>
      </c>
      <c r="AO31" s="6">
        <f>AO32+AO35</f>
        <v>3.9999999999999996</v>
      </c>
      <c r="AP31" s="6">
        <f>AP32+AP35</f>
        <v>48.79999999999999</v>
      </c>
      <c r="AQ31" s="117" t="s">
        <v>120</v>
      </c>
      <c r="AR31" s="139"/>
      <c r="AS31" s="140"/>
      <c r="AT31" s="51"/>
      <c r="AU31" s="51"/>
      <c r="AV31" s="51"/>
    </row>
    <row r="32" spans="1:48" ht="13.5" customHeight="1">
      <c r="A32" s="29"/>
      <c r="B32" s="108" t="s">
        <v>125</v>
      </c>
      <c r="C32" s="141"/>
      <c r="D32" s="6">
        <f>SUM(D33:D34)</f>
        <v>0.2</v>
      </c>
      <c r="E32" s="6">
        <f>SUM(E33:E34)</f>
        <v>0.2</v>
      </c>
      <c r="F32" s="6">
        <f>SUM(F33:F34)</f>
        <v>0.4</v>
      </c>
      <c r="G32" s="6">
        <f aca="true" t="shared" si="20" ref="G32:X32">SUM(G33:G34)</f>
        <v>0.2</v>
      </c>
      <c r="H32" s="6">
        <f t="shared" si="20"/>
        <v>0.3</v>
      </c>
      <c r="I32" s="6">
        <f t="shared" si="20"/>
        <v>0.5</v>
      </c>
      <c r="J32" s="6">
        <f t="shared" si="20"/>
        <v>0.1</v>
      </c>
      <c r="K32" s="6">
        <f t="shared" si="20"/>
        <v>0.3</v>
      </c>
      <c r="L32" s="6">
        <f t="shared" si="20"/>
        <v>0.4</v>
      </c>
      <c r="M32" s="6">
        <f t="shared" si="20"/>
        <v>0.1</v>
      </c>
      <c r="N32" s="6">
        <f t="shared" si="20"/>
        <v>0.3</v>
      </c>
      <c r="O32" s="6">
        <f t="shared" si="20"/>
        <v>0.4</v>
      </c>
      <c r="P32" s="6">
        <f t="shared" si="20"/>
        <v>0.1</v>
      </c>
      <c r="Q32" s="6">
        <f t="shared" si="20"/>
        <v>0.2</v>
      </c>
      <c r="R32" s="6">
        <f t="shared" si="20"/>
        <v>0.30000000000000004</v>
      </c>
      <c r="S32" s="6">
        <f t="shared" si="20"/>
        <v>0</v>
      </c>
      <c r="T32" s="6">
        <f t="shared" si="20"/>
        <v>0.4</v>
      </c>
      <c r="U32" s="6">
        <f t="shared" si="20"/>
        <v>0.4</v>
      </c>
      <c r="V32" s="6">
        <f t="shared" si="20"/>
        <v>0</v>
      </c>
      <c r="W32" s="6">
        <f t="shared" si="20"/>
        <v>0.4</v>
      </c>
      <c r="X32" s="6">
        <f t="shared" si="20"/>
        <v>0.4</v>
      </c>
      <c r="Y32" s="6">
        <f>Y33+Y34</f>
        <v>0.1</v>
      </c>
      <c r="Z32" s="6">
        <f>Z33+Z34</f>
        <v>0.2</v>
      </c>
      <c r="AA32" s="6">
        <f>Y32+Z32</f>
        <v>0.30000000000000004</v>
      </c>
      <c r="AB32" s="6">
        <f>AB33+AB34</f>
        <v>0</v>
      </c>
      <c r="AC32" s="6">
        <f>AC33+AC34</f>
        <v>0.4</v>
      </c>
      <c r="AD32" s="6">
        <f>AB32+AC32</f>
        <v>0.4</v>
      </c>
      <c r="AE32" s="6">
        <f>AE33+AE34</f>
        <v>0</v>
      </c>
      <c r="AF32" s="6">
        <f>AF33+AF34</f>
        <v>0.4</v>
      </c>
      <c r="AG32" s="6">
        <f>AE32+AF32</f>
        <v>0.4</v>
      </c>
      <c r="AH32" s="6">
        <f>AH33+AH34</f>
        <v>0.3</v>
      </c>
      <c r="AI32" s="6">
        <f>AI33+AI34</f>
        <v>0.3</v>
      </c>
      <c r="AJ32" s="6">
        <f>AH32+AI32</f>
        <v>0.6</v>
      </c>
      <c r="AK32" s="6">
        <f>AK33+AK34</f>
        <v>0.1</v>
      </c>
      <c r="AL32" s="6">
        <f>AL33+AL34</f>
        <v>0.3</v>
      </c>
      <c r="AM32" s="6">
        <f>AK32+AL32</f>
        <v>0.4</v>
      </c>
      <c r="AN32" s="6">
        <f>AN33+AN34</f>
        <v>1.2000000000000002</v>
      </c>
      <c r="AO32" s="6">
        <f>AO33+AO34</f>
        <v>3.6999999999999997</v>
      </c>
      <c r="AP32" s="6">
        <f>AN32+AO32</f>
        <v>4.9</v>
      </c>
      <c r="AQ32" s="125" t="s">
        <v>121</v>
      </c>
      <c r="AR32" s="142"/>
      <c r="AS32" s="56"/>
      <c r="AT32" s="51"/>
      <c r="AU32" s="51"/>
      <c r="AV32" s="51"/>
    </row>
    <row r="33" spans="1:48" ht="13.5" customHeight="1">
      <c r="A33" s="29"/>
      <c r="B33" s="57"/>
      <c r="C33" s="14" t="s">
        <v>31</v>
      </c>
      <c r="D33" s="9">
        <v>0.2</v>
      </c>
      <c r="E33" s="9">
        <v>0.2</v>
      </c>
      <c r="F33" s="9">
        <f>SUM(D33:E33)</f>
        <v>0.4</v>
      </c>
      <c r="G33" s="9">
        <v>0.2</v>
      </c>
      <c r="H33" s="9">
        <v>0.3</v>
      </c>
      <c r="I33" s="9">
        <f>G33+H33</f>
        <v>0.5</v>
      </c>
      <c r="J33" s="9">
        <v>0.1</v>
      </c>
      <c r="K33" s="9">
        <v>0.3</v>
      </c>
      <c r="L33" s="9">
        <f>J33+K33</f>
        <v>0.4</v>
      </c>
      <c r="M33" s="9">
        <v>0.1</v>
      </c>
      <c r="N33" s="9">
        <v>0.3</v>
      </c>
      <c r="O33" s="9">
        <f>M33+N33</f>
        <v>0.4</v>
      </c>
      <c r="P33" s="9">
        <v>0.1</v>
      </c>
      <c r="Q33" s="9">
        <v>0.2</v>
      </c>
      <c r="R33" s="9">
        <f>P33+Q33</f>
        <v>0.30000000000000004</v>
      </c>
      <c r="S33" s="9">
        <v>0</v>
      </c>
      <c r="T33" s="9">
        <v>0.4</v>
      </c>
      <c r="U33" s="9">
        <f>S33+T33</f>
        <v>0.4</v>
      </c>
      <c r="V33" s="9">
        <v>0</v>
      </c>
      <c r="W33" s="9">
        <v>0.4</v>
      </c>
      <c r="X33" s="9">
        <f>V33+W33</f>
        <v>0.4</v>
      </c>
      <c r="Y33" s="9">
        <v>0.1</v>
      </c>
      <c r="Z33" s="9">
        <v>0.2</v>
      </c>
      <c r="AA33" s="9">
        <f>Y33+Z33</f>
        <v>0.30000000000000004</v>
      </c>
      <c r="AB33" s="9">
        <v>0</v>
      </c>
      <c r="AC33" s="9">
        <v>0.4</v>
      </c>
      <c r="AD33" s="9">
        <f>AB33+AC33</f>
        <v>0.4</v>
      </c>
      <c r="AE33" s="9">
        <v>0</v>
      </c>
      <c r="AF33" s="9">
        <v>0.4</v>
      </c>
      <c r="AG33" s="9">
        <f>AE33+AF33</f>
        <v>0.4</v>
      </c>
      <c r="AH33" s="9">
        <v>0.3</v>
      </c>
      <c r="AI33" s="9">
        <v>0.3</v>
      </c>
      <c r="AJ33" s="9">
        <f>AH33+AI33</f>
        <v>0.6</v>
      </c>
      <c r="AK33" s="9">
        <v>0.1</v>
      </c>
      <c r="AL33" s="9">
        <v>0.3</v>
      </c>
      <c r="AM33" s="9">
        <f>AK33+AL33</f>
        <v>0.4</v>
      </c>
      <c r="AN33" s="55">
        <f>Y33+S33+P33+M33+J33+G33+D33+V33+AB33+AE33+AH33+AK33</f>
        <v>1.2000000000000002</v>
      </c>
      <c r="AO33" s="55">
        <f>Z33+T33+Q33+N33+K33+H33+E33+W33+AC33+AF33+AI33+AL33</f>
        <v>3.6999999999999997</v>
      </c>
      <c r="AP33" s="9">
        <f>AN33+AO33</f>
        <v>4.9</v>
      </c>
      <c r="AQ33" s="15" t="s">
        <v>83</v>
      </c>
      <c r="AR33" s="56"/>
      <c r="AS33" s="58"/>
      <c r="AT33" s="51"/>
      <c r="AU33" s="51"/>
      <c r="AV33" s="51"/>
    </row>
    <row r="34" spans="1:48" ht="13.5" customHeight="1">
      <c r="A34" s="29"/>
      <c r="B34" s="57"/>
      <c r="C34" s="16" t="s">
        <v>106</v>
      </c>
      <c r="D34" s="12">
        <v>0</v>
      </c>
      <c r="E34" s="12">
        <v>0</v>
      </c>
      <c r="F34" s="12">
        <f>SUM(D34:E34)</f>
        <v>0</v>
      </c>
      <c r="G34" s="12">
        <v>0</v>
      </c>
      <c r="H34" s="12">
        <v>0</v>
      </c>
      <c r="I34" s="12">
        <f>G34+H34</f>
        <v>0</v>
      </c>
      <c r="J34" s="12">
        <v>0</v>
      </c>
      <c r="K34" s="12">
        <v>0</v>
      </c>
      <c r="L34" s="12">
        <f>J34+K34</f>
        <v>0</v>
      </c>
      <c r="M34" s="12">
        <v>0</v>
      </c>
      <c r="N34" s="12">
        <v>0</v>
      </c>
      <c r="O34" s="12">
        <f>M34+N34</f>
        <v>0</v>
      </c>
      <c r="P34" s="12">
        <v>0</v>
      </c>
      <c r="Q34" s="12">
        <v>0</v>
      </c>
      <c r="R34" s="12">
        <f>P34+Q34</f>
        <v>0</v>
      </c>
      <c r="S34" s="12">
        <v>0</v>
      </c>
      <c r="T34" s="12">
        <v>0</v>
      </c>
      <c r="U34" s="12">
        <f>S34+T34</f>
        <v>0</v>
      </c>
      <c r="V34" s="12">
        <v>0</v>
      </c>
      <c r="W34" s="12">
        <v>0</v>
      </c>
      <c r="X34" s="12">
        <f>V34+W34</f>
        <v>0</v>
      </c>
      <c r="Y34" s="12">
        <v>0</v>
      </c>
      <c r="Z34" s="12">
        <v>0</v>
      </c>
      <c r="AA34" s="12">
        <f>Y34+Z34</f>
        <v>0</v>
      </c>
      <c r="AB34" s="12">
        <v>0</v>
      </c>
      <c r="AC34" s="12">
        <v>0</v>
      </c>
      <c r="AD34" s="12">
        <f>AB34+AC34</f>
        <v>0</v>
      </c>
      <c r="AE34" s="12">
        <v>0</v>
      </c>
      <c r="AF34" s="12">
        <v>0</v>
      </c>
      <c r="AG34" s="12">
        <f>AE34+AF34</f>
        <v>0</v>
      </c>
      <c r="AH34" s="12">
        <v>0</v>
      </c>
      <c r="AI34" s="12">
        <v>0</v>
      </c>
      <c r="AJ34" s="12">
        <f>AH34+AI34</f>
        <v>0</v>
      </c>
      <c r="AK34" s="12">
        <v>0</v>
      </c>
      <c r="AL34" s="12">
        <v>0</v>
      </c>
      <c r="AM34" s="12">
        <f>AK34+AL34</f>
        <v>0</v>
      </c>
      <c r="AN34" s="53">
        <f>Y34+S34+P34+M34+J34+G34+D34+V34+AB34+AE34+AH34+AK34</f>
        <v>0</v>
      </c>
      <c r="AO34" s="53">
        <f>Z34+T34+Q34+N34+K34+H34+E34+W34+AC34+AF34+AI34+AL34</f>
        <v>0</v>
      </c>
      <c r="AP34" s="12">
        <f>AN34+AO34</f>
        <v>0</v>
      </c>
      <c r="AQ34" s="28" t="s">
        <v>84</v>
      </c>
      <c r="AR34" s="58"/>
      <c r="AS34" s="58"/>
      <c r="AT34" s="51"/>
      <c r="AU34" s="51"/>
      <c r="AV34" s="51"/>
    </row>
    <row r="35" spans="1:48" ht="13.5" customHeight="1">
      <c r="A35" s="7"/>
      <c r="B35" s="102" t="s">
        <v>107</v>
      </c>
      <c r="C35" s="138"/>
      <c r="D35" s="6">
        <f>SUM(D36:D37)</f>
        <v>2.6</v>
      </c>
      <c r="E35" s="6">
        <f>SUM(E36:E37)</f>
        <v>0</v>
      </c>
      <c r="F35" s="6">
        <f>SUM(F36:F37)</f>
        <v>2.6</v>
      </c>
      <c r="G35" s="6">
        <f aca="true" t="shared" si="21" ref="G35:X35">SUM(G36:G37)</f>
        <v>5.3</v>
      </c>
      <c r="H35" s="6">
        <f t="shared" si="21"/>
        <v>0</v>
      </c>
      <c r="I35" s="6">
        <f t="shared" si="21"/>
        <v>5.3</v>
      </c>
      <c r="J35" s="6">
        <f t="shared" si="21"/>
        <v>3.1</v>
      </c>
      <c r="K35" s="6">
        <f t="shared" si="21"/>
        <v>0</v>
      </c>
      <c r="L35" s="6">
        <f t="shared" si="21"/>
        <v>3.1</v>
      </c>
      <c r="M35" s="6">
        <f t="shared" si="21"/>
        <v>4</v>
      </c>
      <c r="N35" s="6">
        <f t="shared" si="21"/>
        <v>0</v>
      </c>
      <c r="O35" s="6">
        <f t="shared" si="21"/>
        <v>4</v>
      </c>
      <c r="P35" s="6">
        <f t="shared" si="21"/>
        <v>2.6</v>
      </c>
      <c r="Q35" s="6">
        <f t="shared" si="21"/>
        <v>0.3</v>
      </c>
      <c r="R35" s="6">
        <f t="shared" si="21"/>
        <v>2.9</v>
      </c>
      <c r="S35" s="6">
        <f t="shared" si="21"/>
        <v>2.7</v>
      </c>
      <c r="T35" s="6">
        <f t="shared" si="21"/>
        <v>0</v>
      </c>
      <c r="U35" s="6">
        <f t="shared" si="21"/>
        <v>2.7</v>
      </c>
      <c r="V35" s="6">
        <f t="shared" si="21"/>
        <v>3.4</v>
      </c>
      <c r="W35" s="6">
        <f t="shared" si="21"/>
        <v>0</v>
      </c>
      <c r="X35" s="6">
        <f t="shared" si="21"/>
        <v>3.4</v>
      </c>
      <c r="Y35" s="6">
        <f aca="true" t="shared" si="22" ref="Y35:AM35">Y36+Y37</f>
        <v>4.3</v>
      </c>
      <c r="Z35" s="6">
        <f t="shared" si="22"/>
        <v>0</v>
      </c>
      <c r="AA35" s="6">
        <f t="shared" si="22"/>
        <v>4.3</v>
      </c>
      <c r="AB35" s="6">
        <f t="shared" si="22"/>
        <v>4.5</v>
      </c>
      <c r="AC35" s="6">
        <f t="shared" si="22"/>
        <v>0</v>
      </c>
      <c r="AD35" s="6">
        <f t="shared" si="22"/>
        <v>4.5</v>
      </c>
      <c r="AE35" s="6">
        <f t="shared" si="22"/>
        <v>4.2</v>
      </c>
      <c r="AF35" s="6">
        <f t="shared" si="22"/>
        <v>0</v>
      </c>
      <c r="AG35" s="6">
        <f t="shared" si="22"/>
        <v>4.2</v>
      </c>
      <c r="AH35" s="6">
        <f t="shared" si="22"/>
        <v>3.4</v>
      </c>
      <c r="AI35" s="6">
        <f t="shared" si="22"/>
        <v>0</v>
      </c>
      <c r="AJ35" s="6">
        <f t="shared" si="22"/>
        <v>3.4</v>
      </c>
      <c r="AK35" s="6">
        <f t="shared" si="22"/>
        <v>3.5</v>
      </c>
      <c r="AL35" s="6">
        <f t="shared" si="22"/>
        <v>0</v>
      </c>
      <c r="AM35" s="6">
        <f t="shared" si="22"/>
        <v>3.5</v>
      </c>
      <c r="AN35" s="6">
        <f>AN36+AN37</f>
        <v>43.599999999999994</v>
      </c>
      <c r="AO35" s="6">
        <f>AO36+AO37</f>
        <v>0.3</v>
      </c>
      <c r="AP35" s="6">
        <f>AP36+AP37</f>
        <v>43.89999999999999</v>
      </c>
      <c r="AQ35" s="36" t="s">
        <v>136</v>
      </c>
      <c r="AR35" s="59"/>
      <c r="AS35" s="60"/>
      <c r="AT35" s="51"/>
      <c r="AU35" s="51"/>
      <c r="AV35" s="51"/>
    </row>
    <row r="36" spans="1:48" ht="13.5" customHeight="1">
      <c r="A36" s="29"/>
      <c r="B36" s="57"/>
      <c r="C36" s="14" t="s">
        <v>32</v>
      </c>
      <c r="D36" s="9">
        <v>2.6</v>
      </c>
      <c r="E36" s="9">
        <v>0</v>
      </c>
      <c r="F36" s="9">
        <f>SUM(D36:E36)</f>
        <v>2.6</v>
      </c>
      <c r="G36" s="9">
        <v>5</v>
      </c>
      <c r="H36" s="9">
        <v>0</v>
      </c>
      <c r="I36" s="9">
        <f>G36+H36</f>
        <v>5</v>
      </c>
      <c r="J36" s="9">
        <v>3.1</v>
      </c>
      <c r="K36" s="9">
        <v>0</v>
      </c>
      <c r="L36" s="9">
        <f>J36+K36</f>
        <v>3.1</v>
      </c>
      <c r="M36" s="9">
        <v>4</v>
      </c>
      <c r="N36" s="9">
        <v>0</v>
      </c>
      <c r="O36" s="9">
        <f>M36+N36</f>
        <v>4</v>
      </c>
      <c r="P36" s="9">
        <v>2.6</v>
      </c>
      <c r="Q36" s="9">
        <v>0.3</v>
      </c>
      <c r="R36" s="9">
        <f>P36+Q36</f>
        <v>2.9</v>
      </c>
      <c r="S36" s="9">
        <v>2.6</v>
      </c>
      <c r="T36" s="9">
        <v>0</v>
      </c>
      <c r="U36" s="9">
        <f>S36+T36</f>
        <v>2.6</v>
      </c>
      <c r="V36" s="9">
        <v>3.4</v>
      </c>
      <c r="W36" s="9">
        <v>0</v>
      </c>
      <c r="X36" s="9">
        <f>V36+W36</f>
        <v>3.4</v>
      </c>
      <c r="Y36" s="9">
        <v>4.1</v>
      </c>
      <c r="Z36" s="9">
        <v>0</v>
      </c>
      <c r="AA36" s="9">
        <f>Y36+Z36</f>
        <v>4.1</v>
      </c>
      <c r="AB36" s="9">
        <v>4.3</v>
      </c>
      <c r="AC36" s="9">
        <v>0</v>
      </c>
      <c r="AD36" s="9">
        <f>AB36+AC36</f>
        <v>4.3</v>
      </c>
      <c r="AE36" s="9">
        <v>4.2</v>
      </c>
      <c r="AF36" s="9">
        <v>0</v>
      </c>
      <c r="AG36" s="9">
        <f>AE36+AF36</f>
        <v>4.2</v>
      </c>
      <c r="AH36" s="9">
        <v>3.4</v>
      </c>
      <c r="AI36" s="9">
        <v>0</v>
      </c>
      <c r="AJ36" s="9">
        <f>AH36+AI36</f>
        <v>3.4</v>
      </c>
      <c r="AK36" s="9">
        <v>3.5</v>
      </c>
      <c r="AL36" s="9">
        <v>0</v>
      </c>
      <c r="AM36" s="9">
        <f>AK36+AL36</f>
        <v>3.5</v>
      </c>
      <c r="AN36" s="55">
        <f>Y36+S36+P36+M36+J36+G36+D36+V36+AB36+AE36+AH36+AK36</f>
        <v>42.8</v>
      </c>
      <c r="AO36" s="55">
        <f>Z36+T36+Q36+N36+K36+H36+E36+W36+AC36+AF36+AI36+AL36</f>
        <v>0.3</v>
      </c>
      <c r="AP36" s="9">
        <f>AN36+AO36</f>
        <v>43.099999999999994</v>
      </c>
      <c r="AQ36" s="28" t="s">
        <v>33</v>
      </c>
      <c r="AR36" s="56"/>
      <c r="AS36" s="56"/>
      <c r="AT36" s="51"/>
      <c r="AU36" s="51"/>
      <c r="AV36" s="51"/>
    </row>
    <row r="37" spans="1:48" ht="13.5" customHeight="1">
      <c r="A37" s="29"/>
      <c r="B37" s="29"/>
      <c r="C37" s="16" t="s">
        <v>34</v>
      </c>
      <c r="D37" s="12">
        <v>0</v>
      </c>
      <c r="E37" s="12">
        <v>0</v>
      </c>
      <c r="F37" s="12">
        <f>SUM(D37:E37)</f>
        <v>0</v>
      </c>
      <c r="G37" s="12">
        <v>0.3</v>
      </c>
      <c r="H37" s="12">
        <v>0</v>
      </c>
      <c r="I37" s="12">
        <f>G37+H37</f>
        <v>0.3</v>
      </c>
      <c r="J37" s="12">
        <v>0</v>
      </c>
      <c r="K37" s="12">
        <v>0</v>
      </c>
      <c r="L37" s="12">
        <f>J37+K37</f>
        <v>0</v>
      </c>
      <c r="M37" s="12">
        <v>0</v>
      </c>
      <c r="N37" s="12">
        <v>0</v>
      </c>
      <c r="O37" s="12">
        <f>M37+N37</f>
        <v>0</v>
      </c>
      <c r="P37" s="12">
        <v>0</v>
      </c>
      <c r="Q37" s="12">
        <v>0</v>
      </c>
      <c r="R37" s="12">
        <f>P37+Q37</f>
        <v>0</v>
      </c>
      <c r="S37" s="12">
        <v>0.1</v>
      </c>
      <c r="T37" s="12">
        <v>0</v>
      </c>
      <c r="U37" s="12">
        <f>S37+T37</f>
        <v>0.1</v>
      </c>
      <c r="V37" s="12">
        <v>0</v>
      </c>
      <c r="W37" s="12">
        <v>0</v>
      </c>
      <c r="X37" s="12">
        <f>V37+W37</f>
        <v>0</v>
      </c>
      <c r="Y37" s="12">
        <v>0.2</v>
      </c>
      <c r="Z37" s="12">
        <v>0</v>
      </c>
      <c r="AA37" s="12">
        <f>Y37+Z37</f>
        <v>0.2</v>
      </c>
      <c r="AB37" s="12">
        <v>0.2</v>
      </c>
      <c r="AC37" s="12">
        <v>0</v>
      </c>
      <c r="AD37" s="12">
        <f>AB37+AC37</f>
        <v>0.2</v>
      </c>
      <c r="AE37" s="12">
        <v>0</v>
      </c>
      <c r="AF37" s="12">
        <v>0</v>
      </c>
      <c r="AG37" s="12">
        <f>AE37+AF37</f>
        <v>0</v>
      </c>
      <c r="AH37" s="12">
        <v>0</v>
      </c>
      <c r="AI37" s="12">
        <v>0</v>
      </c>
      <c r="AJ37" s="12">
        <f>AH37+AI37</f>
        <v>0</v>
      </c>
      <c r="AK37" s="12">
        <v>0</v>
      </c>
      <c r="AL37" s="12">
        <v>0</v>
      </c>
      <c r="AM37" s="12">
        <f>AK37+AL37</f>
        <v>0</v>
      </c>
      <c r="AN37" s="53">
        <f>Y37+S37+P37+M37+J37+G37+D37+V37+AB37+AE37+AH37+AK37</f>
        <v>0.8</v>
      </c>
      <c r="AO37" s="53">
        <f>Z37+T37+Q37+N37+K37+H37+E37+W37+AC37+AF37+AI37+AL37</f>
        <v>0</v>
      </c>
      <c r="AP37" s="12">
        <f>AN37+AO37</f>
        <v>0.8</v>
      </c>
      <c r="AQ37" s="18" t="s">
        <v>35</v>
      </c>
      <c r="AR37" s="56"/>
      <c r="AS37" s="56"/>
      <c r="AT37" s="51"/>
      <c r="AU37" s="51"/>
      <c r="AV37" s="51"/>
    </row>
    <row r="38" spans="1:48" ht="13.5" customHeight="1">
      <c r="A38" s="29"/>
      <c r="B38" s="47"/>
      <c r="C38" s="48"/>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49"/>
      <c r="AR38" s="50"/>
      <c r="AS38" s="56"/>
      <c r="AT38" s="51"/>
      <c r="AU38" s="51"/>
      <c r="AV38" s="51"/>
    </row>
    <row r="39" spans="1:48" ht="13.5" customHeight="1">
      <c r="A39" s="7"/>
      <c r="B39" s="8"/>
      <c r="C39" s="8"/>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8"/>
      <c r="AR39" s="8"/>
      <c r="AS39" s="11"/>
      <c r="AT39" s="51"/>
      <c r="AU39" s="51"/>
      <c r="AV39" s="51"/>
    </row>
    <row r="40" spans="1:48" ht="13.5" customHeight="1">
      <c r="A40" s="119" t="s">
        <v>39</v>
      </c>
      <c r="B40" s="120"/>
      <c r="C40" s="121"/>
      <c r="D40" s="6">
        <f aca="true" t="shared" si="23" ref="D40:X40">SUM(D41:D42)</f>
        <v>0.7</v>
      </c>
      <c r="E40" s="6">
        <f t="shared" si="23"/>
        <v>0.9</v>
      </c>
      <c r="F40" s="6">
        <f t="shared" si="23"/>
        <v>1.6</v>
      </c>
      <c r="G40" s="6">
        <f t="shared" si="23"/>
        <v>-0.1</v>
      </c>
      <c r="H40" s="6">
        <f t="shared" si="23"/>
        <v>0.9</v>
      </c>
      <c r="I40" s="6">
        <f t="shared" si="23"/>
        <v>0.8</v>
      </c>
      <c r="J40" s="6">
        <f t="shared" si="23"/>
        <v>-3.5</v>
      </c>
      <c r="K40" s="6">
        <f t="shared" si="23"/>
        <v>4</v>
      </c>
      <c r="L40" s="6">
        <f t="shared" si="23"/>
        <v>0.4999999999999999</v>
      </c>
      <c r="M40" s="6">
        <f t="shared" si="23"/>
        <v>5.3</v>
      </c>
      <c r="N40" s="6">
        <f t="shared" si="23"/>
        <v>-3.8</v>
      </c>
      <c r="O40" s="6">
        <f t="shared" si="23"/>
        <v>1.5</v>
      </c>
      <c r="P40" s="6">
        <f t="shared" si="23"/>
        <v>-0.4</v>
      </c>
      <c r="Q40" s="6">
        <f t="shared" si="23"/>
        <v>1</v>
      </c>
      <c r="R40" s="6">
        <f t="shared" si="23"/>
        <v>0.6</v>
      </c>
      <c r="S40" s="6">
        <f t="shared" si="23"/>
        <v>4.699999999999999</v>
      </c>
      <c r="T40" s="6">
        <f t="shared" si="23"/>
        <v>-5.2</v>
      </c>
      <c r="U40" s="6">
        <f t="shared" si="23"/>
        <v>-0.5000000000000006</v>
      </c>
      <c r="V40" s="6">
        <f t="shared" si="23"/>
        <v>1.2</v>
      </c>
      <c r="W40" s="6">
        <f t="shared" si="23"/>
        <v>-0.6</v>
      </c>
      <c r="X40" s="6">
        <f t="shared" si="23"/>
        <v>0.6</v>
      </c>
      <c r="Y40" s="6">
        <f aca="true" t="shared" si="24" ref="Y40:AM40">Y41+Y42</f>
        <v>-1.2</v>
      </c>
      <c r="Z40" s="6">
        <f t="shared" si="24"/>
        <v>-0.7</v>
      </c>
      <c r="AA40" s="6">
        <f t="shared" si="24"/>
        <v>-1.9000000000000001</v>
      </c>
      <c r="AB40" s="6">
        <f t="shared" si="24"/>
        <v>1.1</v>
      </c>
      <c r="AC40" s="6">
        <f t="shared" si="24"/>
        <v>0.4</v>
      </c>
      <c r="AD40" s="6">
        <f t="shared" si="24"/>
        <v>1.5</v>
      </c>
      <c r="AE40" s="6">
        <f t="shared" si="24"/>
        <v>0</v>
      </c>
      <c r="AF40" s="6">
        <f t="shared" si="24"/>
        <v>-0.4</v>
      </c>
      <c r="AG40" s="6">
        <f t="shared" si="24"/>
        <v>-0.4000000000000001</v>
      </c>
      <c r="AH40" s="6">
        <f t="shared" si="24"/>
        <v>0.6</v>
      </c>
      <c r="AI40" s="6">
        <f t="shared" si="24"/>
        <v>0</v>
      </c>
      <c r="AJ40" s="6">
        <f t="shared" si="24"/>
        <v>0.6</v>
      </c>
      <c r="AK40" s="6">
        <f t="shared" si="24"/>
        <v>0.39999999999999997</v>
      </c>
      <c r="AL40" s="6">
        <f t="shared" si="24"/>
        <v>0.2</v>
      </c>
      <c r="AM40" s="6">
        <f t="shared" si="24"/>
        <v>0.6</v>
      </c>
      <c r="AN40" s="6">
        <f>AN41+AN42</f>
        <v>8.8</v>
      </c>
      <c r="AO40" s="6">
        <f>AO41+AO42</f>
        <v>-3.2999999999999994</v>
      </c>
      <c r="AP40" s="6">
        <f>AP41+AP42</f>
        <v>5.500000000000001</v>
      </c>
      <c r="AQ40" s="122" t="s">
        <v>12</v>
      </c>
      <c r="AR40" s="123"/>
      <c r="AS40" s="124"/>
      <c r="AT40" s="51"/>
      <c r="AU40" s="51"/>
      <c r="AV40" s="51"/>
    </row>
    <row r="41" spans="1:48" ht="13.5" customHeight="1">
      <c r="A41" s="7"/>
      <c r="B41" s="108" t="s">
        <v>114</v>
      </c>
      <c r="C41" s="109"/>
      <c r="D41" s="9">
        <v>0</v>
      </c>
      <c r="E41" s="9">
        <v>0</v>
      </c>
      <c r="F41" s="9">
        <f>SUM(D41:E41)</f>
        <v>0</v>
      </c>
      <c r="G41" s="9">
        <v>0</v>
      </c>
      <c r="H41" s="9">
        <v>0</v>
      </c>
      <c r="I41" s="9">
        <f>SUM(G41:H41)</f>
        <v>0</v>
      </c>
      <c r="J41" s="9">
        <v>0.1</v>
      </c>
      <c r="K41" s="9">
        <v>0</v>
      </c>
      <c r="L41" s="9">
        <f>SUM(J41:K41)</f>
        <v>0.1</v>
      </c>
      <c r="M41" s="9">
        <v>0.3</v>
      </c>
      <c r="N41" s="9">
        <v>0.1</v>
      </c>
      <c r="O41" s="9">
        <f>SUM(M41:N41)</f>
        <v>0.4</v>
      </c>
      <c r="P41" s="9">
        <v>0</v>
      </c>
      <c r="Q41" s="9">
        <v>0</v>
      </c>
      <c r="R41" s="9">
        <f>SUM(P41:Q41)</f>
        <v>0</v>
      </c>
      <c r="S41" s="9">
        <v>0.1</v>
      </c>
      <c r="T41" s="9">
        <v>0</v>
      </c>
      <c r="U41" s="9">
        <f>SUM(S41:T41)</f>
        <v>0.1</v>
      </c>
      <c r="V41" s="9">
        <v>0.5</v>
      </c>
      <c r="W41" s="9">
        <v>-0.1</v>
      </c>
      <c r="X41" s="9">
        <f>SUM(V41:W41)</f>
        <v>0.4</v>
      </c>
      <c r="Y41" s="9">
        <v>-0.2</v>
      </c>
      <c r="Z41" s="9">
        <v>-0.1</v>
      </c>
      <c r="AA41" s="9">
        <f>Z41+Y41</f>
        <v>-0.30000000000000004</v>
      </c>
      <c r="AB41" s="9">
        <v>0.6</v>
      </c>
      <c r="AC41" s="9">
        <v>-0.1</v>
      </c>
      <c r="AD41" s="9">
        <f>AB41+AC41</f>
        <v>0.5</v>
      </c>
      <c r="AE41" s="9">
        <v>0.2</v>
      </c>
      <c r="AF41" s="9">
        <v>0</v>
      </c>
      <c r="AG41" s="9">
        <f>AE41+AF41</f>
        <v>0.2</v>
      </c>
      <c r="AH41" s="9">
        <v>-0.1</v>
      </c>
      <c r="AI41" s="9">
        <v>0</v>
      </c>
      <c r="AJ41" s="9">
        <f>AH41+AI41</f>
        <v>-0.1</v>
      </c>
      <c r="AK41" s="9">
        <v>0.7</v>
      </c>
      <c r="AL41" s="9">
        <v>0</v>
      </c>
      <c r="AM41" s="9">
        <f>AK41+AL41</f>
        <v>0.7</v>
      </c>
      <c r="AN41" s="55">
        <f>Y41+S41+P41+M41+J41+G41+D41+V41+AB41+AE41+AH41+AK41</f>
        <v>2.1999999999999997</v>
      </c>
      <c r="AO41" s="55">
        <f>Z41+T41+Q41+N41+K41+H41+E41+W41+AC41+AF41+AI41+AL41</f>
        <v>-0.2</v>
      </c>
      <c r="AP41" s="9">
        <f>SUM(AN41:AO41)</f>
        <v>1.9999999999999998</v>
      </c>
      <c r="AQ41" s="125" t="s">
        <v>115</v>
      </c>
      <c r="AR41" s="126"/>
      <c r="AS41" s="11"/>
      <c r="AT41" s="51"/>
      <c r="AU41" s="51"/>
      <c r="AV41" s="51"/>
    </row>
    <row r="42" spans="1:48" ht="13.5" customHeight="1">
      <c r="A42" s="7"/>
      <c r="B42" s="95" t="s">
        <v>126</v>
      </c>
      <c r="C42" s="96"/>
      <c r="D42" s="12">
        <v>0.7</v>
      </c>
      <c r="E42" s="12">
        <v>0.9</v>
      </c>
      <c r="F42" s="12">
        <f>SUM(D42:E42)</f>
        <v>1.6</v>
      </c>
      <c r="G42" s="12">
        <v>-0.1</v>
      </c>
      <c r="H42" s="12">
        <v>0.9</v>
      </c>
      <c r="I42" s="12">
        <f>SUM(G42:H42)</f>
        <v>0.8</v>
      </c>
      <c r="J42" s="12">
        <v>-3.6</v>
      </c>
      <c r="K42" s="12">
        <v>4</v>
      </c>
      <c r="L42" s="12">
        <f>SUM(J42:K42)</f>
        <v>0.3999999999999999</v>
      </c>
      <c r="M42" s="12">
        <v>5</v>
      </c>
      <c r="N42" s="12">
        <v>-3.9</v>
      </c>
      <c r="O42" s="12">
        <f>SUM(M42:N42)</f>
        <v>1.1</v>
      </c>
      <c r="P42" s="12">
        <v>-0.4</v>
      </c>
      <c r="Q42" s="12">
        <v>1</v>
      </c>
      <c r="R42" s="12">
        <f>SUM(P42:Q42)</f>
        <v>0.6</v>
      </c>
      <c r="S42" s="12">
        <v>4.6</v>
      </c>
      <c r="T42" s="12">
        <v>-5.2</v>
      </c>
      <c r="U42" s="12">
        <f>SUM(S42:T42)</f>
        <v>-0.6000000000000005</v>
      </c>
      <c r="V42" s="12">
        <v>0.7</v>
      </c>
      <c r="W42" s="12">
        <v>-0.5</v>
      </c>
      <c r="X42" s="12">
        <f>SUM(V42:W42)</f>
        <v>0.19999999999999996</v>
      </c>
      <c r="Y42" s="12">
        <v>-1</v>
      </c>
      <c r="Z42" s="12">
        <v>-0.6</v>
      </c>
      <c r="AA42" s="12">
        <f>Z42+Y42</f>
        <v>-1.6</v>
      </c>
      <c r="AB42" s="12">
        <v>0.5</v>
      </c>
      <c r="AC42" s="12">
        <v>0.5</v>
      </c>
      <c r="AD42" s="12">
        <f>AB42+AC42</f>
        <v>1</v>
      </c>
      <c r="AE42" s="12">
        <v>-0.2</v>
      </c>
      <c r="AF42" s="12">
        <v>-0.4</v>
      </c>
      <c r="AG42" s="12">
        <f>AE42+AF42</f>
        <v>-0.6000000000000001</v>
      </c>
      <c r="AH42" s="12">
        <v>0.7</v>
      </c>
      <c r="AI42" s="12">
        <v>0</v>
      </c>
      <c r="AJ42" s="12">
        <f>AH42+AI42</f>
        <v>0.7</v>
      </c>
      <c r="AK42" s="12">
        <v>-0.3</v>
      </c>
      <c r="AL42" s="12">
        <v>0.2</v>
      </c>
      <c r="AM42" s="12">
        <f>AK42+AL42</f>
        <v>-0.09999999999999998</v>
      </c>
      <c r="AN42" s="53">
        <f>Y42+S42+P42+M42+J42+G42+D42+V42+AB42+AE42+AH42+AK42</f>
        <v>6.6000000000000005</v>
      </c>
      <c r="AO42" s="53">
        <f>Z42+T42+Q42+N42+K42+H42+E42+W42+AC42+AF42+AI42+AL42</f>
        <v>-3.099999999999999</v>
      </c>
      <c r="AP42" s="12">
        <f>SUM(AN42:AO42)</f>
        <v>3.5000000000000013</v>
      </c>
      <c r="AQ42" s="112" t="s">
        <v>129</v>
      </c>
      <c r="AR42" s="113"/>
      <c r="AS42" s="11"/>
      <c r="AT42" s="51"/>
      <c r="AU42" s="51"/>
      <c r="AV42" s="51"/>
    </row>
    <row r="43" spans="1:48" ht="13.5" customHeight="1">
      <c r="A43" s="137"/>
      <c r="B43" s="129"/>
      <c r="C43" s="129"/>
      <c r="D43" s="127" t="s">
        <v>55</v>
      </c>
      <c r="E43" s="128"/>
      <c r="F43" s="128"/>
      <c r="G43" s="128" t="s">
        <v>56</v>
      </c>
      <c r="H43" s="128"/>
      <c r="I43" s="128"/>
      <c r="J43" s="127" t="s">
        <v>57</v>
      </c>
      <c r="K43" s="128"/>
      <c r="L43" s="128"/>
      <c r="M43" s="127" t="s">
        <v>58</v>
      </c>
      <c r="N43" s="128"/>
      <c r="O43" s="128"/>
      <c r="P43" s="127" t="s">
        <v>59</v>
      </c>
      <c r="Q43" s="128"/>
      <c r="R43" s="128"/>
      <c r="S43" s="127" t="s">
        <v>60</v>
      </c>
      <c r="T43" s="128"/>
      <c r="U43" s="128"/>
      <c r="V43" s="127" t="s">
        <v>131</v>
      </c>
      <c r="W43" s="128"/>
      <c r="X43" s="128"/>
      <c r="Y43" s="127" t="s">
        <v>72</v>
      </c>
      <c r="Z43" s="128"/>
      <c r="AA43" s="128"/>
      <c r="AB43" s="127" t="s">
        <v>73</v>
      </c>
      <c r="AC43" s="128"/>
      <c r="AD43" s="128"/>
      <c r="AE43" s="127" t="s">
        <v>79</v>
      </c>
      <c r="AF43" s="128"/>
      <c r="AG43" s="128"/>
      <c r="AH43" s="127" t="s">
        <v>80</v>
      </c>
      <c r="AI43" s="128"/>
      <c r="AJ43" s="128"/>
      <c r="AK43" s="127" t="s">
        <v>85</v>
      </c>
      <c r="AL43" s="128"/>
      <c r="AM43" s="128"/>
      <c r="AN43" s="127" t="s">
        <v>85</v>
      </c>
      <c r="AO43" s="128"/>
      <c r="AP43" s="128"/>
      <c r="AQ43" s="129"/>
      <c r="AR43" s="129"/>
      <c r="AS43" s="130"/>
      <c r="AT43" s="51"/>
      <c r="AU43" s="51"/>
      <c r="AV43" s="51"/>
    </row>
    <row r="44" spans="1:48" ht="13.5" customHeight="1">
      <c r="A44" s="131" t="s">
        <v>40</v>
      </c>
      <c r="B44" s="132"/>
      <c r="C44" s="133"/>
      <c r="D44" s="12">
        <f>SUM(D10+D12-D16-D31-D40)</f>
        <v>27.300000000000004</v>
      </c>
      <c r="E44" s="12">
        <f aca="true" t="shared" si="25" ref="E44:AM44">SUM(E10+E12-E16-E31-E40)</f>
        <v>12.600000000000001</v>
      </c>
      <c r="F44" s="12">
        <f t="shared" si="25"/>
        <v>39.9</v>
      </c>
      <c r="G44" s="12">
        <f t="shared" si="25"/>
        <v>94.89999999999999</v>
      </c>
      <c r="H44" s="12">
        <f t="shared" si="25"/>
        <v>17.6</v>
      </c>
      <c r="I44" s="12">
        <f t="shared" si="25"/>
        <v>112.5</v>
      </c>
      <c r="J44" s="12">
        <f t="shared" si="25"/>
        <v>142.39999999999998</v>
      </c>
      <c r="K44" s="12">
        <f t="shared" si="25"/>
        <v>19.8</v>
      </c>
      <c r="L44" s="12">
        <f t="shared" si="25"/>
        <v>162.20000000000002</v>
      </c>
      <c r="M44" s="12">
        <f t="shared" si="25"/>
        <v>140.39999999999998</v>
      </c>
      <c r="N44" s="12">
        <f t="shared" si="25"/>
        <v>23.900000000000002</v>
      </c>
      <c r="O44" s="12">
        <f t="shared" si="25"/>
        <v>164.29999999999998</v>
      </c>
      <c r="P44" s="12">
        <f t="shared" si="25"/>
        <v>137</v>
      </c>
      <c r="Q44" s="12">
        <f t="shared" si="25"/>
        <v>19.800000000000004</v>
      </c>
      <c r="R44" s="12">
        <f t="shared" si="25"/>
        <v>156.8</v>
      </c>
      <c r="S44" s="12">
        <f>SUM(S10+S12-S16-S31-S40)</f>
        <v>125.50000000000001</v>
      </c>
      <c r="T44" s="12">
        <f t="shared" si="25"/>
        <v>21.300000000000004</v>
      </c>
      <c r="U44" s="12">
        <f t="shared" si="25"/>
        <v>146.8</v>
      </c>
      <c r="V44" s="12">
        <f t="shared" si="25"/>
        <v>125.99999999999999</v>
      </c>
      <c r="W44" s="12">
        <f t="shared" si="25"/>
        <v>12.800000000000004</v>
      </c>
      <c r="X44" s="12">
        <f t="shared" si="25"/>
        <v>138.8</v>
      </c>
      <c r="Y44" s="12">
        <f t="shared" si="25"/>
        <v>107.79999999999998</v>
      </c>
      <c r="Z44" s="12">
        <f t="shared" si="25"/>
        <v>12.500000000000004</v>
      </c>
      <c r="AA44" s="12">
        <f t="shared" si="25"/>
        <v>120.3</v>
      </c>
      <c r="AB44" s="12">
        <f t="shared" si="25"/>
        <v>86.69999999999999</v>
      </c>
      <c r="AC44" s="12">
        <f t="shared" si="25"/>
        <v>10.200000000000003</v>
      </c>
      <c r="AD44" s="12">
        <f t="shared" si="25"/>
        <v>96.89999999999998</v>
      </c>
      <c r="AE44" s="12">
        <f t="shared" si="25"/>
        <v>74.99999999999999</v>
      </c>
      <c r="AF44" s="12">
        <f t="shared" si="25"/>
        <v>8.700000000000003</v>
      </c>
      <c r="AG44" s="12">
        <f t="shared" si="25"/>
        <v>83.7</v>
      </c>
      <c r="AH44" s="12">
        <f t="shared" si="25"/>
        <v>58.79999999999999</v>
      </c>
      <c r="AI44" s="12">
        <f t="shared" si="25"/>
        <v>6.700000000000002</v>
      </c>
      <c r="AJ44" s="12">
        <f t="shared" si="25"/>
        <v>65.49999999999999</v>
      </c>
      <c r="AK44" s="12">
        <f t="shared" si="25"/>
        <v>44.499999999999986</v>
      </c>
      <c r="AL44" s="12">
        <f t="shared" si="25"/>
        <v>4.900000000000002</v>
      </c>
      <c r="AM44" s="12">
        <f t="shared" si="25"/>
        <v>49.39999999999999</v>
      </c>
      <c r="AN44" s="12">
        <f>SUM(AN10+AN12-AN16-AN31-AN40)</f>
        <v>44.50000000000006</v>
      </c>
      <c r="AO44" s="12">
        <f>SUM(AO10+AO12-AO16-AO31-AO40)</f>
        <v>4.900000000000008</v>
      </c>
      <c r="AP44" s="12">
        <f>SUM(AP10+AP12-AP16-AP31-AP40)</f>
        <v>49.400000000000084</v>
      </c>
      <c r="AQ44" s="134" t="s">
        <v>13</v>
      </c>
      <c r="AR44" s="135"/>
      <c r="AS44" s="136"/>
      <c r="AT44" s="51"/>
      <c r="AU44" s="51"/>
      <c r="AV44" s="51"/>
    </row>
    <row r="45" spans="1:48" ht="13.5" customHeight="1">
      <c r="A45" s="37"/>
      <c r="B45" s="38"/>
      <c r="C45" s="38"/>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38"/>
      <c r="AR45" s="38"/>
      <c r="AS45" s="39"/>
      <c r="AT45" s="51"/>
      <c r="AU45" s="51"/>
      <c r="AV45" s="51"/>
    </row>
    <row r="46" spans="1:48" ht="13.5" customHeight="1">
      <c r="A46" s="119" t="s">
        <v>127</v>
      </c>
      <c r="B46" s="120"/>
      <c r="C46" s="121"/>
      <c r="D46" s="6">
        <f>SUM(D47:D48)</f>
        <v>27.299999999999997</v>
      </c>
      <c r="E46" s="6">
        <f>SUM(E47:E48)</f>
        <v>12.6</v>
      </c>
      <c r="F46" s="6">
        <f>SUM(F47:F48)</f>
        <v>39.9</v>
      </c>
      <c r="G46" s="6">
        <f aca="true" t="shared" si="26" ref="G46:AL46">G47+G48</f>
        <v>94.9</v>
      </c>
      <c r="H46" s="6">
        <f t="shared" si="26"/>
        <v>17.599999999999998</v>
      </c>
      <c r="I46" s="6">
        <f t="shared" si="26"/>
        <v>112.5</v>
      </c>
      <c r="J46" s="6">
        <f t="shared" si="26"/>
        <v>142.4</v>
      </c>
      <c r="K46" s="6">
        <f t="shared" si="26"/>
        <v>19.8</v>
      </c>
      <c r="L46" s="6">
        <f t="shared" si="26"/>
        <v>162.2</v>
      </c>
      <c r="M46" s="6">
        <f t="shared" si="26"/>
        <v>140.39999999999998</v>
      </c>
      <c r="N46" s="62">
        <f t="shared" si="26"/>
        <v>23.900000000000002</v>
      </c>
      <c r="O46" s="63">
        <f t="shared" si="26"/>
        <v>164.29999999999998</v>
      </c>
      <c r="P46" s="6">
        <f t="shared" si="26"/>
        <v>137</v>
      </c>
      <c r="Q46" s="6">
        <f t="shared" si="26"/>
        <v>19.8</v>
      </c>
      <c r="R46" s="6">
        <f t="shared" si="26"/>
        <v>156.79999999999998</v>
      </c>
      <c r="S46" s="6">
        <f t="shared" si="26"/>
        <v>125.5</v>
      </c>
      <c r="T46" s="6">
        <f t="shared" si="26"/>
        <v>21.3</v>
      </c>
      <c r="U46" s="6">
        <f t="shared" si="26"/>
        <v>146.8</v>
      </c>
      <c r="V46" s="6">
        <f t="shared" si="26"/>
        <v>126</v>
      </c>
      <c r="W46" s="6">
        <f t="shared" si="26"/>
        <v>12.8</v>
      </c>
      <c r="X46" s="6">
        <f t="shared" si="26"/>
        <v>138.8</v>
      </c>
      <c r="Y46" s="6">
        <f t="shared" si="26"/>
        <v>107.80000000000001</v>
      </c>
      <c r="Z46" s="6">
        <f t="shared" si="26"/>
        <v>12.5</v>
      </c>
      <c r="AA46" s="6">
        <f t="shared" si="26"/>
        <v>120.30000000000001</v>
      </c>
      <c r="AB46" s="6">
        <f t="shared" si="26"/>
        <v>86.7</v>
      </c>
      <c r="AC46" s="6">
        <f t="shared" si="26"/>
        <v>10.2</v>
      </c>
      <c r="AD46" s="6">
        <f t="shared" si="26"/>
        <v>96.9</v>
      </c>
      <c r="AE46" s="6">
        <f t="shared" si="26"/>
        <v>75</v>
      </c>
      <c r="AF46" s="6">
        <f t="shared" si="26"/>
        <v>8.7</v>
      </c>
      <c r="AG46" s="6">
        <f t="shared" si="26"/>
        <v>83.69999999999999</v>
      </c>
      <c r="AH46" s="6">
        <f t="shared" si="26"/>
        <v>58.8</v>
      </c>
      <c r="AI46" s="6">
        <f t="shared" si="26"/>
        <v>6.7</v>
      </c>
      <c r="AJ46" s="6">
        <f t="shared" si="26"/>
        <v>65.5</v>
      </c>
      <c r="AK46" s="6">
        <f t="shared" si="26"/>
        <v>44.5</v>
      </c>
      <c r="AL46" s="6">
        <f t="shared" si="26"/>
        <v>4.8999999999999995</v>
      </c>
      <c r="AM46" s="6">
        <f>AM47+AM48</f>
        <v>49.4</v>
      </c>
      <c r="AN46" s="6">
        <f>AN47+AN48</f>
        <v>44.5</v>
      </c>
      <c r="AO46" s="6">
        <f>AO47+AO48</f>
        <v>4.8999999999999995</v>
      </c>
      <c r="AP46" s="6">
        <f>AP47+AP48</f>
        <v>49.4</v>
      </c>
      <c r="AQ46" s="122" t="s">
        <v>128</v>
      </c>
      <c r="AR46" s="123"/>
      <c r="AS46" s="124"/>
      <c r="AT46" s="51"/>
      <c r="AU46" s="51"/>
      <c r="AV46" s="51"/>
    </row>
    <row r="47" spans="1:48" ht="13.5" customHeight="1">
      <c r="A47" s="7"/>
      <c r="B47" s="108" t="s">
        <v>14</v>
      </c>
      <c r="C47" s="109"/>
      <c r="D47" s="9">
        <v>16.2</v>
      </c>
      <c r="E47" s="9">
        <v>12.2</v>
      </c>
      <c r="F47" s="9">
        <f>SUM(D47:E47)</f>
        <v>28.4</v>
      </c>
      <c r="G47" s="9">
        <v>63.6</v>
      </c>
      <c r="H47" s="9">
        <v>17.2</v>
      </c>
      <c r="I47" s="9">
        <f>H47+G47</f>
        <v>80.8</v>
      </c>
      <c r="J47" s="9">
        <v>100</v>
      </c>
      <c r="K47" s="9">
        <v>19.5</v>
      </c>
      <c r="L47" s="9">
        <f>K47+J47</f>
        <v>119.5</v>
      </c>
      <c r="M47" s="9">
        <v>97.1</v>
      </c>
      <c r="N47" s="30">
        <v>20.3</v>
      </c>
      <c r="O47" s="64">
        <f>N47+M47</f>
        <v>117.39999999999999</v>
      </c>
      <c r="P47" s="65">
        <v>94.6</v>
      </c>
      <c r="Q47" s="9">
        <v>16.8</v>
      </c>
      <c r="R47" s="9">
        <f>Q47+P47</f>
        <v>111.39999999999999</v>
      </c>
      <c r="S47" s="9">
        <v>82.9</v>
      </c>
      <c r="T47" s="9">
        <v>12.5</v>
      </c>
      <c r="U47" s="9">
        <f>T47+S47</f>
        <v>95.4</v>
      </c>
      <c r="V47" s="9">
        <v>79.3</v>
      </c>
      <c r="W47" s="9">
        <v>12</v>
      </c>
      <c r="X47" s="9">
        <f>W47+V47</f>
        <v>91.3</v>
      </c>
      <c r="Y47" s="9">
        <v>65.9</v>
      </c>
      <c r="Z47" s="9">
        <v>10.7</v>
      </c>
      <c r="AA47" s="9">
        <f>Y47+Z47</f>
        <v>76.60000000000001</v>
      </c>
      <c r="AB47" s="9">
        <v>57.7</v>
      </c>
      <c r="AC47" s="9">
        <v>9.1</v>
      </c>
      <c r="AD47" s="9">
        <f>AB47+AC47</f>
        <v>66.8</v>
      </c>
      <c r="AE47" s="9">
        <v>51.8</v>
      </c>
      <c r="AF47" s="9">
        <v>6.8</v>
      </c>
      <c r="AG47" s="9">
        <f>AE47+AF47</f>
        <v>58.599999999999994</v>
      </c>
      <c r="AH47" s="9">
        <v>43.9</v>
      </c>
      <c r="AI47" s="9">
        <v>5.2</v>
      </c>
      <c r="AJ47" s="9">
        <f>AH47+AI47</f>
        <v>49.1</v>
      </c>
      <c r="AK47" s="9">
        <v>34.9</v>
      </c>
      <c r="AL47" s="9">
        <v>4.6</v>
      </c>
      <c r="AM47" s="9">
        <f>AK47+AL47</f>
        <v>39.5</v>
      </c>
      <c r="AN47" s="9">
        <f>AK47</f>
        <v>34.9</v>
      </c>
      <c r="AO47" s="9">
        <f>AL47</f>
        <v>4.6</v>
      </c>
      <c r="AP47" s="9">
        <f>AO47+AN47</f>
        <v>39.5</v>
      </c>
      <c r="AQ47" s="125" t="s">
        <v>15</v>
      </c>
      <c r="AR47" s="126"/>
      <c r="AS47" s="11"/>
      <c r="AT47" s="51"/>
      <c r="AU47" s="51"/>
      <c r="AV47" s="51"/>
    </row>
    <row r="48" spans="1:48" ht="12.75" customHeight="1">
      <c r="A48" s="19"/>
      <c r="B48" s="95" t="s">
        <v>16</v>
      </c>
      <c r="C48" s="96"/>
      <c r="D48" s="12">
        <v>11.1</v>
      </c>
      <c r="E48" s="12">
        <v>0.4</v>
      </c>
      <c r="F48" s="12">
        <f>SUM(D48:E48)</f>
        <v>11.5</v>
      </c>
      <c r="G48" s="12">
        <v>31.3</v>
      </c>
      <c r="H48" s="12">
        <v>0.4</v>
      </c>
      <c r="I48" s="12">
        <f>H48+G48</f>
        <v>31.7</v>
      </c>
      <c r="J48" s="12">
        <v>42.4</v>
      </c>
      <c r="K48" s="12">
        <v>0.3</v>
      </c>
      <c r="L48" s="12">
        <f>K48+J48</f>
        <v>42.699999999999996</v>
      </c>
      <c r="M48" s="12">
        <v>43.3</v>
      </c>
      <c r="N48" s="12">
        <v>3.6</v>
      </c>
      <c r="O48" s="12">
        <f>N48+M48</f>
        <v>46.9</v>
      </c>
      <c r="P48" s="12">
        <v>42.4</v>
      </c>
      <c r="Q48" s="12">
        <v>3</v>
      </c>
      <c r="R48" s="12">
        <f>Q48+P48</f>
        <v>45.4</v>
      </c>
      <c r="S48" s="12">
        <v>42.6</v>
      </c>
      <c r="T48" s="12">
        <v>8.8</v>
      </c>
      <c r="U48" s="12">
        <f>T48+S48</f>
        <v>51.400000000000006</v>
      </c>
      <c r="V48" s="12">
        <v>46.7</v>
      </c>
      <c r="W48" s="12">
        <v>0.8</v>
      </c>
      <c r="X48" s="12">
        <f>W48+V48</f>
        <v>47.5</v>
      </c>
      <c r="Y48" s="12">
        <v>41.9</v>
      </c>
      <c r="Z48" s="12">
        <v>1.8</v>
      </c>
      <c r="AA48" s="12">
        <f>Y48+Z48</f>
        <v>43.699999999999996</v>
      </c>
      <c r="AB48" s="12">
        <v>29</v>
      </c>
      <c r="AC48" s="12">
        <v>1.1</v>
      </c>
      <c r="AD48" s="12">
        <f>AB48+AC48</f>
        <v>30.1</v>
      </c>
      <c r="AE48" s="12">
        <v>23.2</v>
      </c>
      <c r="AF48" s="12">
        <v>1.9</v>
      </c>
      <c r="AG48" s="12">
        <f>AE48+AF48</f>
        <v>25.099999999999998</v>
      </c>
      <c r="AH48" s="12">
        <v>14.9</v>
      </c>
      <c r="AI48" s="12">
        <v>1.5</v>
      </c>
      <c r="AJ48" s="12">
        <f>AH48+AI48</f>
        <v>16.4</v>
      </c>
      <c r="AK48" s="12">
        <v>9.6</v>
      </c>
      <c r="AL48" s="12">
        <v>0.3</v>
      </c>
      <c r="AM48" s="12">
        <f>AK48+AL48</f>
        <v>9.9</v>
      </c>
      <c r="AN48" s="12">
        <v>9.6</v>
      </c>
      <c r="AO48" s="12">
        <f>AL48</f>
        <v>0.3</v>
      </c>
      <c r="AP48" s="12">
        <f>AO48+AN48</f>
        <v>9.9</v>
      </c>
      <c r="AQ48" s="112" t="s">
        <v>17</v>
      </c>
      <c r="AR48" s="113"/>
      <c r="AS48" s="40"/>
      <c r="AT48" s="51"/>
      <c r="AU48" s="51"/>
      <c r="AV48" s="51"/>
    </row>
    <row r="49" spans="1:48" ht="12.75" customHeight="1">
      <c r="A49" s="8"/>
      <c r="B49" s="66"/>
      <c r="C49" s="66"/>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8"/>
      <c r="AO49" s="68"/>
      <c r="AP49" s="67"/>
      <c r="AQ49" s="69"/>
      <c r="AR49" s="69"/>
      <c r="AS49" s="8"/>
      <c r="AT49" s="51"/>
      <c r="AU49" s="51"/>
      <c r="AV49" s="51"/>
    </row>
    <row r="50" spans="1:45" s="26" customFormat="1" ht="30.75" customHeight="1">
      <c r="A50" s="114" t="s">
        <v>18</v>
      </c>
      <c r="B50" s="115"/>
      <c r="C50" s="116"/>
      <c r="D50" s="37"/>
      <c r="E50" s="38"/>
      <c r="F50" s="39"/>
      <c r="G50" s="37"/>
      <c r="H50" s="38"/>
      <c r="I50" s="39"/>
      <c r="J50" s="37"/>
      <c r="K50" s="38"/>
      <c r="L50" s="39"/>
      <c r="M50" s="37"/>
      <c r="N50" s="38"/>
      <c r="O50" s="39"/>
      <c r="P50" s="37"/>
      <c r="Q50" s="38"/>
      <c r="R50" s="39"/>
      <c r="S50" s="37"/>
      <c r="T50" s="38"/>
      <c r="U50" s="39"/>
      <c r="V50" s="37"/>
      <c r="W50" s="38"/>
      <c r="X50" s="39"/>
      <c r="Y50" s="37"/>
      <c r="Z50" s="38"/>
      <c r="AA50" s="39"/>
      <c r="AB50" s="37"/>
      <c r="AC50" s="38"/>
      <c r="AD50" s="39"/>
      <c r="AE50" s="38"/>
      <c r="AF50" s="38"/>
      <c r="AG50" s="38"/>
      <c r="AH50" s="38"/>
      <c r="AI50" s="38"/>
      <c r="AJ50" s="38"/>
      <c r="AK50" s="38"/>
      <c r="AL50" s="38"/>
      <c r="AM50" s="38"/>
      <c r="AN50" s="37"/>
      <c r="AO50" s="38"/>
      <c r="AP50" s="39"/>
      <c r="AQ50" s="117" t="s">
        <v>19</v>
      </c>
      <c r="AR50" s="118"/>
      <c r="AS50" s="111"/>
    </row>
    <row r="51" spans="1:45" s="26" customFormat="1" ht="11.25">
      <c r="A51" s="13"/>
      <c r="B51" s="108" t="s">
        <v>20</v>
      </c>
      <c r="C51" s="109"/>
      <c r="D51" s="70"/>
      <c r="E51" s="71"/>
      <c r="F51" s="72">
        <v>1.9</v>
      </c>
      <c r="G51" s="70"/>
      <c r="H51" s="71"/>
      <c r="I51" s="72">
        <v>0</v>
      </c>
      <c r="J51" s="70"/>
      <c r="K51" s="71"/>
      <c r="L51" s="72">
        <v>0</v>
      </c>
      <c r="M51" s="70"/>
      <c r="N51" s="71"/>
      <c r="O51" s="72">
        <v>0</v>
      </c>
      <c r="P51" s="70"/>
      <c r="Q51" s="71"/>
      <c r="R51" s="72">
        <v>0</v>
      </c>
      <c r="S51" s="70"/>
      <c r="T51" s="71"/>
      <c r="U51" s="72">
        <v>0</v>
      </c>
      <c r="V51" s="70"/>
      <c r="W51" s="71"/>
      <c r="X51" s="72">
        <v>0</v>
      </c>
      <c r="Y51" s="70"/>
      <c r="Z51" s="71"/>
      <c r="AA51" s="72">
        <v>0</v>
      </c>
      <c r="AB51" s="70"/>
      <c r="AC51" s="71"/>
      <c r="AD51" s="72">
        <v>0</v>
      </c>
      <c r="AE51" s="70"/>
      <c r="AF51" s="71"/>
      <c r="AG51" s="72">
        <v>0</v>
      </c>
      <c r="AH51" s="70"/>
      <c r="AI51" s="71"/>
      <c r="AJ51" s="72">
        <v>0</v>
      </c>
      <c r="AK51" s="70"/>
      <c r="AL51" s="71"/>
      <c r="AM51" s="72">
        <v>0</v>
      </c>
      <c r="AN51" s="70"/>
      <c r="AO51" s="71"/>
      <c r="AP51" s="72">
        <v>1.9</v>
      </c>
      <c r="AQ51" s="110" t="s">
        <v>21</v>
      </c>
      <c r="AR51" s="111"/>
      <c r="AS51" s="13"/>
    </row>
    <row r="52" spans="1:45" s="26" customFormat="1" ht="11.25">
      <c r="A52" s="13"/>
      <c r="B52" s="102" t="s">
        <v>62</v>
      </c>
      <c r="C52" s="103"/>
      <c r="D52" s="73"/>
      <c r="E52" s="74"/>
      <c r="F52" s="75">
        <v>0</v>
      </c>
      <c r="G52" s="73"/>
      <c r="H52" s="74"/>
      <c r="I52" s="75">
        <v>0</v>
      </c>
      <c r="J52" s="73"/>
      <c r="K52" s="74"/>
      <c r="L52" s="75">
        <v>0</v>
      </c>
      <c r="M52" s="73"/>
      <c r="N52" s="74"/>
      <c r="O52" s="75">
        <v>0</v>
      </c>
      <c r="P52" s="73"/>
      <c r="Q52" s="74"/>
      <c r="R52" s="75">
        <v>0</v>
      </c>
      <c r="S52" s="73"/>
      <c r="T52" s="74"/>
      <c r="U52" s="75">
        <v>0</v>
      </c>
      <c r="V52" s="73"/>
      <c r="W52" s="74"/>
      <c r="X52" s="75">
        <v>0</v>
      </c>
      <c r="Y52" s="73"/>
      <c r="Z52" s="74"/>
      <c r="AA52" s="75">
        <v>0</v>
      </c>
      <c r="AB52" s="73"/>
      <c r="AC52" s="74"/>
      <c r="AD52" s="75">
        <v>0</v>
      </c>
      <c r="AE52" s="73"/>
      <c r="AF52" s="74"/>
      <c r="AG52" s="75">
        <v>0</v>
      </c>
      <c r="AH52" s="73"/>
      <c r="AI52" s="74"/>
      <c r="AJ52" s="75">
        <v>0</v>
      </c>
      <c r="AK52" s="73"/>
      <c r="AL52" s="74"/>
      <c r="AM52" s="75">
        <v>29.7</v>
      </c>
      <c r="AN52" s="73"/>
      <c r="AO52" s="74"/>
      <c r="AP52" s="76">
        <v>29.7</v>
      </c>
      <c r="AQ52" s="104" t="s">
        <v>74</v>
      </c>
      <c r="AR52" s="105"/>
      <c r="AS52" s="13"/>
    </row>
    <row r="53" spans="1:45" s="26" customFormat="1" ht="11.25">
      <c r="A53" s="13"/>
      <c r="B53" s="102" t="s">
        <v>22</v>
      </c>
      <c r="C53" s="103"/>
      <c r="D53" s="73"/>
      <c r="E53" s="74"/>
      <c r="F53" s="75">
        <v>1.9</v>
      </c>
      <c r="G53" s="73"/>
      <c r="H53" s="74"/>
      <c r="I53" s="75">
        <v>0</v>
      </c>
      <c r="J53" s="73"/>
      <c r="K53" s="74"/>
      <c r="L53" s="75">
        <v>0</v>
      </c>
      <c r="M53" s="73"/>
      <c r="N53" s="74"/>
      <c r="O53" s="75">
        <v>0</v>
      </c>
      <c r="P53" s="73"/>
      <c r="Q53" s="74"/>
      <c r="R53" s="75">
        <v>0</v>
      </c>
      <c r="S53" s="73"/>
      <c r="T53" s="74"/>
      <c r="U53" s="75">
        <v>0</v>
      </c>
      <c r="V53" s="73"/>
      <c r="W53" s="74"/>
      <c r="X53" s="75">
        <v>0</v>
      </c>
      <c r="Y53" s="73"/>
      <c r="Z53" s="74"/>
      <c r="AA53" s="75">
        <v>0</v>
      </c>
      <c r="AB53" s="73"/>
      <c r="AC53" s="74"/>
      <c r="AD53" s="75">
        <v>0</v>
      </c>
      <c r="AE53" s="73"/>
      <c r="AF53" s="74"/>
      <c r="AG53" s="75">
        <v>0</v>
      </c>
      <c r="AH53" s="73"/>
      <c r="AI53" s="74"/>
      <c r="AJ53" s="75">
        <v>0</v>
      </c>
      <c r="AK53" s="73"/>
      <c r="AL53" s="74"/>
      <c r="AM53" s="75">
        <v>10.6</v>
      </c>
      <c r="AN53" s="73"/>
      <c r="AO53" s="74"/>
      <c r="AP53" s="76">
        <v>12.5</v>
      </c>
      <c r="AQ53" s="104" t="s">
        <v>23</v>
      </c>
      <c r="AR53" s="105"/>
      <c r="AS53" s="13"/>
    </row>
    <row r="54" spans="1:45" s="26" customFormat="1" ht="11.25">
      <c r="A54" s="13"/>
      <c r="B54" s="106" t="s">
        <v>118</v>
      </c>
      <c r="C54" s="107"/>
      <c r="D54" s="73"/>
      <c r="E54" s="74"/>
      <c r="F54" s="75">
        <v>0</v>
      </c>
      <c r="G54" s="73"/>
      <c r="H54" s="74"/>
      <c r="I54" s="75">
        <v>0</v>
      </c>
      <c r="J54" s="73"/>
      <c r="K54" s="74"/>
      <c r="L54" s="75">
        <v>0</v>
      </c>
      <c r="M54" s="73"/>
      <c r="N54" s="74"/>
      <c r="O54" s="75">
        <v>0</v>
      </c>
      <c r="P54" s="73"/>
      <c r="Q54" s="74"/>
      <c r="R54" s="75">
        <v>0</v>
      </c>
      <c r="S54" s="77"/>
      <c r="T54" s="78"/>
      <c r="U54" s="75">
        <v>0</v>
      </c>
      <c r="V54" s="73"/>
      <c r="W54" s="74"/>
      <c r="X54" s="75">
        <v>0</v>
      </c>
      <c r="Y54" s="73"/>
      <c r="Z54" s="74"/>
      <c r="AA54" s="75">
        <v>0</v>
      </c>
      <c r="AB54" s="73"/>
      <c r="AC54" s="74"/>
      <c r="AD54" s="75">
        <v>0</v>
      </c>
      <c r="AE54" s="73"/>
      <c r="AF54" s="74"/>
      <c r="AG54" s="75">
        <v>0</v>
      </c>
      <c r="AH54" s="73"/>
      <c r="AI54" s="74"/>
      <c r="AJ54" s="75">
        <v>0</v>
      </c>
      <c r="AK54" s="73"/>
      <c r="AL54" s="74"/>
      <c r="AM54" s="75">
        <v>0</v>
      </c>
      <c r="AN54" s="73"/>
      <c r="AO54" s="74"/>
      <c r="AP54" s="75">
        <v>0</v>
      </c>
      <c r="AQ54" s="104" t="s">
        <v>119</v>
      </c>
      <c r="AR54" s="105"/>
      <c r="AS54" s="13"/>
    </row>
    <row r="55" spans="1:45" s="26" customFormat="1" ht="11.25">
      <c r="A55" s="19"/>
      <c r="B55" s="95" t="s">
        <v>24</v>
      </c>
      <c r="C55" s="96"/>
      <c r="D55" s="79"/>
      <c r="E55" s="80"/>
      <c r="F55" s="81">
        <v>0</v>
      </c>
      <c r="G55" s="79"/>
      <c r="H55" s="80"/>
      <c r="I55" s="81">
        <v>0</v>
      </c>
      <c r="J55" s="79"/>
      <c r="K55" s="80"/>
      <c r="L55" s="81">
        <v>0</v>
      </c>
      <c r="M55" s="79"/>
      <c r="N55" s="80"/>
      <c r="O55" s="81">
        <v>0</v>
      </c>
      <c r="P55" s="79"/>
      <c r="Q55" s="80"/>
      <c r="R55" s="81">
        <v>0</v>
      </c>
      <c r="S55" s="79"/>
      <c r="T55" s="80"/>
      <c r="U55" s="81">
        <v>0</v>
      </c>
      <c r="V55" s="79"/>
      <c r="W55" s="80"/>
      <c r="X55" s="81">
        <v>0</v>
      </c>
      <c r="Y55" s="79"/>
      <c r="Z55" s="80"/>
      <c r="AA55" s="81">
        <v>0</v>
      </c>
      <c r="AB55" s="79"/>
      <c r="AC55" s="80"/>
      <c r="AD55" s="81">
        <v>0</v>
      </c>
      <c r="AE55" s="79"/>
      <c r="AF55" s="80"/>
      <c r="AG55" s="81">
        <v>0</v>
      </c>
      <c r="AH55" s="79"/>
      <c r="AI55" s="80"/>
      <c r="AJ55" s="81">
        <v>0</v>
      </c>
      <c r="AK55" s="82"/>
      <c r="AL55" s="83"/>
      <c r="AM55" s="81">
        <f>AM52-AM53</f>
        <v>19.1</v>
      </c>
      <c r="AN55" s="82"/>
      <c r="AO55" s="83"/>
      <c r="AP55" s="81">
        <v>19.1</v>
      </c>
      <c r="AQ55" s="97" t="s">
        <v>25</v>
      </c>
      <c r="AR55" s="98"/>
      <c r="AS55" s="19"/>
    </row>
    <row r="56" spans="1:48" ht="12.75" customHeight="1">
      <c r="A56" s="8"/>
      <c r="B56" s="66"/>
      <c r="C56" s="66"/>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8"/>
      <c r="AO56" s="68"/>
      <c r="AP56" s="67"/>
      <c r="AQ56" s="69"/>
      <c r="AR56" s="69"/>
      <c r="AS56" s="8"/>
      <c r="AT56" s="51"/>
      <c r="AU56" s="51"/>
      <c r="AV56" s="51"/>
    </row>
    <row r="57" spans="1:45" s="26" customFormat="1" ht="11.25">
      <c r="A57" s="20"/>
      <c r="B57" s="20" t="s">
        <v>26</v>
      </c>
      <c r="C57" s="84" t="s">
        <v>147</v>
      </c>
      <c r="AQ57" s="84"/>
      <c r="AR57" s="21"/>
      <c r="AS57" s="21"/>
    </row>
    <row r="58" spans="1:45" s="26" customFormat="1" ht="11.25">
      <c r="A58" s="20"/>
      <c r="B58" s="21"/>
      <c r="C58" s="99" t="s">
        <v>113</v>
      </c>
      <c r="D58" s="99"/>
      <c r="E58" s="99"/>
      <c r="F58" s="99"/>
      <c r="G58" s="99"/>
      <c r="H58" s="99"/>
      <c r="I58" s="99"/>
      <c r="J58" s="99"/>
      <c r="K58" s="99"/>
      <c r="L58" s="99"/>
      <c r="M58" s="99"/>
      <c r="N58" s="99"/>
      <c r="O58" s="99"/>
      <c r="AQ58" s="21"/>
      <c r="AR58" s="21"/>
      <c r="AS58" s="21"/>
    </row>
    <row r="59" spans="1:45" s="26" customFormat="1" ht="11.25">
      <c r="A59" s="20"/>
      <c r="B59" s="33" t="s">
        <v>27</v>
      </c>
      <c r="C59" s="22" t="s">
        <v>61</v>
      </c>
      <c r="AQ59" s="21"/>
      <c r="AR59" s="21"/>
      <c r="AS59" s="21"/>
    </row>
    <row r="60" spans="1:45" s="26" customFormat="1" ht="11.25">
      <c r="A60" s="20"/>
      <c r="B60" s="85"/>
      <c r="C60" s="22" t="s">
        <v>148</v>
      </c>
      <c r="AQ60" s="21"/>
      <c r="AR60" s="21"/>
      <c r="AS60" s="21"/>
    </row>
    <row r="61" spans="1:45" s="26" customFormat="1" ht="11.25">
      <c r="A61" s="22"/>
      <c r="B61" s="20" t="s">
        <v>108</v>
      </c>
      <c r="C61" s="22" t="s">
        <v>146</v>
      </c>
      <c r="AQ61" s="21"/>
      <c r="AR61" s="21"/>
      <c r="AS61" s="21"/>
    </row>
    <row r="62" spans="2:175" s="21" customFormat="1" ht="12.75" customHeight="1">
      <c r="B62" s="22"/>
      <c r="C62" s="22" t="s">
        <v>30</v>
      </c>
      <c r="D62" s="22"/>
      <c r="E62" s="22"/>
      <c r="F62" s="22"/>
      <c r="G62" s="22"/>
      <c r="H62" s="22"/>
      <c r="I62" s="22"/>
      <c r="J62" s="100" t="s">
        <v>109</v>
      </c>
      <c r="K62" s="100"/>
      <c r="L62" s="101" t="s">
        <v>88</v>
      </c>
      <c r="M62" s="101"/>
      <c r="T62" s="31"/>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row>
    <row r="63" spans="2:175" s="21" customFormat="1" ht="12.75" customHeight="1">
      <c r="B63" s="22"/>
      <c r="C63" s="22"/>
      <c r="D63" s="22"/>
      <c r="E63" s="22"/>
      <c r="F63" s="22"/>
      <c r="G63" s="22"/>
      <c r="H63" s="22"/>
      <c r="I63" s="89" t="s">
        <v>116</v>
      </c>
      <c r="J63" s="24">
        <v>473</v>
      </c>
      <c r="K63" s="22" t="s">
        <v>29</v>
      </c>
      <c r="L63" s="24">
        <v>0</v>
      </c>
      <c r="M63" s="22" t="s">
        <v>117</v>
      </c>
      <c r="T63" s="31"/>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row>
    <row r="64" spans="2:175" s="21" customFormat="1" ht="11.25">
      <c r="B64" s="22"/>
      <c r="C64" s="22"/>
      <c r="D64" s="22"/>
      <c r="E64" s="22"/>
      <c r="F64" s="22"/>
      <c r="G64" s="22"/>
      <c r="I64" s="24" t="s">
        <v>43</v>
      </c>
      <c r="J64" s="24" t="s">
        <v>110</v>
      </c>
      <c r="K64" s="22" t="s">
        <v>29</v>
      </c>
      <c r="L64" s="24">
        <v>234</v>
      </c>
      <c r="M64" s="22" t="s">
        <v>29</v>
      </c>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row>
    <row r="65" spans="1:175" s="21" customFormat="1" ht="11.25">
      <c r="A65" s="22"/>
      <c r="B65" s="22"/>
      <c r="C65" s="22"/>
      <c r="D65" s="22"/>
      <c r="E65" s="22"/>
      <c r="F65" s="22"/>
      <c r="G65" s="93" t="s">
        <v>133</v>
      </c>
      <c r="H65" s="94"/>
      <c r="I65" s="94"/>
      <c r="J65" s="24" t="s">
        <v>139</v>
      </c>
      <c r="K65" s="22" t="s">
        <v>29</v>
      </c>
      <c r="L65" s="24" t="s">
        <v>135</v>
      </c>
      <c r="M65" s="22" t="s">
        <v>29</v>
      </c>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row>
    <row r="66" spans="1:32" s="21" customFormat="1" ht="11.25">
      <c r="A66" s="20"/>
      <c r="B66" s="20" t="s">
        <v>65</v>
      </c>
      <c r="C66" s="22" t="s">
        <v>149</v>
      </c>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1"/>
      <c r="AF66" s="1"/>
    </row>
    <row r="67" spans="1:45" s="26" customFormat="1" ht="11.25">
      <c r="A67" s="20"/>
      <c r="B67" s="20" t="s">
        <v>28</v>
      </c>
      <c r="C67" s="22" t="s">
        <v>132</v>
      </c>
      <c r="AQ67" s="21"/>
      <c r="AR67" s="21"/>
      <c r="AS67" s="21"/>
    </row>
    <row r="68" spans="1:45" s="26" customFormat="1" ht="11.25">
      <c r="A68" s="23"/>
      <c r="B68" s="20" t="s">
        <v>111</v>
      </c>
      <c r="C68" s="22" t="s">
        <v>150</v>
      </c>
      <c r="AQ68" s="21"/>
      <c r="AR68" s="21"/>
      <c r="AS68" s="21"/>
    </row>
    <row r="69" spans="1:45" s="26" customFormat="1" ht="11.25">
      <c r="A69" s="23"/>
      <c r="B69" s="20" t="s">
        <v>112</v>
      </c>
      <c r="C69" s="22" t="s">
        <v>41</v>
      </c>
      <c r="AQ69" s="21"/>
      <c r="AR69" s="21"/>
      <c r="AS69" s="21"/>
    </row>
    <row r="70" spans="2:167" s="86" customFormat="1" ht="12" customHeight="1">
      <c r="B70" s="91" t="s">
        <v>144</v>
      </c>
      <c r="C70" s="92" t="s">
        <v>151</v>
      </c>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c r="CP70" s="88"/>
      <c r="CQ70" s="88"/>
      <c r="CR70" s="88"/>
      <c r="CS70" s="88"/>
      <c r="CT70" s="88"/>
      <c r="CU70" s="88"/>
      <c r="CV70" s="88"/>
      <c r="CW70" s="88"/>
      <c r="CX70" s="88"/>
      <c r="CY70" s="88"/>
      <c r="CZ70" s="88"/>
      <c r="DA70" s="88"/>
      <c r="DB70" s="88"/>
      <c r="DC70" s="88"/>
      <c r="DD70" s="88"/>
      <c r="DE70" s="88"/>
      <c r="DF70" s="88"/>
      <c r="DG70" s="88"/>
      <c r="DH70" s="88"/>
      <c r="DI70" s="88"/>
      <c r="DJ70" s="88"/>
      <c r="DK70" s="88"/>
      <c r="DL70" s="88"/>
      <c r="DM70" s="88"/>
      <c r="DN70" s="88"/>
      <c r="DO70" s="88"/>
      <c r="DP70" s="88"/>
      <c r="DQ70" s="88"/>
      <c r="DR70" s="88"/>
      <c r="DS70" s="88"/>
      <c r="DT70" s="88"/>
      <c r="DU70" s="88"/>
      <c r="DV70" s="88"/>
      <c r="DW70" s="88"/>
      <c r="DX70" s="88"/>
      <c r="DY70" s="88"/>
      <c r="DZ70" s="88"/>
      <c r="EA70" s="88"/>
      <c r="EB70" s="88"/>
      <c r="EC70" s="88"/>
      <c r="ED70" s="88"/>
      <c r="EE70" s="88"/>
      <c r="EF70" s="88"/>
      <c r="EG70" s="88"/>
      <c r="EH70" s="88"/>
      <c r="EI70" s="88"/>
      <c r="EJ70" s="88"/>
      <c r="EK70" s="88"/>
      <c r="EL70" s="88"/>
      <c r="EM70" s="88"/>
      <c r="EN70" s="88"/>
      <c r="EO70" s="88"/>
      <c r="EP70" s="88"/>
      <c r="EQ70" s="88"/>
      <c r="ER70" s="88"/>
      <c r="ES70" s="88"/>
      <c r="ET70" s="88"/>
      <c r="EU70" s="88"/>
      <c r="EV70" s="88"/>
      <c r="EW70" s="88"/>
      <c r="EX70" s="88"/>
      <c r="EY70" s="88"/>
      <c r="EZ70" s="88"/>
      <c r="FA70" s="88"/>
      <c r="FB70" s="88"/>
      <c r="FC70" s="88"/>
      <c r="FD70" s="88"/>
      <c r="FE70" s="88"/>
      <c r="FF70" s="88"/>
      <c r="FG70" s="88"/>
      <c r="FH70" s="88"/>
      <c r="FI70" s="88"/>
      <c r="FJ70" s="88"/>
      <c r="FK70" s="88"/>
    </row>
    <row r="71" spans="2:167" s="86" customFormat="1" ht="12" customHeight="1">
      <c r="B71" s="25"/>
      <c r="C71" s="87"/>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c r="CP71" s="88"/>
      <c r="CQ71" s="88"/>
      <c r="CR71" s="88"/>
      <c r="CS71" s="88"/>
      <c r="CT71" s="88"/>
      <c r="CU71" s="88"/>
      <c r="CV71" s="88"/>
      <c r="CW71" s="88"/>
      <c r="CX71" s="88"/>
      <c r="CY71" s="88"/>
      <c r="CZ71" s="88"/>
      <c r="DA71" s="88"/>
      <c r="DB71" s="88"/>
      <c r="DC71" s="88"/>
      <c r="DD71" s="88"/>
      <c r="DE71" s="88"/>
      <c r="DF71" s="88"/>
      <c r="DG71" s="88"/>
      <c r="DH71" s="88"/>
      <c r="DI71" s="88"/>
      <c r="DJ71" s="88"/>
      <c r="DK71" s="88"/>
      <c r="DL71" s="88"/>
      <c r="DM71" s="88"/>
      <c r="DN71" s="88"/>
      <c r="DO71" s="88"/>
      <c r="DP71" s="88"/>
      <c r="DQ71" s="88"/>
      <c r="DR71" s="88"/>
      <c r="DS71" s="88"/>
      <c r="DT71" s="88"/>
      <c r="DU71" s="88"/>
      <c r="DV71" s="88"/>
      <c r="DW71" s="88"/>
      <c r="DX71" s="88"/>
      <c r="DY71" s="88"/>
      <c r="DZ71" s="88"/>
      <c r="EA71" s="88"/>
      <c r="EB71" s="88"/>
      <c r="EC71" s="88"/>
      <c r="ED71" s="88"/>
      <c r="EE71" s="88"/>
      <c r="EF71" s="88"/>
      <c r="EG71" s="88"/>
      <c r="EH71" s="88"/>
      <c r="EI71" s="88"/>
      <c r="EJ71" s="88"/>
      <c r="EK71" s="88"/>
      <c r="EL71" s="88"/>
      <c r="EM71" s="88"/>
      <c r="EN71" s="88"/>
      <c r="EO71" s="88"/>
      <c r="EP71" s="88"/>
      <c r="EQ71" s="88"/>
      <c r="ER71" s="88"/>
      <c r="ES71" s="88"/>
      <c r="ET71" s="88"/>
      <c r="EU71" s="88"/>
      <c r="EV71" s="88"/>
      <c r="EW71" s="88"/>
      <c r="EX71" s="88"/>
      <c r="EY71" s="88"/>
      <c r="EZ71" s="88"/>
      <c r="FA71" s="88"/>
      <c r="FB71" s="88"/>
      <c r="FC71" s="88"/>
      <c r="FD71" s="88"/>
      <c r="FE71" s="88"/>
      <c r="FF71" s="88"/>
      <c r="FG71" s="88"/>
      <c r="FH71" s="88"/>
      <c r="FI71" s="88"/>
      <c r="FJ71" s="88"/>
      <c r="FK71" s="88"/>
    </row>
    <row r="72" spans="1:171" s="42" customFormat="1" ht="12.75">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41"/>
      <c r="FF72" s="41"/>
      <c r="FG72" s="41"/>
      <c r="FH72" s="41"/>
      <c r="FI72" s="41"/>
      <c r="FJ72" s="41"/>
      <c r="FK72" s="41"/>
      <c r="FL72" s="41"/>
      <c r="FM72" s="41"/>
      <c r="FN72" s="41"/>
      <c r="FO72" s="41"/>
    </row>
  </sheetData>
  <sheetProtection/>
  <mergeCells count="103">
    <mergeCell ref="D1:AP1"/>
    <mergeCell ref="AQ1:AS1"/>
    <mergeCell ref="A2:AS2"/>
    <mergeCell ref="D3:AP3"/>
    <mergeCell ref="M4:O5"/>
    <mergeCell ref="P4:R5"/>
    <mergeCell ref="S4:U5"/>
    <mergeCell ref="V4:X5"/>
    <mergeCell ref="A4:C7"/>
    <mergeCell ref="D4:F5"/>
    <mergeCell ref="G4:I5"/>
    <mergeCell ref="J4:L5"/>
    <mergeCell ref="AK4:AM5"/>
    <mergeCell ref="AN4:AP4"/>
    <mergeCell ref="AQ4:AS7"/>
    <mergeCell ref="AN5:AP5"/>
    <mergeCell ref="Y4:AA5"/>
    <mergeCell ref="AB4:AD5"/>
    <mergeCell ref="AE4:AG5"/>
    <mergeCell ref="AH4:AJ5"/>
    <mergeCell ref="P9:R9"/>
    <mergeCell ref="S9:U9"/>
    <mergeCell ref="V9:X9"/>
    <mergeCell ref="A9:C9"/>
    <mergeCell ref="D9:F9"/>
    <mergeCell ref="G9:I9"/>
    <mergeCell ref="J9:L9"/>
    <mergeCell ref="AK9:AM9"/>
    <mergeCell ref="AN9:AP9"/>
    <mergeCell ref="AQ9:AS9"/>
    <mergeCell ref="A10:C10"/>
    <mergeCell ref="AQ10:AS10"/>
    <mergeCell ref="Y9:AA9"/>
    <mergeCell ref="AB9:AD9"/>
    <mergeCell ref="AE9:AG9"/>
    <mergeCell ref="AH9:AJ9"/>
    <mergeCell ref="M9:O9"/>
    <mergeCell ref="B13:C13"/>
    <mergeCell ref="AQ13:AR13"/>
    <mergeCell ref="B14:C14"/>
    <mergeCell ref="AQ14:AR14"/>
    <mergeCell ref="AN11:AP11"/>
    <mergeCell ref="AQ11:AS11"/>
    <mergeCell ref="A12:C12"/>
    <mergeCell ref="AQ12:AS12"/>
    <mergeCell ref="B28:C28"/>
    <mergeCell ref="AQ28:AR28"/>
    <mergeCell ref="B29:C29"/>
    <mergeCell ref="AQ29:AR29"/>
    <mergeCell ref="A16:C16"/>
    <mergeCell ref="AQ16:AS16"/>
    <mergeCell ref="B17:C17"/>
    <mergeCell ref="AQ17:AR17"/>
    <mergeCell ref="B35:C35"/>
    <mergeCell ref="A40:C40"/>
    <mergeCell ref="AQ40:AS40"/>
    <mergeCell ref="B41:C41"/>
    <mergeCell ref="AQ41:AR41"/>
    <mergeCell ref="A31:C31"/>
    <mergeCell ref="AQ31:AS31"/>
    <mergeCell ref="B32:C32"/>
    <mergeCell ref="AQ32:AR32"/>
    <mergeCell ref="B42:C42"/>
    <mergeCell ref="AQ42:AR42"/>
    <mergeCell ref="A43:C43"/>
    <mergeCell ref="D43:F43"/>
    <mergeCell ref="G43:I43"/>
    <mergeCell ref="J43:L43"/>
    <mergeCell ref="M43:O43"/>
    <mergeCell ref="P43:R43"/>
    <mergeCell ref="S43:U43"/>
    <mergeCell ref="V43:X43"/>
    <mergeCell ref="AK43:AM43"/>
    <mergeCell ref="AN43:AP43"/>
    <mergeCell ref="AQ43:AS43"/>
    <mergeCell ref="A44:C44"/>
    <mergeCell ref="AQ44:AS44"/>
    <mergeCell ref="Y43:AA43"/>
    <mergeCell ref="AB43:AD43"/>
    <mergeCell ref="AE43:AG43"/>
    <mergeCell ref="AH43:AJ43"/>
    <mergeCell ref="B48:C48"/>
    <mergeCell ref="AQ48:AR48"/>
    <mergeCell ref="A50:C50"/>
    <mergeCell ref="AQ50:AS50"/>
    <mergeCell ref="A46:C46"/>
    <mergeCell ref="AQ46:AS46"/>
    <mergeCell ref="B47:C47"/>
    <mergeCell ref="AQ47:AR47"/>
    <mergeCell ref="B53:C53"/>
    <mergeCell ref="AQ53:AR53"/>
    <mergeCell ref="B54:C54"/>
    <mergeCell ref="AQ54:AR54"/>
    <mergeCell ref="B51:C51"/>
    <mergeCell ref="AQ51:AR51"/>
    <mergeCell ref="B52:C52"/>
    <mergeCell ref="AQ52:AR52"/>
    <mergeCell ref="G65:I65"/>
    <mergeCell ref="B55:C55"/>
    <mergeCell ref="AQ55:AR55"/>
    <mergeCell ref="C58:O58"/>
    <mergeCell ref="J62:K62"/>
    <mergeCell ref="L62:M62"/>
  </mergeCells>
  <printOptions/>
  <pageMargins left="0" right="0" top="0.3937007874015748" bottom="0" header="0.5118110236220472" footer="0.5118110236220472"/>
  <pageSetup horizontalDpi="600" verticalDpi="600" orientation="landscape" paperSize="9" scale="61" r:id="rId3"/>
  <legacyDrawing r:id="rId2"/>
  <oleObjects>
    <oleObject progId="CDraw5" shapeId="536481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Annatjieb</dc:creator>
  <cp:keywords/>
  <dc:description/>
  <cp:lastModifiedBy>Lynette Steyn</cp:lastModifiedBy>
  <cp:lastPrinted>2006-03-09T11:23:58Z</cp:lastPrinted>
  <dcterms:created xsi:type="dcterms:W3CDTF">2001-08-17T09:01:22Z</dcterms:created>
  <dcterms:modified xsi:type="dcterms:W3CDTF">2014-10-06T13:12:31Z</dcterms:modified>
  <cp:category/>
  <cp:version/>
  <cp:contentType/>
  <cp:contentStatus/>
</cp:coreProperties>
</file>