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Des 03" sheetId="1" r:id="rId1"/>
  </sheets>
  <definedNames/>
  <calcPr fullCalcOnLoad="1"/>
</workbook>
</file>

<file path=xl/sharedStrings.xml><?xml version="1.0" encoding="utf-8"?>
<sst xmlns="http://schemas.openxmlformats.org/spreadsheetml/2006/main" count="105" uniqueCount="93">
  <si>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</si>
  <si>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</si>
  <si>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</si>
  <si>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</si>
  <si>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</si>
  <si>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</si>
  <si>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</si>
  <si>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</si>
  <si>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</si>
  <si>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</si>
  <si>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</si>
  <si>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</si>
  <si>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</si>
  <si>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</si>
  <si>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</si>
  <si>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</si>
  <si>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</si>
  <si>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</si>
  <si>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</si>
  <si>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</si>
  <si>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</si>
  <si>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</si>
  <si>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</si>
  <si>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</si>
  <si>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</si>
  <si>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</si>
  <si>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</si>
  <si>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</si>
  <si>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</si>
  <si>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</si>
  <si>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</si>
  <si>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</si>
  <si>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</si>
  <si>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</si>
  <si>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</si>
  <si>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</si>
  <si>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</si>
  <si>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</si>
  <si>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</si>
  <si>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</si>
  <si>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</si>
  <si>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</si>
  <si>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</si>
  <si>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</si>
  <si>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</si>
  <si>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</si>
  <si>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</si>
  <si>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</si>
  <si>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</si>
  <si>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</si>
  <si>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</si>
  <si>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</si>
  <si>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</si>
  <si>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</si>
  <si>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</si>
  <si>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</si>
  <si>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</si>
  <si>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</si>
  <si>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</si>
  <si>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</si>
  <si>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</si>
  <si>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</si>
  <si>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</si>
  <si>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</si>
  <si>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</si>
  <si>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</si>
  <si>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</si>
  <si>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</si>
  <si>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</si>
  <si>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</si>
  <si>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</si>
  <si>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</si>
  <si>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</si>
  <si>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</si>
  <si>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van sonneblomsaad in kommersiële strukture en moet geensins as 'n bevestiging of aanduiding van eiendomsreg geag word nie.</t>
  </si>
  <si>
    <t xml:space="preserve">Amendments to previously published information for months other than above are available on SAGIS's website: http://www.sagis.org.za on the table  "Monthly Information"./Wysigings aan reeds gepubliseerde inligting, vir maande anders as </t>
  </si>
  <si>
    <t>Heelsonneblomsaad</t>
  </si>
  <si>
    <t>Nov 2002</t>
  </si>
  <si>
    <t>ton (On request of the industry./Op versoek van die bedryf.)</t>
  </si>
  <si>
    <t>Nov 2003</t>
  </si>
  <si>
    <t>30 Nov 2003</t>
  </si>
  <si>
    <t>1 Nov 2003</t>
  </si>
  <si>
    <t>SMI-012004</t>
  </si>
  <si>
    <t>Jan - Dec/Des 2003</t>
  </si>
  <si>
    <t>1 Dec/Des 2003</t>
  </si>
  <si>
    <t>Prog Jan - Dec/Des 2003</t>
  </si>
  <si>
    <t>Dec/Des 2003</t>
  </si>
  <si>
    <t>31 Dec/Des 2003</t>
  </si>
  <si>
    <t>31 Dec/Des 2002</t>
  </si>
  <si>
    <t>Prog Jan - Dec/Des 2002</t>
  </si>
  <si>
    <t>Jan - Dec/Des 2002</t>
  </si>
  <si>
    <t>644 673</t>
  </si>
  <si>
    <t>26/01/2004</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</si>
</sst>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0">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72"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72"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72"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72"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72"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72"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72" fontId="5" fillId="0" borderId="0" xfId="0" applyNumberFormat="1" applyFont="1" applyFill="1" applyBorder="1" applyAlignment="1">
      <alignment horizontal="right"/>
    </xf>
    <xf numFmtId="0" fontId="7" fillId="0" borderId="0" xfId="0" applyFont="1" applyFill="1" applyAlignment="1">
      <alignment horizontal="left"/>
    </xf>
    <xf numFmtId="172" fontId="5" fillId="0" borderId="0" xfId="0" applyNumberFormat="1" applyFont="1" applyFill="1" applyBorder="1" applyAlignment="1">
      <alignment/>
    </xf>
    <xf numFmtId="172" fontId="5" fillId="0" borderId="1" xfId="0" applyNumberFormat="1" applyFont="1" applyFill="1" applyBorder="1" applyAlignment="1">
      <alignment/>
    </xf>
    <xf numFmtId="172" fontId="5" fillId="0" borderId="1" xfId="0" applyNumberFormat="1" applyFont="1" applyFill="1" applyBorder="1" applyAlignment="1" quotePrefix="1">
      <alignment horizontal="center"/>
    </xf>
    <xf numFmtId="172" fontId="5" fillId="0" borderId="27" xfId="0" applyNumberFormat="1" applyFont="1" applyFill="1" applyBorder="1" applyAlignment="1" quotePrefix="1">
      <alignment horizontal="center"/>
    </xf>
    <xf numFmtId="172" fontId="5" fillId="0" borderId="28" xfId="0" applyNumberFormat="1" applyFont="1" applyFill="1" applyBorder="1" applyAlignment="1">
      <alignment/>
    </xf>
    <xf numFmtId="172"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72" fontId="5" fillId="0" borderId="31" xfId="0" applyNumberFormat="1" applyFont="1" applyFill="1" applyBorder="1" applyAlignment="1">
      <alignment horizontal="right"/>
    </xf>
    <xf numFmtId="172" fontId="5" fillId="0" borderId="32" xfId="0" applyNumberFormat="1" applyFont="1" applyFill="1" applyBorder="1" applyAlignment="1">
      <alignment horizontal="right"/>
    </xf>
    <xf numFmtId="172"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72" fontId="5" fillId="0" borderId="1" xfId="0" applyNumberFormat="1" applyFont="1" applyFill="1" applyBorder="1" applyAlignment="1">
      <alignment horizontal="right"/>
    </xf>
    <xf numFmtId="0" fontId="6" fillId="0" borderId="34" xfId="0" applyFont="1" applyFill="1" applyBorder="1" applyAlignment="1">
      <alignment horizontal="right"/>
    </xf>
    <xf numFmtId="172" fontId="5" fillId="0" borderId="35" xfId="0" applyNumberFormat="1" applyFont="1" applyFill="1" applyBorder="1" applyAlignment="1">
      <alignment/>
    </xf>
    <xf numFmtId="1" fontId="5" fillId="0" borderId="36" xfId="0" applyNumberFormat="1" applyFont="1" applyFill="1" applyBorder="1" applyAlignment="1">
      <alignment/>
    </xf>
    <xf numFmtId="172" fontId="5" fillId="0" borderId="3" xfId="0" applyNumberFormat="1" applyFont="1" applyFill="1" applyBorder="1" applyAlignment="1">
      <alignment horizontal="right"/>
    </xf>
    <xf numFmtId="0" fontId="0" fillId="0" borderId="0" xfId="0" applyAlignment="1">
      <alignment/>
    </xf>
    <xf numFmtId="172"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72"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72"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72"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72"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72"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72"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72"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1"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48</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69" t="s">
        <v>82</v>
      </c>
      <c r="B1" s="1"/>
      <c r="C1" s="1"/>
      <c r="D1" s="1"/>
      <c r="E1" s="2"/>
      <c r="F1" s="2"/>
      <c r="G1" s="2"/>
      <c r="H1" s="2"/>
      <c r="I1" s="2"/>
      <c r="J1" s="2" t="s">
        <v>24</v>
      </c>
      <c r="K1" s="2"/>
      <c r="L1" s="2"/>
      <c r="M1" s="2"/>
      <c r="N1" s="2"/>
      <c r="O1" s="2"/>
      <c r="P1" s="2"/>
      <c r="Q1" s="3"/>
      <c r="R1" s="3"/>
      <c r="S1" s="109" t="s">
        <v>92</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66</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59</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5" t="s">
        <v>79</v>
      </c>
      <c r="E4" s="157"/>
      <c r="F4" s="158"/>
      <c r="G4" s="165" t="s">
        <v>86</v>
      </c>
      <c r="H4" s="157"/>
      <c r="I4" s="158"/>
      <c r="J4" s="166" t="s">
        <v>0</v>
      </c>
      <c r="K4" s="167"/>
      <c r="L4" s="167"/>
      <c r="M4" s="11" t="s">
        <v>1</v>
      </c>
      <c r="N4" s="166" t="s">
        <v>0</v>
      </c>
      <c r="O4" s="167"/>
      <c r="P4" s="16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63"/>
      <c r="E5" s="153"/>
      <c r="F5" s="164"/>
      <c r="G5" s="163" t="s">
        <v>25</v>
      </c>
      <c r="H5" s="153"/>
      <c r="I5" s="164"/>
      <c r="J5" s="163" t="s">
        <v>83</v>
      </c>
      <c r="K5" s="153"/>
      <c r="L5" s="164"/>
      <c r="M5" s="115" t="s">
        <v>43</v>
      </c>
      <c r="N5" s="163" t="s">
        <v>90</v>
      </c>
      <c r="O5" s="153"/>
      <c r="P5" s="164"/>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4" t="s">
        <v>81</v>
      </c>
      <c r="E7" s="134"/>
      <c r="F7" s="155"/>
      <c r="G7" s="156" t="s">
        <v>84</v>
      </c>
      <c r="H7" s="157"/>
      <c r="I7" s="158"/>
      <c r="J7" s="159" t="s">
        <v>67</v>
      </c>
      <c r="K7" s="134"/>
      <c r="L7" s="155"/>
      <c r="M7" s="117"/>
      <c r="N7" s="160" t="s">
        <v>71</v>
      </c>
      <c r="O7" s="161"/>
      <c r="P7" s="162"/>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1">
        <v>240.3</v>
      </c>
      <c r="E8" s="132"/>
      <c r="F8" s="133"/>
      <c r="G8" s="131">
        <v>175.6</v>
      </c>
      <c r="H8" s="132"/>
      <c r="I8" s="133"/>
      <c r="J8" s="131">
        <v>282.9</v>
      </c>
      <c r="K8" s="132"/>
      <c r="L8" s="133"/>
      <c r="M8" s="110">
        <f>ROUND(J8-N8,2)/N8*100</f>
        <v>93.10580204778157</v>
      </c>
      <c r="N8" s="131">
        <v>146.5</v>
      </c>
      <c r="O8" s="132"/>
      <c r="P8" s="133"/>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1"/>
      <c r="E9" s="151"/>
      <c r="F9" s="151"/>
      <c r="G9" s="151"/>
      <c r="H9" s="151"/>
      <c r="I9" s="151"/>
      <c r="J9" s="151" t="s">
        <v>85</v>
      </c>
      <c r="K9" s="151"/>
      <c r="L9" s="151"/>
      <c r="M9" s="32"/>
      <c r="N9" s="152" t="s">
        <v>89</v>
      </c>
      <c r="O9" s="153"/>
      <c r="P9" s="153"/>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1">
        <f>SUM(D11:F12)</f>
        <v>1.2000000000000002</v>
      </c>
      <c r="E10" s="132"/>
      <c r="F10" s="133"/>
      <c r="G10" s="131">
        <f>SUM(G11:I12)</f>
        <v>2.7</v>
      </c>
      <c r="H10" s="132"/>
      <c r="I10" s="133"/>
      <c r="J10" s="131">
        <f>SUM(J11:L12)</f>
        <v>646</v>
      </c>
      <c r="K10" s="132"/>
      <c r="L10" s="133"/>
      <c r="M10" s="36" t="s">
        <v>20</v>
      </c>
      <c r="N10" s="131">
        <f>SUM(N11:P12)</f>
        <v>916</v>
      </c>
      <c r="O10" s="132"/>
      <c r="P10" s="133"/>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7">
        <v>1.1</v>
      </c>
      <c r="E11" s="128"/>
      <c r="F11" s="129"/>
      <c r="G11" s="127">
        <v>2.7</v>
      </c>
      <c r="H11" s="128"/>
      <c r="I11" s="129"/>
      <c r="J11" s="127">
        <v>644.7</v>
      </c>
      <c r="K11" s="128"/>
      <c r="L11" s="129"/>
      <c r="M11" s="112">
        <f>ROUND(J11-N11,2)/N11*100</f>
        <v>-29.47932618683001</v>
      </c>
      <c r="N11" s="127">
        <v>914.2</v>
      </c>
      <c r="O11" s="128"/>
      <c r="P11" s="129"/>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4">
        <v>0.1</v>
      </c>
      <c r="E12" s="125"/>
      <c r="F12" s="126"/>
      <c r="G12" s="124">
        <v>0</v>
      </c>
      <c r="H12" s="125"/>
      <c r="I12" s="126"/>
      <c r="J12" s="124">
        <v>1.3</v>
      </c>
      <c r="K12" s="125"/>
      <c r="L12" s="126"/>
      <c r="M12" s="43" t="s">
        <v>20</v>
      </c>
      <c r="N12" s="124">
        <v>1.8</v>
      </c>
      <c r="O12" s="125"/>
      <c r="P12" s="126"/>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1">
        <f>D15+D19+D20+D21</f>
        <v>64</v>
      </c>
      <c r="E14" s="132"/>
      <c r="F14" s="133"/>
      <c r="G14" s="131">
        <f>G15+G19+G20+G21</f>
        <v>58.6</v>
      </c>
      <c r="H14" s="132"/>
      <c r="I14" s="133"/>
      <c r="J14" s="131">
        <f>J15+J19+J20+J21</f>
        <v>802.3</v>
      </c>
      <c r="K14" s="132"/>
      <c r="L14" s="133"/>
      <c r="M14" s="29">
        <f aca="true" t="shared" si="0" ref="M14:M21">ROUND(J14-N14,2)/N14*100</f>
        <v>10.952841930576685</v>
      </c>
      <c r="N14" s="131">
        <f>N15+N19+N20+N21</f>
        <v>723.0999999999999</v>
      </c>
      <c r="O14" s="132"/>
      <c r="P14" s="133"/>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8">
        <f>SUM(D16:F18)</f>
        <v>63.4</v>
      </c>
      <c r="E15" s="149"/>
      <c r="F15" s="150"/>
      <c r="G15" s="148">
        <f>SUM(G16:I18)</f>
        <v>58</v>
      </c>
      <c r="H15" s="149"/>
      <c r="I15" s="150"/>
      <c r="J15" s="148">
        <f>SUM(J16:L18)</f>
        <v>790</v>
      </c>
      <c r="K15" s="149"/>
      <c r="L15" s="150"/>
      <c r="M15" s="111">
        <f t="shared" si="0"/>
        <v>12.792689891490577</v>
      </c>
      <c r="N15" s="148">
        <f>SUM(N16:P18)</f>
        <v>700.4</v>
      </c>
      <c r="O15" s="149"/>
      <c r="P15" s="150"/>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4">
        <v>0</v>
      </c>
      <c r="E16" s="145"/>
      <c r="F16" s="146"/>
      <c r="G16" s="144">
        <v>0</v>
      </c>
      <c r="H16" s="145"/>
      <c r="I16" s="146"/>
      <c r="J16" s="144">
        <v>0.9</v>
      </c>
      <c r="K16" s="145"/>
      <c r="L16" s="146"/>
      <c r="M16" s="57">
        <f t="shared" si="0"/>
        <v>349.99999999999994</v>
      </c>
      <c r="N16" s="144">
        <v>0.2</v>
      </c>
      <c r="O16" s="145"/>
      <c r="P16" s="146"/>
      <c r="Q16" s="40" t="s">
        <v>70</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1">
        <v>0.1</v>
      </c>
      <c r="E17" s="147"/>
      <c r="F17" s="143"/>
      <c r="G17" s="141">
        <v>0.1</v>
      </c>
      <c r="H17" s="147"/>
      <c r="I17" s="143"/>
      <c r="J17" s="141">
        <v>1.7</v>
      </c>
      <c r="K17" s="147"/>
      <c r="L17" s="143"/>
      <c r="M17" s="57">
        <f t="shared" si="0"/>
        <v>-26.08695652173913</v>
      </c>
      <c r="N17" s="141">
        <v>2.3</v>
      </c>
      <c r="O17" s="147"/>
      <c r="P17" s="143"/>
      <c r="Q17" s="58" t="s">
        <v>69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8">
        <v>63.3</v>
      </c>
      <c r="E18" s="139"/>
      <c r="F18" s="140"/>
      <c r="G18" s="138">
        <v>57.9</v>
      </c>
      <c r="H18" s="139"/>
      <c r="I18" s="140"/>
      <c r="J18" s="138">
        <v>787.4</v>
      </c>
      <c r="K18" s="139"/>
      <c r="L18" s="140"/>
      <c r="M18" s="99">
        <f t="shared" si="0"/>
        <v>12.824186846253044</v>
      </c>
      <c r="N18" s="138">
        <v>697.9</v>
      </c>
      <c r="O18" s="139"/>
      <c r="P18" s="140"/>
      <c r="Q18" s="60" t="s">
        <v>68</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4">
        <v>0.1</v>
      </c>
      <c r="E19" s="145"/>
      <c r="F19" s="146"/>
      <c r="G19" s="144">
        <v>0</v>
      </c>
      <c r="H19" s="145"/>
      <c r="I19" s="146"/>
      <c r="J19" s="144">
        <v>9</v>
      </c>
      <c r="K19" s="145"/>
      <c r="L19" s="146"/>
      <c r="M19" s="64">
        <f t="shared" si="0"/>
        <v>-44.78527607361963</v>
      </c>
      <c r="N19" s="144">
        <v>16.3</v>
      </c>
      <c r="O19" s="145"/>
      <c r="P19" s="146"/>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1">
        <v>0.2</v>
      </c>
      <c r="E20" s="147"/>
      <c r="F20" s="143"/>
      <c r="G20" s="141">
        <v>0.2</v>
      </c>
      <c r="H20" s="147"/>
      <c r="I20" s="143"/>
      <c r="J20" s="141">
        <v>1.9</v>
      </c>
      <c r="K20" s="147"/>
      <c r="L20" s="143"/>
      <c r="M20" s="57">
        <f t="shared" si="0"/>
        <v>-44.11764705882353</v>
      </c>
      <c r="N20" s="141">
        <v>3.4</v>
      </c>
      <c r="O20" s="147"/>
      <c r="P20" s="143"/>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4">
        <v>0.3</v>
      </c>
      <c r="E21" s="125"/>
      <c r="F21" s="126"/>
      <c r="G21" s="124">
        <v>0.4</v>
      </c>
      <c r="H21" s="125"/>
      <c r="I21" s="126"/>
      <c r="J21" s="124">
        <v>1.4</v>
      </c>
      <c r="K21" s="125"/>
      <c r="L21" s="126"/>
      <c r="M21" s="118">
        <f t="shared" si="0"/>
        <v>-53.333333333333336</v>
      </c>
      <c r="N21" s="124">
        <v>3</v>
      </c>
      <c r="O21" s="125"/>
      <c r="P21" s="126"/>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1">
        <f>SUM(D25:F26)</f>
        <v>0</v>
      </c>
      <c r="E24" s="132"/>
      <c r="F24" s="133"/>
      <c r="G24" s="131">
        <f>SUM(G25:I26)</f>
        <v>0</v>
      </c>
      <c r="H24" s="132"/>
      <c r="I24" s="133"/>
      <c r="J24" s="131">
        <f>SUM(J25:L26)</f>
        <v>0.2</v>
      </c>
      <c r="K24" s="132"/>
      <c r="L24" s="133"/>
      <c r="M24" s="76" t="s">
        <v>20</v>
      </c>
      <c r="N24" s="131">
        <f>SUM(N25:P26)</f>
        <v>45.7</v>
      </c>
      <c r="O24" s="132"/>
      <c r="P24" s="133"/>
      <c r="Q24" s="119"/>
      <c r="R24" s="51" t="s">
        <v>76</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1">
        <v>0</v>
      </c>
      <c r="E25" s="142"/>
      <c r="F25" s="143"/>
      <c r="G25" s="141">
        <v>0</v>
      </c>
      <c r="H25" s="142"/>
      <c r="I25" s="143"/>
      <c r="J25" s="141">
        <v>0</v>
      </c>
      <c r="K25" s="142"/>
      <c r="L25" s="143"/>
      <c r="M25" s="104" t="s">
        <v>20</v>
      </c>
      <c r="N25" s="144">
        <v>0</v>
      </c>
      <c r="O25" s="145"/>
      <c r="P25" s="146"/>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8">
        <v>0</v>
      </c>
      <c r="E26" s="139"/>
      <c r="F26" s="140"/>
      <c r="G26" s="138">
        <v>0</v>
      </c>
      <c r="H26" s="139"/>
      <c r="I26" s="140"/>
      <c r="J26" s="138">
        <v>0.2</v>
      </c>
      <c r="K26" s="139"/>
      <c r="L26" s="140"/>
      <c r="M26" s="104" t="s">
        <v>20</v>
      </c>
      <c r="N26" s="138">
        <v>45.7</v>
      </c>
      <c r="O26" s="139"/>
      <c r="P26" s="140"/>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1">
        <f>D30+D31</f>
        <v>1.9</v>
      </c>
      <c r="E29" s="132"/>
      <c r="F29" s="133"/>
      <c r="G29" s="131">
        <f>SUM(G30:I31)</f>
        <v>-0.7</v>
      </c>
      <c r="H29" s="132"/>
      <c r="I29" s="133"/>
      <c r="J29" s="131">
        <f>SUM(J30:L31)</f>
        <v>6</v>
      </c>
      <c r="K29" s="132"/>
      <c r="L29" s="133"/>
      <c r="M29" s="76" t="s">
        <v>20</v>
      </c>
      <c r="N29" s="131">
        <f>SUM(N30:P31)</f>
        <v>10.8</v>
      </c>
      <c r="O29" s="132"/>
      <c r="P29" s="133"/>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7">
        <v>2.5</v>
      </c>
      <c r="E30" s="128"/>
      <c r="F30" s="129"/>
      <c r="G30" s="127">
        <v>-0.2</v>
      </c>
      <c r="H30" s="128"/>
      <c r="I30" s="129"/>
      <c r="J30" s="127">
        <v>4.5</v>
      </c>
      <c r="K30" s="128"/>
      <c r="L30" s="129"/>
      <c r="M30" s="104" t="s">
        <v>20</v>
      </c>
      <c r="N30" s="127">
        <v>3.5</v>
      </c>
      <c r="O30" s="136"/>
      <c r="P30" s="137"/>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60</v>
      </c>
      <c r="C31" s="77"/>
      <c r="D31" s="124">
        <v>-0.6</v>
      </c>
      <c r="E31" s="125"/>
      <c r="F31" s="126"/>
      <c r="G31" s="124">
        <v>-0.5</v>
      </c>
      <c r="H31" s="125"/>
      <c r="I31" s="126"/>
      <c r="J31" s="124">
        <v>1.5</v>
      </c>
      <c r="K31" s="125"/>
      <c r="L31" s="126"/>
      <c r="M31" s="104" t="s">
        <v>20</v>
      </c>
      <c r="N31" s="124">
        <v>7.3</v>
      </c>
      <c r="O31" s="125"/>
      <c r="P31" s="126"/>
      <c r="Q31" s="44"/>
      <c r="R31" s="45" t="s">
        <v>61</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4" t="s">
        <v>80</v>
      </c>
      <c r="E32" s="134"/>
      <c r="F32" s="134"/>
      <c r="G32" s="134" t="s">
        <v>87</v>
      </c>
      <c r="H32" s="134"/>
      <c r="I32" s="134"/>
      <c r="J32" s="135" t="s">
        <v>87</v>
      </c>
      <c r="K32" s="134"/>
      <c r="L32" s="134"/>
      <c r="M32" s="134"/>
      <c r="N32" s="134" t="s">
        <v>88</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1">
        <f>SUM(D8+D10-D14-D24-D29)</f>
        <v>175.6</v>
      </c>
      <c r="E33" s="132"/>
      <c r="F33" s="133"/>
      <c r="G33" s="131">
        <f>SUM(G8+G10-G14-G24-G29)</f>
        <v>120.39999999999999</v>
      </c>
      <c r="H33" s="132"/>
      <c r="I33" s="133"/>
      <c r="J33" s="131">
        <f>SUM(J8+J10-J14-J24-J29)</f>
        <v>120.40000000000002</v>
      </c>
      <c r="K33" s="132"/>
      <c r="L33" s="133"/>
      <c r="M33" s="29">
        <f>ROUND(J33-N33,2)/N33*100</f>
        <v>-57.440791799222325</v>
      </c>
      <c r="N33" s="131">
        <f>SUM(N8+N10-N14-N24-N29)</f>
        <v>282.9000000000001</v>
      </c>
      <c r="O33" s="132"/>
      <c r="P33" s="133"/>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30"/>
      <c r="R34" s="130"/>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1">
        <f>SUM(D36:F37)</f>
        <v>175.6</v>
      </c>
      <c r="E35" s="132"/>
      <c r="F35" s="133"/>
      <c r="G35" s="131">
        <f>SUM(G36:I37)</f>
        <v>120.4</v>
      </c>
      <c r="H35" s="132"/>
      <c r="I35" s="133"/>
      <c r="J35" s="131">
        <f>SUM(J36:L37)</f>
        <v>120.4</v>
      </c>
      <c r="K35" s="132"/>
      <c r="L35" s="133"/>
      <c r="M35" s="122">
        <f>ROUND(J35-N35,2)/N35*100</f>
        <v>-57.440791799222346</v>
      </c>
      <c r="N35" s="131">
        <f>SUM(N36:P37)</f>
        <v>282.9</v>
      </c>
      <c r="O35" s="132"/>
      <c r="P35" s="133"/>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7">
        <v>151.7</v>
      </c>
      <c r="E36" s="128"/>
      <c r="F36" s="129"/>
      <c r="G36" s="127">
        <v>101.9</v>
      </c>
      <c r="H36" s="128"/>
      <c r="I36" s="129"/>
      <c r="J36" s="127">
        <f>G36</f>
        <v>101.9</v>
      </c>
      <c r="K36" s="128"/>
      <c r="L36" s="129"/>
      <c r="M36" s="112">
        <f>ROUND(J36-N36,2)/N36*100</f>
        <v>-61.60512434061795</v>
      </c>
      <c r="N36" s="127">
        <v>265.4</v>
      </c>
      <c r="O36" s="128"/>
      <c r="P36" s="129"/>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4">
        <v>23.9</v>
      </c>
      <c r="E37" s="125"/>
      <c r="F37" s="126"/>
      <c r="G37" s="124">
        <v>18.5</v>
      </c>
      <c r="H37" s="125"/>
      <c r="I37" s="126"/>
      <c r="J37" s="124">
        <f>G37</f>
        <v>18.5</v>
      </c>
      <c r="K37" s="125"/>
      <c r="L37" s="126"/>
      <c r="M37" s="118">
        <f>ROUND(J37-N37,2)/N37*100</f>
        <v>5.714285714285714</v>
      </c>
      <c r="N37" s="124">
        <v>17.5</v>
      </c>
      <c r="O37" s="125"/>
      <c r="P37" s="126"/>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57</v>
      </c>
      <c r="C40" s="87"/>
      <c r="D40" s="87"/>
      <c r="E40" s="87"/>
      <c r="F40" s="87"/>
      <c r="G40" s="87"/>
      <c r="H40" s="87"/>
      <c r="I40" s="87"/>
      <c r="J40" s="87"/>
      <c r="K40" s="87"/>
      <c r="L40" s="87"/>
      <c r="M40" s="87"/>
      <c r="N40" s="87"/>
      <c r="O40" s="87"/>
      <c r="P40" s="87"/>
      <c r="Q40" s="88"/>
      <c r="R40" s="88"/>
    </row>
    <row r="41" spans="1:18" s="89" customFormat="1" ht="21" customHeight="1">
      <c r="A41" s="86"/>
      <c r="B41" s="87" t="s">
        <v>74</v>
      </c>
      <c r="C41" s="87"/>
      <c r="D41" s="87"/>
      <c r="E41" s="87"/>
      <c r="F41" s="87"/>
      <c r="G41" s="87"/>
      <c r="H41" s="87"/>
      <c r="I41" s="87"/>
      <c r="J41" s="87"/>
      <c r="K41" s="87"/>
      <c r="L41" s="87"/>
      <c r="M41" s="87"/>
      <c r="N41" s="87"/>
      <c r="O41" s="87"/>
      <c r="P41" s="87"/>
      <c r="Q41" s="88"/>
      <c r="R41" s="88"/>
    </row>
    <row r="42" spans="1:18" s="89" customFormat="1" ht="21" customHeight="1">
      <c r="A42" s="90" t="s">
        <v>18</v>
      </c>
      <c r="B42" s="89" t="s">
        <v>63</v>
      </c>
      <c r="D42" s="87"/>
      <c r="E42" s="87"/>
      <c r="F42" s="87"/>
      <c r="G42" s="87"/>
      <c r="H42" s="87"/>
      <c r="I42" s="87"/>
      <c r="J42" s="87"/>
      <c r="K42" s="87"/>
      <c r="L42" s="87"/>
      <c r="M42" s="87"/>
      <c r="N42" s="87"/>
      <c r="O42" s="87"/>
      <c r="P42" s="87"/>
      <c r="Q42" s="87"/>
      <c r="R42" s="87"/>
    </row>
    <row r="43" spans="2:18" s="89" customFormat="1" ht="21" customHeight="1">
      <c r="B43" s="89" t="s">
        <v>62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86" t="s">
        <v>77</v>
      </c>
      <c r="I47" s="87"/>
      <c r="J47" s="92">
        <v>358</v>
      </c>
      <c r="K47" s="87" t="s">
        <v>78</v>
      </c>
      <c r="L47" s="87"/>
      <c r="M47" s="87"/>
      <c r="N47" s="123"/>
      <c r="O47" s="123"/>
      <c r="P47" s="88"/>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71" s="89" customFormat="1" ht="21" customHeight="1">
      <c r="A48" s="87"/>
      <c r="C48" s="87"/>
      <c r="D48" s="87"/>
      <c r="E48" s="87"/>
      <c r="F48" s="87"/>
      <c r="G48" s="87"/>
      <c r="H48" s="86" t="s">
        <v>65</v>
      </c>
      <c r="I48" s="87"/>
      <c r="J48" s="92">
        <v>295</v>
      </c>
      <c r="K48" s="87" t="s">
        <v>37</v>
      </c>
      <c r="L48" s="92"/>
      <c r="M48" s="92"/>
      <c r="N48" s="87"/>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row>
    <row r="49" spans="1:18" s="89" customFormat="1" ht="21" customHeight="1">
      <c r="A49" s="86"/>
      <c r="B49" s="87"/>
      <c r="C49" s="87"/>
      <c r="D49" s="87"/>
      <c r="E49" s="87"/>
      <c r="F49" s="87"/>
      <c r="G49" s="87"/>
      <c r="H49" s="87" t="s">
        <v>83</v>
      </c>
      <c r="I49" s="87"/>
      <c r="J49" s="92" t="s">
        <v>91</v>
      </c>
      <c r="K49" s="87" t="s">
        <v>37</v>
      </c>
      <c r="L49" s="87"/>
      <c r="M49" s="87"/>
      <c r="N49" s="87"/>
      <c r="O49" s="87"/>
      <c r="P49" s="87"/>
      <c r="Q49" s="88"/>
      <c r="R49" s="88"/>
    </row>
    <row r="50" spans="1:18" s="89" customFormat="1" ht="21" customHeight="1">
      <c r="A50" s="95" t="s">
        <v>22</v>
      </c>
      <c r="B50" s="87" t="s">
        <v>64</v>
      </c>
      <c r="C50" s="87"/>
      <c r="D50" s="87"/>
      <c r="E50" s="87"/>
      <c r="F50" s="87"/>
      <c r="G50" s="87"/>
      <c r="H50" s="87"/>
      <c r="I50" s="87"/>
      <c r="J50" s="87"/>
      <c r="K50" s="87"/>
      <c r="L50" s="87"/>
      <c r="M50" s="87"/>
      <c r="N50" s="87"/>
      <c r="O50" s="87"/>
      <c r="P50" s="87"/>
      <c r="Q50" s="88"/>
      <c r="R50" s="88"/>
    </row>
    <row r="51" spans="1:18" s="89" customFormat="1" ht="21" customHeight="1">
      <c r="A51" s="95" t="s">
        <v>4</v>
      </c>
      <c r="B51" s="87" t="s">
        <v>58</v>
      </c>
      <c r="C51" s="87"/>
      <c r="D51" s="87"/>
      <c r="E51" s="87"/>
      <c r="F51" s="87"/>
      <c r="G51" s="87"/>
      <c r="H51" s="87"/>
      <c r="I51" s="87"/>
      <c r="J51" s="87"/>
      <c r="K51" s="87"/>
      <c r="L51" s="87"/>
      <c r="M51" s="87"/>
      <c r="N51" s="87"/>
      <c r="O51" s="87"/>
      <c r="P51" s="87"/>
      <c r="Q51" s="88"/>
      <c r="R51" s="88"/>
    </row>
    <row r="52" spans="1:18" s="89" customFormat="1" ht="21" customHeight="1">
      <c r="A52" s="95" t="s">
        <v>72</v>
      </c>
      <c r="B52" s="93" t="s">
        <v>75</v>
      </c>
      <c r="C52" s="87"/>
      <c r="D52" s="87"/>
      <c r="E52" s="87"/>
      <c r="F52" s="87"/>
      <c r="G52" s="87"/>
      <c r="H52" s="87"/>
      <c r="I52" s="87"/>
      <c r="J52" s="87"/>
      <c r="K52" s="87"/>
      <c r="L52" s="87"/>
      <c r="M52" s="87"/>
      <c r="N52" s="87"/>
      <c r="O52" s="87"/>
      <c r="P52" s="87"/>
      <c r="Q52" s="88"/>
      <c r="R52" s="88"/>
    </row>
    <row r="53" spans="1:18" s="89" customFormat="1" ht="21" customHeight="1">
      <c r="A53" s="95"/>
      <c r="B53" s="93" t="s">
        <v>73</v>
      </c>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171"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72:256" s="96" customFormat="1" ht="21" customHeight="1">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2004-01-26T05:30:48Z</cp:lastPrinted>
  <dcterms:created xsi:type="dcterms:W3CDTF">2002-02-15T09:17:36Z</dcterms:created>
  <dcterms:modified xsi:type="dcterms:W3CDTF">2004-01-26T05:31:22Z</dcterms:modified>
  <cp:category/>
  <cp:version/>
  <cp:contentType/>
  <cp:contentStatus/>
</cp:coreProperties>
</file>