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<sst xmlns="http://schemas.openxmlformats.org/spreadsheetml/2006/main" count="105" uniqueCount="88">
  <si>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</si>
  <si>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</si>
  <si>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</si>
  <si>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</si>
  <si>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</si>
  <si>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</si>
  <si>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</si>
  <si>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</si>
  <si>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</si>
  <si>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</si>
  <si>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</si>
  <si>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</si>
  <si>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</si>
  <si>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</si>
  <si>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</si>
  <si>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</si>
  <si>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</si>
  <si>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</si>
  <si>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</si>
  <si>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</si>
  <si>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</si>
  <si>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</si>
  <si>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</si>
  <si>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</si>
  <si>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</si>
  <si>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</si>
  <si>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</si>
  <si>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</si>
  <si>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</si>
  <si>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</si>
  <si>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</si>
  <si>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</si>
  <si>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</si>
  <si>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</si>
  <si>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</si>
  <si>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</si>
  <si>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</si>
  <si>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</si>
  <si>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</si>
  <si>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</si>
  <si>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</si>
  <si>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</si>
  <si>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</si>
  <si>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</si>
  <si>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</si>
  <si>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</si>
  <si>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</si>
  <si>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</si>
  <si>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</si>
  <si>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November 2003 (On request of the industry)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</si>
  <si>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</si>
  <si>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</si>
  <si>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</si>
  <si>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</si>
  <si>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</si>
  <si>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</si>
  <si>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</si>
  <si>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</si>
  <si>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</si>
  <si>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</si>
  <si>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ton/ithani</t>
  </si>
  <si>
    <t xml:space="preserve"> 2 501</t>
  </si>
  <si>
    <t>4 164</t>
  </si>
  <si>
    <t>KuNovemba 2003 (Ngesicelo semboni)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</si>
  <si>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</si>
  <si>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</si>
  <si>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</si>
  <si>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</si>
  <si>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</si>
  <si>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</si>
  <si>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</si>
  <si>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1 January/KuJanuwari 2004</t>
  </si>
  <si>
    <t>1 January/KuJanuwari 2003</t>
  </si>
  <si>
    <t>31 August/Ku-Agosti 2004</t>
  </si>
  <si>
    <t xml:space="preserve">August 2004 </t>
  </si>
  <si>
    <t>Ku-Agosti 2004</t>
  </si>
  <si>
    <t>1 August/Ku-Agosti 2004</t>
  </si>
  <si>
    <t xml:space="preserve">September 2004 </t>
  </si>
  <si>
    <t>KuSeptemba 2004</t>
  </si>
  <si>
    <t>1 September/KuSeptemba 2004</t>
  </si>
  <si>
    <t>January - September 2004</t>
  </si>
  <si>
    <t>KuJanuwari - KuSeptemba 2004</t>
  </si>
  <si>
    <t>30 September/KuSeptemba 2004</t>
  </si>
  <si>
    <t>30 September/KuSeptemba 2003</t>
  </si>
  <si>
    <t>January - September 2003</t>
  </si>
  <si>
    <t>KuJanuwari - KuSeptemba 2003</t>
  </si>
  <si>
    <t>SMI-102004</t>
  </si>
  <si>
    <t>640 520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</si>
</sst>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172" fontId="3" fillId="0" borderId="4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4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8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1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B1">
      <selection activeCell="D1" sqref="D1:P1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209"/>
      <c r="B1" s="210"/>
      <c r="C1" s="211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22" t="s">
        <v>86</v>
      </c>
      <c r="R1" s="223"/>
      <c r="S1" s="224"/>
      <c r="T1" s="1"/>
    </row>
    <row r="2" spans="1:20" s="2" customFormat="1" ht="21" customHeight="1">
      <c r="A2" s="212"/>
      <c r="B2" s="213"/>
      <c r="C2" s="214"/>
      <c r="D2" s="217" t="s">
        <v>51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5"/>
      <c r="R2" s="226"/>
      <c r="S2" s="227"/>
      <c r="T2" s="1"/>
    </row>
    <row r="3" spans="1:20" s="2" customFormat="1" ht="21" customHeight="1" thickBot="1">
      <c r="A3" s="212"/>
      <c r="B3" s="213"/>
      <c r="C3" s="214"/>
      <c r="D3" s="219" t="s">
        <v>66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5"/>
      <c r="R3" s="226"/>
      <c r="S3" s="227"/>
      <c r="T3" s="3"/>
    </row>
    <row r="4" spans="1:20" s="6" customFormat="1" ht="21" customHeight="1">
      <c r="A4" s="212"/>
      <c r="B4" s="213"/>
      <c r="C4" s="214"/>
      <c r="D4" s="221" t="s">
        <v>74</v>
      </c>
      <c r="E4" s="194"/>
      <c r="F4" s="195"/>
      <c r="G4" s="221" t="s">
        <v>77</v>
      </c>
      <c r="H4" s="194"/>
      <c r="I4" s="195"/>
      <c r="J4" s="232" t="s">
        <v>1</v>
      </c>
      <c r="K4" s="188"/>
      <c r="L4" s="188"/>
      <c r="M4" s="4"/>
      <c r="N4" s="232" t="s">
        <v>1</v>
      </c>
      <c r="O4" s="188"/>
      <c r="P4" s="188"/>
      <c r="Q4" s="125">
        <v>38287</v>
      </c>
      <c r="R4" s="126"/>
      <c r="S4" s="127"/>
      <c r="T4" s="5"/>
    </row>
    <row r="5" spans="1:20" s="6" customFormat="1" ht="21" customHeight="1">
      <c r="A5" s="212"/>
      <c r="B5" s="213"/>
      <c r="C5" s="214"/>
      <c r="D5" s="233" t="s">
        <v>75</v>
      </c>
      <c r="E5" s="190"/>
      <c r="F5" s="189"/>
      <c r="G5" s="233" t="s">
        <v>78</v>
      </c>
      <c r="H5" s="190"/>
      <c r="I5" s="189"/>
      <c r="J5" s="234" t="s">
        <v>80</v>
      </c>
      <c r="K5" s="190"/>
      <c r="L5" s="189"/>
      <c r="M5" s="7" t="s">
        <v>2</v>
      </c>
      <c r="N5" s="234" t="s">
        <v>84</v>
      </c>
      <c r="O5" s="190"/>
      <c r="P5" s="189"/>
      <c r="Q5" s="125"/>
      <c r="R5" s="126"/>
      <c r="S5" s="127"/>
      <c r="T5" s="5"/>
    </row>
    <row r="6" spans="1:20" s="2" customFormat="1" ht="21" customHeight="1" thickBot="1">
      <c r="A6" s="212"/>
      <c r="B6" s="213"/>
      <c r="C6" s="214"/>
      <c r="D6" s="228"/>
      <c r="E6" s="229"/>
      <c r="F6" s="229"/>
      <c r="G6" s="228" t="s">
        <v>3</v>
      </c>
      <c r="H6" s="230"/>
      <c r="I6" s="229"/>
      <c r="J6" s="231" t="s">
        <v>81</v>
      </c>
      <c r="K6" s="187"/>
      <c r="L6" s="186"/>
      <c r="M6" s="8" t="s">
        <v>4</v>
      </c>
      <c r="N6" s="231" t="s">
        <v>85</v>
      </c>
      <c r="O6" s="187"/>
      <c r="P6" s="186"/>
      <c r="Q6" s="128"/>
      <c r="R6" s="129"/>
      <c r="S6" s="130"/>
      <c r="T6" s="3"/>
    </row>
    <row r="7" spans="1:20" s="10" customFormat="1" ht="24" thickBot="1">
      <c r="A7" s="203" t="s">
        <v>70</v>
      </c>
      <c r="B7" s="204"/>
      <c r="C7" s="205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203" t="s">
        <v>5</v>
      </c>
      <c r="R7" s="204"/>
      <c r="S7" s="205"/>
      <c r="T7" s="9"/>
    </row>
    <row r="8" spans="1:171" s="2" customFormat="1" ht="21" customHeight="1" thickBot="1">
      <c r="A8" s="201" t="s">
        <v>6</v>
      </c>
      <c r="B8" s="202"/>
      <c r="C8" s="202"/>
      <c r="D8" s="191" t="s">
        <v>76</v>
      </c>
      <c r="E8" s="192"/>
      <c r="F8" s="193"/>
      <c r="G8" s="191" t="s">
        <v>79</v>
      </c>
      <c r="H8" s="192"/>
      <c r="I8" s="193"/>
      <c r="J8" s="191" t="s">
        <v>71</v>
      </c>
      <c r="K8" s="192"/>
      <c r="L8" s="193"/>
      <c r="M8" s="11"/>
      <c r="N8" s="191" t="s">
        <v>72</v>
      </c>
      <c r="O8" s="192"/>
      <c r="P8" s="193"/>
      <c r="Q8" s="194" t="s">
        <v>7</v>
      </c>
      <c r="R8" s="195"/>
      <c r="S8" s="19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82">
        <v>424.1</v>
      </c>
      <c r="E9" s="183"/>
      <c r="F9" s="184"/>
      <c r="G9" s="197">
        <f>+D36</f>
        <v>379.30000000000007</v>
      </c>
      <c r="H9" s="197"/>
      <c r="I9" s="197"/>
      <c r="J9" s="198">
        <v>125.3</v>
      </c>
      <c r="K9" s="199"/>
      <c r="L9" s="200"/>
      <c r="M9" s="112">
        <f>ROUND(J9-N9,2)/N9*100</f>
        <v>-55.70873100035348</v>
      </c>
      <c r="N9" s="198">
        <v>282.9</v>
      </c>
      <c r="O9" s="199"/>
      <c r="P9" s="200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88" t="s">
        <v>1</v>
      </c>
      <c r="K10" s="188"/>
      <c r="L10" s="188"/>
      <c r="M10" s="17"/>
      <c r="N10" s="188" t="s">
        <v>1</v>
      </c>
      <c r="O10" s="188"/>
      <c r="P10" s="188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89" t="s">
        <v>80</v>
      </c>
      <c r="K11" s="190"/>
      <c r="L11" s="189"/>
      <c r="M11" s="20"/>
      <c r="N11" s="189" t="s">
        <v>84</v>
      </c>
      <c r="O11" s="190"/>
      <c r="P11" s="189"/>
      <c r="Q11" s="1"/>
      <c r="S11" s="14"/>
    </row>
    <row r="12" spans="1:171" s="2" customFormat="1" ht="21" customHeight="1" thickBot="1">
      <c r="A12" s="12"/>
      <c r="B12" s="3"/>
      <c r="C12" s="3"/>
      <c r="D12" s="185"/>
      <c r="E12" s="185"/>
      <c r="F12" s="185"/>
      <c r="G12" s="185"/>
      <c r="H12" s="185"/>
      <c r="I12" s="185"/>
      <c r="J12" s="186" t="s">
        <v>81</v>
      </c>
      <c r="K12" s="187"/>
      <c r="L12" s="186"/>
      <c r="M12" s="21"/>
      <c r="N12" s="186" t="s">
        <v>85</v>
      </c>
      <c r="O12" s="187"/>
      <c r="P12" s="186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67">
        <f>SUM(D14:F15)</f>
        <v>10.5</v>
      </c>
      <c r="E13" s="168"/>
      <c r="F13" s="169"/>
      <c r="G13" s="167">
        <f>SUM(G14:I15)</f>
        <v>4.7</v>
      </c>
      <c r="H13" s="168"/>
      <c r="I13" s="169"/>
      <c r="J13" s="167">
        <f>SUM(J14:J15)</f>
        <v>658.3</v>
      </c>
      <c r="K13" s="168"/>
      <c r="L13" s="169"/>
      <c r="M13" s="26" t="s">
        <v>11</v>
      </c>
      <c r="N13" s="167">
        <f>SUM(N14:P15)</f>
        <v>648</v>
      </c>
      <c r="O13" s="168"/>
      <c r="P13" s="169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52</v>
      </c>
      <c r="C14" s="28"/>
      <c r="D14" s="164">
        <v>10.4</v>
      </c>
      <c r="E14" s="165"/>
      <c r="F14" s="166"/>
      <c r="G14" s="164">
        <v>4.7</v>
      </c>
      <c r="H14" s="165"/>
      <c r="I14" s="166"/>
      <c r="J14" s="164">
        <v>640.5</v>
      </c>
      <c r="K14" s="165"/>
      <c r="L14" s="166"/>
      <c r="M14" s="83">
        <f>ROUND(J14-N14,2)/N14*100</f>
        <v>-0.9893337455557274</v>
      </c>
      <c r="N14" s="164">
        <v>646.9</v>
      </c>
      <c r="O14" s="165"/>
      <c r="P14" s="166"/>
      <c r="Q14" s="29"/>
      <c r="R14" s="30" t="s">
        <v>53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39">
        <v>0.1</v>
      </c>
      <c r="E15" s="140"/>
      <c r="F15" s="141"/>
      <c r="G15" s="139">
        <v>0</v>
      </c>
      <c r="H15" s="140"/>
      <c r="I15" s="141"/>
      <c r="J15" s="139">
        <v>17.8</v>
      </c>
      <c r="K15" s="140"/>
      <c r="L15" s="141"/>
      <c r="M15" s="33" t="s">
        <v>11</v>
      </c>
      <c r="N15" s="139">
        <v>1.1</v>
      </c>
      <c r="O15" s="140"/>
      <c r="P15" s="141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5"/>
      <c r="E16" s="115"/>
      <c r="F16" s="115"/>
      <c r="G16" s="115"/>
      <c r="H16" s="115"/>
      <c r="I16" s="115"/>
      <c r="J16" s="115"/>
      <c r="K16" s="115"/>
      <c r="L16" s="115"/>
      <c r="M16" s="37"/>
      <c r="N16" s="115"/>
      <c r="O16" s="115"/>
      <c r="P16" s="115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82">
        <f>D18+D22+D23+D24</f>
        <v>54.4</v>
      </c>
      <c r="E17" s="183"/>
      <c r="F17" s="184"/>
      <c r="G17" s="182">
        <f>G18+G22+G23+G24</f>
        <v>62.9</v>
      </c>
      <c r="H17" s="183"/>
      <c r="I17" s="184"/>
      <c r="J17" s="182">
        <f>J18+J22+J23+J24</f>
        <v>460</v>
      </c>
      <c r="K17" s="183"/>
      <c r="L17" s="184"/>
      <c r="M17" s="112">
        <f aca="true" t="shared" si="0" ref="M17:M24">ROUND(J17-N17,2)/N17*100</f>
        <v>-25.638538635628844</v>
      </c>
      <c r="N17" s="182">
        <f>N18+N22+N23+N24</f>
        <v>618.5999999999999</v>
      </c>
      <c r="O17" s="183"/>
      <c r="P17" s="184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79">
        <f>SUM(D19:F21)</f>
        <v>53.9</v>
      </c>
      <c r="E18" s="180"/>
      <c r="F18" s="181"/>
      <c r="G18" s="179">
        <f>SUM(G19:I21)</f>
        <v>62.3</v>
      </c>
      <c r="H18" s="180"/>
      <c r="I18" s="181"/>
      <c r="J18" s="179">
        <f>SUM(J19:L21)</f>
        <v>452.2</v>
      </c>
      <c r="K18" s="180"/>
      <c r="L18" s="181"/>
      <c r="M18" s="113">
        <f t="shared" si="0"/>
        <v>-25.722733245729305</v>
      </c>
      <c r="N18" s="179">
        <f>SUM(N19:P21)</f>
        <v>608.8</v>
      </c>
      <c r="O18" s="180"/>
      <c r="P18" s="181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64">
        <v>0.1</v>
      </c>
      <c r="E19" s="165"/>
      <c r="F19" s="166"/>
      <c r="G19" s="164">
        <v>0</v>
      </c>
      <c r="H19" s="165"/>
      <c r="I19" s="166"/>
      <c r="J19" s="164">
        <v>0.8</v>
      </c>
      <c r="K19" s="165"/>
      <c r="L19" s="166"/>
      <c r="M19" s="83">
        <f t="shared" si="0"/>
        <v>-11.111111111111112</v>
      </c>
      <c r="N19" s="164">
        <v>0.9</v>
      </c>
      <c r="O19" s="165"/>
      <c r="P19" s="166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49">
        <v>0.3</v>
      </c>
      <c r="E20" s="150"/>
      <c r="F20" s="151"/>
      <c r="G20" s="149">
        <v>0.4</v>
      </c>
      <c r="H20" s="150"/>
      <c r="I20" s="151"/>
      <c r="J20" s="149">
        <v>2.1</v>
      </c>
      <c r="K20" s="150"/>
      <c r="L20" s="151"/>
      <c r="M20" s="49">
        <f t="shared" si="0"/>
        <v>50</v>
      </c>
      <c r="N20" s="149">
        <v>1.4</v>
      </c>
      <c r="O20" s="150"/>
      <c r="P20" s="151"/>
      <c r="Q20" s="107" t="s">
        <v>65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176">
        <v>53.5</v>
      </c>
      <c r="E21" s="177"/>
      <c r="F21" s="178"/>
      <c r="G21" s="176">
        <v>61.9</v>
      </c>
      <c r="H21" s="177"/>
      <c r="I21" s="178"/>
      <c r="J21" s="176">
        <v>449.3</v>
      </c>
      <c r="K21" s="177"/>
      <c r="L21" s="178"/>
      <c r="M21" s="109">
        <f t="shared" si="0"/>
        <v>-25.919208573784005</v>
      </c>
      <c r="N21" s="176">
        <v>606.5</v>
      </c>
      <c r="O21" s="177"/>
      <c r="P21" s="178"/>
      <c r="Q21" s="110" t="s">
        <v>69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64">
        <v>0.3</v>
      </c>
      <c r="E22" s="165"/>
      <c r="F22" s="166"/>
      <c r="G22" s="164">
        <v>0.3</v>
      </c>
      <c r="H22" s="165"/>
      <c r="I22" s="166"/>
      <c r="J22" s="164">
        <v>5.4</v>
      </c>
      <c r="K22" s="165"/>
      <c r="L22" s="166"/>
      <c r="M22" s="98">
        <f t="shared" si="0"/>
        <v>-32.5</v>
      </c>
      <c r="N22" s="164">
        <v>8</v>
      </c>
      <c r="O22" s="165"/>
      <c r="P22" s="166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59</v>
      </c>
      <c r="C23" s="54"/>
      <c r="D23" s="149">
        <v>0.2</v>
      </c>
      <c r="E23" s="150"/>
      <c r="F23" s="151"/>
      <c r="G23" s="149">
        <v>0.2</v>
      </c>
      <c r="H23" s="150"/>
      <c r="I23" s="151"/>
      <c r="J23" s="149">
        <v>1.8</v>
      </c>
      <c r="K23" s="150"/>
      <c r="L23" s="151"/>
      <c r="M23" s="49">
        <f t="shared" si="0"/>
        <v>38.46153846153846</v>
      </c>
      <c r="N23" s="149">
        <v>1.3</v>
      </c>
      <c r="O23" s="150"/>
      <c r="P23" s="151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39">
        <v>0</v>
      </c>
      <c r="E24" s="140"/>
      <c r="F24" s="141"/>
      <c r="G24" s="139">
        <v>0.1</v>
      </c>
      <c r="H24" s="140"/>
      <c r="I24" s="141"/>
      <c r="J24" s="139">
        <v>0.6</v>
      </c>
      <c r="K24" s="140"/>
      <c r="L24" s="141"/>
      <c r="M24" s="114">
        <f t="shared" si="0"/>
        <v>20</v>
      </c>
      <c r="N24" s="139">
        <v>0.5</v>
      </c>
      <c r="O24" s="140"/>
      <c r="P24" s="141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54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17"/>
      <c r="N26" s="36"/>
      <c r="O26" s="36"/>
      <c r="P26" s="36"/>
      <c r="Q26" s="43"/>
      <c r="R26" s="43"/>
      <c r="S26" s="61" t="s">
        <v>55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156">
        <f>SUM(D28:F29)</f>
        <v>0</v>
      </c>
      <c r="E27" s="157"/>
      <c r="F27" s="158"/>
      <c r="G27" s="156">
        <f>SUM(G28:I29)</f>
        <v>0</v>
      </c>
      <c r="H27" s="157"/>
      <c r="I27" s="158"/>
      <c r="J27" s="156">
        <f>SUM(J28:L29)</f>
        <v>0.1</v>
      </c>
      <c r="K27" s="157"/>
      <c r="L27" s="158"/>
      <c r="M27" s="118" t="s">
        <v>11</v>
      </c>
      <c r="N27" s="156">
        <f>SUM(N28:P29)</f>
        <v>0.2</v>
      </c>
      <c r="O27" s="157"/>
      <c r="P27" s="158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173">
        <v>0</v>
      </c>
      <c r="E28" s="174"/>
      <c r="F28" s="175"/>
      <c r="G28" s="173">
        <v>0</v>
      </c>
      <c r="H28" s="174"/>
      <c r="I28" s="175"/>
      <c r="J28" s="173">
        <v>0</v>
      </c>
      <c r="K28" s="174"/>
      <c r="L28" s="175"/>
      <c r="M28" s="69" t="s">
        <v>11</v>
      </c>
      <c r="N28" s="173">
        <v>0</v>
      </c>
      <c r="O28" s="174"/>
      <c r="P28" s="175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170">
        <v>0</v>
      </c>
      <c r="E29" s="171"/>
      <c r="F29" s="172"/>
      <c r="G29" s="170">
        <v>0</v>
      </c>
      <c r="H29" s="171"/>
      <c r="I29" s="172"/>
      <c r="J29" s="170">
        <v>0.1</v>
      </c>
      <c r="K29" s="171"/>
      <c r="L29" s="172"/>
      <c r="M29" s="69" t="s">
        <v>11</v>
      </c>
      <c r="N29" s="170">
        <v>0.2</v>
      </c>
      <c r="O29" s="171"/>
      <c r="P29" s="172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122"/>
      <c r="E30" s="123"/>
      <c r="F30" s="124"/>
      <c r="G30" s="122"/>
      <c r="H30" s="123"/>
      <c r="I30" s="124"/>
      <c r="J30" s="122"/>
      <c r="K30" s="123"/>
      <c r="L30" s="124"/>
      <c r="M30" s="111"/>
      <c r="N30" s="122"/>
      <c r="O30" s="123"/>
      <c r="P30" s="124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67">
        <f>SUM(D33:F34)</f>
        <v>0.9</v>
      </c>
      <c r="E32" s="168"/>
      <c r="F32" s="169"/>
      <c r="G32" s="167">
        <f>SUM(G33:I34)</f>
        <v>-0.8</v>
      </c>
      <c r="H32" s="168"/>
      <c r="I32" s="169"/>
      <c r="J32" s="167">
        <f>SUM(J33:L34)</f>
        <v>1.5999999999999999</v>
      </c>
      <c r="K32" s="168"/>
      <c r="L32" s="169"/>
      <c r="M32" s="26" t="s">
        <v>11</v>
      </c>
      <c r="N32" s="167">
        <f>SUM(N33:P34)</f>
        <v>1.3</v>
      </c>
      <c r="O32" s="168"/>
      <c r="P32" s="169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64">
        <v>0.4</v>
      </c>
      <c r="E33" s="165"/>
      <c r="F33" s="166"/>
      <c r="G33" s="164">
        <v>0.2</v>
      </c>
      <c r="H33" s="165"/>
      <c r="I33" s="166"/>
      <c r="J33" s="164">
        <v>1.4</v>
      </c>
      <c r="K33" s="165"/>
      <c r="L33" s="166"/>
      <c r="M33" s="119" t="s">
        <v>11</v>
      </c>
      <c r="N33" s="164">
        <v>-0.7</v>
      </c>
      <c r="O33" s="165"/>
      <c r="P33" s="166"/>
      <c r="Q33" s="29"/>
      <c r="R33" s="30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38</v>
      </c>
      <c r="C34" s="73"/>
      <c r="D34" s="139">
        <v>0.5</v>
      </c>
      <c r="E34" s="140"/>
      <c r="F34" s="141"/>
      <c r="G34" s="139">
        <v>-1</v>
      </c>
      <c r="H34" s="140"/>
      <c r="I34" s="141"/>
      <c r="J34" s="139">
        <v>0.2</v>
      </c>
      <c r="K34" s="140"/>
      <c r="L34" s="141"/>
      <c r="M34" s="69" t="s">
        <v>11</v>
      </c>
      <c r="N34" s="139">
        <v>2</v>
      </c>
      <c r="O34" s="140"/>
      <c r="P34" s="141"/>
      <c r="Q34" s="34"/>
      <c r="R34" s="35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162" t="s">
        <v>73</v>
      </c>
      <c r="E35" s="163"/>
      <c r="F35" s="163"/>
      <c r="G35" s="162" t="s">
        <v>82</v>
      </c>
      <c r="H35" s="163"/>
      <c r="I35" s="163"/>
      <c r="J35" s="162" t="s">
        <v>82</v>
      </c>
      <c r="K35" s="163"/>
      <c r="L35" s="163"/>
      <c r="M35" s="11"/>
      <c r="N35" s="162" t="s">
        <v>83</v>
      </c>
      <c r="O35" s="163"/>
      <c r="P35" s="163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40</v>
      </c>
      <c r="B36" s="77"/>
      <c r="C36" s="77"/>
      <c r="D36" s="159">
        <f>SUM(D9+D13-D17-D27-D32)</f>
        <v>379.30000000000007</v>
      </c>
      <c r="E36" s="160"/>
      <c r="F36" s="161"/>
      <c r="G36" s="159">
        <f>SUM(G9+G13-G17-G27-G32)</f>
        <v>321.9000000000001</v>
      </c>
      <c r="H36" s="160"/>
      <c r="I36" s="161"/>
      <c r="J36" s="159">
        <f>SUM(J9+J13-J17-J27-J32)</f>
        <v>321.89999999999986</v>
      </c>
      <c r="K36" s="160"/>
      <c r="L36" s="161"/>
      <c r="M36" s="49">
        <f>ROUND(J36-N36,2)/N36*100</f>
        <v>3.5714285714285707</v>
      </c>
      <c r="N36" s="159">
        <f>SUM(N9+N13-N17-N27-N32)</f>
        <v>310.80000000000007</v>
      </c>
      <c r="O36" s="160"/>
      <c r="P36" s="161"/>
      <c r="Q36" s="152" t="s">
        <v>41</v>
      </c>
      <c r="R36" s="153"/>
      <c r="S36" s="15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155"/>
      <c r="R37" s="155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56</v>
      </c>
      <c r="B38" s="1"/>
      <c r="C38" s="1"/>
      <c r="D38" s="156">
        <f>SUM(D39:F40)</f>
        <v>379.3</v>
      </c>
      <c r="E38" s="157"/>
      <c r="F38" s="158"/>
      <c r="G38" s="156">
        <f>SUM(G39:I40)</f>
        <v>321.90000000000003</v>
      </c>
      <c r="H38" s="157"/>
      <c r="I38" s="158"/>
      <c r="J38" s="156">
        <f>SUM(J39:L40)</f>
        <v>321.90000000000003</v>
      </c>
      <c r="K38" s="157"/>
      <c r="L38" s="158"/>
      <c r="M38" s="120">
        <f>ROUND(J38-N38,2)/N38*100</f>
        <v>3.571428571428571</v>
      </c>
      <c r="N38" s="156">
        <f>SUM(N39:P40)</f>
        <v>310.8</v>
      </c>
      <c r="O38" s="157"/>
      <c r="P38" s="158"/>
      <c r="Q38" s="13"/>
      <c r="R38" s="13"/>
      <c r="S38" s="14" t="s">
        <v>57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42</v>
      </c>
      <c r="C39" s="28"/>
      <c r="D39" s="149">
        <v>335.2</v>
      </c>
      <c r="E39" s="150"/>
      <c r="F39" s="151"/>
      <c r="G39" s="149">
        <v>271.8</v>
      </c>
      <c r="H39" s="150"/>
      <c r="I39" s="151"/>
      <c r="J39" s="149">
        <v>271.8</v>
      </c>
      <c r="K39" s="150"/>
      <c r="L39" s="151"/>
      <c r="M39" s="49">
        <f>ROUND(J39-N39,2)/N39*100</f>
        <v>-5.723204994797086</v>
      </c>
      <c r="N39" s="149">
        <v>288.3</v>
      </c>
      <c r="O39" s="150"/>
      <c r="P39" s="151"/>
      <c r="Q39" s="29"/>
      <c r="R39" s="30" t="s">
        <v>43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44</v>
      </c>
      <c r="C40" s="3"/>
      <c r="D40" s="139">
        <v>44.1</v>
      </c>
      <c r="E40" s="140"/>
      <c r="F40" s="141"/>
      <c r="G40" s="139">
        <v>50.1</v>
      </c>
      <c r="H40" s="140"/>
      <c r="I40" s="141"/>
      <c r="J40" s="139">
        <v>50.1</v>
      </c>
      <c r="K40" s="140"/>
      <c r="L40" s="141"/>
      <c r="M40" s="49">
        <f>ROUND(J40-N40,2)/N40*100</f>
        <v>122.66666666666669</v>
      </c>
      <c r="N40" s="139">
        <v>22.5</v>
      </c>
      <c r="O40" s="140"/>
      <c r="P40" s="141"/>
      <c r="Q40" s="78"/>
      <c r="R40" s="48" t="s">
        <v>45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35" t="s">
        <v>67</v>
      </c>
      <c r="B42" s="136"/>
      <c r="C42" s="136"/>
      <c r="D42" s="136"/>
      <c r="E42" s="136"/>
      <c r="F42" s="136"/>
      <c r="G42" s="136"/>
      <c r="H42" s="136"/>
      <c r="I42" s="136"/>
      <c r="J42" s="86" t="s">
        <v>58</v>
      </c>
      <c r="K42" s="137" t="s">
        <v>46</v>
      </c>
      <c r="L42" s="137"/>
      <c r="M42" s="137"/>
      <c r="N42" s="137"/>
      <c r="O42" s="137"/>
      <c r="P42" s="137"/>
      <c r="Q42" s="137"/>
      <c r="R42" s="137"/>
      <c r="S42" s="138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68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/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5" t="s">
        <v>47</v>
      </c>
      <c r="B44" s="136"/>
      <c r="C44" s="136"/>
      <c r="D44" s="136"/>
      <c r="E44" s="136"/>
      <c r="F44" s="136"/>
      <c r="G44" s="136"/>
      <c r="H44" s="136"/>
      <c r="I44" s="136"/>
      <c r="J44" s="87" t="s">
        <v>60</v>
      </c>
      <c r="K44" s="137" t="s">
        <v>48</v>
      </c>
      <c r="L44" s="137"/>
      <c r="M44" s="137"/>
      <c r="N44" s="137"/>
      <c r="O44" s="137"/>
      <c r="P44" s="137"/>
      <c r="Q44" s="137"/>
      <c r="R44" s="137"/>
      <c r="S44" s="138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1"/>
      <c r="B45" s="131"/>
      <c r="C45" s="131"/>
      <c r="D45" s="88"/>
      <c r="E45" s="88"/>
      <c r="F45" s="146" t="s">
        <v>49</v>
      </c>
      <c r="G45" s="146"/>
      <c r="H45" s="146"/>
      <c r="I45" s="146"/>
      <c r="J45" s="104" t="s">
        <v>61</v>
      </c>
      <c r="K45" s="134" t="s">
        <v>63</v>
      </c>
      <c r="L45" s="134"/>
      <c r="M45" s="134"/>
      <c r="N45" s="134"/>
      <c r="O45" s="134"/>
      <c r="P45" s="147"/>
      <c r="Q45" s="147"/>
      <c r="R45" s="147"/>
      <c r="S45" s="148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1"/>
      <c r="B46" s="131"/>
      <c r="C46" s="131"/>
      <c r="D46" s="88"/>
      <c r="E46" s="88"/>
      <c r="F46" s="132" t="s">
        <v>50</v>
      </c>
      <c r="G46" s="133"/>
      <c r="H46" s="133"/>
      <c r="I46" s="133"/>
      <c r="J46" s="104" t="s">
        <v>62</v>
      </c>
      <c r="K46" s="134" t="s">
        <v>64</v>
      </c>
      <c r="L46" s="134"/>
      <c r="M46" s="134"/>
      <c r="N46" s="134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42"/>
      <c r="B47" s="143"/>
      <c r="C47" s="143"/>
      <c r="D47" s="103"/>
      <c r="E47" s="103"/>
      <c r="F47" s="144" t="s">
        <v>80</v>
      </c>
      <c r="G47" s="144"/>
      <c r="H47" s="144"/>
      <c r="I47" s="144"/>
      <c r="J47" s="116" t="s">
        <v>87</v>
      </c>
      <c r="K47" s="145" t="s">
        <v>81</v>
      </c>
      <c r="L47" s="145"/>
      <c r="M47" s="145"/>
      <c r="N47" s="145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47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J29:L29"/>
    <mergeCell ref="N29:P29"/>
    <mergeCell ref="D28:F28"/>
    <mergeCell ref="G28:I28"/>
    <mergeCell ref="J28:L28"/>
    <mergeCell ref="N28:P28"/>
    <mergeCell ref="D30:F30"/>
    <mergeCell ref="G30:I30"/>
    <mergeCell ref="D29:F29"/>
    <mergeCell ref="G29:I29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D38:F38"/>
    <mergeCell ref="G38:I38"/>
    <mergeCell ref="J38:L38"/>
    <mergeCell ref="N38:P38"/>
    <mergeCell ref="J40:L40"/>
    <mergeCell ref="N40:P40"/>
    <mergeCell ref="Q36:S36"/>
    <mergeCell ref="Q37:R37"/>
    <mergeCell ref="D39:F39"/>
    <mergeCell ref="G39:I39"/>
    <mergeCell ref="J39:L39"/>
    <mergeCell ref="N39:P39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J30:L30"/>
    <mergeCell ref="N30:P30"/>
    <mergeCell ref="Q4:S6"/>
    <mergeCell ref="A46:C46"/>
    <mergeCell ref="F46:I46"/>
    <mergeCell ref="K46:N46"/>
    <mergeCell ref="A42:I42"/>
    <mergeCell ref="K42:S42"/>
    <mergeCell ref="D40:F40"/>
    <mergeCell ref="G40:I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2004-10-27T07:50:24Z</cp:lastPrinted>
  <dcterms:created xsi:type="dcterms:W3CDTF">2004-05-24T06:06:59Z</dcterms:created>
  <dcterms:modified xsi:type="dcterms:W3CDTF">2004-10-27T07:51:36Z</dcterms:modified>
  <cp:category/>
  <cp:version/>
  <cp:contentType/>
  <cp:contentStatus/>
</cp:coreProperties>
</file>