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220" tabRatio="919" activeTab="0"/>
  </bookViews>
  <sheets>
    <sheet name="Maize - Mielies" sheetId="1" r:id="rId1"/>
  </sheets>
  <definedNames>
    <definedName name="_xlnm.Print_Area" localSheetId="0">'Maize - Mielies'!$A$1:$O$72</definedName>
  </definedNames>
  <calcPr fullCalcOnLoad="1"/>
</workbook>
</file>

<file path=xl/sharedStrings.xml><?xml version="1.0" encoding="utf-8"?>
<sst xmlns="http://schemas.openxmlformats.org/spreadsheetml/2006/main" count="108" uniqueCount="86">
  <si>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</si>
  <si>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</si>
  <si>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</si>
  <si>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</si>
  <si>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</si>
  <si>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</si>
  <si>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</si>
  <si>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</si>
  <si>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28 Apr - 4 May/Mei 2012</t>
  </si>
  <si>
    <t>5 - 11 May/Mei</t>
  </si>
  <si>
    <t>12 - 18 May/Mei</t>
  </si>
  <si>
    <t>19 - 25 May/Mei</t>
  </si>
  <si>
    <t>26 May/Mei - 1 Jun</t>
  </si>
  <si>
    <t>Week</t>
  </si>
  <si>
    <t>Week Totaal</t>
  </si>
  <si>
    <t>Week Total</t>
  </si>
  <si>
    <t>WEEKLY PRODUCER DELIVERIES /</t>
  </si>
  <si>
    <t>WEEKLIKSE PRODUSENTELEWERINGS</t>
  </si>
  <si>
    <t>UNVERIFIED / ONGEVERIFIEERD</t>
  </si>
  <si>
    <t>2012/13 Season</t>
  </si>
  <si>
    <t xml:space="preserve">White Maize / Witmielies </t>
  </si>
  <si>
    <t>Total Maize / Totaal Mielies</t>
  </si>
  <si>
    <t>2 - 8 Jun</t>
  </si>
  <si>
    <t>9 - 15 Jun</t>
  </si>
  <si>
    <t>16 - 22 Jun</t>
  </si>
  <si>
    <t>23 - 29 Jun</t>
  </si>
  <si>
    <t>30 Jun - 6 Jul</t>
  </si>
  <si>
    <t>7 - 13 Jul</t>
  </si>
  <si>
    <t>14 - 20 Jul</t>
  </si>
  <si>
    <t>21 - 27 Jul</t>
  </si>
  <si>
    <t>Ton</t>
  </si>
  <si>
    <t>Yellow Maize / Geelmielies</t>
  </si>
  <si>
    <t>28 Jul - 3 Aug</t>
  </si>
  <si>
    <t>4 - 10 Aug</t>
  </si>
  <si>
    <t>11 - 17 Aug</t>
  </si>
  <si>
    <t>18 - 24 Aug</t>
  </si>
  <si>
    <t>25 - 31 Aug</t>
  </si>
  <si>
    <t>1 - 7 Sep</t>
  </si>
  <si>
    <t>8 -14 Sep</t>
  </si>
  <si>
    <t>15 - 21 Sep</t>
  </si>
  <si>
    <t>22 - 28 Sep</t>
  </si>
  <si>
    <t>28 Sep - 5 Oct/Okt</t>
  </si>
  <si>
    <t>6 - 12 Oct/Okt</t>
  </si>
  <si>
    <t>13 - 19 Oct/Okt</t>
  </si>
  <si>
    <t>20 - 26 Oct/Okt</t>
  </si>
  <si>
    <t>27 Oct/Okt - 2 Nov</t>
  </si>
  <si>
    <t xml:space="preserve">3 - 9 Nov </t>
  </si>
  <si>
    <t>10 - 16 Nov</t>
  </si>
  <si>
    <t>17 - 23 Nov</t>
  </si>
  <si>
    <t>24 - 30 Nov</t>
  </si>
  <si>
    <t>1 - 7 Dec/Des</t>
  </si>
  <si>
    <t>29 Dec/Des 2012 - 4 Jan 2013</t>
  </si>
  <si>
    <t xml:space="preserve">5-11 Jan </t>
  </si>
  <si>
    <t xml:space="preserve">12 - 18 Jan </t>
  </si>
  <si>
    <t xml:space="preserve">19 - 25 Jan </t>
  </si>
  <si>
    <t xml:space="preserve">26 Jan - 01 Feb </t>
  </si>
  <si>
    <t xml:space="preserve">2 - 08 Feb  </t>
  </si>
  <si>
    <t xml:space="preserve">9 - 15 Feb </t>
  </si>
  <si>
    <t xml:space="preserve">16 - 22 Feb </t>
  </si>
  <si>
    <t xml:space="preserve">23 Feb - 1 Mar/Mrt </t>
  </si>
  <si>
    <t xml:space="preserve">2 - 8  Mar/Mrt </t>
  </si>
  <si>
    <t xml:space="preserve">9 - 15 Mar/Mrt </t>
  </si>
  <si>
    <t>16 - 22  Mar/Mrt</t>
  </si>
  <si>
    <t>23 - 29 Mar/Mrt</t>
  </si>
  <si>
    <t>0</t>
  </si>
  <si>
    <t>30 Mar/Mrt - 5 Apr</t>
  </si>
  <si>
    <t>6 - 12 Apr</t>
  </si>
  <si>
    <t>13 - 19 Apr</t>
  </si>
  <si>
    <t>8 - 14 Dec/Des</t>
  </si>
  <si>
    <t>15 - 21 Dec/Des</t>
  </si>
  <si>
    <t>22 - 28 Dec/Des</t>
  </si>
  <si>
    <t>Progressive / Progressief: 2012/04/28 - 2013/04/26</t>
  </si>
  <si>
    <t>20 - 26 Apr</t>
  </si>
  <si>
    <r>
      <rPr>
        <b/>
        <sz val="8"/>
        <rFont val="Times New Roman"/>
        <family val="1"/>
      </rPr>
      <t>Maize White/Witmielies</t>
    </r>
  </si>
  <si>
    <r>
      <rPr>
        <b/>
        <sz val="8"/>
        <rFont val="Times New Roman"/>
        <family val="1"/>
      </rPr>
      <t>Maize Yellow/Geelmielies</t>
    </r>
  </si>
  <si>
    <r>
      <rPr>
        <b/>
        <sz val="8"/>
        <rFont val="Times New Roman"/>
        <family val="1"/>
      </rPr>
      <t>Ton</t>
    </r>
  </si>
  <si>
    <r>
      <rPr>
        <b/>
        <sz val="8"/>
        <rFont val="Times New Roman"/>
        <family val="1"/>
      </rPr>
      <t>WM1</t>
    </r>
  </si>
  <si>
    <r>
      <rPr>
        <b/>
        <sz val="8"/>
        <rFont val="Times New Roman"/>
        <family val="1"/>
      </rPr>
      <t>YM1</t>
    </r>
  </si>
  <si>
    <r>
      <rPr>
        <b/>
        <sz val="8"/>
        <rFont val="Times New Roman"/>
        <family val="1"/>
      </rPr>
      <t>WM2</t>
    </r>
  </si>
  <si>
    <r>
      <rPr>
        <b/>
        <sz val="8"/>
        <rFont val="Times New Roman"/>
        <family val="1"/>
      </rPr>
      <t>YM2</t>
    </r>
  </si>
  <si>
    <r>
      <rPr>
        <b/>
        <sz val="8"/>
        <rFont val="Times New Roman"/>
        <family val="1"/>
      </rPr>
      <t>WM3</t>
    </r>
  </si>
  <si>
    <r>
      <rPr>
        <b/>
        <sz val="8"/>
        <rFont val="Times New Roman"/>
        <family val="1"/>
      </rPr>
      <t>YM3</t>
    </r>
  </si>
  <si>
    <r>
      <rPr>
        <b/>
        <sz val="8"/>
        <rFont val="Times New Roman"/>
        <family val="1"/>
      </rPr>
      <t>WMO</t>
    </r>
  </si>
  <si>
    <r>
      <rPr>
        <b/>
        <sz val="8"/>
        <rFont val="Times New Roman"/>
        <family val="1"/>
      </rPr>
      <t>YMO</t>
    </r>
  </si>
  <si>
    <r>
      <rPr>
        <b/>
        <sz val="8"/>
        <rFont val="Times New Roman"/>
        <family val="1"/>
      </rPr>
      <t>Total/Totaal</t>
    </r>
  </si>
  <si>
    <t>Progressive / Progressief
2013/04/27 - 2014/04/26</t>
  </si>
</sst>
</file>

<file path=xl/styles.xml><?xml version="1.0" encoding="utf-8"?>
<styleSheet xmlns="http://schemas.openxmlformats.org/spreadsheetml/2006/main">
  <numFmts count="5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"/>
    <numFmt numFmtId="175" formatCode="0.000"/>
    <numFmt numFmtId="176" formatCode="0.0%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_ * #.##0.0_ ;_ * \-#.##0.0_ ;_ * &quot;-&quot;??_ ;_ @_ "/>
    <numFmt numFmtId="184" formatCode="_ * #.##0._ ;_ * \-#.##0._ ;_ * &quot;-&quot;??_ ;_ @_ "/>
    <numFmt numFmtId="185" formatCode="_ * #.##._ ;_ * \-#.##._ ;_ * &quot;-&quot;??_ ;_ @_ⴆ"/>
    <numFmt numFmtId="186" formatCode="_ * #.#._ ;_ * \-#.#._ ;_ * &quot;-&quot;??_ ;_ @_ⴆ"/>
    <numFmt numFmtId="187" formatCode="_ * #.;_ * \-#.;_ * &quot;-&quot;??_ ;_ @_ⴆ"/>
    <numFmt numFmtId="188" formatCode="_ * #.##0_ ;_ * \-#.##0_ ;_ * &quot;-&quot;??_ ;_ @_ "/>
    <numFmt numFmtId="189" formatCode="#\ ##0"/>
    <numFmt numFmtId="190" formatCode="#\ ##0\ ##0"/>
    <numFmt numFmtId="191" formatCode="#\ ##0\ "/>
    <numFmt numFmtId="192" formatCode="_ * #\ ##0_ ;_ * \-###0_ ;_ * &quot;-&quot;??_ ;_ @_ "/>
    <numFmt numFmtId="193" formatCode="#\ ##0;\-###0"/>
    <numFmt numFmtId="194" formatCode="#\ ###\ ##0;\-###0"/>
    <numFmt numFmtId="195" formatCode="#\ ###\ ##0"/>
    <numFmt numFmtId="196" formatCode="#\ ###\ ###"/>
    <numFmt numFmtId="197" formatCode="_ * #\ ##0_ ;_ * \-#\ ##0_ ;_ * &quot;-&quot;??_ ;_ @_ "/>
    <numFmt numFmtId="198" formatCode="_ * #\ ###\ ##0_ ;_ * \-#,##0_ ;_ * &quot;-&quot;??_ ;_ @_ "/>
    <numFmt numFmtId="199" formatCode="###0\ ##0"/>
    <numFmt numFmtId="200" formatCode="###0"/>
    <numFmt numFmtId="201" formatCode="###0\ "/>
    <numFmt numFmtId="202" formatCode="#.0\ ##0\ ##0"/>
    <numFmt numFmtId="203" formatCode="#.\ ##0\ ##0"/>
    <numFmt numFmtId="204" formatCode=".\ ##0\ ##00;0000000000000000000000000000000000000000000000000000000000000000000000000000000000000000000000000000000000000000000000"/>
    <numFmt numFmtId="205" formatCode=".\ ##0\ ##00;00000000000000000000000000000000000000000000000000000000000000000000000000000000000000000000000000000000000000000000000000000000000000000000000000000000000000000000000000000000000000000000000000000000000000000000000000000000000000000000000000"/>
    <numFmt numFmtId="206" formatCode=".\ ##\ ##00;000000000000000000000000000000000000000000000000000000000000000000000000000000000000000000000000000000000000000000000000000000000000000000000000000000000000000000000000000000000000000000000000000000000000000000000000000000000000000000000000000"/>
    <numFmt numFmtId="207" formatCode=".\ #\ ##00;0000000000000000000000000000000000000000000000000000000000000000000000000000000000000000000000000000000000000000000000000000000000000000000000000000000000000000000000000000000000000000000000000000000000000000000000000000000000000000000000000000"/>
    <numFmt numFmtId="208" formatCode="0\ 00"/>
    <numFmt numFmtId="209" formatCode="#\ ##0\ 00;[Red]\-#,##0.00"/>
    <numFmt numFmtId="210" formatCode="#,##0,##0"/>
    <numFmt numFmtId="211" formatCode="#,##0;#,##0"/>
    <numFmt numFmtId="212" formatCode="###0;###0"/>
  </numFmts>
  <fonts count="6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73" fontId="2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0" fontId="4" fillId="0" borderId="0" xfId="0" applyFont="1" applyAlignment="1">
      <alignment/>
    </xf>
    <xf numFmtId="173" fontId="5" fillId="0" borderId="0" xfId="42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49" fontId="10" fillId="0" borderId="13" xfId="0" applyNumberFormat="1" applyFont="1" applyBorder="1" applyAlignment="1">
      <alignment horizontal="right"/>
    </xf>
    <xf numFmtId="189" fontId="10" fillId="0" borderId="13" xfId="42" applyNumberFormat="1" applyFont="1" applyBorder="1" applyAlignment="1">
      <alignment/>
    </xf>
    <xf numFmtId="190" fontId="16" fillId="0" borderId="14" xfId="42" applyNumberFormat="1" applyFont="1" applyBorder="1" applyAlignment="1">
      <alignment/>
    </xf>
    <xf numFmtId="190" fontId="10" fillId="0" borderId="13" xfId="42" applyNumberFormat="1" applyFont="1" applyBorder="1" applyAlignment="1">
      <alignment/>
    </xf>
    <xf numFmtId="190" fontId="10" fillId="0" borderId="19" xfId="0" applyNumberFormat="1" applyFont="1" applyBorder="1" applyAlignment="1">
      <alignment/>
    </xf>
    <xf numFmtId="189" fontId="10" fillId="0" borderId="20" xfId="0" applyNumberFormat="1" applyFont="1" applyBorder="1" applyAlignment="1">
      <alignment/>
    </xf>
    <xf numFmtId="190" fontId="15" fillId="0" borderId="21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49" fontId="10" fillId="0" borderId="20" xfId="0" applyNumberFormat="1" applyFont="1" applyBorder="1" applyAlignment="1">
      <alignment horizontal="right"/>
    </xf>
    <xf numFmtId="189" fontId="10" fillId="0" borderId="20" xfId="42" applyNumberFormat="1" applyFont="1" applyBorder="1" applyAlignment="1">
      <alignment/>
    </xf>
    <xf numFmtId="189" fontId="10" fillId="0" borderId="23" xfId="42" applyNumberFormat="1" applyFont="1" applyBorder="1" applyAlignment="1">
      <alignment/>
    </xf>
    <xf numFmtId="190" fontId="16" fillId="0" borderId="24" xfId="42" applyNumberFormat="1" applyFont="1" applyBorder="1" applyAlignment="1">
      <alignment/>
    </xf>
    <xf numFmtId="190" fontId="10" fillId="0" borderId="20" xfId="42" applyNumberFormat="1" applyFont="1" applyBorder="1" applyAlignment="1">
      <alignment/>
    </xf>
    <xf numFmtId="190" fontId="10" fillId="0" borderId="23" xfId="42" applyNumberFormat="1" applyFont="1" applyBorder="1" applyAlignment="1">
      <alignment/>
    </xf>
    <xf numFmtId="190" fontId="10" fillId="0" borderId="20" xfId="0" applyNumberFormat="1" applyFont="1" applyBorder="1" applyAlignment="1">
      <alignment/>
    </xf>
    <xf numFmtId="190" fontId="10" fillId="0" borderId="20" xfId="42" applyNumberFormat="1" applyFont="1" applyBorder="1" applyAlignment="1">
      <alignment horizontal="right"/>
    </xf>
    <xf numFmtId="190" fontId="10" fillId="0" borderId="20" xfId="42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center"/>
    </xf>
    <xf numFmtId="190" fontId="10" fillId="0" borderId="25" xfId="42" applyNumberFormat="1" applyFont="1" applyBorder="1" applyAlignment="1">
      <alignment/>
    </xf>
    <xf numFmtId="190" fontId="10" fillId="0" borderId="21" xfId="42" applyNumberFormat="1" applyFont="1" applyFill="1" applyBorder="1" applyAlignment="1">
      <alignment/>
    </xf>
    <xf numFmtId="190" fontId="10" fillId="0" borderId="21" xfId="42" applyNumberFormat="1" applyFont="1" applyBorder="1" applyAlignment="1">
      <alignment/>
    </xf>
    <xf numFmtId="190" fontId="16" fillId="0" borderId="26" xfId="42" applyNumberFormat="1" applyFont="1" applyBorder="1" applyAlignment="1">
      <alignment/>
    </xf>
    <xf numFmtId="190" fontId="10" fillId="0" borderId="27" xfId="0" applyNumberFormat="1" applyFont="1" applyBorder="1" applyAlignment="1">
      <alignment/>
    </xf>
    <xf numFmtId="190" fontId="16" fillId="0" borderId="28" xfId="0" applyNumberFormat="1" applyFont="1" applyBorder="1" applyAlignment="1">
      <alignment/>
    </xf>
    <xf numFmtId="0" fontId="10" fillId="0" borderId="29" xfId="0" applyFont="1" applyBorder="1" applyAlignment="1">
      <alignment horizontal="center"/>
    </xf>
    <xf numFmtId="49" fontId="10" fillId="0" borderId="30" xfId="0" applyNumberFormat="1" applyFont="1" applyBorder="1" applyAlignment="1">
      <alignment horizontal="right"/>
    </xf>
    <xf numFmtId="189" fontId="10" fillId="0" borderId="30" xfId="42" applyNumberFormat="1" applyFont="1" applyBorder="1" applyAlignment="1">
      <alignment/>
    </xf>
    <xf numFmtId="190" fontId="16" fillId="0" borderId="31" xfId="42" applyNumberFormat="1" applyFont="1" applyBorder="1" applyAlignment="1">
      <alignment/>
    </xf>
    <xf numFmtId="190" fontId="10" fillId="0" borderId="32" xfId="0" applyNumberFormat="1" applyFont="1" applyBorder="1" applyAlignment="1">
      <alignment/>
    </xf>
    <xf numFmtId="190" fontId="10" fillId="0" borderId="3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190" fontId="16" fillId="0" borderId="33" xfId="0" applyNumberFormat="1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189" fontId="10" fillId="0" borderId="21" xfId="42" applyNumberFormat="1" applyFont="1" applyBorder="1" applyAlignment="1">
      <alignment/>
    </xf>
    <xf numFmtId="190" fontId="10" fillId="0" borderId="34" xfId="0" applyNumberFormat="1" applyFont="1" applyBorder="1" applyAlignment="1">
      <alignment/>
    </xf>
    <xf numFmtId="190" fontId="10" fillId="0" borderId="21" xfId="0" applyNumberFormat="1" applyFont="1" applyBorder="1" applyAlignment="1">
      <alignment/>
    </xf>
    <xf numFmtId="190" fontId="10" fillId="0" borderId="35" xfId="0" applyNumberFormat="1" applyFont="1" applyBorder="1" applyAlignment="1">
      <alignment/>
    </xf>
    <xf numFmtId="190" fontId="16" fillId="0" borderId="36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73" fontId="10" fillId="0" borderId="17" xfId="42" applyNumberFormat="1" applyFont="1" applyBorder="1" applyAlignment="1">
      <alignment/>
    </xf>
    <xf numFmtId="173" fontId="16" fillId="0" borderId="18" xfId="42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6" fillId="0" borderId="37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173" fontId="10" fillId="0" borderId="11" xfId="42" applyNumberFormat="1" applyFont="1" applyBorder="1" applyAlignment="1">
      <alignment/>
    </xf>
    <xf numFmtId="173" fontId="11" fillId="0" borderId="11" xfId="42" applyNumberFormat="1" applyFont="1" applyBorder="1" applyAlignment="1">
      <alignment/>
    </xf>
    <xf numFmtId="173" fontId="12" fillId="0" borderId="11" xfId="42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173" fontId="10" fillId="0" borderId="0" xfId="42" applyNumberFormat="1" applyFont="1" applyBorder="1" applyAlignment="1">
      <alignment/>
    </xf>
    <xf numFmtId="173" fontId="11" fillId="0" borderId="0" xfId="42" applyNumberFormat="1" applyFont="1" applyBorder="1" applyAlignment="1">
      <alignment/>
    </xf>
    <xf numFmtId="173" fontId="12" fillId="0" borderId="0" xfId="42" applyNumberFormat="1" applyFont="1" applyBorder="1" applyAlignment="1">
      <alignment/>
    </xf>
    <xf numFmtId="173" fontId="12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189" fontId="10" fillId="0" borderId="20" xfId="42" applyNumberFormat="1" applyFont="1" applyBorder="1" applyAlignment="1">
      <alignment horizontal="right"/>
    </xf>
    <xf numFmtId="173" fontId="10" fillId="0" borderId="35" xfId="0" applyNumberFormat="1" applyFont="1" applyBorder="1" applyAlignment="1">
      <alignment/>
    </xf>
    <xf numFmtId="173" fontId="10" fillId="0" borderId="21" xfId="0" applyNumberFormat="1" applyFont="1" applyBorder="1" applyAlignment="1">
      <alignment/>
    </xf>
    <xf numFmtId="0" fontId="10" fillId="0" borderId="21" xfId="42" applyNumberFormat="1" applyFont="1" applyBorder="1" applyAlignment="1">
      <alignment/>
    </xf>
    <xf numFmtId="189" fontId="10" fillId="0" borderId="34" xfId="0" applyNumberFormat="1" applyFont="1" applyBorder="1" applyAlignment="1">
      <alignment/>
    </xf>
    <xf numFmtId="0" fontId="10" fillId="0" borderId="21" xfId="0" applyFont="1" applyBorder="1" applyAlignment="1">
      <alignment/>
    </xf>
    <xf numFmtId="189" fontId="10" fillId="0" borderId="21" xfId="0" applyNumberFormat="1" applyFont="1" applyBorder="1" applyAlignment="1">
      <alignment/>
    </xf>
    <xf numFmtId="189" fontId="10" fillId="0" borderId="35" xfId="0" applyNumberFormat="1" applyFont="1" applyBorder="1" applyAlignment="1">
      <alignment/>
    </xf>
    <xf numFmtId="189" fontId="10" fillId="0" borderId="21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right"/>
    </xf>
    <xf numFmtId="190" fontId="16" fillId="0" borderId="24" xfId="0" applyNumberFormat="1" applyFont="1" applyBorder="1" applyAlignment="1">
      <alignment/>
    </xf>
    <xf numFmtId="190" fontId="10" fillId="0" borderId="0" xfId="42" applyNumberFormat="1" applyFont="1" applyBorder="1" applyAlignment="1">
      <alignment horizontal="right"/>
    </xf>
    <xf numFmtId="173" fontId="5" fillId="0" borderId="0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190" fontId="10" fillId="0" borderId="21" xfId="42" applyNumberFormat="1" applyFont="1" applyBorder="1" applyAlignment="1">
      <alignment horizontal="right"/>
    </xf>
    <xf numFmtId="192" fontId="16" fillId="0" borderId="26" xfId="42" applyNumberFormat="1" applyFont="1" applyBorder="1" applyAlignment="1">
      <alignment/>
    </xf>
    <xf numFmtId="190" fontId="10" fillId="0" borderId="34" xfId="0" applyNumberFormat="1" applyFont="1" applyBorder="1" applyAlignment="1">
      <alignment horizontal="right"/>
    </xf>
    <xf numFmtId="190" fontId="10" fillId="0" borderId="21" xfId="0" applyNumberFormat="1" applyFont="1" applyBorder="1" applyAlignment="1">
      <alignment horizontal="right"/>
    </xf>
    <xf numFmtId="194" fontId="10" fillId="0" borderId="21" xfId="0" applyNumberFormat="1" applyFont="1" applyBorder="1" applyAlignment="1">
      <alignment/>
    </xf>
    <xf numFmtId="194" fontId="16" fillId="0" borderId="26" xfId="42" applyNumberFormat="1" applyFont="1" applyBorder="1" applyAlignment="1">
      <alignment/>
    </xf>
    <xf numFmtId="194" fontId="10" fillId="0" borderId="35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6" fontId="10" fillId="0" borderId="21" xfId="42" applyNumberFormat="1" applyFont="1" applyBorder="1" applyAlignment="1">
      <alignment horizontal="right"/>
    </xf>
    <xf numFmtId="195" fontId="10" fillId="0" borderId="34" xfId="0" applyNumberFormat="1" applyFont="1" applyBorder="1" applyAlignment="1">
      <alignment horizontal="right"/>
    </xf>
    <xf numFmtId="195" fontId="10" fillId="0" borderId="21" xfId="0" applyNumberFormat="1" applyFont="1" applyBorder="1" applyAlignment="1">
      <alignment horizontal="right"/>
    </xf>
    <xf numFmtId="195" fontId="16" fillId="0" borderId="26" xfId="42" applyNumberFormat="1" applyFont="1" applyBorder="1" applyAlignment="1">
      <alignment/>
    </xf>
    <xf numFmtId="198" fontId="10" fillId="0" borderId="35" xfId="0" applyNumberFormat="1" applyFont="1" applyBorder="1" applyAlignment="1">
      <alignment/>
    </xf>
    <xf numFmtId="198" fontId="10" fillId="0" borderId="21" xfId="0" applyNumberFormat="1" applyFont="1" applyBorder="1" applyAlignment="1">
      <alignment/>
    </xf>
    <xf numFmtId="198" fontId="16" fillId="0" borderId="36" xfId="0" applyNumberFormat="1" applyFont="1" applyBorder="1" applyAlignment="1">
      <alignment/>
    </xf>
    <xf numFmtId="199" fontId="10" fillId="0" borderId="21" xfId="42" applyNumberFormat="1" applyFont="1" applyBorder="1" applyAlignment="1">
      <alignment/>
    </xf>
    <xf numFmtId="200" fontId="10" fillId="0" borderId="21" xfId="42" applyNumberFormat="1" applyFont="1" applyBorder="1" applyAlignment="1">
      <alignment/>
    </xf>
    <xf numFmtId="199" fontId="10" fillId="0" borderId="34" xfId="0" applyNumberFormat="1" applyFont="1" applyBorder="1" applyAlignment="1">
      <alignment/>
    </xf>
    <xf numFmtId="201" fontId="10" fillId="0" borderId="21" xfId="0" applyNumberFormat="1" applyFont="1" applyBorder="1" applyAlignment="1">
      <alignment/>
    </xf>
    <xf numFmtId="199" fontId="10" fillId="0" borderId="21" xfId="0" applyNumberFormat="1" applyFont="1" applyBorder="1" applyAlignment="1">
      <alignment/>
    </xf>
    <xf numFmtId="199" fontId="10" fillId="0" borderId="35" xfId="0" applyNumberFormat="1" applyFont="1" applyBorder="1" applyAlignment="1">
      <alignment/>
    </xf>
    <xf numFmtId="173" fontId="10" fillId="0" borderId="21" xfId="42" applyNumberFormat="1" applyFont="1" applyBorder="1" applyAlignment="1">
      <alignment/>
    </xf>
    <xf numFmtId="1" fontId="10" fillId="0" borderId="21" xfId="42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189" fontId="10" fillId="0" borderId="27" xfId="0" applyNumberFormat="1" applyFont="1" applyBorder="1" applyAlignment="1">
      <alignment/>
    </xf>
    <xf numFmtId="189" fontId="10" fillId="0" borderId="19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/>
    </xf>
    <xf numFmtId="196" fontId="10" fillId="0" borderId="21" xfId="42" applyNumberFormat="1" applyFont="1" applyBorder="1" applyAlignment="1">
      <alignment/>
    </xf>
    <xf numFmtId="196" fontId="16" fillId="0" borderId="26" xfId="42" applyNumberFormat="1" applyFont="1" applyBorder="1" applyAlignment="1">
      <alignment/>
    </xf>
    <xf numFmtId="196" fontId="10" fillId="0" borderId="34" xfId="0" applyNumberFormat="1" applyFont="1" applyBorder="1" applyAlignment="1">
      <alignment/>
    </xf>
    <xf numFmtId="196" fontId="10" fillId="0" borderId="21" xfId="0" applyNumberFormat="1" applyFont="1" applyBorder="1" applyAlignment="1">
      <alignment/>
    </xf>
    <xf numFmtId="196" fontId="10" fillId="0" borderId="35" xfId="0" applyNumberFormat="1" applyFont="1" applyBorder="1" applyAlignment="1">
      <alignment/>
    </xf>
    <xf numFmtId="196" fontId="16" fillId="0" borderId="36" xfId="0" applyNumberFormat="1" applyFont="1" applyBorder="1" applyAlignment="1">
      <alignment/>
    </xf>
    <xf numFmtId="189" fontId="10" fillId="0" borderId="0" xfId="0" applyNumberFormat="1" applyFont="1" applyAlignment="1">
      <alignment/>
    </xf>
    <xf numFmtId="190" fontId="16" fillId="0" borderId="39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6" fillId="0" borderId="4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32" xfId="0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6" fillId="0" borderId="26" xfId="42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173" fontId="16" fillId="0" borderId="36" xfId="0" applyNumberFormat="1" applyFont="1" applyBorder="1" applyAlignment="1">
      <alignment/>
    </xf>
    <xf numFmtId="0" fontId="16" fillId="0" borderId="25" xfId="0" applyFont="1" applyBorder="1" applyAlignment="1">
      <alignment horizontal="center"/>
    </xf>
    <xf numFmtId="3" fontId="10" fillId="0" borderId="42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173" fontId="10" fillId="0" borderId="21" xfId="42" applyNumberFormat="1" applyFont="1" applyBorder="1" applyAlignment="1" quotePrefix="1">
      <alignment horizontal="right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173" fontId="10" fillId="0" borderId="17" xfId="42" applyNumberFormat="1" applyFont="1" applyBorder="1" applyAlignment="1" quotePrefix="1">
      <alignment horizontal="right"/>
    </xf>
    <xf numFmtId="0" fontId="13" fillId="0" borderId="0" xfId="0" applyFont="1" applyBorder="1" applyAlignment="1">
      <alignment/>
    </xf>
    <xf numFmtId="210" fontId="14" fillId="0" borderId="0" xfId="0" applyNumberFormat="1" applyFont="1" applyBorder="1" applyAlignment="1">
      <alignment horizontal="right"/>
    </xf>
    <xf numFmtId="0" fontId="58" fillId="0" borderId="43" xfId="0" applyFont="1" applyFill="1" applyBorder="1" applyAlignment="1">
      <alignment vertical="top" wrapText="1"/>
    </xf>
    <xf numFmtId="211" fontId="59" fillId="0" borderId="44" xfId="0" applyNumberFormat="1" applyFont="1" applyFill="1" applyBorder="1" applyAlignment="1">
      <alignment vertical="top" wrapText="1"/>
    </xf>
    <xf numFmtId="0" fontId="58" fillId="0" borderId="45" xfId="0" applyFont="1" applyFill="1" applyBorder="1" applyAlignment="1">
      <alignment vertical="top" wrapText="1"/>
    </xf>
    <xf numFmtId="211" fontId="59" fillId="0" borderId="43" xfId="0" applyNumberFormat="1" applyFont="1" applyFill="1" applyBorder="1" applyAlignment="1">
      <alignment vertical="top" wrapText="1"/>
    </xf>
    <xf numFmtId="212" fontId="59" fillId="0" borderId="43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 quotePrefix="1">
      <alignment horizontal="center" vertical="center"/>
    </xf>
    <xf numFmtId="0" fontId="17" fillId="0" borderId="48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7" fillId="0" borderId="52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58" fillId="0" borderId="45" xfId="0" applyFont="1" applyFill="1" applyBorder="1" applyAlignment="1">
      <alignment horizontal="center" vertical="top" wrapText="1"/>
    </xf>
    <xf numFmtId="0" fontId="58" fillId="0" borderId="44" xfId="0" applyFont="1" applyFill="1" applyBorder="1" applyAlignment="1">
      <alignment horizontal="center" vertical="top" wrapText="1"/>
    </xf>
    <xf numFmtId="0" fontId="21" fillId="0" borderId="45" xfId="0" applyFont="1" applyFill="1" applyBorder="1" applyAlignment="1">
      <alignment horizontal="center" vertical="top" wrapText="1"/>
    </xf>
    <xf numFmtId="0" fontId="21" fillId="0" borderId="44" xfId="0" applyFont="1" applyFill="1" applyBorder="1" applyAlignment="1">
      <alignment horizontal="center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2" xfId="47"/>
    <cellStyle name="Comma 3" xfId="48"/>
    <cellStyle name="Comma 3 2" xfId="49"/>
    <cellStyle name="Comma 4" xfId="50"/>
    <cellStyle name="Comma 4 2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2</xdr:col>
      <xdr:colOff>133350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571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6</xdr:col>
      <xdr:colOff>485775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28670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08"/>
  <sheetViews>
    <sheetView tabSelected="1" zoomScalePageLayoutView="0" workbookViewId="0" topLeftCell="A1">
      <pane ySplit="19" topLeftCell="A53" activePane="bottomLeft" state="frozen"/>
      <selection pane="topLeft" activeCell="A1" sqref="A1"/>
      <selection pane="bottomLeft" activeCell="A73" sqref="A73"/>
    </sheetView>
  </sheetViews>
  <sheetFormatPr defaultColWidth="9.140625" defaultRowHeight="12.75"/>
  <cols>
    <col min="1" max="1" width="4.8515625" style="2" customWidth="1"/>
    <col min="2" max="2" width="19.57421875" style="4" bestFit="1" customWidth="1"/>
    <col min="3" max="3" width="11.421875" style="2" customWidth="1"/>
    <col min="4" max="4" width="9.28125" style="2" customWidth="1"/>
    <col min="5" max="5" width="9.00390625" style="9" bestFit="1" customWidth="1"/>
    <col min="6" max="6" width="9.00390625" style="7" customWidth="1"/>
    <col min="7" max="7" width="10.57421875" style="2" customWidth="1"/>
    <col min="8" max="8" width="9.7109375" style="2" customWidth="1"/>
    <col min="9" max="9" width="12.140625" style="2" customWidth="1"/>
    <col min="10" max="10" width="10.140625" style="2" customWidth="1"/>
    <col min="11" max="11" width="10.7109375" style="2" customWidth="1"/>
    <col min="12" max="12" width="11.00390625" style="2" customWidth="1"/>
    <col min="13" max="13" width="9.421875" style="2" customWidth="1"/>
    <col min="14" max="14" width="8.7109375" style="2" customWidth="1"/>
    <col min="15" max="16384" width="9.140625" style="2" customWidth="1"/>
  </cols>
  <sheetData>
    <row r="1" spans="1:15" ht="16.5">
      <c r="A1" s="10"/>
      <c r="B1" s="11"/>
      <c r="C1" s="10"/>
      <c r="D1" s="10"/>
      <c r="E1" s="12"/>
      <c r="F1" s="13"/>
      <c r="G1" s="10"/>
      <c r="H1" s="150"/>
      <c r="I1" s="15"/>
      <c r="J1" s="15"/>
      <c r="K1" s="15"/>
      <c r="L1" s="15"/>
      <c r="M1" s="15"/>
      <c r="N1" s="14"/>
      <c r="O1" s="15"/>
    </row>
    <row r="2" spans="1:15" ht="13.5">
      <c r="A2" s="10"/>
      <c r="B2" s="11"/>
      <c r="C2" s="10"/>
      <c r="D2" s="10"/>
      <c r="E2" s="12"/>
      <c r="F2" s="13"/>
      <c r="G2" s="10"/>
      <c r="H2" s="158"/>
      <c r="I2" s="158"/>
      <c r="J2" s="161"/>
      <c r="K2" s="158"/>
      <c r="L2" s="160"/>
      <c r="M2" s="160"/>
      <c r="N2" s="14"/>
      <c r="O2" s="15"/>
    </row>
    <row r="3" spans="1:15" ht="13.5">
      <c r="A3" s="10"/>
      <c r="B3" s="11"/>
      <c r="C3" s="10"/>
      <c r="D3" s="10"/>
      <c r="E3" s="12"/>
      <c r="F3" s="13"/>
      <c r="G3" s="10"/>
      <c r="H3" s="158"/>
      <c r="I3" s="161"/>
      <c r="J3" s="161"/>
      <c r="K3" s="158"/>
      <c r="L3" s="160"/>
      <c r="M3" s="160"/>
      <c r="N3" s="14"/>
      <c r="O3" s="15"/>
    </row>
    <row r="4" spans="1:15" ht="30" customHeight="1">
      <c r="A4" s="10"/>
      <c r="B4" s="11"/>
      <c r="C4" s="10"/>
      <c r="D4" s="10"/>
      <c r="E4" s="12"/>
      <c r="F4" s="13"/>
      <c r="G4" s="10"/>
      <c r="H4" s="162"/>
      <c r="I4" s="163"/>
      <c r="J4" s="184" t="s">
        <v>73</v>
      </c>
      <c r="K4" s="185"/>
      <c r="L4" s="184" t="s">
        <v>74</v>
      </c>
      <c r="M4" s="185"/>
      <c r="N4" s="14"/>
      <c r="O4" s="15"/>
    </row>
    <row r="5" spans="1:15" ht="18.75" customHeight="1">
      <c r="A5" s="10"/>
      <c r="B5" s="11"/>
      <c r="C5" s="10"/>
      <c r="D5" s="10"/>
      <c r="E5" s="12"/>
      <c r="F5" s="13"/>
      <c r="G5" s="10"/>
      <c r="H5" s="164"/>
      <c r="I5" s="163"/>
      <c r="J5" s="184" t="s">
        <v>75</v>
      </c>
      <c r="K5" s="185"/>
      <c r="L5" s="184" t="s">
        <v>75</v>
      </c>
      <c r="M5" s="185"/>
      <c r="N5" s="14"/>
      <c r="O5" s="15"/>
    </row>
    <row r="6" spans="1:15" ht="22.5" customHeight="1">
      <c r="A6" s="10"/>
      <c r="B6" s="11"/>
      <c r="C6" s="10"/>
      <c r="D6" s="10"/>
      <c r="E6" s="12"/>
      <c r="F6" s="13"/>
      <c r="G6" s="10"/>
      <c r="H6" s="158"/>
      <c r="I6" s="159"/>
      <c r="J6" s="186" t="s">
        <v>85</v>
      </c>
      <c r="K6" s="187"/>
      <c r="L6" s="186" t="s">
        <v>85</v>
      </c>
      <c r="M6" s="187"/>
      <c r="N6" s="14"/>
      <c r="O6" s="15"/>
    </row>
    <row r="7" spans="1:15" ht="13.5">
      <c r="A7" s="10"/>
      <c r="B7" s="11"/>
      <c r="C7" s="10"/>
      <c r="D7" s="10"/>
      <c r="E7" s="12"/>
      <c r="F7" s="13"/>
      <c r="G7" s="10"/>
      <c r="H7" s="157"/>
      <c r="I7" s="157"/>
      <c r="J7" s="152" t="s">
        <v>76</v>
      </c>
      <c r="K7" s="153">
        <v>6777832</v>
      </c>
      <c r="L7" s="154" t="s">
        <v>77</v>
      </c>
      <c r="M7" s="155">
        <v>4877154</v>
      </c>
      <c r="N7" s="14"/>
      <c r="O7" s="15"/>
    </row>
    <row r="8" spans="1:15" ht="15.75">
      <c r="A8" s="178" t="s">
        <v>16</v>
      </c>
      <c r="B8" s="179"/>
      <c r="C8" s="179"/>
      <c r="D8" s="179"/>
      <c r="E8" s="179"/>
      <c r="F8" s="179"/>
      <c r="G8" s="10"/>
      <c r="H8" s="157"/>
      <c r="I8" s="157"/>
      <c r="J8" s="152" t="s">
        <v>78</v>
      </c>
      <c r="K8" s="153">
        <v>76645</v>
      </c>
      <c r="L8" s="154" t="s">
        <v>79</v>
      </c>
      <c r="M8" s="155">
        <v>151610</v>
      </c>
      <c r="N8" s="14"/>
      <c r="O8" s="15"/>
    </row>
    <row r="9" spans="1:15" ht="15.75">
      <c r="A9" s="178" t="s">
        <v>17</v>
      </c>
      <c r="B9" s="179"/>
      <c r="C9" s="179"/>
      <c r="D9" s="179"/>
      <c r="E9" s="179"/>
      <c r="F9" s="179"/>
      <c r="G9" s="10"/>
      <c r="H9" s="157"/>
      <c r="I9" s="157"/>
      <c r="J9" s="152" t="s">
        <v>80</v>
      </c>
      <c r="K9" s="153">
        <v>22192</v>
      </c>
      <c r="L9" s="154" t="s">
        <v>81</v>
      </c>
      <c r="M9" s="155">
        <v>16691</v>
      </c>
      <c r="N9" s="14"/>
      <c r="O9" s="15"/>
    </row>
    <row r="10" spans="1:15" ht="15.75">
      <c r="A10" s="180" t="s">
        <v>18</v>
      </c>
      <c r="B10" s="181"/>
      <c r="C10" s="181"/>
      <c r="D10" s="181"/>
      <c r="E10" s="181"/>
      <c r="F10" s="181"/>
      <c r="G10" s="10"/>
      <c r="H10" s="157"/>
      <c r="I10" s="157"/>
      <c r="J10" s="152" t="s">
        <v>82</v>
      </c>
      <c r="K10" s="153">
        <v>3468</v>
      </c>
      <c r="L10" s="154" t="s">
        <v>83</v>
      </c>
      <c r="M10" s="156">
        <v>3721</v>
      </c>
      <c r="N10" s="15"/>
      <c r="O10" s="15"/>
    </row>
    <row r="11" spans="2:15" ht="13.5">
      <c r="B11" s="2"/>
      <c r="E11" s="2"/>
      <c r="F11" s="2"/>
      <c r="G11" s="83"/>
      <c r="H11" s="157"/>
      <c r="I11" s="157"/>
      <c r="J11" s="152" t="s">
        <v>84</v>
      </c>
      <c r="K11" s="153">
        <v>6880137</v>
      </c>
      <c r="L11" s="154" t="s">
        <v>84</v>
      </c>
      <c r="M11" s="155">
        <v>5049176</v>
      </c>
      <c r="N11" s="158"/>
      <c r="O11" s="158"/>
    </row>
    <row r="12" spans="1:15" ht="13.5">
      <c r="A12" s="182" t="s">
        <v>19</v>
      </c>
      <c r="B12" s="182"/>
      <c r="C12" s="182"/>
      <c r="D12" s="182"/>
      <c r="E12" s="182"/>
      <c r="F12" s="182"/>
      <c r="G12" s="83"/>
      <c r="H12" s="157"/>
      <c r="I12" s="174"/>
      <c r="J12" s="148"/>
      <c r="K12" s="157"/>
      <c r="L12" s="174"/>
      <c r="M12" s="148"/>
      <c r="N12" s="147"/>
      <c r="O12" s="147"/>
    </row>
    <row r="13" spans="1:15" ht="13.5">
      <c r="A13" s="182" t="s">
        <v>71</v>
      </c>
      <c r="B13" s="183"/>
      <c r="C13" s="183"/>
      <c r="D13" s="183"/>
      <c r="E13" s="183"/>
      <c r="F13" s="183"/>
      <c r="G13" s="10"/>
      <c r="H13" s="157"/>
      <c r="I13" s="157"/>
      <c r="J13" s="151"/>
      <c r="K13" s="157"/>
      <c r="L13" s="174"/>
      <c r="M13" s="148"/>
      <c r="N13" s="10"/>
      <c r="O13" s="10"/>
    </row>
    <row r="14" spans="1:15" ht="8.25" customHeight="1" thickBot="1">
      <c r="A14" s="17"/>
      <c r="B14" s="16"/>
      <c r="C14" s="16"/>
      <c r="D14" s="16"/>
      <c r="E14" s="16"/>
      <c r="F14" s="16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0.5" customHeight="1">
      <c r="A15" s="168" t="s">
        <v>20</v>
      </c>
      <c r="B15" s="169"/>
      <c r="C15" s="169"/>
      <c r="D15" s="169"/>
      <c r="E15" s="169"/>
      <c r="F15" s="170"/>
      <c r="G15" s="168" t="s">
        <v>31</v>
      </c>
      <c r="H15" s="169"/>
      <c r="I15" s="169"/>
      <c r="J15" s="170"/>
      <c r="K15" s="168" t="s">
        <v>21</v>
      </c>
      <c r="L15" s="169"/>
      <c r="M15" s="169"/>
      <c r="N15" s="170"/>
      <c r="O15" s="10"/>
    </row>
    <row r="16" spans="1:15" s="3" customFormat="1" ht="10.5" customHeight="1" thickBot="1">
      <c r="A16" s="171"/>
      <c r="B16" s="172"/>
      <c r="C16" s="172"/>
      <c r="D16" s="172"/>
      <c r="E16" s="172"/>
      <c r="F16" s="173"/>
      <c r="G16" s="171"/>
      <c r="H16" s="172"/>
      <c r="I16" s="172"/>
      <c r="J16" s="173"/>
      <c r="K16" s="171"/>
      <c r="L16" s="172"/>
      <c r="M16" s="172"/>
      <c r="N16" s="173"/>
      <c r="O16" s="20"/>
    </row>
    <row r="17" spans="1:15" s="3" customFormat="1" ht="14.25" customHeight="1" thickBot="1">
      <c r="A17" s="18"/>
      <c r="B17" s="19"/>
      <c r="C17" s="175" t="s">
        <v>30</v>
      </c>
      <c r="D17" s="176"/>
      <c r="E17" s="176"/>
      <c r="F17" s="177"/>
      <c r="G17" s="175" t="s">
        <v>30</v>
      </c>
      <c r="H17" s="176"/>
      <c r="I17" s="176"/>
      <c r="J17" s="177"/>
      <c r="K17" s="165" t="s">
        <v>30</v>
      </c>
      <c r="L17" s="166"/>
      <c r="M17" s="166"/>
      <c r="N17" s="167"/>
      <c r="O17" s="20"/>
    </row>
    <row r="18" spans="1:15" s="3" customFormat="1" ht="12.75" customHeight="1">
      <c r="A18" s="21" t="s">
        <v>13</v>
      </c>
      <c r="B18" s="22" t="s">
        <v>4</v>
      </c>
      <c r="C18" s="23" t="s">
        <v>5</v>
      </c>
      <c r="D18" s="23" t="s">
        <v>6</v>
      </c>
      <c r="E18" s="23" t="s">
        <v>15</v>
      </c>
      <c r="F18" s="24" t="s">
        <v>3</v>
      </c>
      <c r="G18" s="23" t="s">
        <v>5</v>
      </c>
      <c r="H18" s="23" t="s">
        <v>6</v>
      </c>
      <c r="I18" s="23" t="s">
        <v>15</v>
      </c>
      <c r="J18" s="24" t="s">
        <v>3</v>
      </c>
      <c r="K18" s="23" t="s">
        <v>5</v>
      </c>
      <c r="L18" s="23" t="s">
        <v>6</v>
      </c>
      <c r="M18" s="23" t="s">
        <v>15</v>
      </c>
      <c r="N18" s="24" t="s">
        <v>3</v>
      </c>
      <c r="O18" s="20"/>
    </row>
    <row r="19" spans="1:97" s="1" customFormat="1" ht="14.25" thickBot="1">
      <c r="A19" s="25" t="s">
        <v>13</v>
      </c>
      <c r="B19" s="26" t="s">
        <v>0</v>
      </c>
      <c r="C19" s="27" t="s">
        <v>2</v>
      </c>
      <c r="D19" s="27" t="s">
        <v>1</v>
      </c>
      <c r="E19" s="27" t="s">
        <v>14</v>
      </c>
      <c r="F19" s="28" t="s">
        <v>7</v>
      </c>
      <c r="G19" s="27" t="s">
        <v>2</v>
      </c>
      <c r="H19" s="27" t="s">
        <v>1</v>
      </c>
      <c r="I19" s="27" t="s">
        <v>14</v>
      </c>
      <c r="J19" s="28" t="s">
        <v>7</v>
      </c>
      <c r="K19" s="27" t="s">
        <v>2</v>
      </c>
      <c r="L19" s="27" t="s">
        <v>1</v>
      </c>
      <c r="M19" s="27" t="s">
        <v>14</v>
      </c>
      <c r="N19" s="135" t="s">
        <v>7</v>
      </c>
      <c r="O19" s="137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</row>
    <row r="20" spans="1:15" ht="13.5">
      <c r="A20" s="30">
        <v>1</v>
      </c>
      <c r="B20" s="31" t="s">
        <v>8</v>
      </c>
      <c r="C20" s="32">
        <v>77940</v>
      </c>
      <c r="D20" s="32">
        <v>0</v>
      </c>
      <c r="E20" s="32">
        <f>C20+D20</f>
        <v>77940</v>
      </c>
      <c r="F20" s="33">
        <f>E20</f>
        <v>77940</v>
      </c>
      <c r="G20" s="34">
        <v>100148</v>
      </c>
      <c r="H20" s="32">
        <v>0</v>
      </c>
      <c r="I20" s="34">
        <f aca="true" t="shared" si="0" ref="I20:I25">G20+H20</f>
        <v>100148</v>
      </c>
      <c r="J20" s="33">
        <f>I20</f>
        <v>100148</v>
      </c>
      <c r="K20" s="35">
        <f aca="true" t="shared" si="1" ref="K20:L25">+C20+G20</f>
        <v>178088</v>
      </c>
      <c r="L20" s="36">
        <f t="shared" si="1"/>
        <v>0</v>
      </c>
      <c r="M20" s="37">
        <f>+K20+L20</f>
        <v>178088</v>
      </c>
      <c r="N20" s="133">
        <f>+M20</f>
        <v>178088</v>
      </c>
      <c r="O20" s="10"/>
    </row>
    <row r="21" spans="1:15" ht="13.5">
      <c r="A21" s="38">
        <v>2</v>
      </c>
      <c r="B21" s="39" t="s">
        <v>9</v>
      </c>
      <c r="C21" s="40">
        <v>168671</v>
      </c>
      <c r="D21" s="40">
        <v>1367</v>
      </c>
      <c r="E21" s="41">
        <f aca="true" t="shared" si="2" ref="E21:E71">C21+D21</f>
        <v>170038</v>
      </c>
      <c r="F21" s="42">
        <f>F20+E21</f>
        <v>247978</v>
      </c>
      <c r="G21" s="43">
        <v>236169</v>
      </c>
      <c r="H21" s="43">
        <v>2598</v>
      </c>
      <c r="I21" s="44">
        <f t="shared" si="0"/>
        <v>238767</v>
      </c>
      <c r="J21" s="42">
        <f>I21+J20</f>
        <v>338915</v>
      </c>
      <c r="K21" s="35">
        <f t="shared" si="1"/>
        <v>404840</v>
      </c>
      <c r="L21" s="45">
        <f t="shared" si="1"/>
        <v>3965</v>
      </c>
      <c r="M21" s="37">
        <f>+K21+L21</f>
        <v>408805</v>
      </c>
      <c r="N21" s="54">
        <f>+N20+M21</f>
        <v>586893</v>
      </c>
      <c r="O21" s="10"/>
    </row>
    <row r="22" spans="1:15" ht="13.5">
      <c r="A22" s="38">
        <v>3</v>
      </c>
      <c r="B22" s="39" t="s">
        <v>10</v>
      </c>
      <c r="C22" s="40">
        <v>263427</v>
      </c>
      <c r="D22" s="40">
        <v>2010</v>
      </c>
      <c r="E22" s="41">
        <f t="shared" si="2"/>
        <v>265437</v>
      </c>
      <c r="F22" s="42">
        <f aca="true" t="shared" si="3" ref="F22:F48">F21+E22</f>
        <v>513415</v>
      </c>
      <c r="G22" s="43">
        <v>299066</v>
      </c>
      <c r="H22" s="46">
        <v>136</v>
      </c>
      <c r="I22" s="43">
        <f t="shared" si="0"/>
        <v>299202</v>
      </c>
      <c r="J22" s="42">
        <f>I22+J21</f>
        <v>638117</v>
      </c>
      <c r="K22" s="35">
        <f t="shared" si="1"/>
        <v>562493</v>
      </c>
      <c r="L22" s="45">
        <f t="shared" si="1"/>
        <v>2146</v>
      </c>
      <c r="M22" s="37">
        <f>+K22+L22</f>
        <v>564639</v>
      </c>
      <c r="N22" s="54">
        <f>+N21+M22</f>
        <v>1151532</v>
      </c>
      <c r="O22" s="10"/>
    </row>
    <row r="23" spans="1:15" ht="13.5">
      <c r="A23" s="38">
        <v>4</v>
      </c>
      <c r="B23" s="39" t="s">
        <v>11</v>
      </c>
      <c r="C23" s="40">
        <v>391798</v>
      </c>
      <c r="D23" s="40">
        <v>212</v>
      </c>
      <c r="E23" s="41">
        <f>C23+D23</f>
        <v>392010</v>
      </c>
      <c r="F23" s="42">
        <f>F22+E23</f>
        <v>905425</v>
      </c>
      <c r="G23" s="43">
        <v>368337</v>
      </c>
      <c r="H23" s="47">
        <v>1833</v>
      </c>
      <c r="I23" s="43">
        <f t="shared" si="0"/>
        <v>370170</v>
      </c>
      <c r="J23" s="42">
        <f>I23+J22</f>
        <v>1008287</v>
      </c>
      <c r="K23" s="35">
        <f t="shared" si="1"/>
        <v>760135</v>
      </c>
      <c r="L23" s="45">
        <f t="shared" si="1"/>
        <v>2045</v>
      </c>
      <c r="M23" s="37">
        <f>+K23+L23</f>
        <v>762180</v>
      </c>
      <c r="N23" s="54">
        <f>+N22+M23</f>
        <v>1913712</v>
      </c>
      <c r="O23" s="10"/>
    </row>
    <row r="24" spans="1:15" ht="13.5">
      <c r="A24" s="48">
        <v>5</v>
      </c>
      <c r="B24" s="39" t="s">
        <v>12</v>
      </c>
      <c r="C24" s="40">
        <v>473390</v>
      </c>
      <c r="D24" s="40">
        <v>1294</v>
      </c>
      <c r="E24" s="40">
        <f t="shared" si="2"/>
        <v>474684</v>
      </c>
      <c r="F24" s="42">
        <f>F23+E24</f>
        <v>1380109</v>
      </c>
      <c r="G24" s="49">
        <v>409855</v>
      </c>
      <c r="H24" s="50">
        <v>3421</v>
      </c>
      <c r="I24" s="51">
        <f t="shared" si="0"/>
        <v>413276</v>
      </c>
      <c r="J24" s="52">
        <f>I24+J23</f>
        <v>1421563</v>
      </c>
      <c r="K24" s="35">
        <f t="shared" si="1"/>
        <v>883245</v>
      </c>
      <c r="L24" s="45">
        <f t="shared" si="1"/>
        <v>4715</v>
      </c>
      <c r="M24" s="37">
        <f>+K24+L24</f>
        <v>887960</v>
      </c>
      <c r="N24" s="54">
        <f>+N23+M24</f>
        <v>2801672</v>
      </c>
      <c r="O24" s="10"/>
    </row>
    <row r="25" spans="1:15" ht="13.5">
      <c r="A25" s="38">
        <v>6</v>
      </c>
      <c r="B25" s="39" t="s">
        <v>22</v>
      </c>
      <c r="C25" s="40">
        <v>500328</v>
      </c>
      <c r="D25" s="40">
        <v>5981</v>
      </c>
      <c r="E25" s="40">
        <f t="shared" si="2"/>
        <v>506309</v>
      </c>
      <c r="F25" s="42">
        <f t="shared" si="3"/>
        <v>1886418</v>
      </c>
      <c r="G25" s="53">
        <v>394488</v>
      </c>
      <c r="H25" s="45">
        <v>1772</v>
      </c>
      <c r="I25" s="45">
        <f t="shared" si="0"/>
        <v>396260</v>
      </c>
      <c r="J25" s="42">
        <f>I25+J24</f>
        <v>1817823</v>
      </c>
      <c r="K25" s="35">
        <f t="shared" si="1"/>
        <v>894816</v>
      </c>
      <c r="L25" s="45">
        <f t="shared" si="1"/>
        <v>7753</v>
      </c>
      <c r="M25" s="45">
        <f>+E25+I25</f>
        <v>902569</v>
      </c>
      <c r="N25" s="54">
        <f>+F25+J25</f>
        <v>3704241</v>
      </c>
      <c r="O25" s="10"/>
    </row>
    <row r="26" spans="1:15" ht="13.5">
      <c r="A26" s="38">
        <v>7</v>
      </c>
      <c r="B26" s="39" t="s">
        <v>23</v>
      </c>
      <c r="C26" s="40">
        <v>543559</v>
      </c>
      <c r="D26" s="40">
        <v>10135</v>
      </c>
      <c r="E26" s="40">
        <f t="shared" si="2"/>
        <v>553694</v>
      </c>
      <c r="F26" s="42">
        <f t="shared" si="3"/>
        <v>2440112</v>
      </c>
      <c r="G26" s="53">
        <v>381841</v>
      </c>
      <c r="H26" s="45">
        <v>3820</v>
      </c>
      <c r="I26" s="45">
        <f aca="true" t="shared" si="4" ref="I26:I71">G26+H26</f>
        <v>385661</v>
      </c>
      <c r="J26" s="42">
        <f aca="true" t="shared" si="5" ref="J26:J71">I26+J25</f>
        <v>2203484</v>
      </c>
      <c r="K26" s="35">
        <f aca="true" t="shared" si="6" ref="K26:K71">+C26+G26</f>
        <v>925400</v>
      </c>
      <c r="L26" s="45">
        <f aca="true" t="shared" si="7" ref="L26:L71">+D26+H26</f>
        <v>13955</v>
      </c>
      <c r="M26" s="45">
        <f aca="true" t="shared" si="8" ref="M26:M71">+E26+I26</f>
        <v>939355</v>
      </c>
      <c r="N26" s="54">
        <f aca="true" t="shared" si="9" ref="N26:N71">+F26+J26</f>
        <v>4643596</v>
      </c>
      <c r="O26" s="10"/>
    </row>
    <row r="27" spans="1:15" ht="13.5">
      <c r="A27" s="55">
        <v>8</v>
      </c>
      <c r="B27" s="56" t="s">
        <v>24</v>
      </c>
      <c r="C27" s="57">
        <v>430878</v>
      </c>
      <c r="D27" s="57">
        <v>88202</v>
      </c>
      <c r="E27" s="57">
        <f t="shared" si="2"/>
        <v>519080</v>
      </c>
      <c r="F27" s="58">
        <f>F26+E27</f>
        <v>2959192</v>
      </c>
      <c r="G27" s="59">
        <v>277221</v>
      </c>
      <c r="H27" s="60">
        <v>94469</v>
      </c>
      <c r="I27" s="60">
        <f t="shared" si="4"/>
        <v>371690</v>
      </c>
      <c r="J27" s="58">
        <f t="shared" si="5"/>
        <v>2575174</v>
      </c>
      <c r="K27" s="61">
        <f t="shared" si="6"/>
        <v>708099</v>
      </c>
      <c r="L27" s="60">
        <f t="shared" si="7"/>
        <v>182671</v>
      </c>
      <c r="M27" s="60">
        <f t="shared" si="8"/>
        <v>890770</v>
      </c>
      <c r="N27" s="62">
        <f t="shared" si="9"/>
        <v>5534366</v>
      </c>
      <c r="O27" s="10"/>
    </row>
    <row r="28" spans="1:15" ht="13.5">
      <c r="A28" s="48">
        <v>9</v>
      </c>
      <c r="B28" s="63" t="s">
        <v>25</v>
      </c>
      <c r="C28" s="64">
        <v>339564</v>
      </c>
      <c r="D28" s="64">
        <v>9793</v>
      </c>
      <c r="E28" s="64">
        <f>C28+D28</f>
        <v>349357</v>
      </c>
      <c r="F28" s="52">
        <f>F27+E28</f>
        <v>3308549</v>
      </c>
      <c r="G28" s="65">
        <v>116572</v>
      </c>
      <c r="H28" s="66">
        <v>3701</v>
      </c>
      <c r="I28" s="66">
        <f t="shared" si="4"/>
        <v>120273</v>
      </c>
      <c r="J28" s="52">
        <f t="shared" si="5"/>
        <v>2695447</v>
      </c>
      <c r="K28" s="67">
        <f t="shared" si="6"/>
        <v>456136</v>
      </c>
      <c r="L28" s="66">
        <f t="shared" si="7"/>
        <v>13494</v>
      </c>
      <c r="M28" s="66">
        <f t="shared" si="8"/>
        <v>469630</v>
      </c>
      <c r="N28" s="68">
        <f t="shared" si="9"/>
        <v>6003996</v>
      </c>
      <c r="O28" s="10"/>
    </row>
    <row r="29" spans="1:15" ht="13.5">
      <c r="A29" s="48">
        <v>10</v>
      </c>
      <c r="B29" s="63" t="s">
        <v>26</v>
      </c>
      <c r="C29" s="64">
        <v>456935</v>
      </c>
      <c r="D29" s="64">
        <v>13468</v>
      </c>
      <c r="E29" s="64">
        <f t="shared" si="2"/>
        <v>470403</v>
      </c>
      <c r="F29" s="52">
        <f t="shared" si="3"/>
        <v>3778952</v>
      </c>
      <c r="G29" s="65">
        <v>279159</v>
      </c>
      <c r="H29" s="66">
        <v>8659</v>
      </c>
      <c r="I29" s="66">
        <f>G29+H29</f>
        <v>287818</v>
      </c>
      <c r="J29" s="52">
        <f t="shared" si="5"/>
        <v>2983265</v>
      </c>
      <c r="K29" s="67">
        <f t="shared" si="6"/>
        <v>736094</v>
      </c>
      <c r="L29" s="66">
        <f t="shared" si="7"/>
        <v>22127</v>
      </c>
      <c r="M29" s="66">
        <f t="shared" si="8"/>
        <v>758221</v>
      </c>
      <c r="N29" s="68">
        <f t="shared" si="9"/>
        <v>6762217</v>
      </c>
      <c r="O29" s="10"/>
    </row>
    <row r="30" spans="1:15" ht="13.5">
      <c r="A30" s="38">
        <v>11</v>
      </c>
      <c r="B30" s="39" t="s">
        <v>27</v>
      </c>
      <c r="C30" s="40">
        <v>469881</v>
      </c>
      <c r="D30" s="40">
        <v>13279</v>
      </c>
      <c r="E30" s="40">
        <f t="shared" si="2"/>
        <v>483160</v>
      </c>
      <c r="F30" s="42">
        <f t="shared" si="3"/>
        <v>4262112</v>
      </c>
      <c r="G30" s="53">
        <v>254472</v>
      </c>
      <c r="H30" s="84">
        <v>575</v>
      </c>
      <c r="I30" s="45">
        <f t="shared" si="4"/>
        <v>255047</v>
      </c>
      <c r="J30" s="42">
        <f t="shared" si="5"/>
        <v>3238312</v>
      </c>
      <c r="K30" s="35">
        <f t="shared" si="6"/>
        <v>724353</v>
      </c>
      <c r="L30" s="45">
        <f t="shared" si="7"/>
        <v>13854</v>
      </c>
      <c r="M30" s="45">
        <f t="shared" si="8"/>
        <v>738207</v>
      </c>
      <c r="N30" s="54">
        <f t="shared" si="9"/>
        <v>7500424</v>
      </c>
      <c r="O30" s="10"/>
    </row>
    <row r="31" spans="1:15" ht="13.5">
      <c r="A31" s="48">
        <v>12</v>
      </c>
      <c r="B31" s="63" t="s">
        <v>28</v>
      </c>
      <c r="C31" s="64">
        <v>385072</v>
      </c>
      <c r="D31" s="64">
        <v>153239</v>
      </c>
      <c r="E31" s="64">
        <f t="shared" si="2"/>
        <v>538311</v>
      </c>
      <c r="F31" s="52">
        <f t="shared" si="3"/>
        <v>4800423</v>
      </c>
      <c r="G31" s="65">
        <v>209084</v>
      </c>
      <c r="H31" s="66">
        <v>79536</v>
      </c>
      <c r="I31" s="66">
        <f t="shared" si="4"/>
        <v>288620</v>
      </c>
      <c r="J31" s="52">
        <f t="shared" si="5"/>
        <v>3526932</v>
      </c>
      <c r="K31" s="67">
        <f t="shared" si="6"/>
        <v>594156</v>
      </c>
      <c r="L31" s="66">
        <f t="shared" si="7"/>
        <v>232775</v>
      </c>
      <c r="M31" s="66">
        <f t="shared" si="8"/>
        <v>826931</v>
      </c>
      <c r="N31" s="68">
        <f t="shared" si="9"/>
        <v>8327355</v>
      </c>
      <c r="O31" s="10"/>
    </row>
    <row r="32" spans="1:15" ht="13.5">
      <c r="A32" s="48">
        <v>13</v>
      </c>
      <c r="B32" s="63" t="s">
        <v>29</v>
      </c>
      <c r="C32" s="64">
        <v>304415</v>
      </c>
      <c r="D32" s="64">
        <v>5301</v>
      </c>
      <c r="E32" s="64">
        <f t="shared" si="2"/>
        <v>309716</v>
      </c>
      <c r="F32" s="52">
        <f t="shared" si="3"/>
        <v>5110139</v>
      </c>
      <c r="G32" s="65">
        <v>176194</v>
      </c>
      <c r="H32" s="66">
        <v>1561</v>
      </c>
      <c r="I32" s="66">
        <f t="shared" si="4"/>
        <v>177755</v>
      </c>
      <c r="J32" s="52">
        <f t="shared" si="5"/>
        <v>3704687</v>
      </c>
      <c r="K32" s="67">
        <f t="shared" si="6"/>
        <v>480609</v>
      </c>
      <c r="L32" s="66">
        <f t="shared" si="7"/>
        <v>6862</v>
      </c>
      <c r="M32" s="66">
        <f t="shared" si="8"/>
        <v>487471</v>
      </c>
      <c r="N32" s="68">
        <f t="shared" si="9"/>
        <v>8814826</v>
      </c>
      <c r="O32" s="10"/>
    </row>
    <row r="33" spans="1:15" ht="13.5">
      <c r="A33" s="48">
        <v>14</v>
      </c>
      <c r="B33" s="63" t="s">
        <v>32</v>
      </c>
      <c r="C33" s="51">
        <v>249132</v>
      </c>
      <c r="D33" s="51">
        <v>8516</v>
      </c>
      <c r="E33" s="51">
        <f t="shared" si="2"/>
        <v>257648</v>
      </c>
      <c r="F33" s="52">
        <f t="shared" si="3"/>
        <v>5367787</v>
      </c>
      <c r="G33" s="65">
        <v>106439</v>
      </c>
      <c r="H33" s="66">
        <v>4339</v>
      </c>
      <c r="I33" s="66">
        <f t="shared" si="4"/>
        <v>110778</v>
      </c>
      <c r="J33" s="52">
        <f t="shared" si="5"/>
        <v>3815465</v>
      </c>
      <c r="K33" s="67">
        <f t="shared" si="6"/>
        <v>355571</v>
      </c>
      <c r="L33" s="66">
        <f t="shared" si="7"/>
        <v>12855</v>
      </c>
      <c r="M33" s="66">
        <f t="shared" si="8"/>
        <v>368426</v>
      </c>
      <c r="N33" s="68">
        <f t="shared" si="9"/>
        <v>9183252</v>
      </c>
      <c r="O33" s="10"/>
    </row>
    <row r="34" spans="1:15" ht="13.5">
      <c r="A34" s="48">
        <v>15</v>
      </c>
      <c r="B34" s="63" t="s">
        <v>33</v>
      </c>
      <c r="C34" s="51">
        <v>123543</v>
      </c>
      <c r="D34" s="51">
        <v>45555</v>
      </c>
      <c r="E34" s="51">
        <f>C34+D34</f>
        <v>169098</v>
      </c>
      <c r="F34" s="52">
        <f t="shared" si="3"/>
        <v>5536885</v>
      </c>
      <c r="G34" s="65">
        <v>64335</v>
      </c>
      <c r="H34" s="66">
        <v>1402</v>
      </c>
      <c r="I34" s="66">
        <f>G34+H34</f>
        <v>65737</v>
      </c>
      <c r="J34" s="52">
        <f t="shared" si="5"/>
        <v>3881202</v>
      </c>
      <c r="K34" s="85">
        <f t="shared" si="6"/>
        <v>187878</v>
      </c>
      <c r="L34" s="86">
        <f t="shared" si="7"/>
        <v>46957</v>
      </c>
      <c r="M34" s="86">
        <f t="shared" si="8"/>
        <v>234835</v>
      </c>
      <c r="N34" s="68">
        <f t="shared" si="9"/>
        <v>9418087</v>
      </c>
      <c r="O34" s="10"/>
    </row>
    <row r="35" spans="1:15" ht="13.5">
      <c r="A35" s="48">
        <v>16</v>
      </c>
      <c r="B35" s="63" t="s">
        <v>34</v>
      </c>
      <c r="C35" s="64">
        <v>101455</v>
      </c>
      <c r="D35" s="87">
        <v>0</v>
      </c>
      <c r="E35" s="64">
        <f t="shared" si="2"/>
        <v>101455</v>
      </c>
      <c r="F35" s="52">
        <f t="shared" si="3"/>
        <v>5638340</v>
      </c>
      <c r="G35" s="88">
        <v>66213</v>
      </c>
      <c r="H35" s="89">
        <v>99</v>
      </c>
      <c r="I35" s="90">
        <f t="shared" si="4"/>
        <v>66312</v>
      </c>
      <c r="J35" s="52">
        <f t="shared" si="5"/>
        <v>3947514</v>
      </c>
      <c r="K35" s="91">
        <f t="shared" si="6"/>
        <v>167668</v>
      </c>
      <c r="L35" s="86">
        <f t="shared" si="7"/>
        <v>99</v>
      </c>
      <c r="M35" s="90">
        <f t="shared" si="8"/>
        <v>167767</v>
      </c>
      <c r="N35" s="68">
        <f t="shared" si="9"/>
        <v>9585854</v>
      </c>
      <c r="O35" s="10"/>
    </row>
    <row r="36" spans="1:15" ht="13.5">
      <c r="A36" s="48">
        <v>17</v>
      </c>
      <c r="B36" s="63" t="s">
        <v>35</v>
      </c>
      <c r="C36" s="51">
        <v>62209</v>
      </c>
      <c r="D36" s="51">
        <v>205340</v>
      </c>
      <c r="E36" s="51">
        <f t="shared" si="2"/>
        <v>267549</v>
      </c>
      <c r="F36" s="52">
        <f t="shared" si="3"/>
        <v>5905889</v>
      </c>
      <c r="G36" s="65">
        <v>44300</v>
      </c>
      <c r="H36" s="66">
        <v>139267</v>
      </c>
      <c r="I36" s="66">
        <f t="shared" si="4"/>
        <v>183567</v>
      </c>
      <c r="J36" s="52">
        <f t="shared" si="5"/>
        <v>4131081</v>
      </c>
      <c r="K36" s="67">
        <f t="shared" si="6"/>
        <v>106509</v>
      </c>
      <c r="L36" s="66">
        <f t="shared" si="7"/>
        <v>344607</v>
      </c>
      <c r="M36" s="66">
        <f t="shared" si="8"/>
        <v>451116</v>
      </c>
      <c r="N36" s="68">
        <f t="shared" si="9"/>
        <v>10036970</v>
      </c>
      <c r="O36" s="10"/>
    </row>
    <row r="37" spans="1:15" ht="13.5">
      <c r="A37" s="48">
        <v>18</v>
      </c>
      <c r="B37" s="92" t="s">
        <v>36</v>
      </c>
      <c r="C37" s="64">
        <v>47896</v>
      </c>
      <c r="D37" s="64">
        <v>2856</v>
      </c>
      <c r="E37" s="64">
        <f t="shared" si="2"/>
        <v>50752</v>
      </c>
      <c r="F37" s="52">
        <f t="shared" si="3"/>
        <v>5956641</v>
      </c>
      <c r="G37" s="88">
        <v>36816</v>
      </c>
      <c r="H37" s="90">
        <v>2304</v>
      </c>
      <c r="I37" s="90">
        <f t="shared" si="4"/>
        <v>39120</v>
      </c>
      <c r="J37" s="52">
        <f t="shared" si="5"/>
        <v>4170201</v>
      </c>
      <c r="K37" s="91">
        <f t="shared" si="6"/>
        <v>84712</v>
      </c>
      <c r="L37" s="90">
        <f t="shared" si="7"/>
        <v>5160</v>
      </c>
      <c r="M37" s="90">
        <f t="shared" si="8"/>
        <v>89872</v>
      </c>
      <c r="N37" s="68">
        <f t="shared" si="9"/>
        <v>10126842</v>
      </c>
      <c r="O37" s="10"/>
    </row>
    <row r="38" spans="1:15" ht="13.5">
      <c r="A38" s="48">
        <v>19</v>
      </c>
      <c r="B38" s="63" t="s">
        <v>37</v>
      </c>
      <c r="C38" s="64">
        <v>32497</v>
      </c>
      <c r="D38" s="64">
        <v>1654</v>
      </c>
      <c r="E38" s="64">
        <f t="shared" si="2"/>
        <v>34151</v>
      </c>
      <c r="F38" s="52">
        <f t="shared" si="3"/>
        <v>5990792</v>
      </c>
      <c r="G38" s="88">
        <v>24819</v>
      </c>
      <c r="H38" s="90">
        <v>161</v>
      </c>
      <c r="I38" s="90">
        <f t="shared" si="4"/>
        <v>24980</v>
      </c>
      <c r="J38" s="52">
        <f t="shared" si="5"/>
        <v>4195181</v>
      </c>
      <c r="K38" s="67">
        <f t="shared" si="6"/>
        <v>57316</v>
      </c>
      <c r="L38" s="66">
        <f t="shared" si="7"/>
        <v>1815</v>
      </c>
      <c r="M38" s="66">
        <f t="shared" si="8"/>
        <v>59131</v>
      </c>
      <c r="N38" s="68">
        <f t="shared" si="9"/>
        <v>10185973</v>
      </c>
      <c r="O38" s="10"/>
    </row>
    <row r="39" spans="1:15" ht="13.5">
      <c r="A39" s="38">
        <v>20</v>
      </c>
      <c r="B39" s="39" t="s">
        <v>38</v>
      </c>
      <c r="C39" s="43">
        <v>23002</v>
      </c>
      <c r="D39" s="43">
        <v>4101</v>
      </c>
      <c r="E39" s="43">
        <f t="shared" si="2"/>
        <v>27103</v>
      </c>
      <c r="F39" s="42">
        <f t="shared" si="3"/>
        <v>6017895</v>
      </c>
      <c r="G39" s="53">
        <v>20147</v>
      </c>
      <c r="H39" s="45">
        <v>-7432</v>
      </c>
      <c r="I39" s="45">
        <f t="shared" si="4"/>
        <v>12715</v>
      </c>
      <c r="J39" s="42">
        <f t="shared" si="5"/>
        <v>4207896</v>
      </c>
      <c r="K39" s="35">
        <f t="shared" si="6"/>
        <v>43149</v>
      </c>
      <c r="L39" s="45">
        <f t="shared" si="7"/>
        <v>-3331</v>
      </c>
      <c r="M39" s="45">
        <f t="shared" si="8"/>
        <v>39818</v>
      </c>
      <c r="N39" s="94">
        <f t="shared" si="9"/>
        <v>10225791</v>
      </c>
      <c r="O39" s="10"/>
    </row>
    <row r="40" spans="1:15" ht="13.5">
      <c r="A40" s="48">
        <v>21</v>
      </c>
      <c r="B40" s="63" t="s">
        <v>39</v>
      </c>
      <c r="C40" s="98">
        <v>14243</v>
      </c>
      <c r="D40" s="98">
        <v>115504</v>
      </c>
      <c r="E40" s="51">
        <f>SUM(C40:D40)</f>
        <v>129747</v>
      </c>
      <c r="F40" s="99">
        <f>SUM(F39+E40)</f>
        <v>6147642</v>
      </c>
      <c r="G40" s="100">
        <v>17868</v>
      </c>
      <c r="H40" s="101">
        <v>9287</v>
      </c>
      <c r="I40" s="102">
        <f t="shared" si="4"/>
        <v>27155</v>
      </c>
      <c r="J40" s="103">
        <f t="shared" si="5"/>
        <v>4235051</v>
      </c>
      <c r="K40" s="104">
        <f t="shared" si="6"/>
        <v>32111</v>
      </c>
      <c r="L40" s="102">
        <f t="shared" si="7"/>
        <v>124791</v>
      </c>
      <c r="M40" s="102">
        <f t="shared" si="8"/>
        <v>156902</v>
      </c>
      <c r="N40" s="105">
        <f t="shared" si="9"/>
        <v>10382693</v>
      </c>
      <c r="O40" s="10"/>
    </row>
    <row r="41" spans="1:15" ht="13.5">
      <c r="A41" s="48">
        <v>22</v>
      </c>
      <c r="B41" s="63" t="s">
        <v>40</v>
      </c>
      <c r="C41" s="106">
        <v>11569</v>
      </c>
      <c r="D41" s="106">
        <v>4310</v>
      </c>
      <c r="E41" s="51">
        <f>SUM(C41:D41)</f>
        <v>15879</v>
      </c>
      <c r="F41" s="99">
        <f>SUM(F40+E41)</f>
        <v>6163521</v>
      </c>
      <c r="G41" s="107">
        <v>14802</v>
      </c>
      <c r="H41" s="108">
        <v>114</v>
      </c>
      <c r="I41" s="102">
        <f t="shared" si="4"/>
        <v>14916</v>
      </c>
      <c r="J41" s="109">
        <f t="shared" si="5"/>
        <v>4249967</v>
      </c>
      <c r="K41" s="110">
        <f t="shared" si="6"/>
        <v>26371</v>
      </c>
      <c r="L41" s="111">
        <f t="shared" si="7"/>
        <v>4424</v>
      </c>
      <c r="M41" s="111">
        <f t="shared" si="8"/>
        <v>30795</v>
      </c>
      <c r="N41" s="112">
        <f t="shared" si="9"/>
        <v>10413488</v>
      </c>
      <c r="O41" s="10"/>
    </row>
    <row r="42" spans="1:15" ht="13.5">
      <c r="A42" s="48">
        <v>23</v>
      </c>
      <c r="B42" s="63" t="s">
        <v>41</v>
      </c>
      <c r="C42" s="51">
        <v>13964</v>
      </c>
      <c r="D42" s="64">
        <v>32</v>
      </c>
      <c r="E42" s="51">
        <f t="shared" si="2"/>
        <v>13996</v>
      </c>
      <c r="F42" s="52">
        <f t="shared" si="3"/>
        <v>6177517</v>
      </c>
      <c r="G42" s="65">
        <v>12520</v>
      </c>
      <c r="H42" s="90">
        <v>96</v>
      </c>
      <c r="I42" s="66">
        <f t="shared" si="4"/>
        <v>12616</v>
      </c>
      <c r="J42" s="52">
        <f t="shared" si="5"/>
        <v>4262583</v>
      </c>
      <c r="K42" s="67">
        <f t="shared" si="6"/>
        <v>26484</v>
      </c>
      <c r="L42" s="90">
        <f t="shared" si="7"/>
        <v>128</v>
      </c>
      <c r="M42" s="66">
        <f t="shared" si="8"/>
        <v>26612</v>
      </c>
      <c r="N42" s="68">
        <f t="shared" si="9"/>
        <v>10440100</v>
      </c>
      <c r="O42" s="10"/>
    </row>
    <row r="43" spans="1:15" ht="13.5">
      <c r="A43" s="48">
        <v>24</v>
      </c>
      <c r="B43" s="63" t="s">
        <v>42</v>
      </c>
      <c r="C43" s="113">
        <v>16406</v>
      </c>
      <c r="D43" s="114">
        <v>562</v>
      </c>
      <c r="E43" s="113">
        <f t="shared" si="2"/>
        <v>16968</v>
      </c>
      <c r="F43" s="52">
        <f t="shared" si="3"/>
        <v>6194485</v>
      </c>
      <c r="G43" s="115">
        <v>8720</v>
      </c>
      <c r="H43" s="116">
        <v>343</v>
      </c>
      <c r="I43" s="117">
        <f t="shared" si="4"/>
        <v>9063</v>
      </c>
      <c r="J43" s="52">
        <f t="shared" si="5"/>
        <v>4271646</v>
      </c>
      <c r="K43" s="118">
        <f t="shared" si="6"/>
        <v>25126</v>
      </c>
      <c r="L43" s="116">
        <f t="shared" si="7"/>
        <v>905</v>
      </c>
      <c r="M43" s="117">
        <f t="shared" si="8"/>
        <v>26031</v>
      </c>
      <c r="N43" s="68">
        <f t="shared" si="9"/>
        <v>10466131</v>
      </c>
      <c r="O43" s="10"/>
    </row>
    <row r="44" spans="1:15" ht="13.5">
      <c r="A44" s="48">
        <v>25</v>
      </c>
      <c r="B44" s="63" t="s">
        <v>43</v>
      </c>
      <c r="C44" s="51">
        <v>16043</v>
      </c>
      <c r="D44" s="51">
        <v>19787</v>
      </c>
      <c r="E44" s="51">
        <f t="shared" si="2"/>
        <v>35830</v>
      </c>
      <c r="F44" s="52">
        <f t="shared" si="3"/>
        <v>6230315</v>
      </c>
      <c r="G44" s="65">
        <v>11488</v>
      </c>
      <c r="H44" s="66">
        <v>6759</v>
      </c>
      <c r="I44" s="66">
        <f t="shared" si="4"/>
        <v>18247</v>
      </c>
      <c r="J44" s="52">
        <f t="shared" si="5"/>
        <v>4289893</v>
      </c>
      <c r="K44" s="67">
        <f t="shared" si="6"/>
        <v>27531</v>
      </c>
      <c r="L44" s="66">
        <f t="shared" si="7"/>
        <v>26546</v>
      </c>
      <c r="M44" s="66">
        <f t="shared" si="8"/>
        <v>54077</v>
      </c>
      <c r="N44" s="68">
        <f t="shared" si="9"/>
        <v>10520208</v>
      </c>
      <c r="O44" s="10"/>
    </row>
    <row r="45" spans="1:15" ht="13.5">
      <c r="A45" s="48">
        <v>26</v>
      </c>
      <c r="B45" s="63" t="s">
        <v>44</v>
      </c>
      <c r="C45" s="51">
        <v>12755</v>
      </c>
      <c r="D45" s="120">
        <v>0</v>
      </c>
      <c r="E45" s="51">
        <f t="shared" si="2"/>
        <v>12755</v>
      </c>
      <c r="F45" s="52">
        <f t="shared" si="3"/>
        <v>6243070</v>
      </c>
      <c r="G45" s="65">
        <v>10868</v>
      </c>
      <c r="H45" s="121">
        <v>0</v>
      </c>
      <c r="I45" s="66">
        <f t="shared" si="4"/>
        <v>10868</v>
      </c>
      <c r="J45" s="52">
        <f t="shared" si="5"/>
        <v>4300761</v>
      </c>
      <c r="K45" s="67">
        <f t="shared" si="6"/>
        <v>23623</v>
      </c>
      <c r="L45" s="121">
        <f t="shared" si="7"/>
        <v>0</v>
      </c>
      <c r="M45" s="66">
        <f t="shared" si="8"/>
        <v>23623</v>
      </c>
      <c r="N45" s="68">
        <f t="shared" si="9"/>
        <v>10543831</v>
      </c>
      <c r="O45" s="10"/>
    </row>
    <row r="46" spans="1:15" ht="13.5">
      <c r="A46" s="48">
        <v>27</v>
      </c>
      <c r="B46" s="63" t="s">
        <v>45</v>
      </c>
      <c r="C46" s="51">
        <v>9394</v>
      </c>
      <c r="D46" s="119">
        <v>36</v>
      </c>
      <c r="E46" s="51">
        <f t="shared" si="2"/>
        <v>9430</v>
      </c>
      <c r="F46" s="52">
        <f t="shared" si="3"/>
        <v>6252500</v>
      </c>
      <c r="G46" s="65">
        <v>7436</v>
      </c>
      <c r="H46" s="121">
        <v>0</v>
      </c>
      <c r="I46" s="66">
        <f t="shared" si="4"/>
        <v>7436</v>
      </c>
      <c r="J46" s="52">
        <f t="shared" si="5"/>
        <v>4308197</v>
      </c>
      <c r="K46" s="67">
        <f t="shared" si="6"/>
        <v>16830</v>
      </c>
      <c r="L46" s="90">
        <f t="shared" si="7"/>
        <v>36</v>
      </c>
      <c r="M46" s="66">
        <f t="shared" si="8"/>
        <v>16866</v>
      </c>
      <c r="N46" s="68">
        <f t="shared" si="9"/>
        <v>10560697</v>
      </c>
      <c r="O46" s="10"/>
    </row>
    <row r="47" spans="1:15" ht="13.5">
      <c r="A47" s="48">
        <v>28</v>
      </c>
      <c r="B47" s="63" t="s">
        <v>46</v>
      </c>
      <c r="C47" s="51">
        <v>11098</v>
      </c>
      <c r="D47" s="64">
        <v>748</v>
      </c>
      <c r="E47" s="51">
        <f t="shared" si="2"/>
        <v>11846</v>
      </c>
      <c r="F47" s="52">
        <f t="shared" si="3"/>
        <v>6264346</v>
      </c>
      <c r="G47" s="65">
        <v>9885</v>
      </c>
      <c r="H47" s="90">
        <v>35</v>
      </c>
      <c r="I47" s="66">
        <f t="shared" si="4"/>
        <v>9920</v>
      </c>
      <c r="J47" s="52">
        <f t="shared" si="5"/>
        <v>4318117</v>
      </c>
      <c r="K47" s="67">
        <f t="shared" si="6"/>
        <v>20983</v>
      </c>
      <c r="L47" s="90">
        <f t="shared" si="7"/>
        <v>783</v>
      </c>
      <c r="M47" s="66">
        <f t="shared" si="8"/>
        <v>21766</v>
      </c>
      <c r="N47" s="68">
        <f t="shared" si="9"/>
        <v>10582463</v>
      </c>
      <c r="O47" s="10"/>
    </row>
    <row r="48" spans="1:15" ht="13.5">
      <c r="A48" s="48">
        <v>29</v>
      </c>
      <c r="B48" s="63" t="s">
        <v>47</v>
      </c>
      <c r="C48" s="113">
        <v>9532</v>
      </c>
      <c r="D48" s="119">
        <v>306</v>
      </c>
      <c r="E48" s="51">
        <f t="shared" si="2"/>
        <v>9838</v>
      </c>
      <c r="F48" s="52">
        <f t="shared" si="3"/>
        <v>6274184</v>
      </c>
      <c r="G48" s="65">
        <v>6832</v>
      </c>
      <c r="H48" s="66">
        <v>2373</v>
      </c>
      <c r="I48" s="66">
        <f t="shared" si="4"/>
        <v>9205</v>
      </c>
      <c r="J48" s="52">
        <f t="shared" si="5"/>
        <v>4327322</v>
      </c>
      <c r="K48" s="67">
        <f t="shared" si="6"/>
        <v>16364</v>
      </c>
      <c r="L48" s="66">
        <f t="shared" si="7"/>
        <v>2679</v>
      </c>
      <c r="M48" s="66">
        <f t="shared" si="8"/>
        <v>19043</v>
      </c>
      <c r="N48" s="68">
        <f t="shared" si="9"/>
        <v>10601506</v>
      </c>
      <c r="O48" s="10"/>
    </row>
    <row r="49" spans="1:15" ht="13.5">
      <c r="A49" s="38">
        <v>30</v>
      </c>
      <c r="B49" s="39" t="s">
        <v>48</v>
      </c>
      <c r="C49" s="43">
        <v>11834</v>
      </c>
      <c r="D49" s="43">
        <v>36172</v>
      </c>
      <c r="E49" s="43">
        <f t="shared" si="2"/>
        <v>48006</v>
      </c>
      <c r="F49" s="42">
        <f aca="true" t="shared" si="10" ref="F49:F55">F48+E49</f>
        <v>6322190</v>
      </c>
      <c r="G49" s="53">
        <v>5802</v>
      </c>
      <c r="H49" s="45">
        <v>4068</v>
      </c>
      <c r="I49" s="45">
        <f t="shared" si="4"/>
        <v>9870</v>
      </c>
      <c r="J49" s="42">
        <f t="shared" si="5"/>
        <v>4337192</v>
      </c>
      <c r="K49" s="35">
        <f t="shared" si="6"/>
        <v>17636</v>
      </c>
      <c r="L49" s="45">
        <f t="shared" si="7"/>
        <v>40240</v>
      </c>
      <c r="M49" s="45">
        <f t="shared" si="8"/>
        <v>57876</v>
      </c>
      <c r="N49" s="54">
        <f t="shared" si="9"/>
        <v>10659382</v>
      </c>
      <c r="O49" s="10"/>
    </row>
    <row r="50" spans="1:15" ht="13.5">
      <c r="A50" s="48">
        <v>31</v>
      </c>
      <c r="B50" s="63" t="s">
        <v>49</v>
      </c>
      <c r="C50" s="51">
        <v>15090</v>
      </c>
      <c r="D50" s="120">
        <v>0</v>
      </c>
      <c r="E50" s="51">
        <f t="shared" si="2"/>
        <v>15090</v>
      </c>
      <c r="F50" s="52">
        <f t="shared" si="10"/>
        <v>6337280</v>
      </c>
      <c r="G50" s="65">
        <v>8679</v>
      </c>
      <c r="H50" s="121">
        <v>0</v>
      </c>
      <c r="I50" s="66">
        <f t="shared" si="4"/>
        <v>8679</v>
      </c>
      <c r="J50" s="52">
        <f t="shared" si="5"/>
        <v>4345871</v>
      </c>
      <c r="K50" s="67">
        <f t="shared" si="6"/>
        <v>23769</v>
      </c>
      <c r="L50" s="121">
        <v>0</v>
      </c>
      <c r="M50" s="66">
        <f t="shared" si="8"/>
        <v>23769</v>
      </c>
      <c r="N50" s="68">
        <f t="shared" si="9"/>
        <v>10683151</v>
      </c>
      <c r="O50" s="10"/>
    </row>
    <row r="51" spans="1:15" ht="13.5">
      <c r="A51" s="48">
        <v>32</v>
      </c>
      <c r="B51" s="63" t="s">
        <v>50</v>
      </c>
      <c r="C51" s="64">
        <v>9417</v>
      </c>
      <c r="D51" s="64">
        <v>6978</v>
      </c>
      <c r="E51" s="64">
        <f t="shared" si="2"/>
        <v>16395</v>
      </c>
      <c r="F51" s="52">
        <f t="shared" si="10"/>
        <v>6353675</v>
      </c>
      <c r="G51" s="88">
        <v>4466</v>
      </c>
      <c r="H51" s="90">
        <v>130</v>
      </c>
      <c r="I51" s="90">
        <f t="shared" si="4"/>
        <v>4596</v>
      </c>
      <c r="J51" s="52">
        <f t="shared" si="5"/>
        <v>4350467</v>
      </c>
      <c r="K51" s="91">
        <f t="shared" si="6"/>
        <v>13883</v>
      </c>
      <c r="L51" s="90">
        <f t="shared" si="7"/>
        <v>7108</v>
      </c>
      <c r="M51" s="90">
        <f t="shared" si="8"/>
        <v>20991</v>
      </c>
      <c r="N51" s="68">
        <f t="shared" si="9"/>
        <v>10704142</v>
      </c>
      <c r="O51" s="10"/>
    </row>
    <row r="52" spans="1:15" ht="13.5">
      <c r="A52" s="38">
        <v>33</v>
      </c>
      <c r="B52" s="39" t="s">
        <v>68</v>
      </c>
      <c r="C52" s="40">
        <v>0</v>
      </c>
      <c r="D52" s="40">
        <v>0</v>
      </c>
      <c r="E52" s="40">
        <f t="shared" si="2"/>
        <v>0</v>
      </c>
      <c r="F52" s="42">
        <f t="shared" si="10"/>
        <v>6353675</v>
      </c>
      <c r="G52" s="122">
        <v>0</v>
      </c>
      <c r="H52" s="36">
        <v>0</v>
      </c>
      <c r="I52" s="36">
        <f t="shared" si="4"/>
        <v>0</v>
      </c>
      <c r="J52" s="42">
        <f t="shared" si="5"/>
        <v>4350467</v>
      </c>
      <c r="K52" s="123">
        <f t="shared" si="6"/>
        <v>0</v>
      </c>
      <c r="L52" s="90">
        <f t="shared" si="7"/>
        <v>0</v>
      </c>
      <c r="M52" s="36">
        <f t="shared" si="8"/>
        <v>0</v>
      </c>
      <c r="N52" s="54">
        <f t="shared" si="9"/>
        <v>10704142</v>
      </c>
      <c r="O52" s="10"/>
    </row>
    <row r="53" spans="1:15" ht="13.5">
      <c r="A53" s="38">
        <v>34</v>
      </c>
      <c r="B53" s="39" t="s">
        <v>69</v>
      </c>
      <c r="C53" s="40">
        <v>0</v>
      </c>
      <c r="D53" s="40">
        <v>0</v>
      </c>
      <c r="E53" s="40">
        <v>0</v>
      </c>
      <c r="F53" s="42">
        <f t="shared" si="10"/>
        <v>6353675</v>
      </c>
      <c r="G53" s="122">
        <v>0</v>
      </c>
      <c r="H53" s="36">
        <v>0</v>
      </c>
      <c r="I53" s="36">
        <v>0</v>
      </c>
      <c r="J53" s="42">
        <f t="shared" si="5"/>
        <v>4350467</v>
      </c>
      <c r="K53" s="123">
        <f t="shared" si="6"/>
        <v>0</v>
      </c>
      <c r="L53" s="90">
        <f t="shared" si="7"/>
        <v>0</v>
      </c>
      <c r="M53" s="36">
        <f t="shared" si="8"/>
        <v>0</v>
      </c>
      <c r="N53" s="54">
        <f t="shared" si="9"/>
        <v>10704142</v>
      </c>
      <c r="O53" s="10"/>
    </row>
    <row r="54" spans="1:15" ht="13.5">
      <c r="A54" s="38">
        <v>35</v>
      </c>
      <c r="B54" s="39" t="s">
        <v>70</v>
      </c>
      <c r="C54" s="40">
        <v>16532</v>
      </c>
      <c r="D54" s="40">
        <v>26671</v>
      </c>
      <c r="E54" s="40">
        <v>43203</v>
      </c>
      <c r="F54" s="42">
        <f t="shared" si="10"/>
        <v>6396878</v>
      </c>
      <c r="G54" s="122">
        <v>12496</v>
      </c>
      <c r="H54" s="36">
        <v>19614</v>
      </c>
      <c r="I54" s="36">
        <v>32560</v>
      </c>
      <c r="J54" s="42">
        <f t="shared" si="5"/>
        <v>4383027</v>
      </c>
      <c r="K54" s="123">
        <f t="shared" si="6"/>
        <v>29028</v>
      </c>
      <c r="L54" s="90">
        <f t="shared" si="7"/>
        <v>46285</v>
      </c>
      <c r="M54" s="36">
        <f t="shared" si="8"/>
        <v>75763</v>
      </c>
      <c r="N54" s="54">
        <f t="shared" si="9"/>
        <v>10779905</v>
      </c>
      <c r="O54" s="10"/>
    </row>
    <row r="55" spans="1:39" s="124" customFormat="1" ht="13.5">
      <c r="A55" s="38">
        <v>36</v>
      </c>
      <c r="B55" s="39" t="s">
        <v>51</v>
      </c>
      <c r="C55" s="40">
        <v>2751</v>
      </c>
      <c r="D55" s="40">
        <v>0</v>
      </c>
      <c r="E55" s="40">
        <f t="shared" si="2"/>
        <v>2751</v>
      </c>
      <c r="F55" s="42">
        <f t="shared" si="10"/>
        <v>6399629</v>
      </c>
      <c r="G55" s="122">
        <v>1668</v>
      </c>
      <c r="H55" s="36">
        <v>0</v>
      </c>
      <c r="I55" s="36">
        <f t="shared" si="4"/>
        <v>1668</v>
      </c>
      <c r="J55" s="42">
        <f t="shared" si="5"/>
        <v>4384695</v>
      </c>
      <c r="K55" s="123">
        <f t="shared" si="6"/>
        <v>4419</v>
      </c>
      <c r="L55" s="36">
        <f t="shared" si="7"/>
        <v>0</v>
      </c>
      <c r="M55" s="36">
        <f t="shared" si="8"/>
        <v>4419</v>
      </c>
      <c r="N55" s="54">
        <f t="shared" si="9"/>
        <v>10784324</v>
      </c>
      <c r="O55" s="1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</row>
    <row r="56" spans="1:15" ht="13.5">
      <c r="A56" s="48">
        <v>37</v>
      </c>
      <c r="B56" s="63" t="s">
        <v>52</v>
      </c>
      <c r="C56" s="90">
        <v>7169</v>
      </c>
      <c r="D56" s="89">
        <v>0</v>
      </c>
      <c r="E56" s="126">
        <f t="shared" si="2"/>
        <v>7169</v>
      </c>
      <c r="F56" s="127">
        <f aca="true" t="shared" si="11" ref="F56:F71">F55+E56</f>
        <v>6406798</v>
      </c>
      <c r="G56" s="128">
        <v>4009</v>
      </c>
      <c r="H56" s="121">
        <v>0</v>
      </c>
      <c r="I56" s="129">
        <f t="shared" si="4"/>
        <v>4009</v>
      </c>
      <c r="J56" s="127">
        <f t="shared" si="5"/>
        <v>4388704</v>
      </c>
      <c r="K56" s="130">
        <f t="shared" si="6"/>
        <v>11178</v>
      </c>
      <c r="L56" s="90">
        <f t="shared" si="7"/>
        <v>0</v>
      </c>
      <c r="M56" s="129">
        <f t="shared" si="8"/>
        <v>11178</v>
      </c>
      <c r="N56" s="131">
        <f t="shared" si="9"/>
        <v>10795502</v>
      </c>
      <c r="O56" s="10"/>
    </row>
    <row r="57" spans="1:15" ht="13.5">
      <c r="A57" s="48">
        <v>38</v>
      </c>
      <c r="B57" s="63" t="s">
        <v>53</v>
      </c>
      <c r="C57" s="66">
        <v>6931</v>
      </c>
      <c r="D57" s="66">
        <v>-1201</v>
      </c>
      <c r="E57" s="51">
        <f t="shared" si="2"/>
        <v>5730</v>
      </c>
      <c r="F57" s="52">
        <f t="shared" si="11"/>
        <v>6412528</v>
      </c>
      <c r="G57" s="65">
        <v>3885</v>
      </c>
      <c r="H57" s="121">
        <v>-158</v>
      </c>
      <c r="I57" s="66">
        <f t="shared" si="4"/>
        <v>3727</v>
      </c>
      <c r="J57" s="52">
        <f t="shared" si="5"/>
        <v>4392431</v>
      </c>
      <c r="K57" s="67">
        <f t="shared" si="6"/>
        <v>10816</v>
      </c>
      <c r="L57" s="66">
        <f t="shared" si="7"/>
        <v>-1359</v>
      </c>
      <c r="M57" s="66">
        <f t="shared" si="8"/>
        <v>9457</v>
      </c>
      <c r="N57" s="68">
        <f t="shared" si="9"/>
        <v>10804959</v>
      </c>
      <c r="O57" s="10"/>
    </row>
    <row r="58" spans="1:15" ht="13.5">
      <c r="A58" s="48">
        <v>39</v>
      </c>
      <c r="B58" s="63" t="s">
        <v>54</v>
      </c>
      <c r="C58" s="51">
        <v>7321</v>
      </c>
      <c r="D58" s="51">
        <v>20667</v>
      </c>
      <c r="E58" s="51">
        <f t="shared" si="2"/>
        <v>27988</v>
      </c>
      <c r="F58" s="52">
        <f t="shared" si="11"/>
        <v>6440516</v>
      </c>
      <c r="G58" s="65">
        <v>4704</v>
      </c>
      <c r="H58" s="66">
        <v>-1363</v>
      </c>
      <c r="I58" s="66">
        <f t="shared" si="4"/>
        <v>3341</v>
      </c>
      <c r="J58" s="52">
        <f t="shared" si="5"/>
        <v>4395772</v>
      </c>
      <c r="K58" s="67">
        <f t="shared" si="6"/>
        <v>12025</v>
      </c>
      <c r="L58" s="66">
        <f t="shared" si="7"/>
        <v>19304</v>
      </c>
      <c r="M58" s="66">
        <f t="shared" si="8"/>
        <v>31329</v>
      </c>
      <c r="N58" s="68">
        <f t="shared" si="9"/>
        <v>10836288</v>
      </c>
      <c r="O58" s="10"/>
    </row>
    <row r="59" spans="1:15" ht="13.5">
      <c r="A59" s="48">
        <v>40</v>
      </c>
      <c r="B59" s="63" t="s">
        <v>55</v>
      </c>
      <c r="C59" s="51">
        <v>8014</v>
      </c>
      <c r="D59" s="87">
        <v>26</v>
      </c>
      <c r="E59" s="51">
        <f t="shared" si="2"/>
        <v>8040</v>
      </c>
      <c r="F59" s="52">
        <f t="shared" si="11"/>
        <v>6448556</v>
      </c>
      <c r="G59" s="65">
        <v>6297</v>
      </c>
      <c r="H59" s="134">
        <v>204</v>
      </c>
      <c r="I59" s="66">
        <f t="shared" si="4"/>
        <v>6501</v>
      </c>
      <c r="J59" s="52">
        <f t="shared" si="5"/>
        <v>4402273</v>
      </c>
      <c r="K59" s="67">
        <f t="shared" si="6"/>
        <v>14311</v>
      </c>
      <c r="L59" s="134">
        <f t="shared" si="7"/>
        <v>230</v>
      </c>
      <c r="M59" s="66">
        <f t="shared" si="8"/>
        <v>14541</v>
      </c>
      <c r="N59" s="68">
        <f t="shared" si="9"/>
        <v>10850829</v>
      </c>
      <c r="O59" s="10"/>
    </row>
    <row r="60" spans="1:15" ht="13.5">
      <c r="A60" s="48">
        <v>41</v>
      </c>
      <c r="B60" s="63" t="s">
        <v>56</v>
      </c>
      <c r="C60" s="51">
        <v>7470</v>
      </c>
      <c r="D60" s="87">
        <v>254</v>
      </c>
      <c r="E60" s="51">
        <f t="shared" si="2"/>
        <v>7724</v>
      </c>
      <c r="F60" s="52">
        <f t="shared" si="11"/>
        <v>6456280</v>
      </c>
      <c r="G60" s="65">
        <v>8306</v>
      </c>
      <c r="H60" s="66">
        <v>2053</v>
      </c>
      <c r="I60" s="66">
        <f t="shared" si="4"/>
        <v>10359</v>
      </c>
      <c r="J60" s="52">
        <f t="shared" si="5"/>
        <v>4412632</v>
      </c>
      <c r="K60" s="67">
        <f t="shared" si="6"/>
        <v>15776</v>
      </c>
      <c r="L60" s="66">
        <f t="shared" si="7"/>
        <v>2307</v>
      </c>
      <c r="M60" s="66">
        <f t="shared" si="8"/>
        <v>18083</v>
      </c>
      <c r="N60" s="68">
        <f t="shared" si="9"/>
        <v>10868912</v>
      </c>
      <c r="O60" s="10"/>
    </row>
    <row r="61" spans="1:15" ht="13.5">
      <c r="A61" s="48">
        <v>42</v>
      </c>
      <c r="B61" s="63" t="s">
        <v>57</v>
      </c>
      <c r="C61" s="51">
        <v>10865</v>
      </c>
      <c r="D61" s="87">
        <v>0</v>
      </c>
      <c r="E61" s="51">
        <f t="shared" si="2"/>
        <v>10865</v>
      </c>
      <c r="F61" s="52">
        <f t="shared" si="11"/>
        <v>6467145</v>
      </c>
      <c r="G61" s="65">
        <v>11194</v>
      </c>
      <c r="H61" s="66">
        <v>2548</v>
      </c>
      <c r="I61" s="66">
        <f t="shared" si="4"/>
        <v>13742</v>
      </c>
      <c r="J61" s="52">
        <f t="shared" si="5"/>
        <v>4426374</v>
      </c>
      <c r="K61" s="67">
        <f t="shared" si="6"/>
        <v>22059</v>
      </c>
      <c r="L61" s="66">
        <f t="shared" si="7"/>
        <v>2548</v>
      </c>
      <c r="M61" s="66">
        <f t="shared" si="8"/>
        <v>24607</v>
      </c>
      <c r="N61" s="68">
        <f t="shared" si="9"/>
        <v>10893519</v>
      </c>
      <c r="O61" s="10"/>
    </row>
    <row r="62" spans="1:15" ht="13.5">
      <c r="A62" s="48">
        <v>43</v>
      </c>
      <c r="B62" s="63" t="s">
        <v>58</v>
      </c>
      <c r="C62" s="126">
        <v>14160</v>
      </c>
      <c r="D62" s="126">
        <v>32992</v>
      </c>
      <c r="E62" s="126">
        <f t="shared" si="2"/>
        <v>47152</v>
      </c>
      <c r="F62" s="127">
        <f t="shared" si="11"/>
        <v>6514297</v>
      </c>
      <c r="G62" s="128">
        <v>17011</v>
      </c>
      <c r="H62" s="129">
        <v>10448</v>
      </c>
      <c r="I62" s="129">
        <f t="shared" si="4"/>
        <v>27459</v>
      </c>
      <c r="J62" s="127">
        <f t="shared" si="5"/>
        <v>4453833</v>
      </c>
      <c r="K62" s="130">
        <f t="shared" si="6"/>
        <v>31171</v>
      </c>
      <c r="L62" s="129">
        <f t="shared" si="7"/>
        <v>43440</v>
      </c>
      <c r="M62" s="129">
        <f t="shared" si="8"/>
        <v>74611</v>
      </c>
      <c r="N62" s="131">
        <f t="shared" si="9"/>
        <v>10968130</v>
      </c>
      <c r="O62" s="10"/>
    </row>
    <row r="63" spans="1:15" ht="13.5">
      <c r="A63" s="48">
        <v>44</v>
      </c>
      <c r="B63" s="63" t="s">
        <v>59</v>
      </c>
      <c r="C63" s="119">
        <v>21681</v>
      </c>
      <c r="D63" s="120">
        <v>0</v>
      </c>
      <c r="E63" s="119">
        <f t="shared" si="2"/>
        <v>21681</v>
      </c>
      <c r="F63" s="139">
        <f t="shared" si="11"/>
        <v>6535978</v>
      </c>
      <c r="G63" s="140">
        <v>25485</v>
      </c>
      <c r="H63" s="141">
        <v>1311</v>
      </c>
      <c r="I63" s="141">
        <f t="shared" si="4"/>
        <v>26796</v>
      </c>
      <c r="J63" s="139">
        <f t="shared" si="5"/>
        <v>4480629</v>
      </c>
      <c r="K63" s="85">
        <f t="shared" si="6"/>
        <v>47166</v>
      </c>
      <c r="L63" s="86">
        <f t="shared" si="7"/>
        <v>1311</v>
      </c>
      <c r="M63" s="86">
        <f t="shared" si="8"/>
        <v>48477</v>
      </c>
      <c r="N63" s="142">
        <f t="shared" si="9"/>
        <v>11016607</v>
      </c>
      <c r="O63" s="10"/>
    </row>
    <row r="64" spans="1:15" ht="13.5">
      <c r="A64" s="143">
        <v>45</v>
      </c>
      <c r="B64" s="63" t="s">
        <v>60</v>
      </c>
      <c r="C64" s="119">
        <v>15912</v>
      </c>
      <c r="D64" s="119">
        <v>429</v>
      </c>
      <c r="E64" s="119">
        <f t="shared" si="2"/>
        <v>16341</v>
      </c>
      <c r="F64" s="139">
        <f t="shared" si="11"/>
        <v>6552319</v>
      </c>
      <c r="G64" s="140">
        <v>31491</v>
      </c>
      <c r="H64" s="141">
        <v>5349</v>
      </c>
      <c r="I64" s="141">
        <f t="shared" si="4"/>
        <v>36840</v>
      </c>
      <c r="J64" s="139">
        <f t="shared" si="5"/>
        <v>4517469</v>
      </c>
      <c r="K64" s="85">
        <f t="shared" si="6"/>
        <v>47403</v>
      </c>
      <c r="L64" s="86">
        <f t="shared" si="7"/>
        <v>5778</v>
      </c>
      <c r="M64" s="86">
        <f t="shared" si="8"/>
        <v>53181</v>
      </c>
      <c r="N64" s="142">
        <f t="shared" si="9"/>
        <v>11069788</v>
      </c>
      <c r="O64" s="10"/>
    </row>
    <row r="65" spans="1:15" ht="13.5">
      <c r="A65" s="48">
        <v>46</v>
      </c>
      <c r="B65" s="63" t="s">
        <v>61</v>
      </c>
      <c r="C65" s="119">
        <v>22225</v>
      </c>
      <c r="D65" s="119">
        <v>457</v>
      </c>
      <c r="E65" s="119">
        <f t="shared" si="2"/>
        <v>22682</v>
      </c>
      <c r="F65" s="139">
        <f t="shared" si="11"/>
        <v>6575001</v>
      </c>
      <c r="G65" s="140">
        <v>34571</v>
      </c>
      <c r="H65" s="89">
        <v>820</v>
      </c>
      <c r="I65" s="141">
        <f t="shared" si="4"/>
        <v>35391</v>
      </c>
      <c r="J65" s="139">
        <f t="shared" si="5"/>
        <v>4552860</v>
      </c>
      <c r="K65" s="85">
        <f t="shared" si="6"/>
        <v>56796</v>
      </c>
      <c r="L65" s="86">
        <f t="shared" si="7"/>
        <v>1277</v>
      </c>
      <c r="M65" s="86">
        <f t="shared" si="8"/>
        <v>58073</v>
      </c>
      <c r="N65" s="142">
        <f t="shared" si="9"/>
        <v>11127861</v>
      </c>
      <c r="O65" s="10"/>
    </row>
    <row r="66" spans="1:15" ht="13.5">
      <c r="A66" s="48">
        <v>47</v>
      </c>
      <c r="B66" s="63" t="s">
        <v>62</v>
      </c>
      <c r="C66" s="119">
        <v>16331</v>
      </c>
      <c r="D66" s="119">
        <v>19073</v>
      </c>
      <c r="E66" s="119">
        <f t="shared" si="2"/>
        <v>35404</v>
      </c>
      <c r="F66" s="139">
        <f t="shared" si="11"/>
        <v>6610405</v>
      </c>
      <c r="G66" s="140">
        <v>35448</v>
      </c>
      <c r="H66" s="141">
        <v>21206</v>
      </c>
      <c r="I66" s="141">
        <f t="shared" si="4"/>
        <v>56654</v>
      </c>
      <c r="J66" s="139">
        <f t="shared" si="5"/>
        <v>4609514</v>
      </c>
      <c r="K66" s="85">
        <f t="shared" si="6"/>
        <v>51779</v>
      </c>
      <c r="L66" s="86">
        <f t="shared" si="7"/>
        <v>40279</v>
      </c>
      <c r="M66" s="86">
        <f t="shared" si="8"/>
        <v>92058</v>
      </c>
      <c r="N66" s="142">
        <f t="shared" si="9"/>
        <v>11219919</v>
      </c>
      <c r="O66" s="10"/>
    </row>
    <row r="67" spans="1:15" ht="13.5">
      <c r="A67" s="48">
        <v>48</v>
      </c>
      <c r="B67" s="63" t="s">
        <v>63</v>
      </c>
      <c r="C67" s="119">
        <v>13827</v>
      </c>
      <c r="D67" s="146" t="s">
        <v>64</v>
      </c>
      <c r="E67" s="119">
        <f t="shared" si="2"/>
        <v>13827</v>
      </c>
      <c r="F67" s="139">
        <f t="shared" si="11"/>
        <v>6624232</v>
      </c>
      <c r="G67" s="140">
        <v>29405</v>
      </c>
      <c r="H67" s="141">
        <v>1040</v>
      </c>
      <c r="I67" s="141">
        <f t="shared" si="4"/>
        <v>30445</v>
      </c>
      <c r="J67" s="139">
        <f t="shared" si="5"/>
        <v>4639959</v>
      </c>
      <c r="K67" s="85">
        <f t="shared" si="6"/>
        <v>43232</v>
      </c>
      <c r="L67" s="86">
        <f t="shared" si="7"/>
        <v>1040</v>
      </c>
      <c r="M67" s="86">
        <f t="shared" si="8"/>
        <v>44272</v>
      </c>
      <c r="N67" s="142">
        <f t="shared" si="9"/>
        <v>11264191</v>
      </c>
      <c r="O67" s="10"/>
    </row>
    <row r="68" spans="1:15" s="1" customFormat="1" ht="13.5">
      <c r="A68" s="48">
        <v>49</v>
      </c>
      <c r="B68" s="63" t="s">
        <v>65</v>
      </c>
      <c r="C68" s="119">
        <v>13465</v>
      </c>
      <c r="D68" s="119">
        <v>729</v>
      </c>
      <c r="E68" s="119">
        <f t="shared" si="2"/>
        <v>14194</v>
      </c>
      <c r="F68" s="139">
        <f t="shared" si="11"/>
        <v>6638426</v>
      </c>
      <c r="G68" s="140">
        <v>26263</v>
      </c>
      <c r="H68" s="89">
        <v>141</v>
      </c>
      <c r="I68" s="141">
        <f t="shared" si="4"/>
        <v>26404</v>
      </c>
      <c r="J68" s="139">
        <f t="shared" si="5"/>
        <v>4666363</v>
      </c>
      <c r="K68" s="85">
        <f t="shared" si="6"/>
        <v>39728</v>
      </c>
      <c r="L68" s="86">
        <f t="shared" si="7"/>
        <v>870</v>
      </c>
      <c r="M68" s="86">
        <f t="shared" si="8"/>
        <v>40598</v>
      </c>
      <c r="N68" s="142">
        <f t="shared" si="9"/>
        <v>11304789</v>
      </c>
      <c r="O68" s="29"/>
    </row>
    <row r="69" spans="1:15" ht="13.5">
      <c r="A69" s="48">
        <v>50</v>
      </c>
      <c r="B69" s="63" t="s">
        <v>66</v>
      </c>
      <c r="C69" s="119">
        <v>36544</v>
      </c>
      <c r="D69" s="119">
        <v>242</v>
      </c>
      <c r="E69" s="119">
        <f t="shared" si="2"/>
        <v>36786</v>
      </c>
      <c r="F69" s="139">
        <f t="shared" si="11"/>
        <v>6675212</v>
      </c>
      <c r="G69" s="140">
        <v>54748</v>
      </c>
      <c r="H69" s="141">
        <v>2563</v>
      </c>
      <c r="I69" s="141">
        <f t="shared" si="4"/>
        <v>57311</v>
      </c>
      <c r="J69" s="139">
        <f t="shared" si="5"/>
        <v>4723674</v>
      </c>
      <c r="K69" s="85">
        <f t="shared" si="6"/>
        <v>91292</v>
      </c>
      <c r="L69" s="86">
        <f t="shared" si="7"/>
        <v>2805</v>
      </c>
      <c r="M69" s="86">
        <f t="shared" si="8"/>
        <v>94097</v>
      </c>
      <c r="N69" s="142">
        <f t="shared" si="9"/>
        <v>11398886</v>
      </c>
      <c r="O69" s="10"/>
    </row>
    <row r="70" spans="1:15" ht="13.5">
      <c r="A70" s="48">
        <v>51</v>
      </c>
      <c r="B70" s="63" t="s">
        <v>67</v>
      </c>
      <c r="C70" s="119">
        <v>40002</v>
      </c>
      <c r="D70" s="119">
        <v>20088</v>
      </c>
      <c r="E70" s="119">
        <f t="shared" si="2"/>
        <v>60090</v>
      </c>
      <c r="F70" s="139">
        <f t="shared" si="11"/>
        <v>6735302</v>
      </c>
      <c r="G70" s="140">
        <v>82580</v>
      </c>
      <c r="H70" s="141">
        <v>38630</v>
      </c>
      <c r="I70" s="141">
        <f t="shared" si="4"/>
        <v>121210</v>
      </c>
      <c r="J70" s="139">
        <f t="shared" si="5"/>
        <v>4844884</v>
      </c>
      <c r="K70" s="85">
        <f t="shared" si="6"/>
        <v>122582</v>
      </c>
      <c r="L70" s="86">
        <f t="shared" si="7"/>
        <v>58718</v>
      </c>
      <c r="M70" s="86">
        <f t="shared" si="8"/>
        <v>181300</v>
      </c>
      <c r="N70" s="142">
        <f t="shared" si="9"/>
        <v>11580186</v>
      </c>
      <c r="O70" s="10"/>
    </row>
    <row r="71" spans="1:15" ht="14.25" thickBot="1">
      <c r="A71" s="69">
        <v>52</v>
      </c>
      <c r="B71" s="93" t="s">
        <v>72</v>
      </c>
      <c r="C71" s="70">
        <v>56617</v>
      </c>
      <c r="D71" s="149">
        <v>88218</v>
      </c>
      <c r="E71" s="70">
        <f t="shared" si="2"/>
        <v>144835</v>
      </c>
      <c r="F71" s="71">
        <f t="shared" si="11"/>
        <v>6880137</v>
      </c>
      <c r="G71" s="144">
        <v>73856</v>
      </c>
      <c r="H71" s="145">
        <v>130436</v>
      </c>
      <c r="I71" s="145">
        <f t="shared" si="4"/>
        <v>204292</v>
      </c>
      <c r="J71" s="71">
        <f t="shared" si="5"/>
        <v>5049176</v>
      </c>
      <c r="K71" s="138">
        <f t="shared" si="6"/>
        <v>130473</v>
      </c>
      <c r="L71" s="72">
        <f t="shared" si="7"/>
        <v>218654</v>
      </c>
      <c r="M71" s="72">
        <f t="shared" si="8"/>
        <v>349127</v>
      </c>
      <c r="N71" s="73">
        <f t="shared" si="9"/>
        <v>11929313</v>
      </c>
      <c r="O71" s="10"/>
    </row>
    <row r="72" spans="1:15" ht="13.5">
      <c r="A72" s="10"/>
      <c r="B72" s="74"/>
      <c r="C72" s="75"/>
      <c r="D72" s="75"/>
      <c r="E72" s="76"/>
      <c r="F72" s="77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3.5">
      <c r="A73" s="10"/>
      <c r="B73" s="78"/>
      <c r="C73" s="79"/>
      <c r="D73" s="79"/>
      <c r="E73" s="80"/>
      <c r="F73" s="81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3.5">
      <c r="A74" s="10"/>
      <c r="B74" s="11"/>
      <c r="C74" s="79"/>
      <c r="D74" s="79"/>
      <c r="E74" s="80"/>
      <c r="F74" s="82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3.5">
      <c r="A75" s="10"/>
      <c r="B75" s="11"/>
      <c r="C75" s="79"/>
      <c r="D75" s="79"/>
      <c r="E75" s="80"/>
      <c r="F75" s="82"/>
      <c r="G75" s="132"/>
      <c r="H75" s="10"/>
      <c r="I75" s="10"/>
      <c r="J75" s="10"/>
      <c r="K75" s="10"/>
      <c r="L75" s="10"/>
      <c r="M75" s="10"/>
      <c r="N75" s="10"/>
      <c r="O75" s="10"/>
    </row>
    <row r="76" spans="3:6" ht="13.5">
      <c r="C76" s="95"/>
      <c r="D76" s="95"/>
      <c r="E76" s="96"/>
      <c r="F76" s="6"/>
    </row>
    <row r="77" spans="3:6" ht="12">
      <c r="C77" s="97"/>
      <c r="D77" s="97"/>
      <c r="E77" s="96"/>
      <c r="F77" s="6"/>
    </row>
    <row r="78" spans="3:6" ht="12">
      <c r="C78" s="5"/>
      <c r="D78" s="5"/>
      <c r="E78" s="8"/>
      <c r="F78" s="6"/>
    </row>
    <row r="79" spans="3:6" ht="12">
      <c r="C79" s="5"/>
      <c r="D79" s="5"/>
      <c r="E79" s="8"/>
      <c r="F79" s="6"/>
    </row>
    <row r="80" spans="3:6" ht="12">
      <c r="C80" s="5"/>
      <c r="D80" s="5"/>
      <c r="E80" s="8"/>
      <c r="F80" s="6"/>
    </row>
    <row r="81" spans="3:6" ht="12">
      <c r="C81" s="5"/>
      <c r="D81" s="5"/>
      <c r="E81" s="8"/>
      <c r="F81" s="6"/>
    </row>
    <row r="82" spans="3:6" ht="12">
      <c r="C82" s="5"/>
      <c r="D82" s="5"/>
      <c r="E82" s="8"/>
      <c r="F82" s="6"/>
    </row>
    <row r="83" spans="3:6" ht="12">
      <c r="C83" s="5"/>
      <c r="D83" s="5"/>
      <c r="E83" s="8"/>
      <c r="F83" s="6"/>
    </row>
    <row r="84" spans="3:6" ht="12">
      <c r="C84" s="5"/>
      <c r="D84" s="5"/>
      <c r="E84" s="8"/>
      <c r="F84" s="6"/>
    </row>
    <row r="85" spans="3:6" ht="12">
      <c r="C85" s="5"/>
      <c r="D85" s="5"/>
      <c r="E85" s="8"/>
      <c r="F85" s="6"/>
    </row>
    <row r="86" spans="3:6" ht="12">
      <c r="C86" s="5"/>
      <c r="D86" s="5"/>
      <c r="E86" s="8"/>
      <c r="F86" s="6"/>
    </row>
    <row r="87" spans="3:6" ht="12">
      <c r="C87" s="5"/>
      <c r="D87" s="5"/>
      <c r="E87" s="8"/>
      <c r="F87" s="6"/>
    </row>
    <row r="88" spans="3:6" ht="12">
      <c r="C88" s="5"/>
      <c r="D88" s="5"/>
      <c r="E88" s="8"/>
      <c r="F88" s="6"/>
    </row>
    <row r="89" spans="3:6" ht="12">
      <c r="C89" s="5"/>
      <c r="D89" s="5"/>
      <c r="E89" s="8"/>
      <c r="F89" s="6"/>
    </row>
    <row r="90" spans="3:6" ht="12">
      <c r="C90" s="5"/>
      <c r="D90" s="5"/>
      <c r="E90" s="8"/>
      <c r="F90" s="6"/>
    </row>
    <row r="91" spans="3:6" ht="12">
      <c r="C91" s="5"/>
      <c r="D91" s="5"/>
      <c r="E91" s="8"/>
      <c r="F91" s="6"/>
    </row>
    <row r="92" spans="3:6" ht="12">
      <c r="C92" s="5"/>
      <c r="D92" s="5"/>
      <c r="E92" s="8"/>
      <c r="F92" s="6"/>
    </row>
    <row r="93" spans="3:6" ht="12">
      <c r="C93" s="5"/>
      <c r="D93" s="5"/>
      <c r="E93" s="8"/>
      <c r="F93" s="6"/>
    </row>
    <row r="94" spans="3:6" ht="12">
      <c r="C94" s="5"/>
      <c r="D94" s="5"/>
      <c r="E94" s="8"/>
      <c r="F94" s="6"/>
    </row>
    <row r="95" spans="3:6" ht="12">
      <c r="C95" s="5"/>
      <c r="D95" s="5"/>
      <c r="E95" s="8"/>
      <c r="F95" s="6"/>
    </row>
    <row r="96" spans="3:6" ht="12">
      <c r="C96" s="5"/>
      <c r="D96" s="5"/>
      <c r="E96" s="8"/>
      <c r="F96" s="6"/>
    </row>
    <row r="97" spans="3:6" ht="12">
      <c r="C97" s="5"/>
      <c r="D97" s="5"/>
      <c r="E97" s="8"/>
      <c r="F97" s="6"/>
    </row>
    <row r="98" spans="3:6" ht="12">
      <c r="C98" s="5"/>
      <c r="D98" s="5"/>
      <c r="E98" s="8"/>
      <c r="F98" s="6"/>
    </row>
    <row r="99" spans="3:6" ht="12">
      <c r="C99" s="5"/>
      <c r="D99" s="5"/>
      <c r="E99" s="8"/>
      <c r="F99" s="6"/>
    </row>
    <row r="100" spans="3:6" ht="12">
      <c r="C100" s="5"/>
      <c r="D100" s="5"/>
      <c r="E100" s="8"/>
      <c r="F100" s="6"/>
    </row>
    <row r="101" spans="3:6" ht="12">
      <c r="C101" s="5"/>
      <c r="D101" s="5"/>
      <c r="E101" s="8"/>
      <c r="F101" s="6"/>
    </row>
    <row r="102" spans="3:6" ht="12">
      <c r="C102" s="5"/>
      <c r="D102" s="5"/>
      <c r="E102" s="8"/>
      <c r="F102" s="6"/>
    </row>
    <row r="103" spans="3:6" ht="12">
      <c r="C103" s="5"/>
      <c r="D103" s="5"/>
      <c r="E103" s="8"/>
      <c r="F103" s="6"/>
    </row>
    <row r="104" spans="3:6" ht="12">
      <c r="C104" s="5"/>
      <c r="D104" s="5"/>
      <c r="E104" s="8"/>
      <c r="F104" s="6"/>
    </row>
    <row r="105" spans="3:6" ht="12">
      <c r="C105" s="5"/>
      <c r="D105" s="5"/>
      <c r="E105" s="8"/>
      <c r="F105" s="6"/>
    </row>
    <row r="106" spans="3:6" ht="12">
      <c r="C106" s="5"/>
      <c r="D106" s="5"/>
      <c r="E106" s="8"/>
      <c r="F106" s="6"/>
    </row>
    <row r="107" spans="3:6" ht="12">
      <c r="C107" s="5"/>
      <c r="D107" s="5"/>
      <c r="E107" s="8"/>
      <c r="F107" s="6"/>
    </row>
    <row r="108" spans="3:6" ht="12">
      <c r="C108" s="5"/>
      <c r="D108" s="5"/>
      <c r="E108" s="8"/>
      <c r="F108" s="6"/>
    </row>
  </sheetData>
  <sheetProtection/>
  <mergeCells count="34">
    <mergeCell ref="J4:K4"/>
    <mergeCell ref="L4:M4"/>
    <mergeCell ref="J5:K5"/>
    <mergeCell ref="L5:M5"/>
    <mergeCell ref="J6:K6"/>
    <mergeCell ref="L6:M6"/>
    <mergeCell ref="H10:I10"/>
    <mergeCell ref="C17:F17"/>
    <mergeCell ref="A8:F8"/>
    <mergeCell ref="A9:F9"/>
    <mergeCell ref="A10:F10"/>
    <mergeCell ref="A12:F12"/>
    <mergeCell ref="A13:F13"/>
    <mergeCell ref="A15:F16"/>
    <mergeCell ref="K17:N17"/>
    <mergeCell ref="K15:N16"/>
    <mergeCell ref="N11:O11"/>
    <mergeCell ref="H12:I12"/>
    <mergeCell ref="K12:L12"/>
    <mergeCell ref="K13:L13"/>
    <mergeCell ref="H11:I11"/>
    <mergeCell ref="H13:I13"/>
    <mergeCell ref="G17:J17"/>
    <mergeCell ref="G15:J16"/>
    <mergeCell ref="H7:I7"/>
    <mergeCell ref="H8:I8"/>
    <mergeCell ref="H9:I9"/>
    <mergeCell ref="H6:I6"/>
    <mergeCell ref="K2:M2"/>
    <mergeCell ref="H3:J3"/>
    <mergeCell ref="K3:M3"/>
    <mergeCell ref="H2:J2"/>
    <mergeCell ref="H4:I4"/>
    <mergeCell ref="H5:I5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Steyn</cp:lastModifiedBy>
  <cp:lastPrinted>2013-06-26T06:07:42Z</cp:lastPrinted>
  <dcterms:created xsi:type="dcterms:W3CDTF">2005-11-02T09:45:58Z</dcterms:created>
  <dcterms:modified xsi:type="dcterms:W3CDTF">2017-05-08T11:12:02Z</dcterms:modified>
  <cp:category/>
  <cp:version/>
  <cp:contentType/>
  <cp:contentStatus/>
</cp:coreProperties>
</file>