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ei 2002 en finaal 2001-2002" sheetId="1" r:id="rId1"/>
  </sheets>
  <definedNames/>
  <calcPr fullCalcOnLoad="1"/>
</workbook>
</file>

<file path=xl/sharedStrings.xml><?xml version="1.0" encoding="utf-8"?>
<sst xmlns="http://schemas.openxmlformats.org/spreadsheetml/2006/main" count="166" uniqueCount="123">
  <si>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</si>
  <si>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</si>
  <si>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</si>
  <si>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</si>
  <si>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</si>
  <si>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</si>
  <si>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</si>
  <si>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</si>
  <si>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</si>
  <si>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</si>
  <si>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</si>
  <si>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</si>
  <si>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</si>
  <si>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</si>
  <si>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</si>
  <si>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</si>
  <si>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</si>
  <si>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</si>
  <si>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</si>
  <si>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</si>
  <si>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</si>
  <si>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</si>
  <si>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</si>
  <si>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</si>
  <si>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</si>
  <si>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</si>
  <si>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</si>
  <si>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</si>
  <si>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</si>
  <si>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</si>
  <si>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</si>
  <si>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</si>
  <si>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</si>
  <si>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</si>
  <si>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</si>
  <si>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</si>
  <si>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</si>
  <si>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</si>
  <si>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</si>
  <si>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</si>
  <si>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</si>
  <si>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</si>
  <si>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</si>
  <si>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 xml:space="preserve">(9) </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</si>
  <si>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</si>
  <si>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</si>
  <si>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</si>
  <si>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</si>
  <si>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</si>
  <si>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</si>
  <si>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</si>
  <si>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</si>
  <si>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Apr 2001</t>
  </si>
  <si>
    <t>27 782</t>
  </si>
  <si>
    <t>46 314</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</si>
  <si>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</si>
  <si>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</si>
  <si>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</si>
  <si>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</si>
  <si>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</si>
  <si>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</si>
  <si>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</si>
  <si>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</si>
  <si>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</si>
  <si>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</si>
  <si>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</si>
  <si>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</si>
  <si>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</si>
  <si>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Amended information received from collaborators./Gewysigde inligting ontvang van medewerkers.</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</si>
  <si>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</si>
  <si>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</si>
  <si>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</si>
  <si>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</si>
  <si>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</si>
  <si>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</si>
  <si>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</si>
  <si>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</si>
  <si>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</si>
  <si>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(f) Unutilised stock (a+b-c-d-e) (8)</t>
  </si>
  <si>
    <t>Lewerings direk vanaf plase (5)(8)</t>
  </si>
  <si>
    <t>Deliveries directly from farms (5)(8)</t>
  </si>
  <si>
    <t>1 May/Mei 2000</t>
  </si>
  <si>
    <t>Products (6)</t>
  </si>
  <si>
    <t>(d) RSA Exports (7)</t>
  </si>
  <si>
    <t>Produkte (6)</t>
  </si>
  <si>
    <t>(d) RSA Uitvoere(7)</t>
  </si>
  <si>
    <t xml:space="preserve"> 31 Mar/Mrt 2002</t>
  </si>
  <si>
    <t>1 Mar/Mrt 2002</t>
  </si>
  <si>
    <t>Mar/Mrt 2002</t>
  </si>
  <si>
    <t>May/Mei 2001 - Mar/Mrt 2002</t>
  </si>
  <si>
    <t>Apr 2002</t>
  </si>
  <si>
    <t>1 Apr 2002</t>
  </si>
  <si>
    <t xml:space="preserve"> 30 Apr 2002</t>
  </si>
  <si>
    <t>May/Mei 2001 - Apr 2002</t>
  </si>
  <si>
    <t>Prog May/Mei 2001 - Apr 2002</t>
  </si>
  <si>
    <t>May/Mei 2000 - Apr 2001</t>
  </si>
  <si>
    <t>Prog May/Mei 2000 - Apr 2001</t>
  </si>
  <si>
    <t xml:space="preserve"> 30 Apr 2001</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</si>
  <si>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</si>
  <si>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</si>
  <si>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</si>
  <si>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</si>
  <si>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</si>
  <si>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</si>
  <si>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</si>
  <si>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</si>
  <si>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</si>
  <si>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</si>
  <si>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</si>
  <si>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</si>
  <si>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</si>
  <si>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</si>
  <si>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 May/Mei 2001</t>
  </si>
  <si>
    <r>
      <t>(f) Onaangewende voorraad</t>
    </r>
    <r>
      <rPr>
        <sz val="14"/>
        <rFont val="Arial"/>
        <family val="2"/>
      </rPr>
      <t xml:space="preserve"> </t>
    </r>
    <r>
      <rPr>
        <b/>
        <sz val="14"/>
        <rFont val="Arial"/>
        <family val="2"/>
      </rPr>
      <t>(a+b-c-d-e) (8)</t>
    </r>
  </si>
  <si>
    <t xml:space="preserve">SMI-062002  </t>
  </si>
  <si>
    <t>28/06/2002</t>
  </si>
  <si>
    <t xml:space="preserve">   MAIZE/MIELIES - 2001/2002 Year (May - Apr) Final/ 2001/2002 Jaar (Mei - Apr) (2) Finaal</t>
  </si>
  <si>
    <t>Net dispatches(+)/receipts(-) (8)</t>
  </si>
  <si>
    <t>Netto versendings(+)/ontvangstes(-)(8)</t>
  </si>
  <si>
    <t>4 404 493</t>
  </si>
  <si>
    <t>2 993 598</t>
  </si>
  <si>
    <t>231 759</t>
  </si>
  <si>
    <t>305 957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</si>
</sst>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6">
    <font>
      <sz val="10"/>
      <name val="Arial"/>
      <family val="0"/>
    </font>
    <font>
      <b/>
      <sz val="14"/>
      <name val="Arial"/>
      <family val="2"/>
    </font>
    <font>
      <sz val="14"/>
      <name val="Arial"/>
      <family val="2"/>
    </font>
    <font>
      <i/>
      <sz val="14"/>
      <name val="Arial"/>
      <family val="2"/>
    </font>
    <font>
      <sz val="17"/>
      <name val="Arial"/>
      <family val="2"/>
    </font>
    <font>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0" borderId="0" xfId="0" applyFont="1" applyFill="1" applyBorder="1" applyAlignment="1">
      <alignment horizontal="left"/>
    </xf>
    <xf numFmtId="1" fontId="2" fillId="0" borderId="0" xfId="0"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quotePrefix="1">
      <alignment/>
    </xf>
    <xf numFmtId="165" fontId="2" fillId="0" borderId="0" xfId="0" applyNumberFormat="1"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17" fontId="2" fillId="0" borderId="0" xfId="0" applyNumberFormat="1" applyFont="1" applyFill="1" applyAlignment="1">
      <alignment horizontal="left"/>
    </xf>
    <xf numFmtId="17" fontId="2" fillId="0" borderId="0" xfId="0" applyNumberFormat="1" applyFont="1" applyFill="1" applyAlignment="1" quotePrefix="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0" fontId="2" fillId="0" borderId="4"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8" xfId="0" applyFont="1" applyFill="1" applyBorder="1" applyAlignment="1">
      <alignment horizontal="center"/>
    </xf>
    <xf numFmtId="0" fontId="2" fillId="0" borderId="9"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Font="1" applyFill="1" applyBorder="1" applyAlignment="1" quotePrefix="1">
      <alignment horizontal="center"/>
    </xf>
    <xf numFmtId="3" fontId="1" fillId="0" borderId="11" xfId="0" applyNumberFormat="1" applyFont="1" applyFill="1" applyBorder="1" applyAlignment="1">
      <alignment horizontal="center"/>
    </xf>
    <xf numFmtId="3" fontId="1" fillId="0" borderId="1" xfId="0" applyNumberFormat="1" applyFont="1" applyFill="1" applyBorder="1" applyAlignment="1">
      <alignment horizontal="center"/>
    </xf>
    <xf numFmtId="17" fontId="2" fillId="0" borderId="12" xfId="0" applyNumberFormat="1"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quotePrefix="1">
      <alignment horizont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2" fillId="0" borderId="0" xfId="0" applyFont="1" applyFill="1" applyBorder="1" applyAlignment="1">
      <alignment horizontal="center"/>
    </xf>
    <xf numFmtId="1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6"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17" fontId="2" fillId="0" borderId="17"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 fontId="2" fillId="0" borderId="18" xfId="0" applyNumberFormat="1" applyFont="1" applyFill="1" applyBorder="1" applyAlignment="1">
      <alignment/>
    </xf>
    <xf numFmtId="1" fontId="2" fillId="0" borderId="19" xfId="0" applyNumberFormat="1" applyFont="1" applyFill="1" applyBorder="1" applyAlignment="1">
      <alignment/>
    </xf>
    <xf numFmtId="1" fontId="2" fillId="0" borderId="20" xfId="0" applyNumberFormat="1" applyFont="1" applyFill="1" applyBorder="1" applyAlignment="1">
      <alignment/>
    </xf>
    <xf numFmtId="164" fontId="2" fillId="0" borderId="16" xfId="0" applyNumberFormat="1" applyFont="1" applyFill="1" applyBorder="1" applyAlignment="1">
      <alignment horizontal="right"/>
    </xf>
    <xf numFmtId="1" fontId="2" fillId="0" borderId="21" xfId="0" applyNumberFormat="1" applyFont="1" applyFill="1" applyBorder="1" applyAlignment="1">
      <alignment/>
    </xf>
    <xf numFmtId="0" fontId="1" fillId="0" borderId="8"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8" xfId="0" applyFont="1" applyFill="1" applyBorder="1" applyAlignment="1">
      <alignment/>
    </xf>
    <xf numFmtId="0" fontId="1" fillId="0" borderId="22" xfId="0" applyFont="1" applyFill="1" applyBorder="1" applyAlignment="1">
      <alignment horizontal="left"/>
    </xf>
    <xf numFmtId="1" fontId="2" fillId="0" borderId="2" xfId="0" applyNumberFormat="1" applyFont="1" applyFill="1" applyBorder="1" applyAlignment="1">
      <alignment/>
    </xf>
    <xf numFmtId="1" fontId="2" fillId="0" borderId="23" xfId="0" applyNumberFormat="1" applyFont="1" applyFill="1" applyBorder="1" applyAlignment="1">
      <alignment/>
    </xf>
    <xf numFmtId="1" fontId="2" fillId="0" borderId="5" xfId="0" applyNumberFormat="1" applyFont="1" applyFill="1" applyBorder="1" applyAlignment="1">
      <alignment/>
    </xf>
    <xf numFmtId="1" fontId="2" fillId="0" borderId="3" xfId="0" applyNumberFormat="1" applyFont="1" applyFill="1" applyBorder="1" applyAlignment="1">
      <alignment/>
    </xf>
    <xf numFmtId="1" fontId="2" fillId="0" borderId="3" xfId="0" applyNumberFormat="1" applyFont="1" applyFill="1" applyBorder="1" applyAlignment="1" quotePrefix="1">
      <alignment horizontal="center"/>
    </xf>
    <xf numFmtId="1" fontId="2" fillId="0" borderId="24" xfId="0" applyNumberFormat="1" applyFont="1" applyFill="1" applyBorder="1" applyAlignment="1">
      <alignment/>
    </xf>
    <xf numFmtId="0" fontId="3" fillId="0" borderId="25" xfId="0" applyFont="1" applyFill="1" applyBorder="1" applyAlignment="1">
      <alignment/>
    </xf>
    <xf numFmtId="0" fontId="2" fillId="0" borderId="26" xfId="0" applyFont="1" applyFill="1" applyBorder="1" applyAlignment="1">
      <alignment/>
    </xf>
    <xf numFmtId="1" fontId="2" fillId="0" borderId="9" xfId="0" applyNumberFormat="1" applyFont="1" applyFill="1" applyBorder="1" applyAlignment="1">
      <alignment/>
    </xf>
    <xf numFmtId="1" fontId="2" fillId="0" borderId="10" xfId="0" applyNumberFormat="1" applyFont="1" applyFill="1" applyBorder="1" applyAlignment="1">
      <alignment/>
    </xf>
    <xf numFmtId="164" fontId="2" fillId="0" borderId="5" xfId="0" applyNumberFormat="1" applyFont="1" applyFill="1" applyBorder="1" applyAlignment="1">
      <alignment horizontal="right"/>
    </xf>
    <xf numFmtId="0" fontId="3" fillId="0" borderId="26" xfId="0" applyFont="1" applyFill="1" applyBorder="1" applyAlignment="1">
      <alignment horizontal="right"/>
    </xf>
    <xf numFmtId="0" fontId="3" fillId="0" borderId="27" xfId="0" applyFont="1" applyFill="1" applyBorder="1" applyAlignment="1">
      <alignment horizontal="right"/>
    </xf>
    <xf numFmtId="0" fontId="3" fillId="0" borderId="28" xfId="0" applyFont="1" applyFill="1" applyBorder="1" applyAlignment="1">
      <alignment horizontal="left"/>
    </xf>
    <xf numFmtId="0" fontId="3" fillId="0" borderId="22" xfId="0" applyFont="1" applyFill="1" applyBorder="1" applyAlignment="1">
      <alignment horizontal="left"/>
    </xf>
    <xf numFmtId="1" fontId="2" fillId="0" borderId="12" xfId="0" applyNumberFormat="1" applyFont="1" applyFill="1" applyBorder="1" applyAlignment="1">
      <alignment/>
    </xf>
    <xf numFmtId="1" fontId="2" fillId="0" borderId="13" xfId="0" applyNumberFormat="1" applyFont="1" applyFill="1" applyBorder="1" applyAlignment="1">
      <alignment/>
    </xf>
    <xf numFmtId="1" fontId="2" fillId="0" borderId="29" xfId="0" applyNumberFormat="1" applyFont="1" applyFill="1" applyBorder="1" applyAlignment="1">
      <alignment/>
    </xf>
    <xf numFmtId="1" fontId="2" fillId="0" borderId="30" xfId="0" applyNumberFormat="1" applyFont="1" applyFill="1" applyBorder="1" applyAlignment="1">
      <alignment/>
    </xf>
    <xf numFmtId="1" fontId="2" fillId="0" borderId="14" xfId="0" applyNumberFormat="1" applyFont="1" applyFill="1" applyBorder="1" applyAlignment="1" quotePrefix="1">
      <alignment horizontal="center"/>
    </xf>
    <xf numFmtId="0" fontId="3" fillId="0" borderId="22" xfId="0" applyFont="1" applyFill="1" applyBorder="1" applyAlignment="1">
      <alignment horizontal="right"/>
    </xf>
    <xf numFmtId="0" fontId="3" fillId="0" borderId="31" xfId="0" applyFont="1" applyFill="1" applyBorder="1" applyAlignment="1">
      <alignment horizontal="right"/>
    </xf>
    <xf numFmtId="0" fontId="1" fillId="0" borderId="22" xfId="0" applyFont="1" applyFill="1" applyBorder="1" applyAlignment="1" quotePrefix="1">
      <alignment horizontal="left"/>
    </xf>
    <xf numFmtId="164" fontId="2" fillId="0" borderId="21" xfId="0" applyNumberFormat="1" applyFont="1" applyFill="1" applyBorder="1" applyAlignment="1">
      <alignment horizontal="right"/>
    </xf>
    <xf numFmtId="0" fontId="2" fillId="0" borderId="25" xfId="0" applyFont="1" applyFill="1" applyBorder="1" applyAlignment="1">
      <alignment horizontal="left"/>
    </xf>
    <xf numFmtId="0" fontId="2" fillId="0" borderId="26" xfId="0" applyFont="1" applyFill="1" applyBorder="1" applyAlignment="1" quotePrefix="1">
      <alignment horizontal="left"/>
    </xf>
    <xf numFmtId="0" fontId="2" fillId="0" borderId="26" xfId="0" applyFont="1" applyFill="1" applyBorder="1" applyAlignment="1">
      <alignment horizontal="right"/>
    </xf>
    <xf numFmtId="0" fontId="2" fillId="0" borderId="27"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 fontId="2" fillId="0" borderId="33" xfId="0" applyNumberFormat="1" applyFont="1" applyFill="1" applyBorder="1" applyAlignment="1">
      <alignment/>
    </xf>
    <xf numFmtId="1" fontId="2" fillId="0" borderId="27" xfId="0" applyNumberFormat="1" applyFont="1" applyFill="1" applyBorder="1" applyAlignment="1">
      <alignment/>
    </xf>
    <xf numFmtId="1" fontId="2" fillId="0" borderId="34" xfId="0" applyNumberFormat="1" applyFont="1" applyFill="1" applyBorder="1" applyAlignment="1">
      <alignment/>
    </xf>
    <xf numFmtId="164" fontId="2" fillId="0" borderId="26"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 fontId="2" fillId="0" borderId="37" xfId="0" applyNumberFormat="1" applyFont="1" applyFill="1" applyBorder="1" applyAlignment="1">
      <alignment/>
    </xf>
    <xf numFmtId="1" fontId="2" fillId="0" borderId="35" xfId="0" applyNumberFormat="1" applyFont="1" applyFill="1" applyBorder="1" applyAlignment="1">
      <alignment/>
    </xf>
    <xf numFmtId="1" fontId="2" fillId="0" borderId="38" xfId="0" applyNumberFormat="1" applyFont="1" applyFill="1" applyBorder="1" applyAlignment="1">
      <alignment/>
    </xf>
    <xf numFmtId="164" fontId="2" fillId="0" borderId="0" xfId="0" applyNumberFormat="1" applyFont="1" applyFill="1" applyBorder="1" applyAlignment="1">
      <alignment horizontal="right"/>
    </xf>
    <xf numFmtId="0" fontId="3" fillId="0" borderId="35" xfId="0" applyFont="1" applyFill="1" applyBorder="1" applyAlignment="1">
      <alignment horizontal="right"/>
    </xf>
    <xf numFmtId="0" fontId="3" fillId="0" borderId="28" xfId="0" applyFont="1" applyFill="1" applyBorder="1" applyAlignment="1">
      <alignment/>
    </xf>
    <xf numFmtId="1" fontId="2" fillId="0" borderId="39" xfId="0" applyNumberFormat="1" applyFont="1" applyFill="1" applyBorder="1" applyAlignment="1">
      <alignment/>
    </xf>
    <xf numFmtId="1" fontId="2" fillId="0" borderId="31" xfId="0" applyNumberFormat="1" applyFont="1" applyFill="1" applyBorder="1" applyAlignment="1">
      <alignment/>
    </xf>
    <xf numFmtId="1" fontId="2" fillId="0" borderId="40" xfId="0" applyNumberFormat="1" applyFont="1" applyFill="1" applyBorder="1" applyAlignment="1">
      <alignmen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164" fontId="2" fillId="0" borderId="41" xfId="0" applyNumberFormat="1" applyFont="1" applyFill="1" applyBorder="1" applyAlignment="1">
      <alignment horizontal="right"/>
    </xf>
    <xf numFmtId="0" fontId="2" fillId="0" borderId="28" xfId="0" applyFont="1" applyFill="1" applyBorder="1" applyAlignment="1">
      <alignment horizontal="left"/>
    </xf>
    <xf numFmtId="0" fontId="2" fillId="0" borderId="22" xfId="0" applyFont="1" applyFill="1" applyBorder="1" applyAlignment="1">
      <alignment horizontal="left"/>
    </xf>
    <xf numFmtId="1" fontId="2" fillId="0" borderId="14" xfId="0" applyNumberFormat="1" applyFont="1" applyFill="1" applyBorder="1" applyAlignment="1">
      <alignment/>
    </xf>
    <xf numFmtId="164" fontId="2" fillId="0" borderId="14" xfId="0" applyNumberFormat="1" applyFont="1" applyFill="1" applyBorder="1" applyAlignment="1">
      <alignment horizontal="right"/>
    </xf>
    <xf numFmtId="0" fontId="2" fillId="0" borderId="22" xfId="0" applyFont="1" applyFill="1" applyBorder="1" applyAlignment="1">
      <alignment horizontal="right"/>
    </xf>
    <xf numFmtId="0" fontId="2" fillId="0" borderId="31" xfId="0" applyFont="1" applyFill="1" applyBorder="1" applyAlignment="1">
      <alignment horizontal="right"/>
    </xf>
    <xf numFmtId="1" fontId="2" fillId="0" borderId="42" xfId="0" applyNumberFormat="1" applyFont="1" applyFill="1" applyBorder="1" applyAlignment="1">
      <alignment/>
    </xf>
    <xf numFmtId="0" fontId="1" fillId="0" borderId="7" xfId="0" applyFont="1" applyFill="1" applyBorder="1" applyAlignment="1">
      <alignment horizontal="right"/>
    </xf>
    <xf numFmtId="0" fontId="3" fillId="0" borderId="26" xfId="0" applyFont="1" applyFill="1" applyBorder="1" applyAlignment="1" quotePrefix="1">
      <alignment horizontal="left"/>
    </xf>
    <xf numFmtId="1" fontId="2" fillId="0" borderId="43" xfId="0" applyNumberFormat="1" applyFont="1" applyFill="1" applyBorder="1" applyAlignment="1">
      <alignment/>
    </xf>
    <xf numFmtId="1" fontId="2" fillId="0" borderId="5" xfId="0" applyNumberFormat="1" applyFont="1" applyFill="1" applyBorder="1" applyAlignment="1" quotePrefix="1">
      <alignment horizontal="center"/>
    </xf>
    <xf numFmtId="1" fontId="2" fillId="0" borderId="44" xfId="0" applyNumberFormat="1" applyFont="1" applyFill="1" applyBorder="1" applyAlignment="1">
      <alignment/>
    </xf>
    <xf numFmtId="0" fontId="3" fillId="0" borderId="45" xfId="0" applyFont="1" applyFill="1" applyBorder="1" applyAlignment="1">
      <alignment horizontal="right"/>
    </xf>
    <xf numFmtId="0" fontId="3" fillId="0" borderId="36" xfId="0" applyFont="1" applyFill="1" applyBorder="1" applyAlignment="1" quotePrefix="1">
      <alignment/>
    </xf>
    <xf numFmtId="0" fontId="3" fillId="0" borderId="34" xfId="0" applyFont="1" applyFill="1" applyBorder="1" applyAlignment="1">
      <alignment horizontal="left"/>
    </xf>
    <xf numFmtId="1" fontId="2" fillId="0" borderId="45" xfId="0" applyNumberFormat="1" applyFont="1" applyFill="1" applyBorder="1" applyAlignment="1">
      <alignment/>
    </xf>
    <xf numFmtId="1" fontId="2" fillId="0" borderId="46" xfId="0" applyNumberFormat="1" applyFont="1" applyFill="1" applyBorder="1" applyAlignment="1">
      <alignment/>
    </xf>
    <xf numFmtId="1" fontId="2" fillId="0" borderId="47" xfId="0" applyNumberFormat="1" applyFont="1" applyFill="1" applyBorder="1" applyAlignment="1">
      <alignment/>
    </xf>
    <xf numFmtId="1" fontId="2" fillId="0" borderId="41" xfId="0" applyNumberFormat="1" applyFont="1" applyFill="1" applyBorder="1" applyAlignment="1" quotePrefix="1">
      <alignment horizontal="center"/>
    </xf>
    <xf numFmtId="0" fontId="3" fillId="0" borderId="33" xfId="0" applyFont="1" applyFill="1" applyBorder="1" applyAlignment="1">
      <alignment horizontal="right"/>
    </xf>
    <xf numFmtId="0" fontId="3" fillId="0" borderId="40" xfId="0" applyFont="1" applyFill="1" applyBorder="1" applyAlignment="1">
      <alignment horizontal="left"/>
    </xf>
    <xf numFmtId="1" fontId="2" fillId="0" borderId="48" xfId="0" applyNumberFormat="1" applyFont="1" applyFill="1" applyBorder="1" applyAlignment="1">
      <alignment/>
    </xf>
    <xf numFmtId="1" fontId="2" fillId="0" borderId="49" xfId="0" applyNumberFormat="1" applyFont="1" applyFill="1" applyBorder="1" applyAlignment="1">
      <alignment/>
    </xf>
    <xf numFmtId="1" fontId="2" fillId="0" borderId="50" xfId="0" applyNumberFormat="1" applyFont="1" applyFill="1" applyBorder="1" applyAlignment="1">
      <alignment/>
    </xf>
    <xf numFmtId="1" fontId="2" fillId="0" borderId="51" xfId="0" applyNumberFormat="1" applyFont="1" applyFill="1" applyBorder="1" applyAlignment="1" quotePrefix="1">
      <alignment horizontal="center"/>
    </xf>
    <xf numFmtId="0" fontId="3" fillId="0" borderId="39" xfId="0" applyFont="1" applyFill="1" applyBorder="1" applyAlignment="1">
      <alignment horizontal="right"/>
    </xf>
    <xf numFmtId="0" fontId="3" fillId="0" borderId="35" xfId="0" applyFont="1" applyFill="1" applyBorder="1" applyAlignment="1" quotePrefix="1">
      <alignment horizontal="right"/>
    </xf>
    <xf numFmtId="0" fontId="3" fillId="0" borderId="0" xfId="0" applyFont="1" applyFill="1" applyBorder="1" applyAlignment="1">
      <alignment/>
    </xf>
    <xf numFmtId="1" fontId="2" fillId="0" borderId="6" xfId="0" applyNumberFormat="1" applyFont="1" applyFill="1" applyBorder="1" applyAlignment="1">
      <alignment/>
    </xf>
    <xf numFmtId="1" fontId="2" fillId="0" borderId="32" xfId="0" applyNumberFormat="1" applyFont="1" applyFill="1" applyBorder="1" applyAlignment="1">
      <alignment/>
    </xf>
    <xf numFmtId="1" fontId="2" fillId="0" borderId="8" xfId="0" applyNumberFormat="1" applyFont="1" applyFill="1" applyBorder="1" applyAlignment="1">
      <alignment/>
    </xf>
    <xf numFmtId="0" fontId="3" fillId="0" borderId="6" xfId="0" applyFont="1" applyFill="1" applyBorder="1" applyAlignment="1">
      <alignment horizontal="right"/>
    </xf>
    <xf numFmtId="0" fontId="3" fillId="0" borderId="28" xfId="0" applyFont="1" applyFill="1" applyBorder="1" applyAlignment="1" quotePrefix="1">
      <alignment/>
    </xf>
    <xf numFmtId="0" fontId="3" fillId="0" borderId="22" xfId="0" applyFont="1" applyFill="1" applyBorder="1" applyAlignment="1">
      <alignment/>
    </xf>
    <xf numFmtId="1" fontId="2" fillId="0" borderId="52" xfId="0" applyNumberFormat="1" applyFont="1" applyFill="1" applyBorder="1" applyAlignment="1">
      <alignment/>
    </xf>
    <xf numFmtId="1" fontId="2" fillId="0" borderId="53" xfId="0" applyNumberFormat="1" applyFont="1" applyFill="1" applyBorder="1" applyAlignment="1">
      <alignment/>
    </xf>
    <xf numFmtId="1" fontId="2" fillId="0" borderId="54" xfId="0" applyNumberFormat="1" applyFont="1" applyFill="1" applyBorder="1" applyAlignment="1">
      <alignment/>
    </xf>
    <xf numFmtId="1" fontId="2" fillId="0" borderId="15" xfId="0" applyNumberFormat="1" applyFont="1" applyFill="1" applyBorder="1" applyAlignment="1" quotePrefix="1">
      <alignment horizontal="center"/>
    </xf>
    <xf numFmtId="0" fontId="3" fillId="0" borderId="48" xfId="0" applyFont="1" applyFill="1" applyBorder="1" applyAlignment="1">
      <alignment horizontal="right"/>
    </xf>
    <xf numFmtId="0" fontId="3" fillId="0" borderId="31" xfId="0" applyFont="1" applyFill="1" applyBorder="1" applyAlignment="1" quotePrefix="1">
      <alignment horizontal="right"/>
    </xf>
    <xf numFmtId="0" fontId="1" fillId="0" borderId="6" xfId="0" applyFont="1" applyFill="1" applyBorder="1" applyAlignment="1">
      <alignment horizontal="left"/>
    </xf>
    <xf numFmtId="1" fontId="2" fillId="0" borderId="55" xfId="0" applyNumberFormat="1" applyFont="1" applyFill="1" applyBorder="1" applyAlignment="1">
      <alignment/>
    </xf>
    <xf numFmtId="1" fontId="2" fillId="0" borderId="17" xfId="0" applyNumberFormat="1" applyFont="1" applyFill="1" applyBorder="1" applyAlignment="1" quotePrefix="1">
      <alignment horizontal="center"/>
    </xf>
    <xf numFmtId="0" fontId="2" fillId="0" borderId="22" xfId="0" applyFont="1" applyFill="1" applyBorder="1" applyAlignment="1">
      <alignment/>
    </xf>
    <xf numFmtId="0" fontId="1" fillId="0" borderId="11" xfId="0" applyFont="1" applyFill="1" applyBorder="1" applyAlignment="1">
      <alignment horizontal="left"/>
    </xf>
    <xf numFmtId="0" fontId="1" fillId="0" borderId="1" xfId="0" applyFont="1" applyFill="1" applyBorder="1" applyAlignment="1">
      <alignment horizontal="left"/>
    </xf>
    <xf numFmtId="164" fontId="2" fillId="0" borderId="7" xfId="0" applyNumberFormat="1" applyFont="1" applyFill="1" applyBorder="1" applyAlignment="1">
      <alignment horizontal="right"/>
    </xf>
    <xf numFmtId="0" fontId="1" fillId="0" borderId="1" xfId="0" applyFont="1" applyFill="1" applyBorder="1" applyAlignment="1">
      <alignment horizontal="right"/>
    </xf>
    <xf numFmtId="0" fontId="1" fillId="0" borderId="14" xfId="0" applyFont="1" applyFill="1" applyBorder="1" applyAlignment="1">
      <alignment horizontal="right"/>
    </xf>
    <xf numFmtId="0" fontId="1" fillId="0" borderId="2" xfId="0" applyFont="1" applyFill="1" applyBorder="1" applyAlignment="1">
      <alignment/>
    </xf>
    <xf numFmtId="164" fontId="2" fillId="0" borderId="16" xfId="0" applyNumberFormat="1" applyFont="1" applyFill="1" applyBorder="1" applyAlignment="1">
      <alignment horizontal="center"/>
    </xf>
    <xf numFmtId="0" fontId="2" fillId="0" borderId="6" xfId="0" applyFont="1" applyFill="1" applyBorder="1" applyAlignment="1">
      <alignment/>
    </xf>
    <xf numFmtId="164" fontId="2" fillId="0" borderId="22" xfId="0" applyNumberFormat="1" applyFont="1" applyFill="1" applyBorder="1" applyAlignment="1">
      <alignment horizontal="right"/>
    </xf>
    <xf numFmtId="1" fontId="2" fillId="0" borderId="16" xfId="0" applyNumberFormat="1" applyFont="1" applyFill="1" applyBorder="1" applyAlignment="1">
      <alignment/>
    </xf>
    <xf numFmtId="0" fontId="2" fillId="0" borderId="14" xfId="0" applyFont="1" applyFill="1" applyBorder="1" applyAlignment="1">
      <alignment/>
    </xf>
    <xf numFmtId="0" fontId="1" fillId="0" borderId="2" xfId="0" applyFont="1" applyFill="1" applyBorder="1" applyAlignment="1" quotePrefix="1">
      <alignment horizontal="left"/>
    </xf>
    <xf numFmtId="0" fontId="2" fillId="0" borderId="3" xfId="0" applyFont="1" applyFill="1" applyBorder="1" applyAlignment="1">
      <alignment horizontal="left"/>
    </xf>
    <xf numFmtId="1" fontId="2" fillId="0" borderId="9" xfId="0" applyNumberFormat="1" applyFont="1" applyFill="1" applyBorder="1" applyAlignment="1">
      <alignment horizontal="right"/>
    </xf>
    <xf numFmtId="1" fontId="2" fillId="0" borderId="42" xfId="0" applyNumberFormat="1" applyFont="1" applyFill="1" applyBorder="1" applyAlignment="1">
      <alignment horizontal="right"/>
    </xf>
    <xf numFmtId="1" fontId="2" fillId="0" borderId="24" xfId="0" applyNumberFormat="1" applyFont="1" applyFill="1" applyBorder="1" applyAlignment="1">
      <alignment horizontal="right"/>
    </xf>
    <xf numFmtId="0" fontId="2" fillId="0" borderId="9" xfId="0" applyFont="1" applyFill="1" applyBorder="1" applyAlignment="1">
      <alignment horizontal="center"/>
    </xf>
    <xf numFmtId="0" fontId="2" fillId="0" borderId="3" xfId="0" applyFont="1" applyFill="1" applyBorder="1" applyAlignment="1">
      <alignment/>
    </xf>
    <xf numFmtId="0" fontId="1" fillId="0" borderId="4" xfId="0" applyFont="1" applyFill="1" applyBorder="1" applyAlignment="1" quotePrefix="1">
      <alignment horizontal="right"/>
    </xf>
    <xf numFmtId="1" fontId="2" fillId="0" borderId="37" xfId="0" applyNumberFormat="1" applyFont="1" applyFill="1" applyBorder="1" applyAlignment="1">
      <alignment horizontal="right"/>
    </xf>
    <xf numFmtId="1" fontId="2" fillId="0" borderId="32" xfId="0" applyNumberFormat="1" applyFont="1" applyFill="1" applyBorder="1" applyAlignment="1">
      <alignment horizontal="right"/>
    </xf>
    <xf numFmtId="1" fontId="2" fillId="0" borderId="38" xfId="0" applyNumberFormat="1" applyFont="1" applyFill="1" applyBorder="1" applyAlignment="1">
      <alignment horizontal="right"/>
    </xf>
    <xf numFmtId="0" fontId="2" fillId="0" borderId="37" xfId="0" applyFont="1" applyFill="1" applyBorder="1" applyAlignment="1">
      <alignment horizontal="center"/>
    </xf>
    <xf numFmtId="0" fontId="2" fillId="0" borderId="6" xfId="0" applyFont="1" applyFill="1" applyBorder="1" applyAlignment="1" quotePrefix="1">
      <alignment horizontal="left"/>
    </xf>
    <xf numFmtId="1" fontId="2" fillId="0" borderId="6" xfId="0" applyNumberFormat="1" applyFont="1" applyFill="1" applyBorder="1" applyAlignment="1">
      <alignment horizontal="right"/>
    </xf>
    <xf numFmtId="1" fontId="2" fillId="0" borderId="35" xfId="0" applyNumberFormat="1" applyFont="1" applyFill="1" applyBorder="1" applyAlignment="1">
      <alignment horizontal="right"/>
    </xf>
    <xf numFmtId="164" fontId="2" fillId="0" borderId="7" xfId="0" applyNumberFormat="1" applyFont="1" applyFill="1" applyBorder="1" applyAlignment="1" quotePrefix="1">
      <alignment horizontal="center"/>
    </xf>
    <xf numFmtId="1" fontId="2" fillId="0" borderId="49" xfId="0" applyNumberFormat="1" applyFont="1" applyFill="1" applyBorder="1" applyAlignment="1">
      <alignment horizontal="right"/>
    </xf>
    <xf numFmtId="164" fontId="2" fillId="0" borderId="51" xfId="0" applyNumberFormat="1" applyFont="1" applyFill="1" applyBorder="1" applyAlignment="1" quotePrefix="1">
      <alignment horizontal="center"/>
    </xf>
    <xf numFmtId="0" fontId="2" fillId="0" borderId="11" xfId="0" applyFont="1" applyFill="1" applyBorder="1" applyAlignment="1" quotePrefix="1">
      <alignment horizontal="left"/>
    </xf>
    <xf numFmtId="0" fontId="2" fillId="0" borderId="1" xfId="0" applyFont="1" applyFill="1" applyBorder="1" applyAlignment="1">
      <alignment horizontal="left"/>
    </xf>
    <xf numFmtId="1" fontId="2" fillId="0" borderId="56" xfId="0" applyNumberFormat="1" applyFont="1" applyFill="1" applyBorder="1" applyAlignment="1">
      <alignment horizontal="right"/>
    </xf>
    <xf numFmtId="1" fontId="2" fillId="0" borderId="57" xfId="0" applyNumberFormat="1" applyFont="1" applyFill="1" applyBorder="1" applyAlignment="1">
      <alignment horizontal="right"/>
    </xf>
    <xf numFmtId="164" fontId="2" fillId="0" borderId="58" xfId="0" applyNumberFormat="1" applyFont="1" applyFill="1" applyBorder="1" applyAlignment="1" quotePrefix="1">
      <alignment horizontal="center"/>
    </xf>
    <xf numFmtId="1" fontId="2" fillId="0" borderId="59" xfId="0" applyNumberFormat="1" applyFont="1" applyFill="1" applyBorder="1" applyAlignment="1">
      <alignment horizontal="right"/>
    </xf>
    <xf numFmtId="0" fontId="2" fillId="0" borderId="1" xfId="0" applyFont="1" applyFill="1" applyBorder="1" applyAlignment="1">
      <alignment/>
    </xf>
    <xf numFmtId="0" fontId="2" fillId="0" borderId="1" xfId="0"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NumberFormat="1" applyFont="1" applyFill="1" applyBorder="1" applyAlignment="1">
      <alignment horizontal="center"/>
    </xf>
    <xf numFmtId="0" fontId="2" fillId="0" borderId="14" xfId="0" applyNumberFormat="1" applyFont="1" applyFill="1" applyBorder="1" applyAlignment="1">
      <alignment horizontal="center"/>
    </xf>
    <xf numFmtId="1" fontId="2" fillId="0" borderId="0" xfId="0" applyNumberFormat="1" applyFont="1" applyFill="1" applyBorder="1" applyAlignment="1">
      <alignment horizontal="right"/>
    </xf>
    <xf numFmtId="0" fontId="2" fillId="0" borderId="0" xfId="0" applyFont="1" applyFill="1" applyBorder="1" applyAlignment="1" quotePrefix="1">
      <alignment horizontal="left"/>
    </xf>
    <xf numFmtId="164" fontId="2" fillId="0" borderId="0" xfId="0" applyNumberFormat="1" applyFont="1" applyFill="1" applyBorder="1" applyAlignment="1" quotePrefix="1">
      <alignment horizontal="center"/>
    </xf>
    <xf numFmtId="1" fontId="2" fillId="0" borderId="16" xfId="0" applyNumberFormat="1" applyFont="1" applyFill="1" applyBorder="1" applyAlignment="1">
      <alignment horizontal="center"/>
    </xf>
    <xf numFmtId="0" fontId="1" fillId="0" borderId="3" xfId="0" applyFont="1" applyFill="1" applyBorder="1" applyAlignment="1">
      <alignment horizontal="right"/>
    </xf>
    <xf numFmtId="1" fontId="2" fillId="0" borderId="16" xfId="0" applyNumberFormat="1" applyFont="1" applyFill="1" applyBorder="1" applyAlignment="1" quotePrefix="1">
      <alignment horizontal="center"/>
    </xf>
    <xf numFmtId="1" fontId="2" fillId="0" borderId="1"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21" xfId="0" applyNumberFormat="1" applyFont="1" applyFill="1" applyBorder="1" applyAlignment="1">
      <alignment horizontal="center"/>
    </xf>
    <xf numFmtId="17" fontId="2" fillId="0" borderId="55" xfId="0" applyNumberFormat="1" applyFont="1" applyFill="1" applyBorder="1" applyAlignment="1" quotePrefix="1">
      <alignment horizontal="center"/>
    </xf>
    <xf numFmtId="17" fontId="2" fillId="0" borderId="16" xfId="0" applyNumberFormat="1" applyFont="1" applyFill="1" applyBorder="1" applyAlignment="1">
      <alignment horizontal="center"/>
    </xf>
    <xf numFmtId="17" fontId="2" fillId="0" borderId="21" xfId="0" applyNumberFormat="1" applyFont="1" applyFill="1" applyBorder="1" applyAlignment="1">
      <alignment horizontal="center"/>
    </xf>
    <xf numFmtId="0" fontId="2" fillId="0" borderId="11"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142875</xdr:rowOff>
    </xdr:from>
    <xdr:to>
      <xdr:col>0</xdr:col>
      <xdr:colOff>0</xdr:colOff>
      <xdr:row>61</xdr:row>
      <xdr:rowOff>85725</xdr:rowOff>
    </xdr:to>
    <xdr:pic>
      <xdr:nvPicPr>
        <xdr:cNvPr id="1" name="Picture 1"/>
        <xdr:cNvPicPr preferRelativeResize="1">
          <a:picLocks noChangeAspect="1"/>
        </xdr:cNvPicPr>
      </xdr:nvPicPr>
      <xdr:blipFill>
        <a:blip r:embed="rId1"/>
        <a:stretch>
          <a:fillRect/>
        </a:stretch>
      </xdr:blipFill>
      <xdr:spPr>
        <a:xfrm>
          <a:off x="0" y="14697075"/>
          <a:ext cx="0" cy="1009650"/>
        </a:xfrm>
        <a:prstGeom prst="rect">
          <a:avLst/>
        </a:prstGeom>
        <a:noFill/>
        <a:ln w="9525" cmpd="sng">
          <a:noFill/>
        </a:ln>
      </xdr:spPr>
    </xdr:pic>
    <xdr:clientData/>
  </xdr:twoCellAnchor>
  <xdr:twoCellAnchor>
    <xdr:from>
      <xdr:col>16</xdr:col>
      <xdr:colOff>695325</xdr:colOff>
      <xdr:row>58</xdr:row>
      <xdr:rowOff>38100</xdr:rowOff>
    </xdr:from>
    <xdr:to>
      <xdr:col>17</xdr:col>
      <xdr:colOff>504825</xdr:colOff>
      <xdr:row>62</xdr:row>
      <xdr:rowOff>247650</xdr:rowOff>
    </xdr:to>
    <xdr:pic>
      <xdr:nvPicPr>
        <xdr:cNvPr id="2" name="Picture 4"/>
        <xdr:cNvPicPr preferRelativeResize="1">
          <a:picLocks noChangeAspect="1"/>
        </xdr:cNvPicPr>
      </xdr:nvPicPr>
      <xdr:blipFill>
        <a:blip r:embed="rId1"/>
        <a:stretch>
          <a:fillRect/>
        </a:stretch>
      </xdr:blipFill>
      <xdr:spPr>
        <a:xfrm>
          <a:off x="18373725" y="14859000"/>
          <a:ext cx="2952750" cy="1190625"/>
        </a:xfrm>
        <a:prstGeom prst="rect">
          <a:avLst/>
        </a:prstGeom>
        <a:noFill/>
        <a:ln w="9525" cmpd="sng">
          <a:noFill/>
        </a:ln>
      </xdr:spPr>
    </xdr:pic>
    <xdr:clientData/>
  </xdr:twoCellAnchor>
  <xdr:twoCellAnchor>
    <xdr:from>
      <xdr:col>16</xdr:col>
      <xdr:colOff>695325</xdr:colOff>
      <xdr:row>58</xdr:row>
      <xdr:rowOff>38100</xdr:rowOff>
    </xdr:from>
    <xdr:to>
      <xdr:col>17</xdr:col>
      <xdr:colOff>504825</xdr:colOff>
      <xdr:row>62</xdr:row>
      <xdr:rowOff>247650</xdr:rowOff>
    </xdr:to>
    <xdr:pic>
      <xdr:nvPicPr>
        <xdr:cNvPr id="3" name="Picture 5"/>
        <xdr:cNvPicPr preferRelativeResize="1">
          <a:picLocks noChangeAspect="1"/>
        </xdr:cNvPicPr>
      </xdr:nvPicPr>
      <xdr:blipFill>
        <a:blip r:embed="rId1"/>
        <a:stretch>
          <a:fillRect/>
        </a:stretch>
      </xdr:blipFill>
      <xdr:spPr>
        <a:xfrm>
          <a:off x="18373725" y="14859000"/>
          <a:ext cx="29527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116"/>
  <sheetViews>
    <sheetView tabSelected="1" zoomScale="50" zoomScaleNormal="50" workbookViewId="0" topLeftCell="A1">
      <selection activeCell="G9" sqref="G9:I9"/>
    </sheetView>
  </sheetViews>
  <sheetFormatPr defaultColWidth="9.140625" defaultRowHeight="12.75"/>
  <cols>
    <col min="1" max="1" width="7.8515625" style="197" customWidth="1"/>
    <col min="2" max="2" width="9.57421875" style="197" customWidth="1"/>
    <col min="3" max="3" width="47.140625" style="197" customWidth="1"/>
    <col min="4" max="16" width="15.421875" style="197" customWidth="1"/>
    <col min="17" max="17" width="47.140625" style="197" customWidth="1"/>
    <col min="18" max="18" width="9.7109375" style="197" customWidth="1"/>
    <col min="19" max="147" width="7.8515625" style="197" customWidth="1"/>
    <col min="148" max="16384" width="7.8515625" style="198" customWidth="1"/>
  </cols>
  <sheetData>
    <row r="1" spans="1:147" s="194" customFormat="1" ht="21" customHeight="1">
      <c r="A1" s="1" t="s">
        <v>114</v>
      </c>
      <c r="B1" s="1"/>
      <c r="C1" s="1"/>
      <c r="D1" s="1"/>
      <c r="E1" s="17"/>
      <c r="F1" s="17"/>
      <c r="G1" s="17"/>
      <c r="H1" s="17"/>
      <c r="I1" s="17"/>
      <c r="J1" s="17" t="s">
        <v>37</v>
      </c>
      <c r="K1" s="17"/>
      <c r="L1" s="17"/>
      <c r="M1" s="17"/>
      <c r="N1" s="17"/>
      <c r="O1" s="17"/>
      <c r="P1" s="17"/>
      <c r="Q1" s="3"/>
      <c r="R1" s="3"/>
      <c r="S1" s="18" t="s">
        <v>115</v>
      </c>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row>
    <row r="2" spans="1:147" s="194" customFormat="1" ht="21" customHeight="1">
      <c r="A2" s="17"/>
      <c r="B2" s="17"/>
      <c r="C2" s="17"/>
      <c r="D2" s="1"/>
      <c r="E2" s="17"/>
      <c r="F2" s="17"/>
      <c r="G2" s="17"/>
      <c r="H2" s="17"/>
      <c r="I2" s="17"/>
      <c r="J2" s="17" t="s">
        <v>116</v>
      </c>
      <c r="K2" s="17"/>
      <c r="L2" s="17"/>
      <c r="M2" s="17"/>
      <c r="N2" s="17"/>
      <c r="O2" s="17"/>
      <c r="P2" s="17"/>
      <c r="Q2" s="17"/>
      <c r="R2" s="17"/>
      <c r="S2" s="17"/>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row>
    <row r="3" spans="1:147" s="194" customFormat="1" ht="21" customHeight="1" thickBot="1">
      <c r="A3" s="5"/>
      <c r="B3" s="19"/>
      <c r="C3" s="19"/>
      <c r="D3" s="20"/>
      <c r="E3" s="19"/>
      <c r="F3" s="19"/>
      <c r="G3" s="19"/>
      <c r="H3" s="19"/>
      <c r="I3" s="19"/>
      <c r="J3" s="19" t="s">
        <v>0</v>
      </c>
      <c r="K3" s="19"/>
      <c r="L3" s="19"/>
      <c r="M3" s="21"/>
      <c r="N3" s="19"/>
      <c r="O3" s="19"/>
      <c r="P3" s="19"/>
      <c r="Q3" s="19"/>
      <c r="R3" s="19"/>
      <c r="S3" s="19"/>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row>
    <row r="4" spans="1:147" s="196" customFormat="1" ht="21" customHeight="1">
      <c r="A4" s="22"/>
      <c r="B4" s="23"/>
      <c r="C4" s="23"/>
      <c r="D4" s="214" t="s">
        <v>88</v>
      </c>
      <c r="E4" s="215"/>
      <c r="F4" s="216"/>
      <c r="G4" s="214" t="s">
        <v>90</v>
      </c>
      <c r="H4" s="215"/>
      <c r="I4" s="216"/>
      <c r="J4" s="217" t="s">
        <v>1</v>
      </c>
      <c r="K4" s="218"/>
      <c r="L4" s="218"/>
      <c r="M4" s="24"/>
      <c r="N4" s="217" t="s">
        <v>1</v>
      </c>
      <c r="O4" s="218"/>
      <c r="P4" s="219"/>
      <c r="Q4" s="25"/>
      <c r="R4" s="25"/>
      <c r="S4" s="26"/>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row>
    <row r="5" spans="1:147" s="196" customFormat="1" ht="21" customHeight="1" thickBot="1">
      <c r="A5" s="27"/>
      <c r="B5" s="28"/>
      <c r="C5" s="28"/>
      <c r="D5" s="213"/>
      <c r="E5" s="199"/>
      <c r="F5" s="200"/>
      <c r="G5" s="213"/>
      <c r="H5" s="199"/>
      <c r="I5" s="200"/>
      <c r="J5" s="213" t="s">
        <v>93</v>
      </c>
      <c r="K5" s="199"/>
      <c r="L5" s="199"/>
      <c r="M5" s="29" t="s">
        <v>2</v>
      </c>
      <c r="N5" s="213" t="s">
        <v>95</v>
      </c>
      <c r="O5" s="199"/>
      <c r="P5" s="200"/>
      <c r="Q5" s="17"/>
      <c r="R5" s="17"/>
      <c r="S5" s="30"/>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row>
    <row r="6" spans="1:147" s="196" customFormat="1" ht="21" customHeight="1">
      <c r="A6" s="27"/>
      <c r="B6" s="28"/>
      <c r="C6" s="28"/>
      <c r="D6" s="31" t="s">
        <v>3</v>
      </c>
      <c r="E6" s="32" t="s">
        <v>4</v>
      </c>
      <c r="F6" s="33" t="s">
        <v>5</v>
      </c>
      <c r="G6" s="31" t="s">
        <v>3</v>
      </c>
      <c r="H6" s="32" t="s">
        <v>4</v>
      </c>
      <c r="I6" s="33" t="s">
        <v>5</v>
      </c>
      <c r="J6" s="31" t="s">
        <v>3</v>
      </c>
      <c r="K6" s="32" t="s">
        <v>4</v>
      </c>
      <c r="L6" s="33" t="s">
        <v>5</v>
      </c>
      <c r="M6" s="34" t="s">
        <v>67</v>
      </c>
      <c r="N6" s="31" t="s">
        <v>3</v>
      </c>
      <c r="O6" s="32" t="s">
        <v>4</v>
      </c>
      <c r="P6" s="33" t="s">
        <v>5</v>
      </c>
      <c r="Q6" s="17"/>
      <c r="R6" s="17"/>
      <c r="S6" s="30"/>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row>
    <row r="7" spans="1:147" s="196" customFormat="1" ht="21" customHeight="1" thickBot="1">
      <c r="A7" s="35"/>
      <c r="B7" s="36"/>
      <c r="C7" s="36"/>
      <c r="D7" s="37" t="s">
        <v>6</v>
      </c>
      <c r="E7" s="38" t="s">
        <v>7</v>
      </c>
      <c r="F7" s="39" t="s">
        <v>8</v>
      </c>
      <c r="G7" s="37" t="s">
        <v>6</v>
      </c>
      <c r="H7" s="38" t="s">
        <v>7</v>
      </c>
      <c r="I7" s="39" t="s">
        <v>8</v>
      </c>
      <c r="J7" s="37" t="s">
        <v>6</v>
      </c>
      <c r="K7" s="38" t="s">
        <v>7</v>
      </c>
      <c r="L7" s="39" t="s">
        <v>8</v>
      </c>
      <c r="M7" s="40"/>
      <c r="N7" s="37" t="s">
        <v>6</v>
      </c>
      <c r="O7" s="38" t="s">
        <v>7</v>
      </c>
      <c r="P7" s="39" t="s">
        <v>8</v>
      </c>
      <c r="Q7" s="41"/>
      <c r="R7" s="41"/>
      <c r="S7" s="42"/>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row>
    <row r="8" spans="1:147" s="196" customFormat="1" ht="9" customHeight="1" thickBot="1">
      <c r="A8" s="43"/>
      <c r="B8" s="43"/>
      <c r="C8" s="43"/>
      <c r="D8" s="44"/>
      <c r="E8" s="45"/>
      <c r="F8" s="45"/>
      <c r="G8" s="44"/>
      <c r="H8" s="45"/>
      <c r="I8" s="45"/>
      <c r="J8" s="44"/>
      <c r="K8" s="45"/>
      <c r="L8" s="46"/>
      <c r="M8" s="45"/>
      <c r="N8" s="44"/>
      <c r="O8" s="45"/>
      <c r="P8" s="45"/>
      <c r="Q8" s="43"/>
      <c r="R8" s="43"/>
      <c r="S8" s="4"/>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row>
    <row r="9" spans="1:147" s="196" customFormat="1" ht="21" customHeight="1" thickBot="1">
      <c r="A9" s="47"/>
      <c r="B9" s="48"/>
      <c r="C9" s="48"/>
      <c r="D9" s="208" t="s">
        <v>87</v>
      </c>
      <c r="E9" s="208"/>
      <c r="F9" s="209"/>
      <c r="G9" s="208" t="s">
        <v>91</v>
      </c>
      <c r="H9" s="208"/>
      <c r="I9" s="209"/>
      <c r="J9" s="210" t="s">
        <v>112</v>
      </c>
      <c r="K9" s="211"/>
      <c r="L9" s="211"/>
      <c r="M9" s="49"/>
      <c r="N9" s="210" t="s">
        <v>81</v>
      </c>
      <c r="O9" s="211"/>
      <c r="P9" s="212"/>
      <c r="Q9" s="48"/>
      <c r="R9" s="48"/>
      <c r="S9" s="50"/>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row>
    <row r="10" spans="1:147" s="196" customFormat="1" ht="21" customHeight="1" thickBot="1">
      <c r="A10" s="51" t="s">
        <v>47</v>
      </c>
      <c r="B10" s="1"/>
      <c r="C10" s="1"/>
      <c r="D10" s="52">
        <v>1104</v>
      </c>
      <c r="E10" s="53">
        <v>622</v>
      </c>
      <c r="F10" s="54">
        <f>SUM(D10:E10)</f>
        <v>1726</v>
      </c>
      <c r="G10" s="53">
        <f>D37</f>
        <v>748</v>
      </c>
      <c r="H10" s="53">
        <f>E37</f>
        <v>576</v>
      </c>
      <c r="I10" s="54">
        <f>SUM(G10:H10)</f>
        <v>1324</v>
      </c>
      <c r="J10" s="52">
        <v>1273</v>
      </c>
      <c r="K10" s="53">
        <v>842</v>
      </c>
      <c r="L10" s="54">
        <f>SUM(J10:K10)</f>
        <v>2115</v>
      </c>
      <c r="M10" s="55">
        <f>ROUND(L10-P10,2)/P10*100</f>
        <v>115.15768056968463</v>
      </c>
      <c r="N10" s="52">
        <v>609</v>
      </c>
      <c r="O10" s="53">
        <v>374</v>
      </c>
      <c r="P10" s="56">
        <f>SUM(N10:O10)</f>
        <v>983</v>
      </c>
      <c r="Q10" s="3"/>
      <c r="R10" s="5"/>
      <c r="S10" s="57" t="s">
        <v>44</v>
      </c>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row>
    <row r="11" spans="1:147" s="196" customFormat="1" ht="21" customHeight="1" thickBot="1">
      <c r="A11" s="51"/>
      <c r="B11" s="4"/>
      <c r="C11" s="4"/>
      <c r="D11" s="204"/>
      <c r="E11" s="204"/>
      <c r="F11" s="204"/>
      <c r="G11" s="204"/>
      <c r="H11" s="204"/>
      <c r="I11" s="204"/>
      <c r="J11" s="204" t="s">
        <v>94</v>
      </c>
      <c r="K11" s="204"/>
      <c r="L11" s="204"/>
      <c r="M11" s="58"/>
      <c r="N11" s="207" t="s">
        <v>96</v>
      </c>
      <c r="O11" s="207"/>
      <c r="P11" s="207"/>
      <c r="Q11" s="59"/>
      <c r="R11" s="59"/>
      <c r="S11" s="60"/>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row>
    <row r="12" spans="1:147" s="196" customFormat="1" ht="21" customHeight="1" thickBot="1">
      <c r="A12" s="51" t="s">
        <v>9</v>
      </c>
      <c r="B12" s="61"/>
      <c r="C12" s="61"/>
      <c r="D12" s="62">
        <f>SUM(D13:D14)</f>
        <v>75</v>
      </c>
      <c r="E12" s="63">
        <f>SUM(E13:E14)</f>
        <v>234</v>
      </c>
      <c r="F12" s="64">
        <f>SUM(D12:E12)</f>
        <v>309</v>
      </c>
      <c r="G12" s="62">
        <f>SUM(G13:G14)</f>
        <v>279</v>
      </c>
      <c r="H12" s="63">
        <f>SUM(H13:H14)</f>
        <v>393</v>
      </c>
      <c r="I12" s="64">
        <f>SUM(G12:H12)</f>
        <v>672</v>
      </c>
      <c r="J12" s="52">
        <f>J13+J14</f>
        <v>4683</v>
      </c>
      <c r="K12" s="65">
        <f>K13+K14</f>
        <v>3648</v>
      </c>
      <c r="L12" s="54">
        <f>SUM(J12:K12)</f>
        <v>8331</v>
      </c>
      <c r="M12" s="66" t="s">
        <v>31</v>
      </c>
      <c r="N12" s="52">
        <f>N13+N14</f>
        <v>6440</v>
      </c>
      <c r="O12" s="65">
        <f>O13+O14</f>
        <v>3969</v>
      </c>
      <c r="P12" s="67">
        <f>SUM(N12:O12)</f>
        <v>10409</v>
      </c>
      <c r="Q12" s="3"/>
      <c r="R12" s="3"/>
      <c r="S12" s="57" t="s">
        <v>10</v>
      </c>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row>
    <row r="13" spans="1:147" s="196" customFormat="1" ht="21" customHeight="1">
      <c r="A13" s="51"/>
      <c r="B13" s="68" t="s">
        <v>80</v>
      </c>
      <c r="C13" s="69"/>
      <c r="D13" s="70">
        <v>75</v>
      </c>
      <c r="E13" s="71">
        <v>128</v>
      </c>
      <c r="F13" s="67">
        <f>SUM(D13:E13)</f>
        <v>203</v>
      </c>
      <c r="G13" s="70">
        <v>232</v>
      </c>
      <c r="H13" s="71">
        <v>306</v>
      </c>
      <c r="I13" s="67">
        <f>SUM(G13:H13)</f>
        <v>538</v>
      </c>
      <c r="J13" s="70">
        <v>4636</v>
      </c>
      <c r="K13" s="71">
        <v>3300</v>
      </c>
      <c r="L13" s="67">
        <f>SUM(J13:K13)</f>
        <v>7936</v>
      </c>
      <c r="M13" s="72">
        <f>ROUND(L13-P13,2)/P13*100</f>
        <v>-23.758286098568547</v>
      </c>
      <c r="N13" s="70">
        <v>6440</v>
      </c>
      <c r="O13" s="71">
        <v>3969</v>
      </c>
      <c r="P13" s="67">
        <f>SUM(N13:O13)</f>
        <v>10409</v>
      </c>
      <c r="Q13" s="73"/>
      <c r="R13" s="74" t="s">
        <v>79</v>
      </c>
      <c r="S13" s="60"/>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row>
    <row r="14" spans="1:147" s="196" customFormat="1" ht="21" customHeight="1" thickBot="1">
      <c r="A14" s="51"/>
      <c r="B14" s="75" t="s">
        <v>38</v>
      </c>
      <c r="C14" s="76"/>
      <c r="D14" s="77">
        <v>0</v>
      </c>
      <c r="E14" s="78">
        <v>106</v>
      </c>
      <c r="F14" s="79">
        <f>SUM(D14:E14)</f>
        <v>106</v>
      </c>
      <c r="G14" s="77">
        <v>47</v>
      </c>
      <c r="H14" s="78">
        <v>87</v>
      </c>
      <c r="I14" s="79">
        <f>SUM(G14:H14)</f>
        <v>134</v>
      </c>
      <c r="J14" s="77">
        <v>47</v>
      </c>
      <c r="K14" s="80">
        <v>348</v>
      </c>
      <c r="L14" s="79">
        <f>SUM(J14:K14)</f>
        <v>395</v>
      </c>
      <c r="M14" s="81" t="s">
        <v>31</v>
      </c>
      <c r="N14" s="77">
        <v>0</v>
      </c>
      <c r="O14" s="80">
        <v>0</v>
      </c>
      <c r="P14" s="79">
        <f>SUM(N14:O14)</f>
        <v>0</v>
      </c>
      <c r="Q14" s="82"/>
      <c r="R14" s="83" t="s">
        <v>39</v>
      </c>
      <c r="S14" s="60"/>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row>
    <row r="15" spans="1:147" s="196" customFormat="1" ht="9" customHeight="1" thickBot="1">
      <c r="A15" s="51"/>
      <c r="B15" s="4"/>
      <c r="C15" s="4"/>
      <c r="D15" s="2"/>
      <c r="E15" s="2"/>
      <c r="F15" s="2"/>
      <c r="G15" s="2"/>
      <c r="H15" s="2"/>
      <c r="I15" s="2"/>
      <c r="J15" s="2"/>
      <c r="K15" s="2"/>
      <c r="L15" s="2"/>
      <c r="M15" s="2"/>
      <c r="N15" s="2"/>
      <c r="O15" s="2"/>
      <c r="P15" s="2"/>
      <c r="Q15" s="59"/>
      <c r="R15" s="59"/>
      <c r="S15" s="60"/>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row>
    <row r="16" spans="1:147" s="196" customFormat="1" ht="21" customHeight="1" thickBot="1">
      <c r="A16" s="51" t="s">
        <v>12</v>
      </c>
      <c r="B16" s="84"/>
      <c r="C16" s="61"/>
      <c r="D16" s="52">
        <f>SUM(D18:D22)</f>
        <v>349</v>
      </c>
      <c r="E16" s="63">
        <f>SUM(E18:E22)</f>
        <v>269</v>
      </c>
      <c r="F16" s="56">
        <f>SUM(D16:E16)</f>
        <v>618</v>
      </c>
      <c r="G16" s="52">
        <f>SUM(G18:G22)</f>
        <v>349</v>
      </c>
      <c r="H16" s="63">
        <f>SUM(H18:H22)</f>
        <v>288</v>
      </c>
      <c r="I16" s="56">
        <f>SUM(G16:H16)</f>
        <v>637</v>
      </c>
      <c r="J16" s="52">
        <f>SUM(J18:J22)</f>
        <v>4430</v>
      </c>
      <c r="K16" s="63">
        <f>SUM(K18:K22)</f>
        <v>3260</v>
      </c>
      <c r="L16" s="56">
        <f>SUM(J16:K16)</f>
        <v>7690</v>
      </c>
      <c r="M16" s="85">
        <f>ROUND((L16-P16)/(P16)*(100),2)</f>
        <v>0.93</v>
      </c>
      <c r="N16" s="52">
        <f>SUM(N18:N22)</f>
        <v>4787</v>
      </c>
      <c r="O16" s="63">
        <f>SUM(O18:O22)</f>
        <v>2832</v>
      </c>
      <c r="P16" s="56">
        <f>SUM(N16:O16)</f>
        <v>7619</v>
      </c>
      <c r="Q16" s="3"/>
      <c r="R16" s="3"/>
      <c r="S16" s="57" t="s">
        <v>13</v>
      </c>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row>
    <row r="17" spans="1:147" s="196" customFormat="1" ht="21" customHeight="1">
      <c r="A17" s="51"/>
      <c r="B17" s="86" t="s">
        <v>40</v>
      </c>
      <c r="C17" s="87"/>
      <c r="D17" s="70">
        <f>SUM(D18:D20)</f>
        <v>333</v>
      </c>
      <c r="E17" s="71">
        <f>SUM(E18:E20)</f>
        <v>245</v>
      </c>
      <c r="F17" s="64">
        <f>SUM(D17:E17)</f>
        <v>578</v>
      </c>
      <c r="G17" s="70">
        <f>SUM(G18:G20)</f>
        <v>338</v>
      </c>
      <c r="H17" s="71">
        <f>SUM(H18:H20)</f>
        <v>265</v>
      </c>
      <c r="I17" s="64">
        <f>SUM(G17:H17)</f>
        <v>603</v>
      </c>
      <c r="J17" s="70">
        <f>SUM(J18:J20)</f>
        <v>4202</v>
      </c>
      <c r="K17" s="71">
        <f>SUM(K18:K20)</f>
        <v>2949</v>
      </c>
      <c r="L17" s="64">
        <f>SUM(J17:K17)</f>
        <v>7151</v>
      </c>
      <c r="M17" s="72">
        <f aca="true" t="shared" si="0" ref="M17:M22">ROUND(L17-P17,2)/P17*100</f>
        <v>4.363689433741973</v>
      </c>
      <c r="N17" s="70">
        <f>SUM(N18:N20)</f>
        <v>4342</v>
      </c>
      <c r="O17" s="71">
        <f>SUM(O18:O20)</f>
        <v>2510</v>
      </c>
      <c r="P17" s="64">
        <f>SUM(N17:O17)</f>
        <v>6852</v>
      </c>
      <c r="Q17" s="88"/>
      <c r="R17" s="89" t="s">
        <v>41</v>
      </c>
      <c r="S17" s="57"/>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row>
    <row r="18" spans="1:147" s="196" customFormat="1" ht="21" customHeight="1">
      <c r="A18" s="51"/>
      <c r="B18" s="91"/>
      <c r="C18" s="68" t="s">
        <v>14</v>
      </c>
      <c r="D18" s="92">
        <v>303</v>
      </c>
      <c r="E18" s="93">
        <v>25</v>
      </c>
      <c r="F18" s="94">
        <f>SUM(D18:E18)</f>
        <v>328</v>
      </c>
      <c r="G18" s="92">
        <v>308</v>
      </c>
      <c r="H18" s="93">
        <v>26</v>
      </c>
      <c r="I18" s="94">
        <f>SUM(G18:H18)</f>
        <v>334</v>
      </c>
      <c r="J18" s="92">
        <v>3630</v>
      </c>
      <c r="K18" s="93">
        <v>247</v>
      </c>
      <c r="L18" s="94">
        <f>SUM(J18:K18)</f>
        <v>3877</v>
      </c>
      <c r="M18" s="95">
        <f t="shared" si="0"/>
        <v>8.02451936472555</v>
      </c>
      <c r="N18" s="92">
        <v>3377</v>
      </c>
      <c r="O18" s="93">
        <v>212</v>
      </c>
      <c r="P18" s="94">
        <f>SUM(N18:O18)</f>
        <v>3589</v>
      </c>
      <c r="Q18" s="74" t="s">
        <v>51</v>
      </c>
      <c r="R18" s="96"/>
      <c r="S18" s="60"/>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row>
    <row r="19" spans="1:147" s="196" customFormat="1" ht="21" customHeight="1">
      <c r="A19" s="51"/>
      <c r="B19" s="97"/>
      <c r="C19" s="98" t="s">
        <v>15</v>
      </c>
      <c r="D19" s="99">
        <v>21</v>
      </c>
      <c r="E19" s="100">
        <v>220</v>
      </c>
      <c r="F19" s="101">
        <f>SUM(D19:E19)</f>
        <v>241</v>
      </c>
      <c r="G19" s="99">
        <v>21</v>
      </c>
      <c r="H19" s="100">
        <v>239</v>
      </c>
      <c r="I19" s="101">
        <f>SUM(G19:H19)</f>
        <v>260</v>
      </c>
      <c r="J19" s="99">
        <v>446</v>
      </c>
      <c r="K19" s="100">
        <v>2700</v>
      </c>
      <c r="L19" s="101">
        <f>SUM(J19:K19)</f>
        <v>3146</v>
      </c>
      <c r="M19" s="102">
        <f t="shared" si="0"/>
        <v>2.5423728813559325</v>
      </c>
      <c r="N19" s="99">
        <v>783</v>
      </c>
      <c r="O19" s="100">
        <v>2285</v>
      </c>
      <c r="P19" s="101">
        <f>SUM(N19:O19)</f>
        <v>3068</v>
      </c>
      <c r="Q19" s="103" t="s">
        <v>16</v>
      </c>
      <c r="R19" s="96"/>
      <c r="S19" s="60"/>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row>
    <row r="20" spans="1:147" s="196" customFormat="1" ht="21" customHeight="1">
      <c r="A20" s="51"/>
      <c r="B20" s="97"/>
      <c r="C20" s="104" t="s">
        <v>17</v>
      </c>
      <c r="D20" s="105">
        <v>9</v>
      </c>
      <c r="E20" s="106">
        <v>0</v>
      </c>
      <c r="F20" s="107">
        <f>E20+D20</f>
        <v>9</v>
      </c>
      <c r="G20" s="105">
        <v>9</v>
      </c>
      <c r="H20" s="106">
        <v>0</v>
      </c>
      <c r="I20" s="107">
        <f>H20+G20</f>
        <v>9</v>
      </c>
      <c r="J20" s="105">
        <v>126</v>
      </c>
      <c r="K20" s="106">
        <v>2</v>
      </c>
      <c r="L20" s="107">
        <f>K20+J20</f>
        <v>128</v>
      </c>
      <c r="M20" s="102">
        <f t="shared" si="0"/>
        <v>-34.35897435897436</v>
      </c>
      <c r="N20" s="105">
        <v>182</v>
      </c>
      <c r="O20" s="106">
        <v>13</v>
      </c>
      <c r="P20" s="107">
        <f>O20+N20</f>
        <v>195</v>
      </c>
      <c r="Q20" s="83" t="s">
        <v>18</v>
      </c>
      <c r="R20" s="108"/>
      <c r="S20" s="60"/>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row>
    <row r="21" spans="1:147" s="196" customFormat="1" ht="21" customHeight="1">
      <c r="A21" s="51"/>
      <c r="B21" s="109" t="s">
        <v>19</v>
      </c>
      <c r="C21" s="110"/>
      <c r="D21" s="99">
        <v>11</v>
      </c>
      <c r="E21" s="100">
        <v>14</v>
      </c>
      <c r="F21" s="101">
        <f>SUM(D21:E21)</f>
        <v>25</v>
      </c>
      <c r="G21" s="99">
        <v>7</v>
      </c>
      <c r="H21" s="100">
        <v>13</v>
      </c>
      <c r="I21" s="101">
        <f>SUM(G21:H21)</f>
        <v>20</v>
      </c>
      <c r="J21" s="99">
        <v>164</v>
      </c>
      <c r="K21" s="100">
        <v>161</v>
      </c>
      <c r="L21" s="101">
        <f>SUM(J21:K21)</f>
        <v>325</v>
      </c>
      <c r="M21" s="111">
        <f t="shared" si="0"/>
        <v>-35</v>
      </c>
      <c r="N21" s="99">
        <v>349</v>
      </c>
      <c r="O21" s="100">
        <v>151</v>
      </c>
      <c r="P21" s="101">
        <f>SUM(N21:O21)</f>
        <v>500</v>
      </c>
      <c r="Q21" s="59"/>
      <c r="R21" s="108" t="s">
        <v>45</v>
      </c>
      <c r="S21" s="60"/>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row>
    <row r="22" spans="1:147" s="196" customFormat="1" ht="21" customHeight="1" thickBot="1">
      <c r="A22" s="51"/>
      <c r="B22" s="112" t="s">
        <v>20</v>
      </c>
      <c r="C22" s="113"/>
      <c r="D22" s="77">
        <v>5</v>
      </c>
      <c r="E22" s="78">
        <v>10</v>
      </c>
      <c r="F22" s="114">
        <f>SUM(D22:E22)</f>
        <v>15</v>
      </c>
      <c r="G22" s="77">
        <v>4</v>
      </c>
      <c r="H22" s="78">
        <v>10</v>
      </c>
      <c r="I22" s="114">
        <f>SUM(G22:H22)</f>
        <v>14</v>
      </c>
      <c r="J22" s="77">
        <v>64</v>
      </c>
      <c r="K22" s="78">
        <v>150</v>
      </c>
      <c r="L22" s="114">
        <f>SUM(J22:K22)</f>
        <v>214</v>
      </c>
      <c r="M22" s="115">
        <f t="shared" si="0"/>
        <v>-19.850187265917604</v>
      </c>
      <c r="N22" s="77">
        <v>96</v>
      </c>
      <c r="O22" s="78">
        <v>171</v>
      </c>
      <c r="P22" s="114">
        <f>SUM(N22:O22)</f>
        <v>267</v>
      </c>
      <c r="Q22" s="116"/>
      <c r="R22" s="117" t="s">
        <v>21</v>
      </c>
      <c r="S22" s="60"/>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row>
    <row r="23" spans="1:147" s="196" customFormat="1" ht="21" customHeight="1" thickBot="1">
      <c r="A23" s="51"/>
      <c r="B23" s="1"/>
      <c r="C23" s="1"/>
      <c r="D23" s="2"/>
      <c r="E23" s="2"/>
      <c r="F23" s="2"/>
      <c r="G23" s="2"/>
      <c r="H23" s="2"/>
      <c r="I23" s="2"/>
      <c r="J23" s="2"/>
      <c r="K23" s="2"/>
      <c r="L23" s="2"/>
      <c r="M23" s="2"/>
      <c r="N23" s="2"/>
      <c r="O23" s="2"/>
      <c r="P23" s="2"/>
      <c r="Q23" s="3"/>
      <c r="R23" s="3"/>
      <c r="S23" s="57"/>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row>
    <row r="24" spans="1:19" s="195" customFormat="1" ht="21" customHeight="1" thickBot="1">
      <c r="A24" s="51" t="s">
        <v>83</v>
      </c>
      <c r="B24" s="1"/>
      <c r="C24" s="1"/>
      <c r="D24" s="62">
        <f>SUM(D25+D28)</f>
        <v>95</v>
      </c>
      <c r="E24" s="118">
        <f>SUM(E25+E28)</f>
        <v>7</v>
      </c>
      <c r="F24" s="64">
        <f>SUM(D24:E24)</f>
        <v>102</v>
      </c>
      <c r="G24" s="62">
        <f>SUM(G25+G28)</f>
        <v>66</v>
      </c>
      <c r="H24" s="118">
        <f>SUM(H25+H28)</f>
        <v>25</v>
      </c>
      <c r="I24" s="64">
        <f>SUM(G24:H24)</f>
        <v>91</v>
      </c>
      <c r="J24" s="62">
        <f>SUM(J25+J28)</f>
        <v>812</v>
      </c>
      <c r="K24" s="118">
        <f>SUM(K25+K28)</f>
        <v>523</v>
      </c>
      <c r="L24" s="64">
        <f>SUM(J24:K24)</f>
        <v>1335</v>
      </c>
      <c r="M24" s="66" t="s">
        <v>31</v>
      </c>
      <c r="N24" s="62">
        <f>SUM(N25+N28)</f>
        <v>861</v>
      </c>
      <c r="O24" s="118">
        <f>SUM(O25+O28)</f>
        <v>627</v>
      </c>
      <c r="P24" s="64">
        <f>SUM(N24:O24)</f>
        <v>1488</v>
      </c>
      <c r="Q24" s="3"/>
      <c r="R24" s="3"/>
      <c r="S24" s="119" t="s">
        <v>85</v>
      </c>
    </row>
    <row r="25" spans="1:147" s="196" customFormat="1" ht="21" customHeight="1">
      <c r="A25" s="51"/>
      <c r="B25" s="86" t="s">
        <v>82</v>
      </c>
      <c r="C25" s="120"/>
      <c r="D25" s="62">
        <f>SUM(D26:D27)</f>
        <v>5</v>
      </c>
      <c r="E25" s="118">
        <f>SUM(E26:E27)</f>
        <v>0</v>
      </c>
      <c r="F25" s="67">
        <f aca="true" t="shared" si="1" ref="F25:F30">SUM(D25:E25)</f>
        <v>5</v>
      </c>
      <c r="G25" s="62">
        <f>SUM(G26:G27)</f>
        <v>8</v>
      </c>
      <c r="H25" s="118">
        <f>SUM(H26:H27)</f>
        <v>0</v>
      </c>
      <c r="I25" s="67">
        <f aca="true" t="shared" si="2" ref="I25:I30">SUM(G25:H25)</f>
        <v>8</v>
      </c>
      <c r="J25" s="62">
        <f>SUM(J26:J27)</f>
        <v>52</v>
      </c>
      <c r="K25" s="121">
        <f>SUM(K26:K27)</f>
        <v>2</v>
      </c>
      <c r="L25" s="67">
        <f aca="true" t="shared" si="3" ref="L25:L30">SUM(J25:K25)</f>
        <v>54</v>
      </c>
      <c r="M25" s="122" t="s">
        <v>31</v>
      </c>
      <c r="N25" s="123">
        <f>SUM(N26:N27)</f>
        <v>54</v>
      </c>
      <c r="O25" s="71">
        <f>SUM(O26:O27)</f>
        <v>11</v>
      </c>
      <c r="P25" s="67">
        <f aca="true" t="shared" si="4" ref="P25:P30">SUM(N25:O25)</f>
        <v>65</v>
      </c>
      <c r="Q25" s="124"/>
      <c r="R25" s="89" t="s">
        <v>84</v>
      </c>
      <c r="S25" s="57"/>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5"/>
      <c r="DP25" s="195"/>
      <c r="DQ25" s="195"/>
      <c r="DR25" s="195"/>
      <c r="DS25" s="195"/>
      <c r="DT25" s="195"/>
      <c r="DU25" s="195"/>
      <c r="DV25" s="195"/>
      <c r="DW25" s="195"/>
      <c r="DX25" s="195"/>
      <c r="DY25" s="195"/>
      <c r="DZ25" s="195"/>
      <c r="EA25" s="195"/>
      <c r="EB25" s="195"/>
      <c r="EC25" s="195"/>
      <c r="ED25" s="195"/>
      <c r="EE25" s="195"/>
      <c r="EF25" s="195"/>
      <c r="EG25" s="195"/>
      <c r="EH25" s="195"/>
      <c r="EI25" s="195"/>
      <c r="EJ25" s="195"/>
      <c r="EK25" s="195"/>
      <c r="EL25" s="195"/>
      <c r="EM25" s="195"/>
      <c r="EN25" s="195"/>
      <c r="EO25" s="195"/>
      <c r="EP25" s="195"/>
      <c r="EQ25" s="195"/>
    </row>
    <row r="26" spans="1:147" s="196" customFormat="1" ht="21" customHeight="1">
      <c r="A26" s="51"/>
      <c r="B26" s="125"/>
      <c r="C26" s="126" t="s">
        <v>57</v>
      </c>
      <c r="D26" s="127">
        <v>3</v>
      </c>
      <c r="E26" s="128">
        <v>0</v>
      </c>
      <c r="F26" s="129">
        <f t="shared" si="1"/>
        <v>3</v>
      </c>
      <c r="G26" s="127">
        <v>5</v>
      </c>
      <c r="H26" s="128">
        <v>0</v>
      </c>
      <c r="I26" s="129">
        <f t="shared" si="2"/>
        <v>5</v>
      </c>
      <c r="J26" s="127">
        <v>37</v>
      </c>
      <c r="K26" s="128">
        <v>1</v>
      </c>
      <c r="L26" s="129">
        <f t="shared" si="3"/>
        <v>38</v>
      </c>
      <c r="M26" s="130" t="s">
        <v>31</v>
      </c>
      <c r="N26" s="127">
        <v>17</v>
      </c>
      <c r="O26" s="128">
        <v>11</v>
      </c>
      <c r="P26" s="129">
        <f t="shared" si="4"/>
        <v>28</v>
      </c>
      <c r="Q26" s="131" t="s">
        <v>59</v>
      </c>
      <c r="R26" s="103"/>
      <c r="S26" s="60"/>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row>
    <row r="27" spans="1:147" s="196" customFormat="1" ht="21" customHeight="1">
      <c r="A27" s="51"/>
      <c r="B27" s="125"/>
      <c r="C27" s="132" t="s">
        <v>58</v>
      </c>
      <c r="D27" s="133">
        <v>2</v>
      </c>
      <c r="E27" s="134">
        <v>0</v>
      </c>
      <c r="F27" s="135">
        <f t="shared" si="1"/>
        <v>2</v>
      </c>
      <c r="G27" s="133">
        <v>3</v>
      </c>
      <c r="H27" s="134">
        <v>0</v>
      </c>
      <c r="I27" s="135">
        <f t="shared" si="2"/>
        <v>3</v>
      </c>
      <c r="J27" s="133">
        <v>15</v>
      </c>
      <c r="K27" s="134">
        <v>1</v>
      </c>
      <c r="L27" s="135">
        <f t="shared" si="3"/>
        <v>16</v>
      </c>
      <c r="M27" s="136" t="s">
        <v>31</v>
      </c>
      <c r="N27" s="133">
        <v>37</v>
      </c>
      <c r="O27" s="134">
        <v>0</v>
      </c>
      <c r="P27" s="135">
        <f t="shared" si="4"/>
        <v>37</v>
      </c>
      <c r="Q27" s="137" t="s">
        <v>60</v>
      </c>
      <c r="R27" s="138"/>
      <c r="S27" s="60"/>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row>
    <row r="28" spans="1:147" s="196" customFormat="1" ht="21" customHeight="1">
      <c r="A28" s="51"/>
      <c r="B28" s="109" t="s">
        <v>65</v>
      </c>
      <c r="C28" s="139"/>
      <c r="D28" s="140">
        <f>SUM(D29:D30)</f>
        <v>90</v>
      </c>
      <c r="E28" s="141">
        <f>SUM(E29:E30)</f>
        <v>7</v>
      </c>
      <c r="F28" s="142">
        <f t="shared" si="1"/>
        <v>97</v>
      </c>
      <c r="G28" s="140">
        <f>SUM(G29:G30)</f>
        <v>58</v>
      </c>
      <c r="H28" s="141">
        <f>SUM(H29:H30)</f>
        <v>25</v>
      </c>
      <c r="I28" s="142">
        <f t="shared" si="2"/>
        <v>83</v>
      </c>
      <c r="J28" s="140">
        <f>SUM(J29:J30)</f>
        <v>760</v>
      </c>
      <c r="K28" s="141">
        <f>SUM(K29:K30)</f>
        <v>521</v>
      </c>
      <c r="L28" s="142">
        <f t="shared" si="3"/>
        <v>1281</v>
      </c>
      <c r="M28" s="130" t="s">
        <v>31</v>
      </c>
      <c r="N28" s="140">
        <f>SUM(N29:N30)</f>
        <v>807</v>
      </c>
      <c r="O28" s="141">
        <f>SUM(O29:O30)</f>
        <v>616</v>
      </c>
      <c r="P28" s="142">
        <f t="shared" si="4"/>
        <v>1423</v>
      </c>
      <c r="Q28" s="143"/>
      <c r="R28" s="108" t="s">
        <v>66</v>
      </c>
      <c r="S28" s="60"/>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row>
    <row r="29" spans="1:147" s="196" customFormat="1" ht="21" customHeight="1">
      <c r="A29" s="51"/>
      <c r="B29" s="125"/>
      <c r="C29" s="126" t="s">
        <v>69</v>
      </c>
      <c r="D29" s="127">
        <v>90</v>
      </c>
      <c r="E29" s="128">
        <v>7</v>
      </c>
      <c r="F29" s="129">
        <f t="shared" si="1"/>
        <v>97</v>
      </c>
      <c r="G29" s="127">
        <v>58</v>
      </c>
      <c r="H29" s="128">
        <v>25</v>
      </c>
      <c r="I29" s="129">
        <f t="shared" si="2"/>
        <v>83</v>
      </c>
      <c r="J29" s="127">
        <v>671</v>
      </c>
      <c r="K29" s="128">
        <v>81</v>
      </c>
      <c r="L29" s="129">
        <f t="shared" si="3"/>
        <v>752</v>
      </c>
      <c r="M29" s="130" t="s">
        <v>31</v>
      </c>
      <c r="N29" s="127">
        <v>319</v>
      </c>
      <c r="O29" s="128">
        <v>32</v>
      </c>
      <c r="P29" s="129">
        <f t="shared" si="4"/>
        <v>351</v>
      </c>
      <c r="Q29" s="131" t="s">
        <v>71</v>
      </c>
      <c r="R29" s="138"/>
      <c r="S29" s="60"/>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c r="EI29" s="195"/>
      <c r="EJ29" s="195"/>
      <c r="EK29" s="195"/>
      <c r="EL29" s="195"/>
      <c r="EM29" s="195"/>
      <c r="EN29" s="195"/>
      <c r="EO29" s="195"/>
      <c r="EP29" s="195"/>
      <c r="EQ29" s="195"/>
    </row>
    <row r="30" spans="1:147" s="196" customFormat="1" ht="21" customHeight="1">
      <c r="A30" s="51"/>
      <c r="B30" s="125"/>
      <c r="C30" s="132" t="s">
        <v>70</v>
      </c>
      <c r="D30" s="133">
        <v>0</v>
      </c>
      <c r="E30" s="134">
        <v>0</v>
      </c>
      <c r="F30" s="135">
        <f t="shared" si="1"/>
        <v>0</v>
      </c>
      <c r="G30" s="133">
        <v>0</v>
      </c>
      <c r="H30" s="134">
        <v>0</v>
      </c>
      <c r="I30" s="135">
        <f t="shared" si="2"/>
        <v>0</v>
      </c>
      <c r="J30" s="133">
        <v>89</v>
      </c>
      <c r="K30" s="134">
        <v>440</v>
      </c>
      <c r="L30" s="135">
        <f t="shared" si="3"/>
        <v>529</v>
      </c>
      <c r="M30" s="136" t="s">
        <v>31</v>
      </c>
      <c r="N30" s="133">
        <v>488</v>
      </c>
      <c r="O30" s="134">
        <v>584</v>
      </c>
      <c r="P30" s="135">
        <f t="shared" si="4"/>
        <v>1072</v>
      </c>
      <c r="Q30" s="137" t="s">
        <v>72</v>
      </c>
      <c r="R30" s="138"/>
      <c r="S30" s="60"/>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row>
    <row r="31" spans="1:147" s="196" customFormat="1" ht="9" customHeight="1" thickBot="1">
      <c r="A31" s="51"/>
      <c r="B31" s="144"/>
      <c r="C31" s="145"/>
      <c r="D31" s="146"/>
      <c r="E31" s="147"/>
      <c r="F31" s="148"/>
      <c r="G31" s="146"/>
      <c r="H31" s="147"/>
      <c r="I31" s="148"/>
      <c r="J31" s="146"/>
      <c r="K31" s="147"/>
      <c r="L31" s="148"/>
      <c r="M31" s="149"/>
      <c r="N31" s="146"/>
      <c r="O31" s="147"/>
      <c r="P31" s="148"/>
      <c r="Q31" s="150"/>
      <c r="R31" s="151"/>
      <c r="S31" s="60"/>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row>
    <row r="32" spans="1:147" s="196" customFormat="1" ht="21" customHeight="1" thickBot="1">
      <c r="A32" s="51"/>
      <c r="B32" s="110"/>
      <c r="C32" s="110"/>
      <c r="D32" s="2"/>
      <c r="E32" s="2"/>
      <c r="F32" s="2"/>
      <c r="G32" s="2"/>
      <c r="H32" s="2"/>
      <c r="I32" s="2"/>
      <c r="J32" s="2"/>
      <c r="K32" s="2"/>
      <c r="L32" s="2"/>
      <c r="M32" s="2"/>
      <c r="N32" s="2"/>
      <c r="O32" s="2"/>
      <c r="P32" s="2"/>
      <c r="Q32" s="59"/>
      <c r="R32" s="59"/>
      <c r="S32" s="60"/>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5"/>
      <c r="EJ32" s="195"/>
      <c r="EK32" s="195"/>
      <c r="EL32" s="195"/>
      <c r="EM32" s="195"/>
      <c r="EN32" s="195"/>
      <c r="EO32" s="195"/>
      <c r="EP32" s="195"/>
      <c r="EQ32" s="195"/>
    </row>
    <row r="33" spans="1:147" s="196" customFormat="1" ht="21" customHeight="1" thickBot="1">
      <c r="A33" s="152" t="s">
        <v>22</v>
      </c>
      <c r="B33" s="1"/>
      <c r="C33" s="1"/>
      <c r="D33" s="153">
        <f aca="true" t="shared" si="5" ref="D33:P33">SUM(D34:D35)</f>
        <v>-13</v>
      </c>
      <c r="E33" s="63">
        <f t="shared" si="5"/>
        <v>4</v>
      </c>
      <c r="F33" s="56">
        <f t="shared" si="5"/>
        <v>-9</v>
      </c>
      <c r="G33" s="153">
        <f>SUM(G34:G35)</f>
        <v>53</v>
      </c>
      <c r="H33" s="63">
        <f t="shared" si="5"/>
        <v>13</v>
      </c>
      <c r="I33" s="56">
        <f t="shared" si="5"/>
        <v>66</v>
      </c>
      <c r="J33" s="63">
        <f t="shared" si="5"/>
        <v>155</v>
      </c>
      <c r="K33" s="63">
        <f t="shared" si="5"/>
        <v>64</v>
      </c>
      <c r="L33" s="54">
        <f t="shared" si="5"/>
        <v>219</v>
      </c>
      <c r="M33" s="154" t="s">
        <v>31</v>
      </c>
      <c r="N33" s="53">
        <f t="shared" si="5"/>
        <v>128</v>
      </c>
      <c r="O33" s="63">
        <f t="shared" si="5"/>
        <v>42</v>
      </c>
      <c r="P33" s="54">
        <f t="shared" si="5"/>
        <v>170</v>
      </c>
      <c r="Q33" s="3"/>
      <c r="R33" s="3"/>
      <c r="S33" s="57" t="s">
        <v>23</v>
      </c>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c r="EP33" s="195"/>
      <c r="EQ33" s="195"/>
    </row>
    <row r="34" spans="1:147" s="196" customFormat="1" ht="21" customHeight="1">
      <c r="A34" s="51"/>
      <c r="B34" s="68" t="s">
        <v>117</v>
      </c>
      <c r="C34" s="69"/>
      <c r="D34" s="99">
        <v>-20</v>
      </c>
      <c r="E34" s="100">
        <v>0</v>
      </c>
      <c r="F34" s="101">
        <f>SUM(D34:E34)</f>
        <v>-20</v>
      </c>
      <c r="G34" s="99">
        <v>5</v>
      </c>
      <c r="H34" s="100">
        <v>3</v>
      </c>
      <c r="I34" s="101">
        <f>SUM(G34:H34)</f>
        <v>8</v>
      </c>
      <c r="J34" s="99">
        <v>43</v>
      </c>
      <c r="K34" s="100">
        <v>20</v>
      </c>
      <c r="L34" s="67">
        <f>SUM(J34:K34)</f>
        <v>63</v>
      </c>
      <c r="M34" s="66" t="s">
        <v>31</v>
      </c>
      <c r="N34" s="99">
        <v>7</v>
      </c>
      <c r="O34" s="100">
        <v>-5</v>
      </c>
      <c r="P34" s="67">
        <f>SUM(N34:O34)</f>
        <v>2</v>
      </c>
      <c r="Q34" s="73"/>
      <c r="R34" s="74" t="s">
        <v>118</v>
      </c>
      <c r="S34" s="60"/>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row>
    <row r="35" spans="1:147" s="196" customFormat="1" ht="21" customHeight="1" thickBot="1">
      <c r="A35" s="51"/>
      <c r="B35" s="104" t="s">
        <v>74</v>
      </c>
      <c r="C35" s="155"/>
      <c r="D35" s="99">
        <v>7</v>
      </c>
      <c r="E35" s="100">
        <v>4</v>
      </c>
      <c r="F35" s="114">
        <f>SUM(D35:E35)</f>
        <v>11</v>
      </c>
      <c r="G35" s="99">
        <v>48</v>
      </c>
      <c r="H35" s="100">
        <v>10</v>
      </c>
      <c r="I35" s="114">
        <f>SUM(G35:H35)</f>
        <v>58</v>
      </c>
      <c r="J35" s="77">
        <v>112</v>
      </c>
      <c r="K35" s="80">
        <v>44</v>
      </c>
      <c r="L35" s="79">
        <f>SUM(J35:K35)</f>
        <v>156</v>
      </c>
      <c r="M35" s="81" t="s">
        <v>31</v>
      </c>
      <c r="N35" s="77">
        <v>121</v>
      </c>
      <c r="O35" s="80">
        <v>47</v>
      </c>
      <c r="P35" s="79">
        <f>SUM(N35:O35)</f>
        <v>168</v>
      </c>
      <c r="Q35" s="82"/>
      <c r="R35" s="83" t="s">
        <v>76</v>
      </c>
      <c r="S35" s="60"/>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row>
    <row r="36" spans="1:147" s="196" customFormat="1" ht="21" customHeight="1" thickBot="1">
      <c r="A36" s="51"/>
      <c r="B36" s="4"/>
      <c r="C36" s="4"/>
      <c r="D36" s="206" t="s">
        <v>86</v>
      </c>
      <c r="E36" s="204"/>
      <c r="F36" s="204"/>
      <c r="G36" s="206" t="s">
        <v>92</v>
      </c>
      <c r="H36" s="204"/>
      <c r="I36" s="204"/>
      <c r="J36" s="204" t="s">
        <v>92</v>
      </c>
      <c r="K36" s="204"/>
      <c r="L36" s="204"/>
      <c r="M36" s="204"/>
      <c r="N36" s="204" t="s">
        <v>97</v>
      </c>
      <c r="O36" s="204"/>
      <c r="P36" s="204"/>
      <c r="Q36" s="59"/>
      <c r="R36" s="59"/>
      <c r="S36" s="60"/>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c r="DB36" s="195"/>
      <c r="DC36" s="195"/>
      <c r="DD36" s="195"/>
      <c r="DE36" s="195"/>
      <c r="DF36" s="195"/>
      <c r="DG36" s="195"/>
      <c r="DH36" s="195"/>
      <c r="DI36" s="195"/>
      <c r="DJ36" s="195"/>
      <c r="DK36" s="195"/>
      <c r="DL36" s="195"/>
      <c r="DM36" s="195"/>
      <c r="DN36" s="195"/>
      <c r="DO36" s="195"/>
      <c r="DP36" s="195"/>
      <c r="DQ36" s="195"/>
      <c r="DR36" s="195"/>
      <c r="DS36" s="195"/>
      <c r="DT36" s="195"/>
      <c r="DU36" s="195"/>
      <c r="DV36" s="195"/>
      <c r="DW36" s="195"/>
      <c r="DX36" s="195"/>
      <c r="DY36" s="195"/>
      <c r="DZ36" s="195"/>
      <c r="EA36" s="195"/>
      <c r="EB36" s="195"/>
      <c r="EC36" s="195"/>
      <c r="ED36" s="195"/>
      <c r="EE36" s="195"/>
      <c r="EF36" s="195"/>
      <c r="EG36" s="195"/>
      <c r="EH36" s="195"/>
      <c r="EI36" s="195"/>
      <c r="EJ36" s="195"/>
      <c r="EK36" s="195"/>
      <c r="EL36" s="195"/>
      <c r="EM36" s="195"/>
      <c r="EN36" s="195"/>
      <c r="EO36" s="195"/>
      <c r="EP36" s="195"/>
      <c r="EQ36" s="195"/>
    </row>
    <row r="37" spans="1:147" s="196" customFormat="1" ht="21" customHeight="1" thickBot="1">
      <c r="A37" s="156" t="s">
        <v>78</v>
      </c>
      <c r="B37" s="157"/>
      <c r="C37" s="157"/>
      <c r="D37" s="52">
        <f>D10+D12-D16-D24-D33</f>
        <v>748</v>
      </c>
      <c r="E37" s="63">
        <f>E10+E12-E16-E24-E33</f>
        <v>576</v>
      </c>
      <c r="F37" s="56">
        <f>SUM(D37:E37)</f>
        <v>1324</v>
      </c>
      <c r="G37" s="52">
        <f>G10+G12-G16-G24-G33</f>
        <v>559</v>
      </c>
      <c r="H37" s="63">
        <f>H10+H12-H16-H24-H33</f>
        <v>643</v>
      </c>
      <c r="I37" s="56">
        <f>SUM(G37:H37)</f>
        <v>1202</v>
      </c>
      <c r="J37" s="52">
        <f>J10+J12-J16-J24-J33</f>
        <v>559</v>
      </c>
      <c r="K37" s="63">
        <f>K10+K12-K16-K24-K33</f>
        <v>643</v>
      </c>
      <c r="L37" s="56">
        <f>SUM(J37:K37)</f>
        <v>1202</v>
      </c>
      <c r="M37" s="158">
        <f>ROUND(L37-P37,2)/P37*100</f>
        <v>-43.167848699763596</v>
      </c>
      <c r="N37" s="52">
        <f>N10+N12-N16-N24-N33</f>
        <v>1273</v>
      </c>
      <c r="O37" s="63">
        <f>O10+O12-O16-O24-O33</f>
        <v>842</v>
      </c>
      <c r="P37" s="56">
        <f>SUM(N37:O37)</f>
        <v>2115</v>
      </c>
      <c r="Q37" s="159"/>
      <c r="R37" s="159"/>
      <c r="S37" s="160" t="s">
        <v>113</v>
      </c>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CT37" s="195"/>
      <c r="CU37" s="195"/>
      <c r="CV37" s="195"/>
      <c r="CW37" s="195"/>
      <c r="CX37" s="195"/>
      <c r="CY37" s="195"/>
      <c r="CZ37" s="195"/>
      <c r="DA37" s="195"/>
      <c r="DB37" s="195"/>
      <c r="DC37" s="195"/>
      <c r="DD37" s="195"/>
      <c r="DE37" s="195"/>
      <c r="DF37" s="195"/>
      <c r="DG37" s="195"/>
      <c r="DH37" s="195"/>
      <c r="DI37" s="195"/>
      <c r="DJ37" s="195"/>
      <c r="DK37" s="195"/>
      <c r="DL37" s="195"/>
      <c r="DM37" s="195"/>
      <c r="DN37" s="195"/>
      <c r="DO37" s="195"/>
      <c r="DP37" s="195"/>
      <c r="DQ37" s="195"/>
      <c r="DR37" s="195"/>
      <c r="DS37" s="195"/>
      <c r="DT37" s="195"/>
      <c r="DU37" s="195"/>
      <c r="DV37" s="195"/>
      <c r="DW37" s="195"/>
      <c r="DX37" s="195"/>
      <c r="DY37" s="195"/>
      <c r="DZ37" s="195"/>
      <c r="EA37" s="195"/>
      <c r="EB37" s="195"/>
      <c r="EC37" s="195"/>
      <c r="ED37" s="195"/>
      <c r="EE37" s="195"/>
      <c r="EF37" s="195"/>
      <c r="EG37" s="195"/>
      <c r="EH37" s="195"/>
      <c r="EI37" s="195"/>
      <c r="EJ37" s="195"/>
      <c r="EK37" s="195"/>
      <c r="EL37" s="195"/>
      <c r="EM37" s="195"/>
      <c r="EN37" s="195"/>
      <c r="EO37" s="195"/>
      <c r="EP37" s="195"/>
      <c r="EQ37" s="195"/>
    </row>
    <row r="38" spans="1:147" s="196" customFormat="1" ht="21" customHeight="1" thickBot="1">
      <c r="A38" s="161"/>
      <c r="B38" s="48"/>
      <c r="C38" s="48"/>
      <c r="D38" s="2"/>
      <c r="E38" s="2"/>
      <c r="F38" s="2"/>
      <c r="G38" s="204"/>
      <c r="H38" s="204"/>
      <c r="I38" s="204"/>
      <c r="J38" s="204"/>
      <c r="K38" s="204"/>
      <c r="L38" s="204"/>
      <c r="M38" s="162"/>
      <c r="N38" s="204"/>
      <c r="O38" s="204"/>
      <c r="P38" s="204"/>
      <c r="Q38" s="205"/>
      <c r="R38" s="205"/>
      <c r="S38" s="60"/>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5"/>
      <c r="DP38" s="195"/>
      <c r="DQ38" s="195"/>
      <c r="DR38" s="195"/>
      <c r="DS38" s="195"/>
      <c r="DT38" s="195"/>
      <c r="DU38" s="195"/>
      <c r="DV38" s="195"/>
      <c r="DW38" s="195"/>
      <c r="DX38" s="195"/>
      <c r="DY38" s="195"/>
      <c r="DZ38" s="195"/>
      <c r="EA38" s="195"/>
      <c r="EB38" s="195"/>
      <c r="EC38" s="195"/>
      <c r="ED38" s="195"/>
      <c r="EE38" s="195"/>
      <c r="EF38" s="195"/>
      <c r="EG38" s="195"/>
      <c r="EH38" s="195"/>
      <c r="EI38" s="195"/>
      <c r="EJ38" s="195"/>
      <c r="EK38" s="195"/>
      <c r="EL38" s="195"/>
      <c r="EM38" s="195"/>
      <c r="EN38" s="195"/>
      <c r="EO38" s="195"/>
      <c r="EP38" s="195"/>
      <c r="EQ38" s="195"/>
    </row>
    <row r="39" spans="1:147" s="196" customFormat="1" ht="21" customHeight="1" thickBot="1">
      <c r="A39" s="152" t="s">
        <v>75</v>
      </c>
      <c r="B39" s="1"/>
      <c r="C39" s="1"/>
      <c r="D39" s="153">
        <f aca="true" t="shared" si="6" ref="D39:L39">SUM(D40:D41)</f>
        <v>748</v>
      </c>
      <c r="E39" s="63">
        <f t="shared" si="6"/>
        <v>576</v>
      </c>
      <c r="F39" s="53">
        <f t="shared" si="6"/>
        <v>1324</v>
      </c>
      <c r="G39" s="153">
        <f t="shared" si="6"/>
        <v>559</v>
      </c>
      <c r="H39" s="63">
        <f t="shared" si="6"/>
        <v>643</v>
      </c>
      <c r="I39" s="53">
        <f t="shared" si="6"/>
        <v>1202</v>
      </c>
      <c r="J39" s="153">
        <f t="shared" si="6"/>
        <v>559</v>
      </c>
      <c r="K39" s="63">
        <f t="shared" si="6"/>
        <v>643</v>
      </c>
      <c r="L39" s="54">
        <f t="shared" si="6"/>
        <v>1202</v>
      </c>
      <c r="M39" s="85">
        <f>ROUND(L39-P39,2)/P39*100</f>
        <v>-43.167848699763596</v>
      </c>
      <c r="N39" s="153">
        <f>SUM(N40:N41)</f>
        <v>1273</v>
      </c>
      <c r="O39" s="63">
        <f>SUM(O40:O41)</f>
        <v>842</v>
      </c>
      <c r="P39" s="54">
        <f>SUM(N39:O39)</f>
        <v>2115</v>
      </c>
      <c r="Q39" s="3"/>
      <c r="R39" s="3"/>
      <c r="S39" s="57" t="s">
        <v>77</v>
      </c>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c r="DB39" s="195"/>
      <c r="DC39" s="195"/>
      <c r="DD39" s="195"/>
      <c r="DE39" s="195"/>
      <c r="DF39" s="195"/>
      <c r="DG39" s="195"/>
      <c r="DH39" s="195"/>
      <c r="DI39" s="195"/>
      <c r="DJ39" s="195"/>
      <c r="DK39" s="195"/>
      <c r="DL39" s="195"/>
      <c r="DM39" s="195"/>
      <c r="DN39" s="195"/>
      <c r="DO39" s="195"/>
      <c r="DP39" s="195"/>
      <c r="DQ39" s="195"/>
      <c r="DR39" s="195"/>
      <c r="DS39" s="195"/>
      <c r="DT39" s="195"/>
      <c r="DU39" s="195"/>
      <c r="DV39" s="195"/>
      <c r="DW39" s="195"/>
      <c r="DX39" s="195"/>
      <c r="DY39" s="195"/>
      <c r="DZ39" s="195"/>
      <c r="EA39" s="195"/>
      <c r="EB39" s="195"/>
      <c r="EC39" s="195"/>
      <c r="ED39" s="195"/>
      <c r="EE39" s="195"/>
      <c r="EF39" s="195"/>
      <c r="EG39" s="195"/>
      <c r="EH39" s="195"/>
      <c r="EI39" s="195"/>
      <c r="EJ39" s="195"/>
      <c r="EK39" s="195"/>
      <c r="EL39" s="195"/>
      <c r="EM39" s="195"/>
      <c r="EN39" s="195"/>
      <c r="EO39" s="195"/>
      <c r="EP39" s="195"/>
      <c r="EQ39" s="195"/>
    </row>
    <row r="40" spans="1:147" s="196" customFormat="1" ht="21" customHeight="1">
      <c r="A40" s="163"/>
      <c r="B40" s="68" t="s">
        <v>24</v>
      </c>
      <c r="C40" s="69"/>
      <c r="D40" s="70">
        <v>635</v>
      </c>
      <c r="E40" s="100">
        <v>468</v>
      </c>
      <c r="F40" s="101">
        <f>SUM(D40:E40)</f>
        <v>1103</v>
      </c>
      <c r="G40" s="100">
        <v>453</v>
      </c>
      <c r="H40" s="100">
        <v>524</v>
      </c>
      <c r="I40" s="101">
        <f>SUM(G40:H40)</f>
        <v>977</v>
      </c>
      <c r="J40" s="100">
        <v>453</v>
      </c>
      <c r="K40" s="100">
        <v>524</v>
      </c>
      <c r="L40" s="67">
        <f>SUM(J40:K40)</f>
        <v>977</v>
      </c>
      <c r="M40" s="72">
        <f>ROUND(L40-P40,2)/P40*100</f>
        <v>-48.197242841993635</v>
      </c>
      <c r="N40" s="100">
        <v>1092</v>
      </c>
      <c r="O40" s="100">
        <v>794</v>
      </c>
      <c r="P40" s="67">
        <f>SUM(N40:O40)</f>
        <v>1886</v>
      </c>
      <c r="Q40" s="73"/>
      <c r="R40" s="74" t="s">
        <v>25</v>
      </c>
      <c r="S40" s="60"/>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c r="EI40" s="195"/>
      <c r="EJ40" s="195"/>
      <c r="EK40" s="195"/>
      <c r="EL40" s="195"/>
      <c r="EM40" s="195"/>
      <c r="EN40" s="195"/>
      <c r="EO40" s="195"/>
      <c r="EP40" s="195"/>
      <c r="EQ40" s="195"/>
    </row>
    <row r="41" spans="1:147" s="196" customFormat="1" ht="21" customHeight="1" thickBot="1">
      <c r="A41" s="163"/>
      <c r="B41" s="104" t="s">
        <v>26</v>
      </c>
      <c r="C41" s="155"/>
      <c r="D41" s="77">
        <v>113</v>
      </c>
      <c r="E41" s="78">
        <v>108</v>
      </c>
      <c r="F41" s="79">
        <f>SUM(D41:E41)</f>
        <v>221</v>
      </c>
      <c r="G41" s="78">
        <v>106</v>
      </c>
      <c r="H41" s="78">
        <v>119</v>
      </c>
      <c r="I41" s="79">
        <f>SUM(G41:H41)</f>
        <v>225</v>
      </c>
      <c r="J41" s="78">
        <v>106</v>
      </c>
      <c r="K41" s="78">
        <v>119</v>
      </c>
      <c r="L41" s="79">
        <f>SUM(J41:K41)</f>
        <v>225</v>
      </c>
      <c r="M41" s="164">
        <f>ROUND(L41-P41,2)/P41*100</f>
        <v>-1.7467248908296942</v>
      </c>
      <c r="N41" s="77">
        <v>181</v>
      </c>
      <c r="O41" s="78">
        <v>48</v>
      </c>
      <c r="P41" s="79">
        <f>SUM(N41:O41)</f>
        <v>229</v>
      </c>
      <c r="Q41" s="82"/>
      <c r="R41" s="83" t="s">
        <v>27</v>
      </c>
      <c r="S41" s="60"/>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5"/>
      <c r="DZ41" s="195"/>
      <c r="EA41" s="195"/>
      <c r="EB41" s="195"/>
      <c r="EC41" s="195"/>
      <c r="ED41" s="195"/>
      <c r="EE41" s="195"/>
      <c r="EF41" s="195"/>
      <c r="EG41" s="195"/>
      <c r="EH41" s="195"/>
      <c r="EI41" s="195"/>
      <c r="EJ41" s="195"/>
      <c r="EK41" s="195"/>
      <c r="EL41" s="195"/>
      <c r="EM41" s="195"/>
      <c r="EN41" s="195"/>
      <c r="EO41" s="195"/>
      <c r="EP41" s="195"/>
      <c r="EQ41" s="195"/>
    </row>
    <row r="42" spans="1:147" s="196" customFormat="1" ht="10.5" customHeight="1" thickBot="1">
      <c r="A42" s="156"/>
      <c r="B42" s="157"/>
      <c r="C42" s="157"/>
      <c r="D42" s="165"/>
      <c r="E42" s="165"/>
      <c r="F42" s="165"/>
      <c r="G42" s="165"/>
      <c r="H42" s="165"/>
      <c r="I42" s="165"/>
      <c r="J42" s="165"/>
      <c r="K42" s="165"/>
      <c r="L42" s="165"/>
      <c r="M42" s="165"/>
      <c r="N42" s="165"/>
      <c r="O42" s="165"/>
      <c r="P42" s="165"/>
      <c r="Q42" s="159"/>
      <c r="R42" s="159"/>
      <c r="S42" s="166"/>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row>
    <row r="43" spans="1:147" s="196" customFormat="1" ht="9" customHeight="1" thickBot="1">
      <c r="A43" s="1"/>
      <c r="B43" s="1"/>
      <c r="C43" s="1"/>
      <c r="D43" s="2"/>
      <c r="E43" s="2"/>
      <c r="F43" s="2"/>
      <c r="G43" s="2"/>
      <c r="H43" s="2"/>
      <c r="I43" s="2"/>
      <c r="J43" s="2"/>
      <c r="K43" s="2"/>
      <c r="L43" s="2"/>
      <c r="M43" s="2"/>
      <c r="N43" s="2"/>
      <c r="O43" s="2"/>
      <c r="P43" s="2"/>
      <c r="Q43" s="3"/>
      <c r="R43" s="3"/>
      <c r="S43" s="4"/>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c r="EI43" s="195"/>
      <c r="EJ43" s="195"/>
      <c r="EK43" s="195"/>
      <c r="EL43" s="195"/>
      <c r="EM43" s="195"/>
      <c r="EN43" s="195"/>
      <c r="EO43" s="195"/>
      <c r="EP43" s="195"/>
      <c r="EQ43" s="195"/>
    </row>
    <row r="44" spans="1:147" s="196" customFormat="1" ht="23.25" customHeight="1">
      <c r="A44" s="167" t="s">
        <v>98</v>
      </c>
      <c r="B44" s="168"/>
      <c r="C44" s="168"/>
      <c r="D44" s="169"/>
      <c r="E44" s="170"/>
      <c r="F44" s="171"/>
      <c r="G44" s="169"/>
      <c r="H44" s="170"/>
      <c r="I44" s="171"/>
      <c r="J44" s="169"/>
      <c r="K44" s="170"/>
      <c r="L44" s="171"/>
      <c r="M44" s="172"/>
      <c r="N44" s="169"/>
      <c r="O44" s="170"/>
      <c r="P44" s="171"/>
      <c r="Q44" s="173"/>
      <c r="R44" s="173"/>
      <c r="S44" s="174" t="s">
        <v>99</v>
      </c>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195"/>
      <c r="EP44" s="195"/>
      <c r="EQ44" s="195"/>
    </row>
    <row r="45" spans="1:147" s="196" customFormat="1" ht="24" customHeight="1">
      <c r="A45" s="152" t="s">
        <v>100</v>
      </c>
      <c r="B45" s="110"/>
      <c r="C45" s="110"/>
      <c r="D45" s="175"/>
      <c r="E45" s="176"/>
      <c r="F45" s="177"/>
      <c r="G45" s="175"/>
      <c r="H45" s="176"/>
      <c r="I45" s="177"/>
      <c r="J45" s="175"/>
      <c r="K45" s="176"/>
      <c r="L45" s="177"/>
      <c r="M45" s="178"/>
      <c r="N45" s="175"/>
      <c r="O45" s="176"/>
      <c r="P45" s="177"/>
      <c r="Q45" s="90"/>
      <c r="R45" s="90"/>
      <c r="S45" s="57" t="s">
        <v>101</v>
      </c>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5"/>
      <c r="EQ45" s="195"/>
    </row>
    <row r="46" spans="1:147" s="196" customFormat="1" ht="23.25" customHeight="1">
      <c r="A46" s="179"/>
      <c r="B46" s="110" t="s">
        <v>102</v>
      </c>
      <c r="C46" s="110"/>
      <c r="D46" s="180">
        <v>0</v>
      </c>
      <c r="E46" s="176">
        <v>0</v>
      </c>
      <c r="F46" s="181">
        <f>SUM(D46:E46)</f>
        <v>0</v>
      </c>
      <c r="G46" s="180">
        <v>0</v>
      </c>
      <c r="H46" s="176">
        <v>2</v>
      </c>
      <c r="I46" s="181">
        <f>SUM(G46:H46)</f>
        <v>2</v>
      </c>
      <c r="J46" s="180">
        <v>0</v>
      </c>
      <c r="K46" s="176">
        <v>0</v>
      </c>
      <c r="L46" s="181">
        <f>SUM(J46:K46)</f>
        <v>0</v>
      </c>
      <c r="M46" s="182" t="s">
        <v>31</v>
      </c>
      <c r="N46" s="180">
        <v>0</v>
      </c>
      <c r="O46" s="176">
        <v>0</v>
      </c>
      <c r="P46" s="177">
        <f>SUM(N46:O46)</f>
        <v>0</v>
      </c>
      <c r="Q46" s="90"/>
      <c r="R46" s="59" t="s">
        <v>103</v>
      </c>
      <c r="S46" s="60"/>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row>
    <row r="47" spans="1:147" s="196" customFormat="1" ht="23.25" customHeight="1">
      <c r="A47" s="179"/>
      <c r="B47" s="110" t="s">
        <v>104</v>
      </c>
      <c r="C47" s="110"/>
      <c r="D47" s="180">
        <v>0</v>
      </c>
      <c r="E47" s="176">
        <v>2</v>
      </c>
      <c r="F47" s="181">
        <f>SUM(D47:E47)</f>
        <v>2</v>
      </c>
      <c r="G47" s="180">
        <v>7</v>
      </c>
      <c r="H47" s="176">
        <v>0</v>
      </c>
      <c r="I47" s="181">
        <f>SUM(G47:H47)</f>
        <v>7</v>
      </c>
      <c r="J47" s="180">
        <v>7</v>
      </c>
      <c r="K47" s="176">
        <v>3</v>
      </c>
      <c r="L47" s="181">
        <f>SUM(J47:K47)</f>
        <v>10</v>
      </c>
      <c r="M47" s="182" t="s">
        <v>31</v>
      </c>
      <c r="N47" s="180">
        <v>0</v>
      </c>
      <c r="O47" s="176">
        <v>0</v>
      </c>
      <c r="P47" s="177">
        <f>SUM(N47:O47)</f>
        <v>0</v>
      </c>
      <c r="Q47" s="90"/>
      <c r="R47" s="59" t="s">
        <v>105</v>
      </c>
      <c r="S47" s="60"/>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c r="DD47" s="195"/>
      <c r="DE47" s="195"/>
      <c r="DF47" s="195"/>
      <c r="DG47" s="195"/>
      <c r="DH47" s="195"/>
      <c r="DI47" s="195"/>
      <c r="DJ47" s="195"/>
      <c r="DK47" s="195"/>
      <c r="DL47" s="195"/>
      <c r="DM47" s="195"/>
      <c r="DN47" s="195"/>
      <c r="DO47" s="195"/>
      <c r="DP47" s="195"/>
      <c r="DQ47" s="195"/>
      <c r="DR47" s="195"/>
      <c r="DS47" s="195"/>
      <c r="DT47" s="195"/>
      <c r="DU47" s="195"/>
      <c r="DV47" s="195"/>
      <c r="DW47" s="195"/>
      <c r="DX47" s="195"/>
      <c r="DY47" s="195"/>
      <c r="DZ47" s="195"/>
      <c r="EA47" s="195"/>
      <c r="EB47" s="195"/>
      <c r="EC47" s="195"/>
      <c r="ED47" s="195"/>
      <c r="EE47" s="195"/>
      <c r="EF47" s="195"/>
      <c r="EG47" s="195"/>
      <c r="EH47" s="195"/>
      <c r="EI47" s="195"/>
      <c r="EJ47" s="195"/>
      <c r="EK47" s="195"/>
      <c r="EL47" s="195"/>
      <c r="EM47" s="195"/>
      <c r="EN47" s="195"/>
      <c r="EO47" s="195"/>
      <c r="EP47" s="195"/>
      <c r="EQ47" s="195"/>
    </row>
    <row r="48" spans="1:147" s="196" customFormat="1" ht="22.5" customHeight="1">
      <c r="A48" s="179"/>
      <c r="B48" s="110" t="s">
        <v>106</v>
      </c>
      <c r="C48" s="110"/>
      <c r="D48" s="180">
        <v>0</v>
      </c>
      <c r="E48" s="176">
        <v>0</v>
      </c>
      <c r="F48" s="181">
        <f>SUM(D48:E48)</f>
        <v>0</v>
      </c>
      <c r="G48" s="180">
        <v>0</v>
      </c>
      <c r="H48" s="176">
        <v>1</v>
      </c>
      <c r="I48" s="181">
        <f>SUM(G48:H48)</f>
        <v>1</v>
      </c>
      <c r="J48" s="180">
        <v>0</v>
      </c>
      <c r="K48" s="176">
        <v>2</v>
      </c>
      <c r="L48" s="181">
        <f>SUM(J48:K48)</f>
        <v>2</v>
      </c>
      <c r="M48" s="182" t="s">
        <v>31</v>
      </c>
      <c r="N48" s="180">
        <v>0</v>
      </c>
      <c r="O48" s="176">
        <v>0</v>
      </c>
      <c r="P48" s="177">
        <f>SUM(N48:O48)</f>
        <v>0</v>
      </c>
      <c r="Q48" s="90"/>
      <c r="R48" s="59" t="s">
        <v>107</v>
      </c>
      <c r="S48" s="60"/>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row>
    <row r="49" spans="1:147" s="196" customFormat="1" ht="23.25" customHeight="1">
      <c r="A49" s="179"/>
      <c r="B49" s="110" t="s">
        <v>108</v>
      </c>
      <c r="C49" s="110"/>
      <c r="D49" s="180">
        <v>0</v>
      </c>
      <c r="E49" s="183">
        <v>0</v>
      </c>
      <c r="F49" s="181">
        <f>SUM(D49:E49)</f>
        <v>0</v>
      </c>
      <c r="G49" s="180">
        <v>0</v>
      </c>
      <c r="H49" s="183">
        <v>0</v>
      </c>
      <c r="I49" s="181">
        <f>SUM(G49:H49)</f>
        <v>0</v>
      </c>
      <c r="J49" s="180">
        <v>0</v>
      </c>
      <c r="K49" s="183">
        <v>0</v>
      </c>
      <c r="L49" s="181">
        <f>SUM(J49:K49)</f>
        <v>0</v>
      </c>
      <c r="M49" s="184" t="s">
        <v>31</v>
      </c>
      <c r="N49" s="180">
        <v>0</v>
      </c>
      <c r="O49" s="183">
        <v>0</v>
      </c>
      <c r="P49" s="177">
        <f>SUM(N49:O49)</f>
        <v>0</v>
      </c>
      <c r="Q49" s="90"/>
      <c r="R49" s="59" t="s">
        <v>109</v>
      </c>
      <c r="S49" s="60"/>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row>
    <row r="50" spans="1:147" s="196" customFormat="1" ht="24" customHeight="1" thickBot="1">
      <c r="A50" s="185"/>
      <c r="B50" s="186" t="s">
        <v>110</v>
      </c>
      <c r="C50" s="186"/>
      <c r="D50" s="187">
        <f>D46+D47-D48-D49</f>
        <v>0</v>
      </c>
      <c r="E50" s="188">
        <f>E46+E47-E48-E49</f>
        <v>2</v>
      </c>
      <c r="F50" s="188">
        <f>SUM(D50:E50)</f>
        <v>2</v>
      </c>
      <c r="G50" s="187">
        <f>G46+G47-G48-G49</f>
        <v>7</v>
      </c>
      <c r="H50" s="188">
        <f>H46+H47-H48-H49</f>
        <v>1</v>
      </c>
      <c r="I50" s="188">
        <f>SUM(G50:H50)</f>
        <v>8</v>
      </c>
      <c r="J50" s="187">
        <f>J46+J47-J48-J49</f>
        <v>7</v>
      </c>
      <c r="K50" s="188">
        <f>K46+K47-K48-K49</f>
        <v>1</v>
      </c>
      <c r="L50" s="188">
        <f>SUM(J50:K50)</f>
        <v>8</v>
      </c>
      <c r="M50" s="189" t="s">
        <v>31</v>
      </c>
      <c r="N50" s="187">
        <f>N46+N47-N48-N49</f>
        <v>0</v>
      </c>
      <c r="O50" s="188">
        <f>O46+O47-O48-O49</f>
        <v>0</v>
      </c>
      <c r="P50" s="190">
        <f>SUM(N50:O50)</f>
        <v>0</v>
      </c>
      <c r="Q50" s="191"/>
      <c r="R50" s="192" t="s">
        <v>111</v>
      </c>
      <c r="S50" s="166"/>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5"/>
      <c r="EQ50" s="195"/>
    </row>
    <row r="51" spans="1:147" s="5" customFormat="1" ht="12" customHeight="1">
      <c r="A51" s="202"/>
      <c r="B51" s="110"/>
      <c r="C51" s="110"/>
      <c r="D51" s="201"/>
      <c r="E51" s="201"/>
      <c r="F51" s="201"/>
      <c r="G51" s="201"/>
      <c r="H51" s="201"/>
      <c r="I51" s="201"/>
      <c r="J51" s="201"/>
      <c r="K51" s="201"/>
      <c r="L51" s="201"/>
      <c r="M51" s="203"/>
      <c r="N51" s="201"/>
      <c r="O51" s="201"/>
      <c r="P51" s="201"/>
      <c r="Q51" s="90"/>
      <c r="R51" s="59"/>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row>
    <row r="52" spans="1:18" s="5" customFormat="1" ht="21" customHeight="1">
      <c r="A52" s="6" t="s">
        <v>28</v>
      </c>
      <c r="B52" s="7" t="s">
        <v>55</v>
      </c>
      <c r="C52" s="7"/>
      <c r="D52" s="7"/>
      <c r="E52" s="7"/>
      <c r="F52" s="7"/>
      <c r="G52" s="7"/>
      <c r="H52" s="7"/>
      <c r="I52" s="7"/>
      <c r="J52" s="7"/>
      <c r="K52" s="7"/>
      <c r="L52" s="7"/>
      <c r="M52" s="7"/>
      <c r="N52" s="7"/>
      <c r="O52" s="7"/>
      <c r="P52" s="7"/>
      <c r="Q52" s="8"/>
      <c r="R52" s="8"/>
    </row>
    <row r="53" spans="1:18" s="5" customFormat="1" ht="21" customHeight="1">
      <c r="A53" s="6"/>
      <c r="B53" s="7" t="s">
        <v>61</v>
      </c>
      <c r="C53" s="7"/>
      <c r="D53" s="7"/>
      <c r="E53" s="7"/>
      <c r="F53" s="7"/>
      <c r="G53" s="7"/>
      <c r="H53" s="7"/>
      <c r="I53" s="7"/>
      <c r="J53" s="7"/>
      <c r="K53" s="7"/>
      <c r="L53" s="7"/>
      <c r="M53" s="7"/>
      <c r="N53" s="7"/>
      <c r="O53" s="7"/>
      <c r="P53" s="7"/>
      <c r="Q53" s="8"/>
      <c r="R53" s="8"/>
    </row>
    <row r="54" spans="1:18" s="5" customFormat="1" ht="21" customHeight="1">
      <c r="A54" s="9" t="s">
        <v>29</v>
      </c>
      <c r="B54" s="5" t="s">
        <v>49</v>
      </c>
      <c r="D54" s="7"/>
      <c r="E54" s="7"/>
      <c r="F54" s="7"/>
      <c r="G54" s="7"/>
      <c r="H54" s="7"/>
      <c r="I54" s="7"/>
      <c r="J54" s="7"/>
      <c r="K54" s="7"/>
      <c r="L54" s="7"/>
      <c r="M54" s="7"/>
      <c r="N54" s="7"/>
      <c r="O54" s="7"/>
      <c r="P54" s="7"/>
      <c r="Q54" s="7"/>
      <c r="R54" s="7"/>
    </row>
    <row r="55" spans="2:18" s="5" customFormat="1" ht="21" customHeight="1">
      <c r="B55" s="5" t="s">
        <v>50</v>
      </c>
      <c r="D55" s="7"/>
      <c r="E55" s="7"/>
      <c r="F55" s="7"/>
      <c r="G55" s="7"/>
      <c r="H55" s="7"/>
      <c r="I55" s="7"/>
      <c r="J55" s="7"/>
      <c r="K55" s="7"/>
      <c r="L55" s="7"/>
      <c r="M55" s="7"/>
      <c r="N55" s="7"/>
      <c r="O55" s="7"/>
      <c r="P55" s="7"/>
      <c r="Q55" s="10"/>
      <c r="R55" s="10"/>
    </row>
    <row r="56" spans="1:16" s="5" customFormat="1" ht="21" customHeight="1">
      <c r="A56" s="6" t="s">
        <v>30</v>
      </c>
      <c r="B56" s="7" t="s">
        <v>32</v>
      </c>
      <c r="C56" s="7"/>
      <c r="D56" s="7"/>
      <c r="E56" s="7"/>
      <c r="F56" s="7"/>
      <c r="G56" s="7"/>
      <c r="H56" s="7"/>
      <c r="I56" s="7"/>
      <c r="J56" s="7"/>
      <c r="K56" s="7"/>
      <c r="L56" s="7"/>
      <c r="M56" s="7"/>
      <c r="N56" s="7"/>
      <c r="O56" s="7"/>
      <c r="P56" s="7"/>
    </row>
    <row r="57" spans="1:16" s="5" customFormat="1" ht="21" customHeight="1">
      <c r="A57" s="6" t="s">
        <v>31</v>
      </c>
      <c r="B57" s="11" t="s">
        <v>56</v>
      </c>
      <c r="C57" s="7"/>
      <c r="D57" s="7"/>
      <c r="E57" s="7"/>
      <c r="F57" s="7"/>
      <c r="G57" s="7"/>
      <c r="H57" s="7"/>
      <c r="K57" s="12"/>
      <c r="L57" s="12"/>
      <c r="M57" s="12"/>
      <c r="N57" s="12"/>
      <c r="O57" s="7"/>
      <c r="P57" s="7"/>
    </row>
    <row r="58" spans="1:147" s="5" customFormat="1" ht="21" customHeight="1">
      <c r="A58" s="13" t="s">
        <v>34</v>
      </c>
      <c r="B58" s="5" t="s">
        <v>48</v>
      </c>
      <c r="C58" s="7"/>
      <c r="D58" s="7"/>
      <c r="E58" s="7"/>
      <c r="F58" s="7"/>
      <c r="G58" s="7"/>
      <c r="H58" s="12"/>
      <c r="I58" s="6"/>
      <c r="J58" s="7"/>
      <c r="K58" s="12"/>
      <c r="L58" s="7"/>
      <c r="M58" s="12"/>
      <c r="N58" s="7"/>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row>
    <row r="59" spans="1:147" s="5" customFormat="1" ht="21" customHeight="1">
      <c r="A59" s="7"/>
      <c r="B59" s="5" t="s">
        <v>42</v>
      </c>
      <c r="C59" s="7"/>
      <c r="D59" s="7"/>
      <c r="E59" s="7"/>
      <c r="F59" s="7"/>
      <c r="G59" s="7"/>
      <c r="H59" s="12"/>
      <c r="L59" s="12" t="s">
        <v>62</v>
      </c>
      <c r="M59" s="12"/>
      <c r="N59" s="12" t="s">
        <v>63</v>
      </c>
      <c r="O59" s="12"/>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row>
    <row r="60" spans="1:147" s="5" customFormat="1" ht="21" customHeight="1">
      <c r="A60" s="6"/>
      <c r="B60" s="7"/>
      <c r="C60" s="7"/>
      <c r="D60" s="7"/>
      <c r="E60" s="7"/>
      <c r="F60" s="7"/>
      <c r="G60" s="7"/>
      <c r="H60" s="12"/>
      <c r="I60" s="6" t="s">
        <v>52</v>
      </c>
      <c r="J60" s="7"/>
      <c r="L60" s="12" t="s">
        <v>53</v>
      </c>
      <c r="M60" s="7" t="s">
        <v>46</v>
      </c>
      <c r="N60" s="12" t="s">
        <v>54</v>
      </c>
      <c r="O60" s="7" t="s">
        <v>46</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row>
    <row r="61" spans="1:18" s="5" customFormat="1" ht="21" customHeight="1">
      <c r="A61" s="13"/>
      <c r="B61" s="11"/>
      <c r="C61" s="7"/>
      <c r="D61" s="7"/>
      <c r="E61" s="7"/>
      <c r="F61" s="7"/>
      <c r="G61" s="7"/>
      <c r="H61" s="7"/>
      <c r="I61" s="7" t="s">
        <v>89</v>
      </c>
      <c r="J61" s="7"/>
      <c r="L61" s="12" t="s">
        <v>119</v>
      </c>
      <c r="M61" s="7" t="s">
        <v>46</v>
      </c>
      <c r="N61" s="12" t="s">
        <v>120</v>
      </c>
      <c r="O61" s="7" t="s">
        <v>46</v>
      </c>
      <c r="P61" s="7"/>
      <c r="Q61" s="8"/>
      <c r="R61" s="8"/>
    </row>
    <row r="62" spans="1:18" s="5" customFormat="1" ht="14.25" customHeight="1">
      <c r="A62" s="13"/>
      <c r="B62" s="11"/>
      <c r="C62" s="7"/>
      <c r="D62" s="7"/>
      <c r="E62" s="7"/>
      <c r="F62" s="7"/>
      <c r="G62" s="7"/>
      <c r="H62" s="7"/>
      <c r="I62" s="16" t="s">
        <v>90</v>
      </c>
      <c r="J62" s="7"/>
      <c r="L62" s="12" t="s">
        <v>121</v>
      </c>
      <c r="M62" s="7" t="s">
        <v>46</v>
      </c>
      <c r="N62" s="12" t="s">
        <v>122</v>
      </c>
      <c r="O62" s="7" t="s">
        <v>46</v>
      </c>
      <c r="P62" s="7"/>
      <c r="Q62" s="8"/>
      <c r="R62" s="8"/>
    </row>
    <row r="63" spans="1:18" s="5" customFormat="1" ht="21" customHeight="1">
      <c r="A63" s="6" t="s">
        <v>33</v>
      </c>
      <c r="B63" s="7" t="s">
        <v>64</v>
      </c>
      <c r="C63" s="7"/>
      <c r="D63" s="7"/>
      <c r="E63" s="7"/>
      <c r="F63" s="7"/>
      <c r="G63" s="7"/>
      <c r="H63" s="7"/>
      <c r="I63" s="15"/>
      <c r="J63" s="7"/>
      <c r="K63" s="7"/>
      <c r="L63" s="7"/>
      <c r="M63" s="7"/>
      <c r="N63" s="7"/>
      <c r="O63" s="7"/>
      <c r="P63" s="7"/>
      <c r="Q63" s="8"/>
      <c r="R63" s="8"/>
    </row>
    <row r="64" spans="1:18" s="5" customFormat="1" ht="21" customHeight="1">
      <c r="A64" s="13" t="s">
        <v>11</v>
      </c>
      <c r="B64" s="7" t="s">
        <v>73</v>
      </c>
      <c r="C64" s="7"/>
      <c r="D64" s="7"/>
      <c r="E64" s="7"/>
      <c r="F64" s="7"/>
      <c r="G64" s="7"/>
      <c r="H64" s="7"/>
      <c r="I64" s="7"/>
      <c r="J64" s="7"/>
      <c r="K64" s="7"/>
      <c r="L64" s="7"/>
      <c r="M64" s="7"/>
      <c r="N64" s="7"/>
      <c r="O64" s="7"/>
      <c r="P64" s="7"/>
      <c r="Q64" s="8"/>
      <c r="R64" s="8"/>
    </row>
    <row r="65" spans="1:18" s="5" customFormat="1" ht="21" customHeight="1">
      <c r="A65" s="14" t="s">
        <v>36</v>
      </c>
      <c r="B65" s="11" t="s">
        <v>68</v>
      </c>
      <c r="C65" s="7"/>
      <c r="D65" s="7"/>
      <c r="E65" s="7"/>
      <c r="F65" s="7"/>
      <c r="G65" s="7"/>
      <c r="H65" s="7"/>
      <c r="I65" s="7"/>
      <c r="J65" s="7"/>
      <c r="K65" s="7"/>
      <c r="L65" s="7"/>
      <c r="M65" s="7"/>
      <c r="N65" s="7"/>
      <c r="O65" s="7"/>
      <c r="P65" s="7"/>
      <c r="Q65" s="8"/>
      <c r="R65" s="8"/>
    </row>
    <row r="66" spans="1:18" s="5" customFormat="1" ht="21" customHeight="1">
      <c r="A66" s="13" t="s">
        <v>43</v>
      </c>
      <c r="B66" s="7" t="s">
        <v>35</v>
      </c>
      <c r="C66" s="7"/>
      <c r="D66" s="7"/>
      <c r="E66" s="7"/>
      <c r="F66" s="7"/>
      <c r="G66" s="7"/>
      <c r="H66" s="7"/>
      <c r="I66" s="7"/>
      <c r="J66" s="7"/>
      <c r="K66" s="7"/>
      <c r="L66" s="7"/>
      <c r="M66" s="7"/>
      <c r="N66" s="7"/>
      <c r="O66" s="7"/>
      <c r="P66" s="7"/>
      <c r="Q66" s="8"/>
      <c r="R66" s="8"/>
    </row>
    <row r="67" s="5" customFormat="1" ht="21" customHeight="1"/>
    <row r="68" spans="1:147" s="5" customFormat="1" ht="21" customHeight="1">
      <c r="A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row>
    <row r="69" spans="2:19" s="5" customFormat="1" ht="21" customHeight="1">
      <c r="B69" s="4"/>
      <c r="C69" s="4"/>
      <c r="D69" s="4"/>
      <c r="E69" s="4"/>
      <c r="F69" s="4"/>
      <c r="G69" s="4"/>
      <c r="H69" s="4"/>
      <c r="I69" s="4"/>
      <c r="J69" s="4"/>
      <c r="K69" s="4"/>
      <c r="L69" s="4"/>
      <c r="M69" s="4"/>
      <c r="N69" s="4"/>
      <c r="O69" s="4"/>
      <c r="P69" s="4"/>
      <c r="Q69" s="4"/>
      <c r="R69" s="4"/>
      <c r="S69" s="4"/>
    </row>
    <row r="70" s="5" customFormat="1" ht="21" customHeight="1"/>
    <row r="71" spans="1:19" ht="21" customHeight="1">
      <c r="A71" s="5"/>
      <c r="B71" s="5"/>
      <c r="C71" s="5"/>
      <c r="D71" s="5"/>
      <c r="E71" s="5"/>
      <c r="F71" s="5"/>
      <c r="G71" s="5"/>
      <c r="H71" s="5"/>
      <c r="I71" s="5"/>
      <c r="J71" s="5"/>
      <c r="K71" s="5"/>
      <c r="L71" s="5"/>
      <c r="M71" s="5"/>
      <c r="N71" s="5"/>
      <c r="O71" s="5"/>
      <c r="P71" s="5"/>
      <c r="Q71" s="5"/>
      <c r="R71" s="5"/>
      <c r="S71" s="5"/>
    </row>
    <row r="72" ht="21" customHeight="1"/>
    <row r="73" ht="21" customHeight="1"/>
    <row r="74" ht="21" customHeight="1"/>
    <row r="75" ht="21" customHeight="1"/>
    <row r="76" ht="21" customHeight="1"/>
    <row r="77" ht="21" customHeight="1"/>
    <row r="78" ht="21" customHeight="1"/>
    <row r="79" ht="21" customHeight="1"/>
    <row r="110" spans="148:232" s="197" customFormat="1" ht="12.75">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row>
    <row r="111" spans="148:232" s="197" customFormat="1" ht="12.75">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row>
    <row r="112" spans="148:232" s="197" customFormat="1" ht="12.75">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row>
    <row r="113" spans="148:232" s="197" customFormat="1" ht="12.75">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row>
    <row r="114" spans="148:232" s="197" customFormat="1" ht="12.75">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row>
    <row r="115" spans="148:232" s="197" customFormat="1" ht="12.75">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row>
    <row r="116" spans="148:232" s="197" customFormat="1" ht="12.75">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row>
    <row r="117" s="197" customFormat="1" ht="12.75"/>
    <row r="118" s="197" customFormat="1" ht="12.75"/>
    <row r="119" s="197" customFormat="1" ht="12.75"/>
    <row r="120" s="197" customFormat="1" ht="12.75"/>
    <row r="121" s="197" customFormat="1" ht="12.75"/>
    <row r="122" s="197" customFormat="1" ht="12.75"/>
    <row r="123" s="197" customFormat="1" ht="12.75"/>
    <row r="124" s="197" customFormat="1" ht="12.75"/>
    <row r="125" s="197" customFormat="1" ht="12.75"/>
    <row r="126" s="197" customFormat="1" ht="12.75"/>
    <row r="127" s="197" customFormat="1" ht="12.75"/>
    <row r="128" s="197" customFormat="1" ht="12.75"/>
    <row r="129" s="197" customFormat="1" ht="12.75"/>
    <row r="130" s="197" customFormat="1" ht="12.75"/>
    <row r="131" s="197" customFormat="1" ht="12.75"/>
    <row r="132" s="197" customFormat="1" ht="12.75"/>
    <row r="133" s="197" customFormat="1" ht="12.75"/>
    <row r="134" s="197" customFormat="1" ht="12.75"/>
    <row r="135" s="197" customFormat="1" ht="12.75"/>
    <row r="136" s="197" customFormat="1" ht="12.75"/>
    <row r="137" s="197" customFormat="1" ht="12.75"/>
    <row r="138" s="197" customFormat="1" ht="12.75"/>
    <row r="139" s="197" customFormat="1" ht="12.75"/>
    <row r="140" s="197" customFormat="1" ht="12.75"/>
    <row r="141" s="197" customFormat="1" ht="12.75"/>
    <row r="142" s="197" customFormat="1" ht="12.75"/>
    <row r="143" s="197" customFormat="1" ht="12.75"/>
    <row r="144" s="197" customFormat="1" ht="12.75"/>
    <row r="145" s="197" customFormat="1" ht="12.75"/>
    <row r="146" s="197" customFormat="1" ht="12.75"/>
    <row r="147" s="197" customFormat="1" ht="12.75"/>
    <row r="148" s="197" customFormat="1" ht="12.75"/>
    <row r="149" s="197" customFormat="1" ht="12.75"/>
    <row r="150" s="197" customFormat="1" ht="12.75"/>
    <row r="151" s="197" customFormat="1" ht="12.75"/>
    <row r="152" s="197" customFormat="1" ht="12.75"/>
    <row r="153" s="197" customFormat="1" ht="12.75"/>
    <row r="154" s="197" customFormat="1" ht="12.75"/>
    <row r="155" s="197" customFormat="1" ht="12.75"/>
    <row r="156" s="197" customFormat="1" ht="12.75"/>
    <row r="157" s="197" customFormat="1" ht="12.75"/>
    <row r="158" s="197" customFormat="1" ht="12.75"/>
    <row r="159" s="197" customFormat="1" ht="12.75"/>
    <row r="160" s="197" customFormat="1" ht="12.75"/>
    <row r="161" s="197" customFormat="1" ht="12.75"/>
    <row r="162" s="197" customFormat="1" ht="12.75"/>
    <row r="163" s="197" customFormat="1" ht="12.75"/>
    <row r="164" s="197" customFormat="1" ht="12.75"/>
    <row r="165" s="197" customFormat="1" ht="12.75"/>
    <row r="166" s="197" customFormat="1" ht="12.75"/>
    <row r="167" s="197" customFormat="1" ht="12.75"/>
    <row r="168" s="197" customFormat="1" ht="12.75"/>
    <row r="169" s="197" customFormat="1" ht="12.75"/>
    <row r="170" s="197" customFormat="1" ht="12.75"/>
    <row r="171" s="197" customFormat="1" ht="12.75"/>
    <row r="172" s="197" customFormat="1" ht="12.75"/>
    <row r="173" s="197" customFormat="1" ht="12.75"/>
    <row r="174" s="197" customFormat="1" ht="12.75"/>
    <row r="175" s="197" customFormat="1" ht="12.75"/>
    <row r="176" s="197" customFormat="1" ht="12.75"/>
    <row r="177" s="197" customFormat="1" ht="12.75"/>
    <row r="178" s="197" customFormat="1" ht="12.75"/>
    <row r="179" s="197" customFormat="1" ht="12.75"/>
    <row r="180" s="197" customFormat="1" ht="12.75"/>
    <row r="181" s="197" customFormat="1" ht="12.75"/>
    <row r="182" s="197" customFormat="1" ht="12.75"/>
    <row r="183" s="197" customFormat="1" ht="12.75"/>
    <row r="184" s="197" customFormat="1" ht="12.75"/>
    <row r="185" s="197" customFormat="1" ht="12.75"/>
    <row r="186" s="197" customFormat="1" ht="12.75"/>
    <row r="187" s="197" customFormat="1" ht="12.75"/>
    <row r="188" s="197" customFormat="1" ht="12.75"/>
    <row r="189" s="197" customFormat="1" ht="12.75"/>
    <row r="190" s="197" customFormat="1" ht="12.75"/>
    <row r="191" s="197" customFormat="1" ht="12.75"/>
    <row r="192" s="197" customFormat="1" ht="12.75"/>
    <row r="193" s="197" customFormat="1" ht="12.75"/>
    <row r="194" s="197" customFormat="1" ht="12.75"/>
    <row r="195" s="197" customFormat="1" ht="12.75"/>
    <row r="196" s="197" customFormat="1" ht="12.75"/>
    <row r="197" s="197" customFormat="1" ht="12.75"/>
    <row r="198" s="197" customFormat="1" ht="12.75"/>
    <row r="199" s="197" customFormat="1" ht="12.75"/>
    <row r="200" s="197" customFormat="1" ht="12.75"/>
    <row r="201" s="197" customFormat="1" ht="12.75"/>
    <row r="202" s="197" customFormat="1" ht="12.75"/>
    <row r="203" s="197" customFormat="1" ht="12.75"/>
    <row r="204" s="197" customFormat="1" ht="12.75"/>
    <row r="205" s="197" customFormat="1" ht="12.75"/>
    <row r="206" s="197" customFormat="1" ht="12.75"/>
    <row r="207" s="197" customFormat="1" ht="12.75"/>
    <row r="208" s="197" customFormat="1" ht="12.75"/>
    <row r="209" s="197" customFormat="1" ht="12.75"/>
    <row r="210" s="197" customFormat="1" ht="12.75"/>
    <row r="211" s="197" customFormat="1" ht="12.75"/>
    <row r="212" s="197" customFormat="1" ht="12.75"/>
    <row r="213" s="197" customFormat="1" ht="12.75"/>
    <row r="214" s="197" customFormat="1" ht="12.75"/>
    <row r="215" s="197" customFormat="1" ht="12.75"/>
    <row r="216" s="197" customFormat="1" ht="12.75"/>
    <row r="217" s="197" customFormat="1" ht="12.75"/>
    <row r="218" s="197" customFormat="1" ht="12.75"/>
    <row r="219" s="197" customFormat="1" ht="12.75"/>
    <row r="220" s="197" customFormat="1" ht="12.75"/>
    <row r="221" s="197" customFormat="1" ht="12.75"/>
    <row r="222" s="197" customFormat="1" ht="12.75"/>
    <row r="223" s="197" customFormat="1" ht="12.75"/>
    <row r="224" s="197" customFormat="1" ht="12.75"/>
    <row r="225" s="197" customFormat="1" ht="12.75"/>
    <row r="226" s="197" customFormat="1" ht="12.75"/>
    <row r="227" s="197" customFormat="1" ht="12.75"/>
    <row r="228" s="197" customFormat="1" ht="12.75"/>
    <row r="229" s="197" customFormat="1" ht="12.75"/>
    <row r="230" s="197" customFormat="1" ht="12.75"/>
    <row r="231" s="197" customFormat="1" ht="12.75"/>
    <row r="232" s="197" customFormat="1" ht="12.75"/>
    <row r="233" s="197" customFormat="1" ht="12.75"/>
    <row r="234" s="197" customFormat="1" ht="12.75"/>
    <row r="235" s="197" customFormat="1" ht="12.75"/>
    <row r="236" s="197" customFormat="1" ht="12.75"/>
    <row r="237" s="197" customFormat="1" ht="12.75"/>
    <row r="238" s="197" customFormat="1" ht="12.75"/>
    <row r="239" s="197" customFormat="1" ht="12.75"/>
    <row r="240" s="197" customFormat="1" ht="12.75"/>
    <row r="241" s="197" customFormat="1" ht="12.75"/>
    <row r="242" s="197" customFormat="1" ht="12.75"/>
    <row r="243" s="197" customFormat="1" ht="12.75"/>
    <row r="244" s="197" customFormat="1" ht="12.75"/>
    <row r="245" s="197" customFormat="1" ht="12.75"/>
    <row r="246" s="197" customFormat="1" ht="12.75"/>
    <row r="247" s="197" customFormat="1" ht="12.75"/>
    <row r="248" s="197" customFormat="1" ht="12.75"/>
    <row r="249" s="197" customFormat="1" ht="12.75"/>
    <row r="250" s="197" customFormat="1" ht="12.75"/>
    <row r="251" s="197" customFormat="1" ht="12.75"/>
    <row r="252" s="197" customFormat="1" ht="12.75"/>
    <row r="253" s="197" customFormat="1" ht="12.75"/>
    <row r="254" s="197" customFormat="1" ht="12.75"/>
    <row r="255" s="197" customFormat="1" ht="12.75"/>
    <row r="256" s="197" customFormat="1" ht="12.75"/>
    <row r="257" s="197" customFormat="1" ht="12.75"/>
    <row r="258" s="197" customFormat="1" ht="12.75"/>
    <row r="259" s="197" customFormat="1" ht="12.75"/>
    <row r="260" s="197" customFormat="1" ht="12.75"/>
    <row r="261" s="197" customFormat="1" ht="12.75"/>
    <row r="262" s="197" customFormat="1" ht="12.75"/>
    <row r="263" s="197" customFormat="1" ht="12.75"/>
    <row r="264" s="197" customFormat="1" ht="12.75"/>
    <row r="265" s="197" customFormat="1" ht="12.75"/>
    <row r="266" s="197" customFormat="1" ht="12.75"/>
    <row r="267" s="197" customFormat="1" ht="12.75"/>
    <row r="268" s="197" customFormat="1" ht="12.75"/>
    <row r="269" s="197" customFormat="1" ht="12.75"/>
    <row r="270" s="197" customFormat="1" ht="12.75"/>
    <row r="271" s="197" customFormat="1" ht="12.75"/>
    <row r="272" s="197" customFormat="1" ht="12.75"/>
    <row r="273" s="197" customFormat="1" ht="12.75"/>
    <row r="274" s="197" customFormat="1" ht="12.75"/>
    <row r="275" s="197" customFormat="1" ht="12.75"/>
    <row r="276" s="197" customFormat="1" ht="12.75"/>
    <row r="277" s="197" customFormat="1" ht="12.75"/>
    <row r="278" s="197" customFormat="1" ht="12.75"/>
    <row r="279" s="197" customFormat="1" ht="12.75"/>
    <row r="280" s="197" customFormat="1" ht="12.75"/>
    <row r="281" s="197" customFormat="1" ht="12.75"/>
    <row r="282" s="197" customFormat="1" ht="12.75"/>
    <row r="283" s="197" customFormat="1" ht="12.75"/>
    <row r="284" s="197" customFormat="1" ht="12.75"/>
    <row r="285" s="197" customFormat="1" ht="12.75"/>
    <row r="286" s="197" customFormat="1" ht="12.75"/>
    <row r="287" s="197" customFormat="1" ht="12.75"/>
    <row r="288" s="197" customFormat="1" ht="12.75"/>
    <row r="289" s="197" customFormat="1" ht="12.75"/>
    <row r="290" s="197" customFormat="1" ht="12.75"/>
    <row r="291" s="197" customFormat="1" ht="12.75"/>
    <row r="292" s="197" customFormat="1" ht="12.75"/>
    <row r="293" s="197" customFormat="1" ht="12.75"/>
    <row r="294" s="197" customFormat="1" ht="12.75"/>
    <row r="295" s="197" customFormat="1" ht="12.75"/>
    <row r="296" s="197" customFormat="1" ht="12.75"/>
    <row r="297" s="197" customFormat="1" ht="12.75"/>
    <row r="298" s="197" customFormat="1" ht="12.75"/>
    <row r="299" s="197" customFormat="1" ht="12.75"/>
    <row r="300" s="197" customFormat="1" ht="12.75"/>
    <row r="301" s="197" customFormat="1" ht="12.75"/>
    <row r="302" s="197" customFormat="1" ht="12.75"/>
    <row r="303" s="197" customFormat="1" ht="12.75"/>
    <row r="304" s="197" customFormat="1" ht="12.75"/>
    <row r="305" s="197" customFormat="1" ht="12.75"/>
    <row r="306" s="197" customFormat="1" ht="12.75"/>
    <row r="307" s="197" customFormat="1" ht="12.75"/>
    <row r="308" s="197" customFormat="1" ht="12.75"/>
    <row r="309" s="197" customFormat="1" ht="12.75"/>
    <row r="310" s="197" customFormat="1" ht="12.75"/>
    <row r="311" s="197" customFormat="1" ht="12.75"/>
    <row r="312" s="197" customFormat="1" ht="12.75"/>
    <row r="313" s="197" customFormat="1" ht="12.75"/>
    <row r="314" s="197" customFormat="1" ht="12.75"/>
    <row r="315" s="197" customFormat="1" ht="12.75"/>
    <row r="316" s="197" customFormat="1" ht="12.75"/>
    <row r="317" s="197" customFormat="1" ht="12.75"/>
    <row r="318" s="197" customFormat="1" ht="12.75"/>
    <row r="319" s="197" customFormat="1" ht="12.75"/>
    <row r="320" s="197" customFormat="1" ht="12.75"/>
    <row r="321" s="197" customFormat="1" ht="12.75"/>
    <row r="322" s="197" customFormat="1" ht="12.75"/>
    <row r="323" s="197" customFormat="1" ht="12.75"/>
    <row r="324" s="197" customFormat="1" ht="12.75"/>
    <row r="325" s="197" customFormat="1" ht="12.75"/>
    <row r="326" s="197" customFormat="1" ht="12.75"/>
    <row r="327" s="197" customFormat="1" ht="12.75"/>
    <row r="328" s="197" customFormat="1" ht="12.75"/>
    <row r="329" s="197" customFormat="1" ht="12.75"/>
    <row r="330" s="197" customFormat="1" ht="12.75"/>
    <row r="331" s="197" customFormat="1" ht="12.75"/>
    <row r="332" s="197" customFormat="1" ht="12.75"/>
    <row r="333" s="197" customFormat="1" ht="12.75"/>
    <row r="334" s="197" customFormat="1" ht="12.75"/>
    <row r="335" s="197" customFormat="1" ht="12.75"/>
    <row r="336" s="197" customFormat="1" ht="12.75"/>
    <row r="337" s="197" customFormat="1" ht="12.75"/>
    <row r="338" s="197" customFormat="1" ht="12.75"/>
    <row r="339" s="197" customFormat="1" ht="12.75"/>
    <row r="340" s="197" customFormat="1" ht="12.75"/>
    <row r="341" s="197" customFormat="1" ht="12.75"/>
    <row r="342" s="197" customFormat="1" ht="12.75"/>
    <row r="343" s="197" customFormat="1" ht="12.75"/>
    <row r="344" s="197" customFormat="1" ht="12.75"/>
    <row r="345" s="197" customFormat="1" ht="12.75"/>
    <row r="346" s="197" customFormat="1" ht="12.75"/>
    <row r="347" s="197" customFormat="1" ht="12.75"/>
    <row r="348" s="197" customFormat="1" ht="12.75"/>
    <row r="349" s="197" customFormat="1" ht="12.75"/>
    <row r="350" s="197" customFormat="1" ht="12.75"/>
    <row r="351" s="197" customFormat="1" ht="12.75"/>
    <row r="352" s="197" customFormat="1" ht="12.75"/>
    <row r="353" s="197" customFormat="1" ht="12.75"/>
    <row r="354" s="197" customFormat="1" ht="12.75"/>
    <row r="355" s="197" customFormat="1" ht="12.75"/>
    <row r="356" s="197" customFormat="1" ht="12.75"/>
    <row r="357" s="197" customFormat="1" ht="12.75"/>
    <row r="358" s="197" customFormat="1" ht="12.75"/>
    <row r="359" s="197" customFormat="1" ht="12.75"/>
    <row r="360" s="197" customFormat="1" ht="12.75"/>
    <row r="361" s="197" customFormat="1" ht="12.75"/>
    <row r="362" s="197" customFormat="1" ht="12.75"/>
    <row r="363" s="197" customFormat="1" ht="12.75"/>
    <row r="364" s="197" customFormat="1" ht="12.75"/>
    <row r="365" s="197" customFormat="1" ht="12.75"/>
    <row r="366" s="197" customFormat="1" ht="12.75"/>
    <row r="367" s="197" customFormat="1" ht="12.75"/>
    <row r="368" s="197" customFormat="1" ht="12.75"/>
    <row r="369" s="197" customFormat="1" ht="12.75"/>
    <row r="370" s="197" customFormat="1" ht="12.75"/>
    <row r="371" s="197" customFormat="1" ht="12.75"/>
    <row r="372" s="197" customFormat="1" ht="12.75"/>
    <row r="373" s="197" customFormat="1" ht="12.75"/>
    <row r="374" s="197" customFormat="1" ht="12.75"/>
    <row r="375" s="197" customFormat="1" ht="12.75"/>
    <row r="376" s="197" customFormat="1" ht="12.75"/>
    <row r="377" s="197" customFormat="1" ht="12.75"/>
    <row r="378" s="197" customFormat="1" ht="12.75"/>
    <row r="379" s="197" customFormat="1" ht="12.75"/>
    <row r="380" s="197" customFormat="1" ht="12.75"/>
    <row r="381" s="197" customFormat="1" ht="12.75"/>
    <row r="382" s="197" customFormat="1" ht="12.75"/>
    <row r="383" s="197" customFormat="1" ht="12.75"/>
    <row r="384" s="197" customFormat="1" ht="12.75"/>
    <row r="385" s="197" customFormat="1" ht="12.75"/>
    <row r="386" s="197" customFormat="1" ht="12.75"/>
    <row r="387" s="197" customFormat="1" ht="12.75"/>
    <row r="388" s="197" customFormat="1" ht="12.75"/>
    <row r="389" s="197" customFormat="1" ht="12.75"/>
    <row r="390" s="197" customFormat="1" ht="12.75"/>
    <row r="391" s="197" customFormat="1" ht="12.75"/>
    <row r="392" s="197" customFormat="1" ht="12.75"/>
    <row r="393" s="197" customFormat="1" ht="12.75"/>
    <row r="394" s="197" customFormat="1" ht="12.75"/>
    <row r="395" s="197" customFormat="1" ht="12.75"/>
    <row r="396" s="197" customFormat="1" ht="12.75"/>
    <row r="397" s="197" customFormat="1" ht="12.75"/>
    <row r="398" s="197" customFormat="1" ht="12.75"/>
    <row r="399" s="197" customFormat="1" ht="12.75"/>
    <row r="400" s="197" customFormat="1" ht="12.75"/>
    <row r="401" s="197" customFormat="1" ht="12.75"/>
    <row r="402" s="197" customFormat="1" ht="12.75"/>
    <row r="403" s="197" customFormat="1" ht="12.75"/>
    <row r="404" s="197" customFormat="1" ht="12.75"/>
    <row r="405" s="197" customFormat="1" ht="12.75"/>
    <row r="406" s="197" customFormat="1" ht="12.75"/>
    <row r="407" s="197" customFormat="1" ht="12.75"/>
    <row r="408" s="197" customFormat="1" ht="12.75"/>
    <row r="409" s="197" customFormat="1" ht="12.75"/>
    <row r="410" s="197" customFormat="1" ht="12.75"/>
    <row r="411" s="197" customFormat="1" ht="12.75"/>
    <row r="412" s="197" customFormat="1" ht="12.75"/>
    <row r="413" s="197" customFormat="1" ht="12.75"/>
    <row r="414" s="197" customFormat="1" ht="12.75"/>
    <row r="415" s="197" customFormat="1" ht="12.75"/>
    <row r="416" s="197" customFormat="1" ht="12.75"/>
    <row r="417" s="197" customFormat="1" ht="12.75"/>
    <row r="418" s="197" customFormat="1" ht="12.75"/>
    <row r="419" s="197" customFormat="1" ht="12.75"/>
    <row r="420" s="197" customFormat="1" ht="12.75"/>
    <row r="421" s="197" customFormat="1" ht="12.75"/>
    <row r="422" s="197" customFormat="1" ht="12.75"/>
    <row r="423" s="197" customFormat="1" ht="12.75"/>
    <row r="424" s="197" customFormat="1" ht="12.75"/>
    <row r="425" s="197" customFormat="1" ht="12.75"/>
    <row r="426" s="197" customFormat="1" ht="12.75"/>
    <row r="427" s="197" customFormat="1" ht="12.75"/>
    <row r="428" s="197" customFormat="1" ht="12.75"/>
    <row r="429" s="197" customFormat="1" ht="12.75"/>
    <row r="430" s="197" customFormat="1" ht="12.75"/>
    <row r="431" s="197" customFormat="1" ht="12.75"/>
    <row r="432" s="197" customFormat="1" ht="12.75"/>
    <row r="433" s="197" customFormat="1" ht="12.75"/>
    <row r="434" s="197" customFormat="1" ht="12.75"/>
    <row r="435" s="197" customFormat="1" ht="12.75"/>
    <row r="436" s="197" customFormat="1" ht="12.75"/>
    <row r="437" s="197" customFormat="1" ht="12.75"/>
    <row r="438" s="197" customFormat="1" ht="12.75"/>
    <row r="439" s="197" customFormat="1" ht="12.75"/>
    <row r="440" s="197" customFormat="1" ht="12.75"/>
    <row r="441" s="197" customFormat="1" ht="12.75"/>
    <row r="442" s="197" customFormat="1" ht="12.75"/>
    <row r="443" s="197" customFormat="1" ht="12.75"/>
    <row r="444" s="197" customFormat="1" ht="12.75"/>
    <row r="445" s="197" customFormat="1" ht="12.75"/>
    <row r="446" s="197" customFormat="1" ht="12.75"/>
    <row r="447" s="197" customFormat="1" ht="12.75"/>
    <row r="448" s="197" customFormat="1" ht="12.75"/>
    <row r="449" s="197" customFormat="1" ht="12.75"/>
    <row r="450" s="197" customFormat="1" ht="12.75"/>
    <row r="451" s="197" customFormat="1" ht="12.75"/>
    <row r="452" s="197" customFormat="1" ht="12.75"/>
    <row r="453" s="197" customFormat="1" ht="12.75"/>
    <row r="454" s="197" customFormat="1" ht="12.75"/>
    <row r="455" s="197" customFormat="1" ht="12.75"/>
    <row r="456" s="197" customFormat="1" ht="12.75"/>
    <row r="457" s="197" customFormat="1" ht="12.75"/>
    <row r="458" s="197" customFormat="1" ht="12.75"/>
    <row r="459" s="197" customFormat="1" ht="12.75"/>
    <row r="460" s="197" customFormat="1" ht="12.75"/>
    <row r="461" s="197" customFormat="1" ht="12.75"/>
    <row r="462" s="197" customFormat="1" ht="12.75"/>
    <row r="463" s="197" customFormat="1" ht="12.75"/>
    <row r="464" s="197" customFormat="1" ht="12.75"/>
    <row r="465" s="197" customFormat="1" ht="12.75"/>
    <row r="466" s="197" customFormat="1" ht="12.75"/>
    <row r="467" s="197" customFormat="1" ht="12.75"/>
    <row r="468" s="197" customFormat="1" ht="12.75"/>
    <row r="469" s="197" customFormat="1" ht="12.75"/>
    <row r="470" s="197" customFormat="1" ht="12.75"/>
    <row r="471" s="197" customFormat="1" ht="12.75"/>
    <row r="472" s="197" customFormat="1" ht="12.75"/>
    <row r="473" s="197" customFormat="1" ht="12.75"/>
    <row r="474" s="197" customFormat="1" ht="12.75"/>
    <row r="475" s="197" customFormat="1" ht="12.75"/>
    <row r="476" s="197" customFormat="1" ht="12.75"/>
    <row r="477" s="197" customFormat="1" ht="12.75"/>
    <row r="478" s="197" customFormat="1" ht="12.75"/>
    <row r="479" s="197" customFormat="1" ht="12.75"/>
    <row r="480" s="197" customFormat="1" ht="12.75"/>
    <row r="481" s="197" customFormat="1" ht="12.75"/>
    <row r="482" s="197" customFormat="1" ht="12.75"/>
    <row r="483" s="197" customFormat="1" ht="12.75"/>
    <row r="484" s="197" customFormat="1" ht="12.75"/>
    <row r="485" s="197" customFormat="1" ht="12.75"/>
    <row r="486" s="197" customFormat="1" ht="12.75"/>
    <row r="487" s="197" customFormat="1" ht="12.75"/>
    <row r="488" s="197" customFormat="1" ht="12.75"/>
    <row r="489" s="197" customFormat="1" ht="12.75"/>
    <row r="490" s="197" customFormat="1" ht="12.75"/>
    <row r="491" s="197" customFormat="1" ht="12.75"/>
    <row r="492" s="197" customFormat="1" ht="12.75"/>
    <row r="493" s="197" customFormat="1" ht="12.75"/>
    <row r="494" s="197" customFormat="1" ht="12.75"/>
    <row r="495" s="197" customFormat="1" ht="12.75"/>
    <row r="496" s="197" customFormat="1" ht="12.75"/>
    <row r="497" s="197" customFormat="1" ht="12.75"/>
    <row r="498" s="197" customFormat="1" ht="12.75"/>
    <row r="499" s="197" customFormat="1" ht="12.75"/>
    <row r="500" s="197" customFormat="1" ht="12.75"/>
    <row r="501" s="197" customFormat="1" ht="12.75"/>
    <row r="502" s="197" customFormat="1" ht="12.75"/>
    <row r="503" s="197" customFormat="1" ht="12.75"/>
    <row r="504" s="197" customFormat="1" ht="12.75"/>
    <row r="505" s="197" customFormat="1" ht="12.75"/>
    <row r="506" s="197" customFormat="1" ht="12.75"/>
    <row r="507" s="197" customFormat="1" ht="12.75"/>
    <row r="508" s="197" customFormat="1" ht="12.75"/>
    <row r="509" s="197" customFormat="1" ht="12.75"/>
    <row r="510" s="197" customFormat="1" ht="12.75"/>
    <row r="511" s="197" customFormat="1" ht="12.75"/>
    <row r="512" s="197" customFormat="1" ht="12.75"/>
    <row r="513" s="197" customFormat="1" ht="12.75"/>
    <row r="514" s="197" customFormat="1" ht="12.75"/>
    <row r="515" s="197" customFormat="1" ht="12.75"/>
    <row r="516" s="197" customFormat="1" ht="12.75"/>
    <row r="517" s="197" customFormat="1" ht="12.75"/>
    <row r="518" s="197" customFormat="1" ht="12.75"/>
    <row r="519" s="197" customFormat="1" ht="12.75"/>
    <row r="520" s="197" customFormat="1" ht="12.75"/>
    <row r="521" s="197" customFormat="1" ht="12.75"/>
    <row r="522" s="197" customFormat="1" ht="12.75"/>
    <row r="523" s="197" customFormat="1" ht="12.75"/>
    <row r="524" s="197" customFormat="1" ht="12.75"/>
    <row r="525" s="197" customFormat="1" ht="12.75"/>
    <row r="526" s="197" customFormat="1" ht="12.75"/>
    <row r="527" s="197" customFormat="1" ht="12.75"/>
    <row r="528" s="197" customFormat="1" ht="12.75"/>
    <row r="529" s="197" customFormat="1" ht="12.75"/>
    <row r="530" s="197" customFormat="1" ht="12.75"/>
    <row r="531" s="197" customFormat="1" ht="12.75"/>
    <row r="532" s="197" customFormat="1" ht="12.75"/>
    <row r="533" s="197" customFormat="1" ht="12.75"/>
    <row r="534" s="197" customFormat="1" ht="12.75"/>
    <row r="535" s="197" customFormat="1" ht="12.75"/>
    <row r="536" s="197" customFormat="1" ht="12.75"/>
    <row r="537" s="197" customFormat="1" ht="12.75"/>
    <row r="538" s="197" customFormat="1" ht="12.75"/>
    <row r="539" s="197" customFormat="1" ht="12.75"/>
    <row r="540" s="197" customFormat="1" ht="12.75"/>
    <row r="541" s="197" customFormat="1" ht="12.75"/>
    <row r="542" s="197" customFormat="1" ht="12.75"/>
    <row r="543" s="197" customFormat="1" ht="12.75"/>
    <row r="544" s="197" customFormat="1" ht="12.75"/>
    <row r="545" s="197" customFormat="1" ht="12.75"/>
    <row r="546" s="197" customFormat="1" ht="12.75"/>
    <row r="547" s="197" customFormat="1" ht="12.75"/>
    <row r="548" s="197" customFormat="1" ht="12.75"/>
    <row r="549" s="197" customFormat="1" ht="12.75"/>
    <row r="550" s="197" customFormat="1" ht="12.75"/>
    <row r="551" s="197" customFormat="1" ht="12.75"/>
    <row r="552" s="197" customFormat="1" ht="12.75"/>
    <row r="553" s="197" customFormat="1" ht="12.75"/>
    <row r="554" s="197" customFormat="1" ht="12.75"/>
    <row r="555" s="197" customFormat="1" ht="12.75"/>
    <row r="556" s="197" customFormat="1" ht="12.75"/>
    <row r="557" s="197" customFormat="1" ht="12.75"/>
    <row r="558" s="197" customFormat="1" ht="12.75"/>
    <row r="559" s="197" customFormat="1" ht="12.75"/>
    <row r="560" s="197" customFormat="1" ht="12.75"/>
    <row r="561" s="197" customFormat="1" ht="12.75"/>
    <row r="562" s="197" customFormat="1" ht="12.75"/>
    <row r="563" s="197" customFormat="1" ht="12.75"/>
    <row r="564" s="197" customFormat="1" ht="12.75"/>
    <row r="565" s="197" customFormat="1" ht="12.75"/>
    <row r="566" s="197" customFormat="1" ht="12.75"/>
    <row r="567" s="197" customFormat="1" ht="12.75"/>
    <row r="568" s="197" customFormat="1" ht="12.75"/>
    <row r="569" s="197" customFormat="1" ht="12.75"/>
    <row r="570" s="197" customFormat="1" ht="12.75"/>
    <row r="571" s="197" customFormat="1" ht="12.75"/>
    <row r="572" s="197" customFormat="1" ht="12.75"/>
    <row r="573" s="197" customFormat="1" ht="12.75"/>
    <row r="574" s="197" customFormat="1" ht="12.75"/>
    <row r="575" s="197" customFormat="1" ht="12.75"/>
    <row r="576" s="197" customFormat="1" ht="12.75"/>
    <row r="577" s="197" customFormat="1" ht="12.75"/>
    <row r="578" s="197" customFormat="1" ht="12.75"/>
    <row r="579" s="197" customFormat="1" ht="12.75"/>
    <row r="580" s="197" customFormat="1" ht="12.75"/>
    <row r="581" s="197" customFormat="1" ht="12.75"/>
    <row r="582" s="197" customFormat="1" ht="12.75"/>
    <row r="583" s="197" customFormat="1" ht="12.75"/>
    <row r="584" s="197" customFormat="1" ht="12.75"/>
    <row r="585" s="197" customFormat="1" ht="12.75"/>
    <row r="586" s="197" customFormat="1" ht="12.75"/>
    <row r="587" s="197" customFormat="1" ht="12.75"/>
    <row r="588" s="197" customFormat="1" ht="12.75"/>
    <row r="589" s="197" customFormat="1" ht="12.75"/>
    <row r="590" s="197" customFormat="1" ht="12.75"/>
    <row r="591" s="197" customFormat="1" ht="12.75"/>
    <row r="592" s="197" customFormat="1" ht="12.75"/>
    <row r="593" s="197" customFormat="1" ht="12.75"/>
    <row r="594" s="197" customFormat="1" ht="12.75"/>
    <row r="595" s="197" customFormat="1" ht="12.75"/>
    <row r="596" s="197" customFormat="1" ht="12.75"/>
    <row r="597" s="197" customFormat="1" ht="12.75"/>
    <row r="598" s="197" customFormat="1" ht="12.75"/>
    <row r="599" s="197" customFormat="1" ht="12.75"/>
    <row r="600" s="197" customFormat="1" ht="12.75"/>
    <row r="601" s="197" customFormat="1" ht="12.75"/>
    <row r="602" s="197" customFormat="1" ht="12.75"/>
    <row r="603" s="197" customFormat="1" ht="12.75"/>
    <row r="604" s="197" customFormat="1" ht="12.75"/>
    <row r="605" s="197" customFormat="1" ht="12.75"/>
    <row r="606" s="197" customFormat="1" ht="12.75"/>
    <row r="607" s="197" customFormat="1" ht="12.75"/>
    <row r="608" s="197" customFormat="1" ht="12.75"/>
    <row r="609" s="197" customFormat="1" ht="12.75"/>
    <row r="610" s="197" customFormat="1" ht="12.75"/>
    <row r="611" s="197" customFormat="1" ht="12.75"/>
    <row r="612" s="197" customFormat="1" ht="12.75"/>
    <row r="613" s="197" customFormat="1" ht="12.75"/>
    <row r="614" s="197" customFormat="1" ht="12.75"/>
    <row r="615" s="197" customFormat="1" ht="12.75"/>
    <row r="616" s="197" customFormat="1" ht="12.75"/>
    <row r="617" s="197" customFormat="1" ht="12.75"/>
    <row r="618" s="197" customFormat="1" ht="12.75"/>
    <row r="619" s="197" customFormat="1" ht="12.75"/>
    <row r="620" s="197" customFormat="1" ht="12.75"/>
    <row r="621" s="197" customFormat="1" ht="12.75"/>
    <row r="622" s="197" customFormat="1" ht="12.75"/>
    <row r="623" s="197" customFormat="1" ht="12.75"/>
    <row r="624" s="197" customFormat="1" ht="12.75"/>
    <row r="625" s="197" customFormat="1" ht="12.75"/>
    <row r="626" s="197" customFormat="1" ht="12.75"/>
    <row r="627" s="197" customFormat="1" ht="12.75"/>
    <row r="628" s="197" customFormat="1" ht="12.75"/>
    <row r="629" s="197" customFormat="1" ht="12.75"/>
    <row r="630" s="197" customFormat="1" ht="12.75"/>
    <row r="631" s="197" customFormat="1" ht="12.75"/>
    <row r="632" s="197" customFormat="1" ht="12.75"/>
    <row r="633" s="197" customFormat="1" ht="12.75"/>
    <row r="634" s="197" customFormat="1" ht="12.75"/>
    <row r="635" s="197" customFormat="1" ht="12.75"/>
    <row r="636" s="197" customFormat="1" ht="12.75"/>
    <row r="637" s="197" customFormat="1" ht="12.75"/>
    <row r="638" s="197" customFormat="1" ht="12.75"/>
    <row r="639" s="197" customFormat="1" ht="12.75"/>
    <row r="640" s="197" customFormat="1" ht="12.75"/>
    <row r="641" s="197" customFormat="1" ht="12.75"/>
    <row r="642" s="197" customFormat="1" ht="12.75"/>
    <row r="643" s="197" customFormat="1" ht="12.75"/>
    <row r="644" s="197" customFormat="1" ht="12.75"/>
    <row r="645" s="197" customFormat="1" ht="12.75"/>
    <row r="646" s="197" customFormat="1" ht="12.75"/>
    <row r="647" s="197" customFormat="1" ht="12.75"/>
    <row r="648" s="197" customFormat="1" ht="12.75"/>
    <row r="649" s="197" customFormat="1" ht="12.75"/>
    <row r="650" s="197" customFormat="1" ht="12.75"/>
    <row r="651" s="197" customFormat="1" ht="12.75"/>
    <row r="652" s="197" customFormat="1" ht="12.75"/>
    <row r="653" s="197" customFormat="1" ht="12.75"/>
    <row r="654" s="197" customFormat="1" ht="12.75"/>
    <row r="655" s="197" customFormat="1" ht="12.75"/>
    <row r="656" s="197" customFormat="1" ht="12.75"/>
    <row r="657" s="197" customFormat="1" ht="12.75"/>
    <row r="658" s="197" customFormat="1" ht="12.75"/>
    <row r="659" s="197" customFormat="1" ht="12.75"/>
    <row r="660" s="197" customFormat="1" ht="12.75"/>
    <row r="661" s="197" customFormat="1" ht="12.75"/>
    <row r="662" s="197" customFormat="1" ht="12.75"/>
    <row r="663" s="197" customFormat="1" ht="12.75"/>
    <row r="664" s="197" customFormat="1" ht="12.75"/>
    <row r="665" s="197" customFormat="1" ht="12.75"/>
    <row r="666" s="197" customFormat="1" ht="12.75"/>
    <row r="667" s="197" customFormat="1" ht="12.75"/>
    <row r="668" s="197" customFormat="1" ht="12.75"/>
    <row r="669" s="197" customFormat="1" ht="12.75"/>
    <row r="670" s="197" customFormat="1" ht="12.75"/>
    <row r="671" s="197" customFormat="1" ht="12.75"/>
    <row r="672" s="197" customFormat="1" ht="12.75"/>
    <row r="673" s="197" customFormat="1" ht="12.75"/>
    <row r="674" s="197" customFormat="1" ht="12.75"/>
    <row r="675" s="197" customFormat="1" ht="12.75"/>
    <row r="676" s="197" customFormat="1" ht="12.75"/>
    <row r="677" s="197" customFormat="1" ht="12.75"/>
    <row r="678" s="197" customFormat="1" ht="12.75"/>
    <row r="679" s="197" customFormat="1" ht="12.75"/>
    <row r="680" s="197" customFormat="1" ht="12.75"/>
    <row r="681" s="197" customFormat="1" ht="12.75"/>
    <row r="682" s="197" customFormat="1" ht="12.75"/>
    <row r="683" s="197" customFormat="1" ht="12.75"/>
    <row r="684" s="197" customFormat="1" ht="12.75"/>
    <row r="685" s="197" customFormat="1" ht="12.75"/>
    <row r="686" s="197" customFormat="1" ht="12.75"/>
    <row r="687" s="197" customFormat="1" ht="12.75"/>
    <row r="688" s="197" customFormat="1" ht="12.75"/>
    <row r="689" s="197" customFormat="1" ht="12.75"/>
    <row r="690" s="197" customFormat="1" ht="12.75"/>
    <row r="691" s="197" customFormat="1" ht="12.75"/>
    <row r="692" s="197" customFormat="1" ht="12.75"/>
    <row r="693" s="197" customFormat="1" ht="12.75"/>
    <row r="694" s="197" customFormat="1" ht="12.75"/>
    <row r="695" s="197" customFormat="1" ht="12.75"/>
    <row r="696" s="197" customFormat="1" ht="12.75"/>
    <row r="697" s="197" customFormat="1" ht="12.75"/>
    <row r="698" s="197" customFormat="1" ht="12.75"/>
    <row r="699" s="197" customFormat="1" ht="12.75"/>
    <row r="700" s="197" customFormat="1" ht="12.75"/>
    <row r="701" s="197" customFormat="1" ht="12.75"/>
    <row r="702" s="197" customFormat="1" ht="12.75"/>
    <row r="703" s="197" customFormat="1" ht="12.75"/>
    <row r="704" s="197" customFormat="1" ht="12.75"/>
    <row r="705" s="197" customFormat="1" ht="12.75"/>
    <row r="706" s="197" customFormat="1" ht="12.75"/>
    <row r="707" s="197" customFormat="1" ht="12.75"/>
    <row r="708" s="197" customFormat="1" ht="12.75"/>
    <row r="709" s="197" customFormat="1" ht="12.75"/>
    <row r="710" s="197" customFormat="1" ht="12.75"/>
    <row r="711" s="197" customFormat="1" ht="12.75"/>
    <row r="712" s="197" customFormat="1" ht="12.75"/>
    <row r="713" s="197" customFormat="1" ht="12.75"/>
    <row r="714" s="197" customFormat="1" ht="12.75"/>
    <row r="715" s="197" customFormat="1" ht="12.75"/>
    <row r="716" s="197" customFormat="1" ht="12.75"/>
    <row r="717" s="197" customFormat="1" ht="12.75"/>
    <row r="718" s="197" customFormat="1" ht="12.75"/>
    <row r="719" s="197" customFormat="1" ht="12.75"/>
    <row r="720" s="197" customFormat="1" ht="12.75"/>
    <row r="721" s="197" customFormat="1" ht="12.75"/>
    <row r="722" s="197" customFormat="1" ht="12.75"/>
    <row r="723" s="197" customFormat="1" ht="12.75"/>
    <row r="724" s="197" customFormat="1" ht="12.75"/>
    <row r="725" s="197" customFormat="1" ht="12.75"/>
    <row r="726" s="197" customFormat="1" ht="12.75"/>
    <row r="727" s="197" customFormat="1" ht="12.75"/>
    <row r="728" s="197" customFormat="1" ht="12.75"/>
    <row r="729" s="197" customFormat="1" ht="12.75"/>
    <row r="730" s="197" customFormat="1" ht="12.75"/>
    <row r="731" s="197" customFormat="1" ht="12.75"/>
    <row r="732" s="197" customFormat="1" ht="12.75"/>
    <row r="733" s="197" customFormat="1" ht="12.75"/>
    <row r="734" s="197" customFormat="1" ht="12.75"/>
    <row r="735" s="197" customFormat="1" ht="12.75"/>
    <row r="736" s="197" customFormat="1" ht="12.75"/>
    <row r="737" s="197" customFormat="1" ht="12.75"/>
    <row r="738" s="197" customFormat="1" ht="12.75"/>
    <row r="739" s="197" customFormat="1" ht="12.75"/>
    <row r="740" s="197" customFormat="1" ht="12.75"/>
    <row r="741" s="197" customFormat="1" ht="12.75"/>
    <row r="742" s="197" customFormat="1" ht="12.75"/>
    <row r="743" s="197" customFormat="1" ht="12.75"/>
    <row r="744" s="197" customFormat="1" ht="12.75"/>
    <row r="745" s="197" customFormat="1" ht="12.75"/>
    <row r="746" s="197" customFormat="1" ht="12.75"/>
    <row r="747" s="197" customFormat="1" ht="12.75"/>
    <row r="748" s="197" customFormat="1" ht="12.75"/>
    <row r="749" s="197" customFormat="1" ht="12.75"/>
    <row r="750" s="197" customFormat="1" ht="12.75"/>
    <row r="751" s="197" customFormat="1" ht="12.75"/>
    <row r="752" s="197" customFormat="1" ht="12.75"/>
    <row r="753" s="197" customFormat="1" ht="12.75"/>
    <row r="754" s="197" customFormat="1" ht="12.75"/>
    <row r="755" s="197" customFormat="1" ht="12.75"/>
    <row r="756" s="197" customFormat="1" ht="12.75"/>
    <row r="757" s="197" customFormat="1" ht="12.75"/>
    <row r="758" s="197" customFormat="1" ht="12.75"/>
    <row r="759" s="197" customFormat="1" ht="12.75"/>
    <row r="760" s="197" customFormat="1" ht="12.75"/>
    <row r="761" s="197" customFormat="1" ht="12.75"/>
    <row r="762" s="197" customFormat="1" ht="12.75"/>
    <row r="763" s="197" customFormat="1" ht="12.75"/>
    <row r="764" s="197" customFormat="1" ht="12.75"/>
    <row r="765" s="197" customFormat="1" ht="12.75"/>
    <row r="766" s="197" customFormat="1" ht="12.75"/>
    <row r="767" s="197" customFormat="1" ht="12.75"/>
    <row r="768" s="197" customFormat="1" ht="12.75"/>
    <row r="769" s="197" customFormat="1" ht="12.75"/>
    <row r="770" s="197" customFormat="1" ht="12.75"/>
    <row r="771" s="197" customFormat="1" ht="12.75"/>
    <row r="772" s="197" customFormat="1" ht="12.75"/>
    <row r="773" s="197" customFormat="1" ht="12.75"/>
    <row r="774" s="197" customFormat="1" ht="12.75"/>
    <row r="775" s="197" customFormat="1" ht="12.75"/>
    <row r="776" s="197" customFormat="1" ht="12.75"/>
    <row r="777" s="197" customFormat="1" ht="12.75"/>
    <row r="778" s="197" customFormat="1" ht="12.75"/>
    <row r="779" s="197" customFormat="1" ht="12.75"/>
    <row r="780" s="197" customFormat="1" ht="12.75"/>
    <row r="781" s="197" customFormat="1" ht="12.75"/>
    <row r="782" s="197" customFormat="1" ht="12.75"/>
    <row r="783" s="197" customFormat="1" ht="12.75"/>
    <row r="784" s="197" customFormat="1" ht="12.75"/>
    <row r="785" s="197" customFormat="1" ht="12.75"/>
    <row r="786" s="197" customFormat="1" ht="12.75"/>
    <row r="787" s="197" customFormat="1" ht="12.75"/>
    <row r="788" s="197" customFormat="1" ht="12.75"/>
    <row r="789" s="197" customFormat="1" ht="12.75"/>
    <row r="790" s="197" customFormat="1" ht="12.75"/>
    <row r="791" s="197" customFormat="1" ht="12.75"/>
    <row r="792" s="197" customFormat="1" ht="12.75"/>
    <row r="793" s="197" customFormat="1" ht="12.75"/>
    <row r="794" s="197" customFormat="1" ht="12.75"/>
    <row r="795" s="197" customFormat="1" ht="12.75"/>
    <row r="796" s="197" customFormat="1" ht="12.75"/>
    <row r="797" s="197" customFormat="1" ht="12.75"/>
    <row r="798" s="197" customFormat="1" ht="12.75"/>
    <row r="799" s="197" customFormat="1" ht="12.75"/>
    <row r="800" s="197" customFormat="1" ht="12.75"/>
    <row r="801" s="197" customFormat="1" ht="12.75"/>
    <row r="802" s="197" customFormat="1" ht="12.75"/>
    <row r="803" s="197" customFormat="1" ht="12.75"/>
    <row r="804" s="197" customFormat="1" ht="12.75"/>
    <row r="805" s="197" customFormat="1" ht="12.75"/>
    <row r="806" s="197" customFormat="1" ht="12.75"/>
    <row r="807" s="197" customFormat="1" ht="12.75"/>
    <row r="808" s="197" customFormat="1" ht="12.75"/>
    <row r="809" s="197" customFormat="1" ht="12.75"/>
    <row r="810" s="197" customFormat="1" ht="12.75"/>
    <row r="811" s="197" customFormat="1" ht="12.75"/>
    <row r="812" s="197" customFormat="1" ht="12.75"/>
    <row r="813" s="197" customFormat="1" ht="12.75"/>
    <row r="814" s="197" customFormat="1" ht="12.75"/>
    <row r="815" s="197" customFormat="1" ht="12.75"/>
    <row r="816" s="197" customFormat="1" ht="12.75"/>
    <row r="817" s="197" customFormat="1" ht="12.75"/>
    <row r="818" s="197" customFormat="1" ht="12.75"/>
    <row r="819" s="197" customFormat="1" ht="12.75"/>
    <row r="820" s="197" customFormat="1" ht="12.75"/>
    <row r="821" s="197" customFormat="1" ht="12.75"/>
    <row r="822" s="197" customFormat="1" ht="12.75"/>
    <row r="823" s="197" customFormat="1" ht="12.75"/>
    <row r="824" s="197" customFormat="1" ht="12.75"/>
    <row r="825" s="197" customFormat="1" ht="12.75"/>
    <row r="826" s="197" customFormat="1" ht="12.75"/>
    <row r="827" s="197" customFormat="1" ht="12.75"/>
    <row r="828" s="197" customFormat="1" ht="12.75"/>
    <row r="829" s="197" customFormat="1" ht="12.75"/>
    <row r="830" s="197" customFormat="1" ht="12.75"/>
    <row r="831" s="197" customFormat="1" ht="12.75"/>
    <row r="832" s="197" customFormat="1" ht="12.75"/>
    <row r="833" s="197" customFormat="1" ht="12.75"/>
    <row r="834" s="197" customFormat="1" ht="12.75"/>
    <row r="835" s="197" customFormat="1" ht="12.75"/>
    <row r="836" s="197" customFormat="1" ht="12.75"/>
    <row r="837" s="197" customFormat="1" ht="12.75"/>
    <row r="838" s="197" customFormat="1" ht="12.75"/>
    <row r="839" s="197" customFormat="1" ht="12.75"/>
    <row r="840" s="197" customFormat="1" ht="12.75"/>
    <row r="841" s="197" customFormat="1" ht="12.75"/>
    <row r="842" s="197" customFormat="1" ht="12.75"/>
    <row r="843" s="197" customFormat="1" ht="12.75"/>
    <row r="844" s="197" customFormat="1" ht="12.75"/>
    <row r="845" s="197" customFormat="1" ht="12.75"/>
    <row r="846" s="197" customFormat="1" ht="12.75"/>
    <row r="847" s="197" customFormat="1" ht="12.75"/>
    <row r="848" s="197" customFormat="1" ht="12.75"/>
    <row r="849" s="197" customFormat="1" ht="12.75"/>
    <row r="850" s="197" customFormat="1" ht="12.75"/>
    <row r="851" s="197" customFormat="1" ht="12.75"/>
    <row r="852" s="197" customFormat="1" ht="12.75"/>
    <row r="853" s="197" customFormat="1" ht="12.75"/>
    <row r="854" s="197" customFormat="1" ht="12.75"/>
    <row r="855" s="197" customFormat="1" ht="12.75"/>
    <row r="856" s="197" customFormat="1" ht="12.75"/>
    <row r="857" s="197" customFormat="1" ht="12.75"/>
    <row r="858" s="197" customFormat="1" ht="12.75"/>
    <row r="859" s="197" customFormat="1" ht="12.75"/>
    <row r="860" s="197" customFormat="1" ht="12.75"/>
    <row r="861" s="197" customFormat="1" ht="12.75"/>
    <row r="862" s="197" customFormat="1" ht="12.75"/>
    <row r="863" s="197" customFormat="1" ht="12.75"/>
    <row r="864" s="197" customFormat="1" ht="12.75"/>
    <row r="865" s="197" customFormat="1" ht="12.75"/>
    <row r="866" s="197" customFormat="1" ht="12.75"/>
    <row r="867" s="197" customFormat="1" ht="12.75"/>
    <row r="868" s="197" customFormat="1" ht="12.75"/>
    <row r="869" s="197" customFormat="1" ht="12.75"/>
    <row r="870" s="197" customFormat="1" ht="12.75"/>
    <row r="871" s="197" customFormat="1" ht="12.75"/>
    <row r="872" s="197" customFormat="1" ht="12.75"/>
    <row r="873" s="197" customFormat="1" ht="12.75"/>
    <row r="874" s="197" customFormat="1" ht="12.75"/>
    <row r="875" s="197" customFormat="1" ht="12.75"/>
    <row r="876" s="197" customFormat="1" ht="12.75"/>
    <row r="877" s="197" customFormat="1" ht="12.75"/>
    <row r="878" s="197" customFormat="1" ht="12.75"/>
    <row r="879" s="197" customFormat="1" ht="12.75"/>
    <row r="880" s="197" customFormat="1" ht="12.75"/>
    <row r="881" s="197" customFormat="1" ht="12.75"/>
    <row r="882" s="197" customFormat="1" ht="12.75"/>
    <row r="883" s="197" customFormat="1" ht="12.75"/>
    <row r="884" s="197" customFormat="1" ht="12.75"/>
    <row r="885" s="197" customFormat="1" ht="12.75"/>
    <row r="886" s="197" customFormat="1" ht="12.75"/>
    <row r="887" s="197" customFormat="1" ht="12.75"/>
    <row r="888" s="197" customFormat="1" ht="12.75"/>
    <row r="889" s="197" customFormat="1" ht="12.75"/>
    <row r="890" s="197" customFormat="1" ht="12.75"/>
    <row r="891" s="197" customFormat="1" ht="12.75"/>
    <row r="892" s="197" customFormat="1" ht="12.75"/>
    <row r="893" s="197" customFormat="1" ht="12.75"/>
    <row r="894" s="197" customFormat="1" ht="12.75"/>
    <row r="895" s="197" customFormat="1" ht="12.75"/>
    <row r="896" s="197" customFormat="1" ht="12.75"/>
    <row r="897" s="197" customFormat="1" ht="12.75"/>
    <row r="898" s="197" customFormat="1" ht="12.75"/>
    <row r="899" s="197" customFormat="1" ht="12.75"/>
    <row r="900" s="197" customFormat="1" ht="12.75"/>
    <row r="901" s="197" customFormat="1" ht="12.75"/>
    <row r="902" s="197" customFormat="1" ht="12.75"/>
    <row r="903" s="197" customFormat="1" ht="12.75"/>
    <row r="904" s="197" customFormat="1" ht="12.75"/>
    <row r="905" s="197" customFormat="1" ht="12.75"/>
    <row r="906" s="197" customFormat="1" ht="12.75"/>
    <row r="907" s="197" customFormat="1" ht="12.75"/>
    <row r="908" s="197" customFormat="1" ht="12.75"/>
    <row r="909" s="197" customFormat="1" ht="12.75"/>
    <row r="910" s="197" customFormat="1" ht="12.75"/>
    <row r="911" s="197" customFormat="1" ht="12.75"/>
    <row r="912" s="197" customFormat="1" ht="12.75"/>
    <row r="913" s="197" customFormat="1" ht="12.75"/>
    <row r="914" s="197" customFormat="1" ht="12.75"/>
    <row r="915" s="197" customFormat="1" ht="12.75"/>
    <row r="916" s="197" customFormat="1" ht="12.75"/>
    <row r="917" s="197" customFormat="1" ht="12.75"/>
    <row r="918" s="197" customFormat="1" ht="12.75"/>
    <row r="919" s="197" customFormat="1" ht="12.75"/>
    <row r="920" s="197" customFormat="1" ht="12.75"/>
    <row r="921" s="197" customFormat="1" ht="12.75"/>
    <row r="922" s="197" customFormat="1" ht="12.75"/>
    <row r="923" s="197" customFormat="1" ht="12.75"/>
    <row r="924" s="197" customFormat="1" ht="12.75"/>
    <row r="925" s="197" customFormat="1" ht="12.75"/>
    <row r="926" s="197" customFormat="1" ht="12.75"/>
    <row r="927" s="197" customFormat="1" ht="12.75"/>
    <row r="928" s="197" customFormat="1" ht="12.75"/>
    <row r="929" s="197" customFormat="1" ht="12.75"/>
    <row r="930" s="197" customFormat="1" ht="12.75"/>
    <row r="931" s="197" customFormat="1" ht="12.75"/>
    <row r="932" s="197" customFormat="1" ht="12.75"/>
    <row r="933" s="197" customFormat="1" ht="12.75"/>
    <row r="934" s="197" customFormat="1" ht="12.75"/>
    <row r="935" s="197" customFormat="1" ht="12.75"/>
    <row r="936" s="197" customFormat="1" ht="12.75"/>
    <row r="937" s="197" customFormat="1" ht="12.75"/>
    <row r="938" s="197" customFormat="1" ht="12.75"/>
    <row r="939" s="197" customFormat="1" ht="12.75"/>
    <row r="940" s="197" customFormat="1" ht="12.75"/>
    <row r="941" s="197" customFormat="1" ht="12.75"/>
    <row r="942" s="197" customFormat="1" ht="12.75"/>
    <row r="943" s="197" customFormat="1" ht="12.75"/>
    <row r="944" s="197" customFormat="1" ht="12.75"/>
    <row r="945" s="197" customFormat="1" ht="12.75"/>
    <row r="946" s="197" customFormat="1" ht="12.75"/>
    <row r="947" s="197" customFormat="1" ht="12.75"/>
    <row r="948" s="197" customFormat="1" ht="12.75"/>
    <row r="949" s="197" customFormat="1" ht="12.75"/>
    <row r="950" s="197" customFormat="1" ht="12.75"/>
    <row r="951" s="197" customFormat="1" ht="12.75"/>
    <row r="952" s="197" customFormat="1" ht="12.75"/>
    <row r="953" s="197" customFormat="1" ht="12.75"/>
    <row r="954" s="197" customFormat="1" ht="12.75"/>
    <row r="955" s="197" customFormat="1" ht="12.75"/>
    <row r="956" s="197" customFormat="1" ht="12.75"/>
    <row r="957" s="197" customFormat="1" ht="12.75"/>
    <row r="958" s="197" customFormat="1" ht="12.75"/>
    <row r="959" s="197" customFormat="1" ht="12.75"/>
    <row r="960" s="197" customFormat="1" ht="12.75"/>
    <row r="961" s="197" customFormat="1" ht="12.75"/>
    <row r="962" s="197" customFormat="1" ht="12.75"/>
    <row r="963" s="197" customFormat="1" ht="12.75"/>
    <row r="964" s="197" customFormat="1" ht="12.75"/>
    <row r="965" s="197" customFormat="1" ht="12.75"/>
    <row r="966" s="197" customFormat="1" ht="12.75"/>
    <row r="967" s="197" customFormat="1" ht="12.75"/>
    <row r="968" s="197" customFormat="1" ht="12.75"/>
    <row r="969" s="197" customFormat="1" ht="12.75"/>
    <row r="970" s="197" customFormat="1" ht="12.75"/>
    <row r="971" s="197" customFormat="1" ht="12.75"/>
    <row r="972" s="197" customFormat="1" ht="12.75"/>
    <row r="973" s="197" customFormat="1" ht="12.75"/>
    <row r="974" s="197" customFormat="1" ht="12.75"/>
    <row r="975" s="197" customFormat="1" ht="12.75"/>
    <row r="976" s="197" customFormat="1" ht="12.75"/>
    <row r="977" s="197" customFormat="1" ht="12.75"/>
    <row r="978" s="197" customFormat="1" ht="12.75"/>
    <row r="979" s="197" customFormat="1" ht="12.75"/>
    <row r="980" s="197" customFormat="1" ht="12.75"/>
    <row r="981" s="197" customFormat="1" ht="12.75"/>
    <row r="982" s="197" customFormat="1" ht="12.75"/>
    <row r="983" s="197" customFormat="1" ht="12.75"/>
    <row r="984" s="197" customFormat="1" ht="12.75"/>
    <row r="985" s="197" customFormat="1" ht="12.75"/>
    <row r="986" s="197" customFormat="1" ht="12.75"/>
    <row r="987" s="197" customFormat="1" ht="12.75"/>
    <row r="988" s="197" customFormat="1" ht="12.75"/>
    <row r="989" s="197" customFormat="1" ht="12.75"/>
    <row r="990" s="197" customFormat="1" ht="12.75"/>
    <row r="991" s="197" customFormat="1" ht="12.75"/>
    <row r="992" s="197" customFormat="1" ht="12.75"/>
    <row r="993" s="197" customFormat="1" ht="12.75"/>
    <row r="994" s="197" customFormat="1" ht="12.75"/>
    <row r="995" s="197" customFormat="1" ht="12.75"/>
    <row r="996" s="197" customFormat="1" ht="12.75"/>
    <row r="997" s="197" customFormat="1" ht="12.75"/>
    <row r="998" s="197" customFormat="1" ht="12.75"/>
    <row r="999" s="197" customFormat="1" ht="12.75"/>
    <row r="1000" s="197" customFormat="1" ht="12.75"/>
    <row r="1001" s="197" customFormat="1" ht="12.75"/>
    <row r="1002" s="197" customFormat="1" ht="12.75"/>
    <row r="1003" s="197" customFormat="1" ht="12.75"/>
    <row r="1004" s="197" customFormat="1" ht="12.75"/>
    <row r="1005" s="197" customFormat="1" ht="12.75"/>
    <row r="1006" s="197" customFormat="1" ht="12.75"/>
    <row r="1007" s="197" customFormat="1" ht="12.75"/>
    <row r="1008" s="197" customFormat="1" ht="12.75"/>
    <row r="1009" s="197" customFormat="1" ht="12.75"/>
    <row r="1010" s="197" customFormat="1" ht="12.75"/>
    <row r="1011" s="197" customFormat="1" ht="12.75"/>
    <row r="1012" s="197" customFormat="1" ht="12.75"/>
    <row r="1013" s="197" customFormat="1" ht="12.75"/>
    <row r="1014" s="197" customFormat="1" ht="12.75"/>
    <row r="1015" s="197" customFormat="1" ht="12.75"/>
    <row r="1016" s="197" customFormat="1" ht="12.75"/>
    <row r="1017" s="197" customFormat="1" ht="12.75"/>
    <row r="1018" s="197" customFormat="1" ht="12.75"/>
    <row r="1019" s="197" customFormat="1" ht="12.75"/>
    <row r="1020" s="197" customFormat="1" ht="12.75"/>
    <row r="1021" s="197" customFormat="1" ht="12.75"/>
    <row r="1022" s="197" customFormat="1" ht="12.75"/>
    <row r="1023" s="197" customFormat="1" ht="12.75"/>
    <row r="1024" s="197" customFormat="1" ht="12.75"/>
    <row r="1025" s="197" customFormat="1" ht="12.75"/>
    <row r="1026" s="197" customFormat="1" ht="12.75"/>
    <row r="1027" s="197" customFormat="1" ht="12.75"/>
    <row r="1028" s="197" customFormat="1" ht="12.75"/>
    <row r="1029" s="197" customFormat="1" ht="12.75"/>
    <row r="1030" s="197" customFormat="1" ht="12.75"/>
    <row r="1031" s="197" customFormat="1" ht="12.75"/>
    <row r="1032" s="197" customFormat="1" ht="12.75"/>
    <row r="1033" s="197" customFormat="1" ht="12.75"/>
    <row r="1034" s="197" customFormat="1" ht="12.75"/>
    <row r="1035" s="197" customFormat="1" ht="12.75"/>
    <row r="1036" s="197" customFormat="1" ht="12.75"/>
    <row r="1037" s="197" customFormat="1" ht="12.75"/>
    <row r="1038" s="197" customFormat="1" ht="12.75"/>
    <row r="1039" s="197" customFormat="1" ht="12.75"/>
    <row r="1040" s="197" customFormat="1" ht="12.75"/>
    <row r="1041" s="197" customFormat="1" ht="12.75"/>
    <row r="1042" s="197" customFormat="1" ht="12.75"/>
    <row r="1043" s="197" customFormat="1" ht="12.75"/>
    <row r="1044" s="197" customFormat="1" ht="12.75"/>
    <row r="1045" s="197" customFormat="1" ht="12.75"/>
    <row r="1046" s="197" customFormat="1" ht="12.75"/>
    <row r="1047" s="197" customFormat="1" ht="12.75"/>
    <row r="1048" s="197" customFormat="1" ht="12.75"/>
    <row r="1049" s="197" customFormat="1" ht="12.75"/>
    <row r="1050" s="197" customFormat="1" ht="12.75"/>
    <row r="1051" s="197" customFormat="1" ht="12.75"/>
    <row r="1052" s="197" customFormat="1" ht="12.75"/>
    <row r="1053" s="197" customFormat="1" ht="12.75"/>
    <row r="1054" s="197" customFormat="1" ht="12.75"/>
    <row r="1055" s="197" customFormat="1" ht="12.75"/>
    <row r="1056" s="197" customFormat="1" ht="12.75"/>
    <row r="1057" s="197" customFormat="1" ht="12.75"/>
    <row r="1058" s="197" customFormat="1" ht="12.75"/>
    <row r="1059" s="197" customFormat="1" ht="12.75"/>
    <row r="1060" s="197" customFormat="1" ht="12.75"/>
    <row r="1061" s="197" customFormat="1" ht="12.75"/>
    <row r="1062" s="197" customFormat="1" ht="12.75"/>
    <row r="1063" s="197" customFormat="1" ht="12.75"/>
    <row r="1064" s="197" customFormat="1" ht="12.75"/>
    <row r="1065" s="197" customFormat="1" ht="12.75"/>
    <row r="1066" s="197" customFormat="1" ht="12.75"/>
    <row r="1067" s="197" customFormat="1" ht="12.75"/>
    <row r="1068" s="197" customFormat="1" ht="12.75"/>
    <row r="1069" s="197" customFormat="1" ht="12.75"/>
    <row r="1070" s="197" customFormat="1" ht="12.75"/>
    <row r="1071" s="197" customFormat="1" ht="12.75"/>
    <row r="1072" s="197" customFormat="1" ht="12.75"/>
    <row r="1073" s="197" customFormat="1" ht="12.75"/>
    <row r="1074" s="197" customFormat="1" ht="12.75"/>
    <row r="1075" s="197" customFormat="1" ht="12.75"/>
    <row r="1076" s="197" customFormat="1" ht="12.75"/>
    <row r="1077" s="197" customFormat="1" ht="12.75"/>
    <row r="1078" s="197" customFormat="1" ht="12.75"/>
    <row r="1079" s="197" customFormat="1" ht="12.75"/>
    <row r="1080" s="197" customFormat="1" ht="12.75"/>
    <row r="1081" s="197" customFormat="1" ht="12.75"/>
    <row r="1082" s="197" customFormat="1" ht="12.75"/>
    <row r="1083" s="197" customFormat="1" ht="12.75"/>
    <row r="1084" s="197" customFormat="1" ht="12.75"/>
    <row r="1085" s="197" customFormat="1" ht="12.75"/>
    <row r="1086" s="197" customFormat="1" ht="12.75"/>
    <row r="1087" s="197" customFormat="1" ht="12.75"/>
    <row r="1088" s="197" customFormat="1" ht="12.75"/>
    <row r="1089" s="197" customFormat="1" ht="12.75"/>
    <row r="1090" s="197" customFormat="1" ht="12.75"/>
    <row r="1091" s="197" customFormat="1" ht="12.75"/>
    <row r="1092" s="197" customFormat="1" ht="12.75"/>
    <row r="1093" s="197" customFormat="1" ht="12.75"/>
    <row r="1094" s="197" customFormat="1" ht="12.75"/>
    <row r="1095" s="197" customFormat="1" ht="12.75"/>
    <row r="1096" s="197" customFormat="1" ht="12.75"/>
    <row r="1097" s="197" customFormat="1" ht="12.75"/>
    <row r="1098" s="197" customFormat="1" ht="12.75"/>
    <row r="1099" s="197" customFormat="1" ht="12.75"/>
    <row r="1100" s="197" customFormat="1" ht="12.75"/>
    <row r="1101" s="197" customFormat="1" ht="12.75"/>
    <row r="1102" s="197" customFormat="1" ht="12.75"/>
    <row r="1103" s="197" customFormat="1" ht="12.75"/>
    <row r="1104" s="197" customFormat="1" ht="12.75"/>
    <row r="1105" s="197" customFormat="1" ht="12.75"/>
    <row r="1106" s="197" customFormat="1" ht="12.75"/>
    <row r="1107" s="197" customFormat="1" ht="12.75"/>
    <row r="1108" s="197" customFormat="1" ht="12.75"/>
    <row r="1109" s="197" customFormat="1" ht="12.75"/>
    <row r="1110" s="197" customFormat="1" ht="12.75"/>
    <row r="1111" s="197" customFormat="1" ht="12.75"/>
    <row r="1112" s="197" customFormat="1" ht="12.75"/>
    <row r="1113" s="197" customFormat="1" ht="12.75"/>
    <row r="1114" s="197" customFormat="1" ht="12.75"/>
    <row r="1115" s="197" customFormat="1" ht="12.75"/>
    <row r="1116" s="197" customFormat="1" ht="12.75"/>
    <row r="1117" s="197" customFormat="1" ht="12.75"/>
    <row r="1118" s="197" customFormat="1" ht="12.75"/>
    <row r="1119" s="197" customFormat="1" ht="12.75"/>
    <row r="1120" s="197" customFormat="1" ht="12.75"/>
    <row r="1121" s="197" customFormat="1" ht="12.75"/>
    <row r="1122" s="197" customFormat="1" ht="12.75"/>
    <row r="1123" s="197" customFormat="1" ht="12.75"/>
    <row r="1124" s="197" customFormat="1" ht="12.75"/>
    <row r="1125" s="197" customFormat="1" ht="12.75"/>
    <row r="1126" s="197" customFormat="1" ht="12.75"/>
    <row r="1127" s="197" customFormat="1" ht="12.75"/>
    <row r="1128" s="197" customFormat="1" ht="12.75"/>
    <row r="1129" s="197" customFormat="1" ht="12.75"/>
    <row r="1130" s="197" customFormat="1" ht="12.75"/>
    <row r="1131" s="197" customFormat="1" ht="12.75"/>
    <row r="1132" s="197" customFormat="1" ht="12.75"/>
    <row r="1133" s="197" customFormat="1" ht="12.75"/>
    <row r="1134" s="197" customFormat="1" ht="12.75"/>
    <row r="1135" s="197" customFormat="1" ht="12.75"/>
    <row r="1136" s="197" customFormat="1" ht="12.75"/>
    <row r="1137" s="197" customFormat="1" ht="12.75"/>
    <row r="1138" s="197" customFormat="1" ht="12.75"/>
    <row r="1139" s="197" customFormat="1" ht="12.75"/>
    <row r="1140" s="197" customFormat="1" ht="12.75"/>
    <row r="1141" s="197" customFormat="1" ht="12.75"/>
    <row r="1142" s="197" customFormat="1" ht="12.75"/>
    <row r="1143" s="197" customFormat="1" ht="12.75"/>
    <row r="1144" s="197" customFormat="1" ht="12.75"/>
    <row r="1145" s="197" customFormat="1" ht="12.75"/>
    <row r="1146" s="197" customFormat="1" ht="12.75"/>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2002-06-27T07:42:44Z</cp:lastPrinted>
  <dcterms:created xsi:type="dcterms:W3CDTF">2002-02-15T09:17:36Z</dcterms:created>
  <dcterms:modified xsi:type="dcterms:W3CDTF">2002-06-28T08:08:57Z</dcterms:modified>
  <cp:category/>
  <cp:version/>
  <cp:contentType/>
  <cp:contentStatus/>
</cp:coreProperties>
</file>