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405" windowWidth="13515" windowHeight="11760" tabRatio="708" firstSheet="1" activeTab="1"/>
  </bookViews>
  <sheets>
    <sheet name="Oktober" sheetId="1" state="hidden" r:id="rId1"/>
    <sheet name="Zulu" sheetId="2" r:id="rId2"/>
  </sheets>
  <externalReferences>
    <externalReference r:id="rId5"/>
  </externalReference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<sst xmlns="http://schemas.openxmlformats.org/spreadsheetml/2006/main" count="263" uniqueCount="148">
  <si>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</si>
  <si>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</si>
  <si>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</si>
  <si>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</si>
  <si>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</si>
  <si>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</si>
  <si>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</si>
  <si>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</si>
  <si>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</si>
  <si>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</si>
  <si>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</si>
  <si>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</si>
  <si>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</si>
  <si>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</si>
  <si>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</si>
  <si>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</si>
  <si>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</si>
  <si>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</si>
  <si>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</si>
  <si>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</si>
  <si>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</si>
  <si>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</si>
  <si>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</si>
  <si>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</si>
  <si>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</si>
  <si>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</si>
  <si>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</si>
  <si>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</si>
  <si>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</si>
  <si>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</si>
  <si>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</si>
  <si>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</si>
  <si>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</si>
  <si>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</si>
  <si>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</si>
  <si>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</si>
  <si>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</si>
  <si>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</si>
  <si>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</si>
  <si>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</si>
  <si>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</si>
  <si>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</si>
  <si>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</si>
  <si>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</si>
  <si>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</si>
  <si>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</si>
  <si>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</si>
  <si>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</si>
  <si>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</si>
  <si>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</si>
  <si>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</si>
  <si>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</si>
  <si>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</si>
  <si>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</si>
  <si>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</si>
  <si>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</si>
  <si>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</si>
  <si>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</si>
  <si>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</si>
  <si>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</si>
  <si>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</si>
  <si>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</si>
  <si>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</si>
  <si>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</si>
  <si>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</si>
  <si>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</si>
  <si>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</si>
  <si>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</si>
  <si>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</si>
  <si>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</si>
  <si>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</si>
  <si>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</si>
  <si>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</si>
  <si>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</si>
  <si>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</si>
  <si>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</si>
  <si>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</si>
  <si>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</si>
  <si>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</si>
  <si>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</si>
  <si>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</si>
  <si>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</si>
  <si>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</si>
  <si>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</si>
  <si>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</si>
  <si>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</si>
  <si>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</si>
  <si>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</si>
  <si>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</si>
  <si>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</si>
  <si>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</si>
  <si>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</si>
  <si>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</si>
  <si>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</si>
  <si>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</si>
  <si>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</si>
  <si>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</si>
  <si>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</si>
  <si>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</si>
  <si>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</si>
  <si>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</si>
  <si>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</si>
  <si>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</si>
  <si>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</si>
  <si>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</si>
  <si>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</si>
  <si>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</si>
  <si>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</si>
  <si>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</si>
  <si>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</si>
  <si>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</si>
  <si>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</si>
  <si>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</si>
  <si>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</si>
  <si>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</si>
  <si>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</si>
  <si>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</si>
  <si>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</si>
  <si>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</si>
  <si>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</si>
  <si>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</si>
  <si>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</si>
  <si>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</si>
  <si>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</si>
  <si>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</si>
  <si>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</si>
  <si>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</si>
  <si>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</si>
  <si>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</si>
  <si>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</si>
  <si>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</si>
  <si>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Deliveries directly from farms</t>
  </si>
  <si>
    <t>kodwa wasetshenziswa njengokudla kwa "kwezilwane".</t>
  </si>
  <si>
    <t>Impahla esuka emapulazini</t>
  </si>
  <si>
    <t>2015/16 Year (October - September) / Unyaka ka-2015/16 (Ku-Okthoba - KuSeptemba) (2)</t>
  </si>
  <si>
    <t>November 2015</t>
  </si>
  <si>
    <t>October 2015</t>
  </si>
  <si>
    <t>KuNovemba 2015</t>
  </si>
  <si>
    <t>October - November 2015</t>
  </si>
  <si>
    <t>October - November 2014</t>
  </si>
  <si>
    <t>Ku-Okthoba 2015</t>
  </si>
  <si>
    <t>Ku-Okthoba - KuNovemba 2015</t>
  </si>
  <si>
    <t>Ku-Okthoba - KuNovemba 2014</t>
  </si>
  <si>
    <t>1 October/Ku-Okthoba 2015</t>
  </si>
  <si>
    <t xml:space="preserve"> 1 November/KuNovemba 2015</t>
  </si>
  <si>
    <t>31 October/Ku-Okthoba 2015</t>
  </si>
  <si>
    <t xml:space="preserve"> 30 November/KuNovemba 2015</t>
  </si>
  <si>
    <t xml:space="preserve"> 30 November/KuNovemba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</si>
</sst>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1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 quotePrefix="1">
      <alignment horizontal="center" vertical="center"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4" fontId="4" fillId="0" borderId="49" xfId="55" applyNumberFormat="1" applyFont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49" fontId="6" fillId="0" borderId="17" xfId="55" applyNumberFormat="1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4581525</xdr:colOff>
      <xdr:row>6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8625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592639</v>
          </cell>
          <cell r="E11">
            <v>4184</v>
          </cell>
        </row>
        <row r="14">
          <cell r="D14">
            <v>218051</v>
          </cell>
          <cell r="E14">
            <v>344</v>
          </cell>
        </row>
        <row r="15">
          <cell r="D15">
            <v>394993</v>
          </cell>
          <cell r="E15">
            <v>0</v>
          </cell>
        </row>
        <row r="19">
          <cell r="D19">
            <v>263973</v>
          </cell>
          <cell r="E19">
            <v>0</v>
          </cell>
        </row>
        <row r="20">
          <cell r="D20">
            <v>32</v>
          </cell>
          <cell r="E20">
            <v>452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42</v>
          </cell>
          <cell r="E23">
            <v>0</v>
          </cell>
        </row>
        <row r="24">
          <cell r="D24">
            <v>28</v>
          </cell>
          <cell r="E24">
            <v>8</v>
          </cell>
        </row>
        <row r="25">
          <cell r="D25">
            <v>58</v>
          </cell>
          <cell r="E25">
            <v>0</v>
          </cell>
        </row>
        <row r="29">
          <cell r="D29">
            <v>1205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12373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2469</v>
          </cell>
          <cell r="E36">
            <v>-184</v>
          </cell>
        </row>
        <row r="37">
          <cell r="D37">
            <v>-2257</v>
          </cell>
          <cell r="E37">
            <v>-3</v>
          </cell>
        </row>
        <row r="43">
          <cell r="D43">
            <v>598059</v>
          </cell>
          <cell r="E43">
            <v>3938</v>
          </cell>
        </row>
        <row r="44">
          <cell r="D44">
            <v>329701</v>
          </cell>
          <cell r="E44">
            <v>317</v>
          </cell>
        </row>
        <row r="47">
          <cell r="D47">
            <v>7219</v>
          </cell>
          <cell r="E47">
            <v>0</v>
          </cell>
        </row>
        <row r="48">
          <cell r="D48">
            <v>28587</v>
          </cell>
          <cell r="E48">
            <v>0</v>
          </cell>
        </row>
        <row r="49">
          <cell r="D49">
            <v>15136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218395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63"/>
      <c r="B1" s="264"/>
      <c r="C1" s="265"/>
      <c r="D1" s="272" t="s">
        <v>0</v>
      </c>
      <c r="E1" s="272"/>
      <c r="F1" s="272"/>
      <c r="G1" s="272"/>
      <c r="H1" s="272"/>
      <c r="I1" s="272"/>
      <c r="J1" s="272"/>
      <c r="K1" s="273" t="s">
        <v>1</v>
      </c>
      <c r="L1" s="274"/>
      <c r="M1" s="275"/>
    </row>
    <row r="2" spans="1:13" ht="30" customHeight="1">
      <c r="A2" s="266"/>
      <c r="B2" s="267"/>
      <c r="C2" s="268"/>
      <c r="D2" s="236" t="s">
        <v>2</v>
      </c>
      <c r="E2" s="237"/>
      <c r="F2" s="237"/>
      <c r="G2" s="237"/>
      <c r="H2" s="237"/>
      <c r="I2" s="237"/>
      <c r="J2" s="238"/>
      <c r="K2" s="276"/>
      <c r="L2" s="277"/>
      <c r="M2" s="278"/>
    </row>
    <row r="3" spans="1:13" ht="30" customHeight="1">
      <c r="A3" s="266"/>
      <c r="B3" s="267"/>
      <c r="C3" s="268"/>
      <c r="D3" s="236" t="s">
        <v>3</v>
      </c>
      <c r="E3" s="237"/>
      <c r="F3" s="237"/>
      <c r="G3" s="237"/>
      <c r="H3" s="237"/>
      <c r="I3" s="237"/>
      <c r="J3" s="238"/>
      <c r="K3" s="276"/>
      <c r="L3" s="277"/>
      <c r="M3" s="278"/>
    </row>
    <row r="4" spans="1:13" ht="30.75" customHeight="1" thickBot="1">
      <c r="A4" s="266"/>
      <c r="B4" s="267"/>
      <c r="C4" s="268"/>
      <c r="D4" s="239" t="s">
        <v>4</v>
      </c>
      <c r="E4" s="240"/>
      <c r="F4" s="240"/>
      <c r="G4" s="240"/>
      <c r="H4" s="240"/>
      <c r="I4" s="240"/>
      <c r="J4" s="241"/>
      <c r="K4" s="276"/>
      <c r="L4" s="277"/>
      <c r="M4" s="278"/>
    </row>
    <row r="5" spans="1:13" ht="30" customHeight="1">
      <c r="A5" s="266"/>
      <c r="B5" s="267"/>
      <c r="C5" s="268"/>
      <c r="D5" s="242" t="s">
        <v>5</v>
      </c>
      <c r="E5" s="243"/>
      <c r="F5" s="243"/>
      <c r="G5" s="1"/>
      <c r="H5" s="244"/>
      <c r="I5" s="243"/>
      <c r="J5" s="243"/>
      <c r="K5" s="276"/>
      <c r="L5" s="277"/>
      <c r="M5" s="278"/>
    </row>
    <row r="6" spans="1:13" ht="30" customHeight="1">
      <c r="A6" s="266"/>
      <c r="B6" s="267"/>
      <c r="C6" s="268"/>
      <c r="D6" s="245" t="s">
        <v>6</v>
      </c>
      <c r="E6" s="246"/>
      <c r="F6" s="247"/>
      <c r="G6" s="2"/>
      <c r="H6" s="248" t="s">
        <v>7</v>
      </c>
      <c r="I6" s="246"/>
      <c r="J6" s="247"/>
      <c r="K6" s="249" t="s">
        <v>8</v>
      </c>
      <c r="L6" s="250"/>
      <c r="M6" s="251"/>
    </row>
    <row r="7" spans="1:13" ht="30.75" customHeight="1" thickBot="1">
      <c r="A7" s="266"/>
      <c r="B7" s="267"/>
      <c r="C7" s="268"/>
      <c r="D7" s="256" t="s">
        <v>9</v>
      </c>
      <c r="E7" s="257"/>
      <c r="F7" s="258"/>
      <c r="G7" s="3"/>
      <c r="H7" s="256" t="s">
        <v>10</v>
      </c>
      <c r="I7" s="257"/>
      <c r="J7" s="258"/>
      <c r="K7" s="252"/>
      <c r="L7" s="250"/>
      <c r="M7" s="251"/>
    </row>
    <row r="8" spans="1:13" ht="30" customHeight="1">
      <c r="A8" s="266"/>
      <c r="B8" s="267"/>
      <c r="C8" s="268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52"/>
      <c r="L8" s="250"/>
      <c r="M8" s="251"/>
    </row>
    <row r="9" spans="1:13" ht="30.75" customHeight="1" thickBot="1">
      <c r="A9" s="269"/>
      <c r="B9" s="270"/>
      <c r="C9" s="271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53"/>
      <c r="L9" s="254"/>
      <c r="M9" s="255"/>
    </row>
    <row r="10" spans="1:13" ht="30" customHeight="1" thickBot="1">
      <c r="A10" s="259" t="s">
        <v>19</v>
      </c>
      <c r="B10" s="260"/>
      <c r="C10" s="261"/>
      <c r="D10" s="262"/>
      <c r="E10" s="262"/>
      <c r="F10" s="262"/>
      <c r="G10" s="262"/>
      <c r="H10" s="262"/>
      <c r="I10" s="262"/>
      <c r="J10" s="262"/>
      <c r="K10" s="259" t="s">
        <v>20</v>
      </c>
      <c r="L10" s="260"/>
      <c r="M10" s="261"/>
    </row>
    <row r="11" spans="1:13" ht="30" customHeight="1" thickBot="1">
      <c r="A11" s="242"/>
      <c r="B11" s="243"/>
      <c r="C11" s="243"/>
      <c r="D11" s="279" t="s">
        <v>21</v>
      </c>
      <c r="E11" s="280"/>
      <c r="F11" s="281"/>
      <c r="G11" s="13"/>
      <c r="H11" s="279" t="s">
        <v>22</v>
      </c>
      <c r="I11" s="280"/>
      <c r="J11" s="281"/>
      <c r="K11" s="282"/>
      <c r="L11" s="282"/>
      <c r="M11" s="283"/>
    </row>
    <row r="12" spans="1:13" ht="30" customHeight="1" thickBot="1">
      <c r="A12" s="14" t="s">
        <v>23</v>
      </c>
      <c r="B12" s="15"/>
      <c r="C12" s="15"/>
      <c r="D12" s="16">
        <f>'[1]LSOkt'!$D$11</f>
        <v>592639</v>
      </c>
      <c r="E12" s="17">
        <f>'[1]LSOkt'!$E$11</f>
        <v>4184</v>
      </c>
      <c r="F12" s="18">
        <f>SUM(D12:E12)</f>
        <v>596823</v>
      </c>
      <c r="G12" s="19">
        <f>_xlfn.IFERROR((F12-J12)/J12*100,IF(F12-J12=0,0,100))</f>
        <v>-8.347461531373813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84"/>
      <c r="E13" s="284"/>
      <c r="F13" s="284"/>
      <c r="G13" s="23"/>
      <c r="H13" s="284"/>
      <c r="I13" s="284"/>
      <c r="J13" s="284"/>
      <c r="K13" s="20"/>
      <c r="L13" s="24"/>
      <c r="M13" s="22"/>
    </row>
    <row r="14" spans="1:13" ht="30" customHeight="1">
      <c r="A14" s="14"/>
      <c r="B14" s="15"/>
      <c r="C14" s="15"/>
      <c r="D14" s="291"/>
      <c r="E14" s="291"/>
      <c r="F14" s="292"/>
      <c r="G14" s="25"/>
      <c r="H14" s="291"/>
      <c r="I14" s="291"/>
      <c r="J14" s="292"/>
      <c r="K14" s="20"/>
      <c r="L14" s="24"/>
      <c r="M14" s="22"/>
    </row>
    <row r="15" spans="1:13" ht="30" customHeight="1" thickBot="1">
      <c r="A15" s="26"/>
      <c r="B15" s="27"/>
      <c r="C15" s="27"/>
      <c r="D15" s="293"/>
      <c r="E15" s="294"/>
      <c r="F15" s="293"/>
      <c r="G15" s="25"/>
      <c r="H15" s="293"/>
      <c r="I15" s="294"/>
      <c r="J15" s="293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613044</v>
      </c>
      <c r="E16" s="32">
        <f>+E17+E18</f>
        <v>344</v>
      </c>
      <c r="F16" s="33">
        <f>SUM(D16:E16)</f>
        <v>613388</v>
      </c>
      <c r="G16" s="34">
        <f aca="true" t="shared" si="0" ref="G16:G36">_xlfn.IFERROR((F16-J16)/J16*100,IF(F16-J16=0,0,100))</f>
        <v>87.29290202807923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f>'[1]LSOkt'!$D$14</f>
        <v>218051</v>
      </c>
      <c r="E17" s="39">
        <f>'[1]LSOkt'!$E$14</f>
        <v>344</v>
      </c>
      <c r="F17" s="40">
        <f>SUM(D17:E17)</f>
        <v>218395</v>
      </c>
      <c r="G17" s="41">
        <f t="shared" si="0"/>
        <v>99.55683479532163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f>'[1]LSOkt'!$D$15</f>
        <v>394993</v>
      </c>
      <c r="E18" s="48">
        <f>'[1]LSOkt'!$E$15</f>
        <v>0</v>
      </c>
      <c r="F18" s="49">
        <f>SUM(D18:E18)</f>
        <v>394993</v>
      </c>
      <c r="G18" s="50">
        <f t="shared" si="0"/>
        <v>81.13793324834222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264133</v>
      </c>
      <c r="E20" s="32">
        <f>SUM(E22:E28)</f>
        <v>460</v>
      </c>
      <c r="F20" s="33">
        <f>SUM(D20:E20)</f>
        <v>264593</v>
      </c>
      <c r="G20" s="19">
        <f t="shared" si="0"/>
        <v>-2.5587296209412207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264005</v>
      </c>
      <c r="E21" s="59">
        <f>SUM(E22:E25)</f>
        <v>452</v>
      </c>
      <c r="F21" s="60">
        <f>SUM(D21:E21)</f>
        <v>264457</v>
      </c>
      <c r="G21" s="41">
        <f t="shared" si="0"/>
        <v>-2.4949856944813145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f>'[1]LSOkt'!$D$19</f>
        <v>263973</v>
      </c>
      <c r="E22" s="65">
        <f>'[1]LSOkt'!$E$19</f>
        <v>0</v>
      </c>
      <c r="F22" s="66">
        <f>SUM(D22:E22)</f>
        <v>263973</v>
      </c>
      <c r="G22" s="67">
        <f t="shared" si="0"/>
        <v>-1.2930438131705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f>'[1]LSOkt'!$D$20</f>
        <v>32</v>
      </c>
      <c r="E23" s="39">
        <f>'[1]LSOkt'!$E$20</f>
        <v>452</v>
      </c>
      <c r="F23" s="40">
        <f>SUM(D23:E23)</f>
        <v>484</v>
      </c>
      <c r="G23" s="41">
        <f t="shared" si="0"/>
        <v>-87.23965199050883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f>'[1]LSOkt'!$D$21</f>
        <v>0</v>
      </c>
      <c r="E24" s="39">
        <f>'[1]LSOkt'!$E$21</f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f>'[1]LSOkt'!$D$22</f>
        <v>0</v>
      </c>
      <c r="E25" s="76">
        <f>'[1]LSOkt'!$E$22</f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f>'[1]LSOkt'!$D$23</f>
        <v>42</v>
      </c>
      <c r="E26" s="39">
        <f>'[1]LSOkt'!$E$23</f>
        <v>0</v>
      </c>
      <c r="F26" s="40">
        <f>SUM(D26:E26)</f>
        <v>42</v>
      </c>
      <c r="G26" s="67">
        <f t="shared" si="0"/>
        <v>-26.31578947368421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f>'[1]LSOkt'!$D$24</f>
        <v>28</v>
      </c>
      <c r="E27" s="39">
        <f>'[1]LSOkt'!$E$24</f>
        <v>8</v>
      </c>
      <c r="F27" s="40">
        <f>SUM(D27:E27)</f>
        <v>36</v>
      </c>
      <c r="G27" s="41">
        <f t="shared" si="0"/>
        <v>-86.15384615384616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f>'[1]LSOkt'!$D$25</f>
        <v>58</v>
      </c>
      <c r="E28" s="48">
        <f>'[1]LSOkt'!$E$25</f>
        <v>0</v>
      </c>
      <c r="F28" s="85">
        <f>SUM(D28:E28)</f>
        <v>58</v>
      </c>
      <c r="G28" s="86">
        <f t="shared" si="0"/>
        <v>100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13578</v>
      </c>
      <c r="E30" s="92">
        <f>SUM(E31+E34)</f>
        <v>0</v>
      </c>
      <c r="F30" s="60">
        <f aca="true" t="shared" si="1" ref="F30:F36">SUM(D30:E30)</f>
        <v>13578</v>
      </c>
      <c r="G30" s="93">
        <f t="shared" si="0"/>
        <v>-36.60768476586209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1205</v>
      </c>
      <c r="E31" s="92">
        <f>SUM(E32:E33)</f>
        <v>0</v>
      </c>
      <c r="F31" s="95">
        <f t="shared" si="1"/>
        <v>1205</v>
      </c>
      <c r="G31" s="96">
        <f t="shared" si="0"/>
        <v>-36.20963472736898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f>'[1]LSOkt'!$D$29</f>
        <v>1205</v>
      </c>
      <c r="E32" s="101">
        <f>'[1]LSOkt'!$E$29</f>
        <v>0</v>
      </c>
      <c r="F32" s="102">
        <f t="shared" si="1"/>
        <v>1205</v>
      </c>
      <c r="G32" s="103">
        <f t="shared" si="0"/>
        <v>-36.20963472736898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f>'[1]LSOkt'!$D$30</f>
        <v>0</v>
      </c>
      <c r="E33" s="107">
        <f>'[1]LSOkt'!$E$30</f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12373</v>
      </c>
      <c r="E34" s="114">
        <f>SUM(E35:E36)</f>
        <v>0</v>
      </c>
      <c r="F34" s="115">
        <f t="shared" si="1"/>
        <v>12373</v>
      </c>
      <c r="G34" s="103">
        <f t="shared" si="0"/>
        <v>-36.64618535586278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f>'[1]LSOkt'!$D$32</f>
        <v>12373</v>
      </c>
      <c r="E35" s="101">
        <f>'[1]LSOkt'!$E$32</f>
        <v>0</v>
      </c>
      <c r="F35" s="102">
        <f t="shared" si="1"/>
        <v>12373</v>
      </c>
      <c r="G35" s="103">
        <f t="shared" si="0"/>
        <v>-36.64618535586278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f>'[1]LSOkt'!$D$33</f>
        <v>0</v>
      </c>
      <c r="E36" s="120">
        <f>'[1]LSOkt'!$E$33</f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212</v>
      </c>
      <c r="E38" s="32">
        <f>SUM(E39:E40)</f>
        <v>-187</v>
      </c>
      <c r="F38" s="33">
        <f>SUM(F39:F40)</f>
        <v>25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f>'[1]LSOkt'!$D$36</f>
        <v>2469</v>
      </c>
      <c r="E39" s="39">
        <f>'[1]LSOkt'!$E$36</f>
        <v>-184</v>
      </c>
      <c r="F39" s="40">
        <f>SUM(D39:E39)</f>
        <v>2285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f>'[1]LSOkt'!$D$37</f>
        <v>-2257</v>
      </c>
      <c r="E40" s="48">
        <f>'[1]LSOkt'!$E$37</f>
        <v>-3</v>
      </c>
      <c r="F40" s="85">
        <f>SUM(D40:E40)</f>
        <v>-2260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95" t="s">
        <v>69</v>
      </c>
      <c r="E42" s="296"/>
      <c r="F42" s="297"/>
      <c r="G42" s="130"/>
      <c r="H42" s="295" t="s">
        <v>70</v>
      </c>
      <c r="I42" s="296"/>
      <c r="J42" s="297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927760</v>
      </c>
      <c r="E43" s="32">
        <f>E12+E16-E20-E30-E38</f>
        <v>4255</v>
      </c>
      <c r="F43" s="33">
        <f>SUM(D43:E43)</f>
        <v>932015</v>
      </c>
      <c r="G43" s="19">
        <f>_xlfn.IFERROR((F43-J43)/J43*100,IF(F43-J43=0,0,100))</f>
        <v>37.27380380766659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301"/>
      <c r="L44" s="301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927760</v>
      </c>
      <c r="E45" s="32">
        <f>SUM(E46:E47)</f>
        <v>4255</v>
      </c>
      <c r="F45" s="17">
        <f>SUM(F46:F47)</f>
        <v>932015</v>
      </c>
      <c r="G45" s="19">
        <f>_xlfn.IFERROR((F45-J45)/J45*100,IF(F45-J45=0,0,100))</f>
        <v>37.27380380766659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f>'[1]LSOkt'!$D$43</f>
        <v>598059</v>
      </c>
      <c r="E46" s="39">
        <f>'[1]LSOkt'!$E$43</f>
        <v>3938</v>
      </c>
      <c r="F46" s="40">
        <f>SUM(D46:E46)</f>
        <v>601997</v>
      </c>
      <c r="G46" s="140">
        <f>_xlfn.IFERROR((F46-J46)/J46*100,IF(F46-J46=0,0,100))</f>
        <v>29.117684277806017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f>'[1]LSOkt'!$D$44</f>
        <v>329701</v>
      </c>
      <c r="E47" s="48">
        <f>'[1]LSOkt'!$E$44</f>
        <v>317</v>
      </c>
      <c r="F47" s="49">
        <f>SUM(D47:E47)</f>
        <v>330018</v>
      </c>
      <c r="G47" s="86">
        <f>_xlfn.IFERROR((F47-J47)/J47*100,IF(F47-J47=0,0,100))</f>
        <v>55.151452467478734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302" t="s">
        <v>80</v>
      </c>
      <c r="L49" s="301"/>
      <c r="M49" s="303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304" t="s">
        <v>82</v>
      </c>
      <c r="L50" s="305"/>
      <c r="M50" s="306"/>
    </row>
    <row r="51" spans="1:13" ht="30" customHeight="1">
      <c r="A51" s="307" t="s">
        <v>83</v>
      </c>
      <c r="B51" s="308"/>
      <c r="C51" s="309"/>
      <c r="D51" s="147"/>
      <c r="E51" s="148"/>
      <c r="F51" s="149"/>
      <c r="G51" s="150"/>
      <c r="H51" s="147"/>
      <c r="I51" s="148"/>
      <c r="J51" s="149"/>
      <c r="K51" s="304" t="s">
        <v>84</v>
      </c>
      <c r="L51" s="305"/>
      <c r="M51" s="306"/>
    </row>
    <row r="52" spans="1:13" ht="30" customHeight="1">
      <c r="A52" s="151"/>
      <c r="B52" s="81" t="s">
        <v>85</v>
      </c>
      <c r="C52" s="81"/>
      <c r="D52" s="152">
        <f>'[1]LSOkt'!$D$47</f>
        <v>7219</v>
      </c>
      <c r="E52" s="148">
        <f>'[1]LSOkt'!$E$47</f>
        <v>0</v>
      </c>
      <c r="F52" s="153">
        <f>SUM(D52:E52)</f>
        <v>7219</v>
      </c>
      <c r="G52" s="154"/>
      <c r="H52" s="152">
        <v>7467</v>
      </c>
      <c r="I52" s="148">
        <v>0</v>
      </c>
      <c r="J52" s="153">
        <f>SUM(H52:I52)</f>
        <v>7467</v>
      </c>
      <c r="K52" s="285" t="s">
        <v>86</v>
      </c>
      <c r="L52" s="286"/>
      <c r="M52" s="44"/>
    </row>
    <row r="53" spans="1:13" ht="30" customHeight="1">
      <c r="A53" s="151"/>
      <c r="B53" s="81" t="s">
        <v>87</v>
      </c>
      <c r="C53" s="81"/>
      <c r="D53" s="152">
        <f>'[1]LSOkt'!$D$48</f>
        <v>28587</v>
      </c>
      <c r="E53" s="148">
        <f>'[1]LSOkt'!$E$48</f>
        <v>0</v>
      </c>
      <c r="F53" s="153">
        <f>SUM(D53:E53)</f>
        <v>28587</v>
      </c>
      <c r="G53" s="154"/>
      <c r="H53" s="152">
        <v>9609</v>
      </c>
      <c r="I53" s="148">
        <v>0</v>
      </c>
      <c r="J53" s="155">
        <f>SUM(H53:I53)</f>
        <v>9609</v>
      </c>
      <c r="K53" s="285" t="s">
        <v>88</v>
      </c>
      <c r="L53" s="286"/>
      <c r="M53" s="44"/>
    </row>
    <row r="54" spans="1:13" ht="30" customHeight="1">
      <c r="A54" s="151"/>
      <c r="B54" s="81" t="s">
        <v>89</v>
      </c>
      <c r="C54" s="81"/>
      <c r="D54" s="152">
        <f>'[1]LSOkt'!$D$49</f>
        <v>15136</v>
      </c>
      <c r="E54" s="148">
        <f>'[1]LSOkt'!$E$49</f>
        <v>0</v>
      </c>
      <c r="F54" s="153">
        <f>SUM(D54:E54)</f>
        <v>15136</v>
      </c>
      <c r="G54" s="154"/>
      <c r="H54" s="152">
        <v>8059</v>
      </c>
      <c r="I54" s="148">
        <v>0</v>
      </c>
      <c r="J54" s="153">
        <f>SUM(H54:I54)</f>
        <v>8059</v>
      </c>
      <c r="K54" s="285" t="s">
        <v>90</v>
      </c>
      <c r="L54" s="286"/>
      <c r="M54" s="44"/>
    </row>
    <row r="55" spans="1:13" ht="30" customHeight="1">
      <c r="A55" s="151"/>
      <c r="B55" s="81" t="s">
        <v>91</v>
      </c>
      <c r="C55" s="81"/>
      <c r="D55" s="152">
        <f>'[1]LSOkt'!$D$50</f>
        <v>0</v>
      </c>
      <c r="E55" s="156">
        <f>'[1]LSOkt'!$E$50</f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85" t="s">
        <v>92</v>
      </c>
      <c r="L55" s="286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20670</v>
      </c>
      <c r="E56" s="160">
        <v>0</v>
      </c>
      <c r="F56" s="161">
        <f>SUM(D56:E56)</f>
        <v>20670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87" t="s">
        <v>94</v>
      </c>
      <c r="L56" s="287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88" t="s">
        <v>97</v>
      </c>
      <c r="I57" s="289"/>
      <c r="J57" s="289"/>
      <c r="K57" s="289"/>
      <c r="L57" s="289"/>
      <c r="M57" s="290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f>'[1]LSOkt'!$F$54</f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f>'[1]LSOkt'!$F$55</f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f>'[1]LSOkt'!$F$56</f>
        <v>218395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85" t="s">
        <v>102</v>
      </c>
      <c r="B61" s="286"/>
      <c r="C61" s="286"/>
      <c r="D61" s="286"/>
      <c r="E61" s="286"/>
      <c r="F61" s="286"/>
      <c r="G61" s="181" t="s">
        <v>103</v>
      </c>
      <c r="H61" s="298" t="s">
        <v>104</v>
      </c>
      <c r="I61" s="299"/>
      <c r="J61" s="299"/>
      <c r="K61" s="299"/>
      <c r="L61" s="299"/>
      <c r="M61" s="300"/>
    </row>
    <row r="62" spans="1:13" s="167" customFormat="1" ht="30" customHeight="1">
      <c r="A62" s="285" t="s">
        <v>105</v>
      </c>
      <c r="B62" s="286"/>
      <c r="C62" s="286"/>
      <c r="D62" s="286"/>
      <c r="E62" s="286"/>
      <c r="F62" s="286"/>
      <c r="G62" s="182" t="s">
        <v>106</v>
      </c>
      <c r="H62" s="310" t="s">
        <v>107</v>
      </c>
      <c r="I62" s="299"/>
      <c r="J62" s="299"/>
      <c r="K62" s="299"/>
      <c r="L62" s="299"/>
      <c r="M62" s="300"/>
    </row>
    <row r="63" spans="1:13" s="167" customFormat="1" ht="30" customHeight="1">
      <c r="A63" s="285" t="s">
        <v>108</v>
      </c>
      <c r="B63" s="286"/>
      <c r="C63" s="286"/>
      <c r="D63" s="286"/>
      <c r="E63" s="286"/>
      <c r="F63" s="286"/>
      <c r="G63" s="182" t="s">
        <v>109</v>
      </c>
      <c r="H63" s="311" t="s">
        <v>110</v>
      </c>
      <c r="I63" s="312"/>
      <c r="J63" s="312"/>
      <c r="K63" s="312"/>
      <c r="L63" s="312"/>
      <c r="M63" s="313"/>
    </row>
    <row r="64" spans="1:13" s="167" customFormat="1" ht="30" customHeight="1">
      <c r="A64" s="285" t="s">
        <v>111</v>
      </c>
      <c r="B64" s="286"/>
      <c r="C64" s="286"/>
      <c r="D64" s="286"/>
      <c r="E64" s="286"/>
      <c r="F64" s="286"/>
      <c r="G64" s="182" t="s">
        <v>112</v>
      </c>
      <c r="H64" s="298" t="s">
        <v>113</v>
      </c>
      <c r="I64" s="298"/>
      <c r="J64" s="298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A62:F62"/>
    <mergeCell ref="H62:M62"/>
    <mergeCell ref="A63:F63"/>
    <mergeCell ref="H63:M63"/>
    <mergeCell ref="A64:F64"/>
    <mergeCell ref="H64:J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selection activeCell="C12" sqref="C12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63"/>
      <c r="B1" s="264"/>
      <c r="C1" s="265"/>
      <c r="D1" s="336" t="s">
        <v>0</v>
      </c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337"/>
      <c r="Q1" s="323">
        <v>42360</v>
      </c>
      <c r="R1" s="274"/>
      <c r="S1" s="275"/>
    </row>
    <row r="2" spans="1:19" ht="30" customHeight="1">
      <c r="A2" s="266"/>
      <c r="B2" s="267"/>
      <c r="C2" s="268"/>
      <c r="D2" s="236" t="s">
        <v>126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8"/>
      <c r="Q2" s="276"/>
      <c r="R2" s="277"/>
      <c r="S2" s="278"/>
    </row>
    <row r="3" spans="1:19" ht="30" customHeight="1">
      <c r="A3" s="266"/>
      <c r="B3" s="267"/>
      <c r="C3" s="268"/>
      <c r="D3" s="236" t="s">
        <v>134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8"/>
      <c r="Q3" s="276"/>
      <c r="R3" s="277"/>
      <c r="S3" s="278"/>
    </row>
    <row r="4" spans="1:19" ht="30.75" customHeight="1" thickBot="1">
      <c r="A4" s="266"/>
      <c r="B4" s="267"/>
      <c r="C4" s="268"/>
      <c r="D4" s="239" t="s">
        <v>4</v>
      </c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5"/>
      <c r="Q4" s="276"/>
      <c r="R4" s="277"/>
      <c r="S4" s="278"/>
    </row>
    <row r="5" spans="1:19" ht="30" customHeight="1">
      <c r="A5" s="266"/>
      <c r="B5" s="267"/>
      <c r="C5" s="268"/>
      <c r="D5" s="326"/>
      <c r="E5" s="327"/>
      <c r="F5" s="328"/>
      <c r="G5" s="329" t="s">
        <v>135</v>
      </c>
      <c r="H5" s="327"/>
      <c r="I5" s="328"/>
      <c r="J5" s="330" t="s">
        <v>114</v>
      </c>
      <c r="K5" s="331"/>
      <c r="L5" s="332"/>
      <c r="M5" s="221"/>
      <c r="N5" s="333" t="s">
        <v>114</v>
      </c>
      <c r="O5" s="334"/>
      <c r="P5" s="335"/>
      <c r="Q5" s="276"/>
      <c r="R5" s="277"/>
      <c r="S5" s="278"/>
    </row>
    <row r="6" spans="1:19" ht="30" customHeight="1">
      <c r="A6" s="266"/>
      <c r="B6" s="267"/>
      <c r="C6" s="268"/>
      <c r="D6" s="338" t="s">
        <v>136</v>
      </c>
      <c r="E6" s="339"/>
      <c r="F6" s="340"/>
      <c r="G6" s="341" t="s">
        <v>137</v>
      </c>
      <c r="H6" s="342"/>
      <c r="I6" s="343"/>
      <c r="J6" s="341" t="s">
        <v>138</v>
      </c>
      <c r="K6" s="342"/>
      <c r="L6" s="343"/>
      <c r="M6" s="222"/>
      <c r="N6" s="341" t="s">
        <v>139</v>
      </c>
      <c r="O6" s="342"/>
      <c r="P6" s="343"/>
      <c r="Q6" s="249">
        <v>42360</v>
      </c>
      <c r="R6" s="314"/>
      <c r="S6" s="315"/>
    </row>
    <row r="7" spans="1:19" ht="30.75" customHeight="1" thickBot="1">
      <c r="A7" s="266"/>
      <c r="B7" s="267"/>
      <c r="C7" s="268"/>
      <c r="D7" s="320" t="s">
        <v>140</v>
      </c>
      <c r="E7" s="321"/>
      <c r="F7" s="322"/>
      <c r="G7" s="344" t="s">
        <v>9</v>
      </c>
      <c r="H7" s="345"/>
      <c r="I7" s="346"/>
      <c r="J7" s="347" t="s">
        <v>141</v>
      </c>
      <c r="K7" s="240"/>
      <c r="L7" s="241"/>
      <c r="M7" s="191"/>
      <c r="N7" s="347" t="s">
        <v>142</v>
      </c>
      <c r="O7" s="240"/>
      <c r="P7" s="241"/>
      <c r="Q7" s="316"/>
      <c r="R7" s="314"/>
      <c r="S7" s="315"/>
    </row>
    <row r="8" spans="1:19" ht="30" customHeight="1">
      <c r="A8" s="266"/>
      <c r="B8" s="267"/>
      <c r="C8" s="268"/>
      <c r="D8" s="223" t="s">
        <v>11</v>
      </c>
      <c r="E8" s="68" t="s">
        <v>12</v>
      </c>
      <c r="F8" s="224" t="s">
        <v>13</v>
      </c>
      <c r="G8" s="223" t="s">
        <v>11</v>
      </c>
      <c r="H8" s="68" t="s">
        <v>12</v>
      </c>
      <c r="I8" s="224" t="s">
        <v>13</v>
      </c>
      <c r="J8" s="223" t="s">
        <v>11</v>
      </c>
      <c r="K8" s="68" t="s">
        <v>12</v>
      </c>
      <c r="L8" s="166" t="s">
        <v>13</v>
      </c>
      <c r="M8" s="222" t="s">
        <v>14</v>
      </c>
      <c r="N8" s="192" t="s">
        <v>11</v>
      </c>
      <c r="O8" s="193" t="s">
        <v>12</v>
      </c>
      <c r="P8" s="194" t="s">
        <v>13</v>
      </c>
      <c r="Q8" s="316"/>
      <c r="R8" s="314"/>
      <c r="S8" s="315"/>
    </row>
    <row r="9" spans="1:19" s="167" customFormat="1" ht="30.75" customHeight="1" thickBot="1">
      <c r="A9" s="269"/>
      <c r="B9" s="270"/>
      <c r="C9" s="271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17"/>
      <c r="R9" s="318"/>
      <c r="S9" s="319"/>
    </row>
    <row r="10" spans="1:19" s="167" customFormat="1" ht="30" customHeight="1" thickBot="1">
      <c r="A10" s="259" t="s">
        <v>19</v>
      </c>
      <c r="B10" s="260"/>
      <c r="C10" s="261"/>
      <c r="D10" s="356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357"/>
      <c r="Q10" s="259" t="s">
        <v>20</v>
      </c>
      <c r="R10" s="260"/>
      <c r="S10" s="261"/>
    </row>
    <row r="11" spans="1:19" s="167" customFormat="1" ht="30" customHeight="1" thickBot="1">
      <c r="A11" s="348"/>
      <c r="B11" s="349"/>
      <c r="C11" s="350"/>
      <c r="D11" s="351" t="s">
        <v>143</v>
      </c>
      <c r="E11" s="352"/>
      <c r="F11" s="353"/>
      <c r="G11" s="351" t="s">
        <v>144</v>
      </c>
      <c r="H11" s="352"/>
      <c r="I11" s="353"/>
      <c r="J11" s="279" t="s">
        <v>143</v>
      </c>
      <c r="K11" s="354"/>
      <c r="L11" s="355"/>
      <c r="M11" s="225"/>
      <c r="N11" s="279" t="s">
        <v>127</v>
      </c>
      <c r="O11" s="354"/>
      <c r="P11" s="355"/>
      <c r="Q11" s="348"/>
      <c r="R11" s="349"/>
      <c r="S11" s="350"/>
    </row>
    <row r="12" spans="1:19" s="167" customFormat="1" ht="30" customHeight="1" thickBot="1">
      <c r="A12" s="14" t="s">
        <v>23</v>
      </c>
      <c r="B12" s="15"/>
      <c r="C12" s="15"/>
      <c r="D12" s="16">
        <v>592639</v>
      </c>
      <c r="E12" s="17">
        <v>4184</v>
      </c>
      <c r="F12" s="18">
        <v>596823</v>
      </c>
      <c r="G12" s="16">
        <v>927760</v>
      </c>
      <c r="H12" s="17">
        <v>4255</v>
      </c>
      <c r="I12" s="18">
        <v>932015</v>
      </c>
      <c r="J12" s="16">
        <v>592639</v>
      </c>
      <c r="K12" s="17">
        <v>4184</v>
      </c>
      <c r="L12" s="18">
        <v>596823</v>
      </c>
      <c r="M12" s="130">
        <v>22.16811387725525</v>
      </c>
      <c r="N12" s="16">
        <v>482511</v>
      </c>
      <c r="O12" s="17">
        <v>6015</v>
      </c>
      <c r="P12" s="18">
        <v>488526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84" t="s">
        <v>115</v>
      </c>
      <c r="K13" s="284"/>
      <c r="L13" s="284"/>
      <c r="M13" s="211"/>
      <c r="N13" s="284" t="s">
        <v>115</v>
      </c>
      <c r="O13" s="284"/>
      <c r="P13" s="284"/>
      <c r="Q13" s="20"/>
      <c r="R13" s="24"/>
      <c r="S13" s="22"/>
    </row>
    <row r="14" spans="1:19" s="167" customFormat="1" ht="30" customHeight="1">
      <c r="A14" s="14"/>
      <c r="B14" s="15"/>
      <c r="C14" s="15"/>
      <c r="D14" s="358"/>
      <c r="E14" s="358"/>
      <c r="F14" s="358"/>
      <c r="G14" s="358"/>
      <c r="H14" s="358"/>
      <c r="I14" s="358"/>
      <c r="J14" s="359" t="s">
        <v>138</v>
      </c>
      <c r="K14" s="342"/>
      <c r="L14" s="342"/>
      <c r="M14" s="212"/>
      <c r="N14" s="359" t="s">
        <v>139</v>
      </c>
      <c r="O14" s="342"/>
      <c r="P14" s="342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94"/>
      <c r="E15" s="294"/>
      <c r="F15" s="294"/>
      <c r="G15" s="294"/>
      <c r="H15" s="294"/>
      <c r="I15" s="294"/>
      <c r="J15" s="363" t="s">
        <v>141</v>
      </c>
      <c r="K15" s="240"/>
      <c r="L15" s="240"/>
      <c r="M15" s="226"/>
      <c r="N15" s="363" t="s">
        <v>142</v>
      </c>
      <c r="O15" s="240"/>
      <c r="P15" s="240"/>
      <c r="Q15" s="227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613044</v>
      </c>
      <c r="E16" s="32">
        <v>344</v>
      </c>
      <c r="F16" s="33">
        <v>613388</v>
      </c>
      <c r="G16" s="35">
        <v>870685</v>
      </c>
      <c r="H16" s="32">
        <v>610</v>
      </c>
      <c r="I16" s="33">
        <v>871295</v>
      </c>
      <c r="J16" s="16">
        <v>1483729</v>
      </c>
      <c r="K16" s="32">
        <v>954</v>
      </c>
      <c r="L16" s="33">
        <v>1484683</v>
      </c>
      <c r="M16" s="124">
        <v>1.238165050033242</v>
      </c>
      <c r="N16" s="35">
        <v>1465925</v>
      </c>
      <c r="O16" s="32">
        <v>600</v>
      </c>
      <c r="P16" s="33">
        <v>1466525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131</v>
      </c>
      <c r="C17" s="37"/>
      <c r="D17" s="139">
        <v>218051</v>
      </c>
      <c r="E17" s="59">
        <v>344</v>
      </c>
      <c r="F17" s="95">
        <v>218395</v>
      </c>
      <c r="G17" s="139">
        <v>779348</v>
      </c>
      <c r="H17" s="59">
        <v>610</v>
      </c>
      <c r="I17" s="95">
        <v>779958</v>
      </c>
      <c r="J17" s="139">
        <v>997399</v>
      </c>
      <c r="K17" s="59">
        <v>954</v>
      </c>
      <c r="L17" s="95">
        <v>998353</v>
      </c>
      <c r="M17" s="213">
        <v>-2.8272337940432157</v>
      </c>
      <c r="N17" s="139">
        <v>1026800</v>
      </c>
      <c r="O17" s="59">
        <v>600</v>
      </c>
      <c r="P17" s="95">
        <v>1027400</v>
      </c>
      <c r="Q17" s="42"/>
      <c r="R17" s="43" t="s">
        <v>133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394993</v>
      </c>
      <c r="E18" s="48">
        <v>0</v>
      </c>
      <c r="F18" s="49">
        <v>394993</v>
      </c>
      <c r="G18" s="47">
        <v>91337</v>
      </c>
      <c r="H18" s="48">
        <v>0</v>
      </c>
      <c r="I18" s="49">
        <v>91337</v>
      </c>
      <c r="J18" s="47">
        <v>486330</v>
      </c>
      <c r="K18" s="48">
        <v>0</v>
      </c>
      <c r="L18" s="49">
        <v>486330</v>
      </c>
      <c r="M18" s="214">
        <v>10.749786507258753</v>
      </c>
      <c r="N18" s="47">
        <v>439125</v>
      </c>
      <c r="O18" s="48">
        <v>0</v>
      </c>
      <c r="P18" s="49">
        <v>439125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/>
      <c r="G19" s="53"/>
      <c r="H19" s="53"/>
      <c r="I19" s="53"/>
      <c r="J19" s="53"/>
      <c r="K19" s="53"/>
      <c r="L19" s="53"/>
      <c r="M19" s="233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264133</v>
      </c>
      <c r="E20" s="32">
        <v>460</v>
      </c>
      <c r="F20" s="33">
        <v>264593</v>
      </c>
      <c r="G20" s="35">
        <v>269885</v>
      </c>
      <c r="H20" s="32">
        <v>418</v>
      </c>
      <c r="I20" s="33">
        <v>270303</v>
      </c>
      <c r="J20" s="35">
        <v>534018</v>
      </c>
      <c r="K20" s="32">
        <v>878</v>
      </c>
      <c r="L20" s="33">
        <v>534896</v>
      </c>
      <c r="M20" s="130">
        <v>2.856109975521255</v>
      </c>
      <c r="N20" s="35">
        <v>519460</v>
      </c>
      <c r="O20" s="32">
        <v>583</v>
      </c>
      <c r="P20" s="18">
        <v>520043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264005</v>
      </c>
      <c r="E21" s="199">
        <v>452</v>
      </c>
      <c r="F21" s="59">
        <v>264457</v>
      </c>
      <c r="G21" s="91">
        <v>269694</v>
      </c>
      <c r="H21" s="199">
        <v>362</v>
      </c>
      <c r="I21" s="59">
        <v>270056</v>
      </c>
      <c r="J21" s="91">
        <v>533699</v>
      </c>
      <c r="K21" s="199">
        <v>814</v>
      </c>
      <c r="L21" s="200">
        <v>534513</v>
      </c>
      <c r="M21" s="215">
        <v>2.9194128826169585</v>
      </c>
      <c r="N21" s="91">
        <v>518817</v>
      </c>
      <c r="O21" s="199">
        <v>534</v>
      </c>
      <c r="P21" s="95">
        <v>519351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263973</v>
      </c>
      <c r="E22" s="65">
        <v>0</v>
      </c>
      <c r="F22" s="66">
        <v>263973</v>
      </c>
      <c r="G22" s="64">
        <v>269389</v>
      </c>
      <c r="H22" s="65">
        <v>0</v>
      </c>
      <c r="I22" s="66">
        <v>269389</v>
      </c>
      <c r="J22" s="64">
        <v>533362</v>
      </c>
      <c r="K22" s="65">
        <v>0</v>
      </c>
      <c r="L22" s="66">
        <v>533362</v>
      </c>
      <c r="M22" s="216">
        <v>2.819347761968011</v>
      </c>
      <c r="N22" s="64">
        <v>518737</v>
      </c>
      <c r="O22" s="65">
        <v>0</v>
      </c>
      <c r="P22" s="66">
        <v>518737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32</v>
      </c>
      <c r="E23" s="39">
        <v>452</v>
      </c>
      <c r="F23" s="40">
        <v>484</v>
      </c>
      <c r="G23" s="38">
        <v>305</v>
      </c>
      <c r="H23" s="39">
        <v>362</v>
      </c>
      <c r="I23" s="40">
        <v>667</v>
      </c>
      <c r="J23" s="38">
        <v>337</v>
      </c>
      <c r="K23" s="39">
        <v>814</v>
      </c>
      <c r="L23" s="40">
        <v>1151</v>
      </c>
      <c r="M23" s="215">
        <v>87.45928338762215</v>
      </c>
      <c r="N23" s="38">
        <v>80</v>
      </c>
      <c r="O23" s="39">
        <v>534</v>
      </c>
      <c r="P23" s="40">
        <v>614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0</v>
      </c>
      <c r="N24" s="38">
        <v>0</v>
      </c>
      <c r="O24" s="39">
        <v>0</v>
      </c>
      <c r="P24" s="40">
        <v>0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42</v>
      </c>
      <c r="E26" s="39">
        <v>0</v>
      </c>
      <c r="F26" s="40">
        <v>42</v>
      </c>
      <c r="G26" s="38">
        <v>87</v>
      </c>
      <c r="H26" s="39">
        <v>0</v>
      </c>
      <c r="I26" s="40">
        <v>87</v>
      </c>
      <c r="J26" s="38">
        <v>129</v>
      </c>
      <c r="K26" s="39">
        <v>0</v>
      </c>
      <c r="L26" s="40">
        <v>129</v>
      </c>
      <c r="M26" s="216">
        <v>-24.11764705882353</v>
      </c>
      <c r="N26" s="38">
        <v>170</v>
      </c>
      <c r="O26" s="39">
        <v>0</v>
      </c>
      <c r="P26" s="40">
        <v>170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28</v>
      </c>
      <c r="E27" s="39">
        <v>8</v>
      </c>
      <c r="F27" s="115">
        <v>36</v>
      </c>
      <c r="G27" s="38">
        <v>45</v>
      </c>
      <c r="H27" s="39">
        <v>56</v>
      </c>
      <c r="I27" s="115">
        <v>101</v>
      </c>
      <c r="J27" s="38">
        <v>73</v>
      </c>
      <c r="K27" s="39">
        <v>64</v>
      </c>
      <c r="L27" s="115">
        <v>137</v>
      </c>
      <c r="M27" s="215">
        <v>-46.06299212598425</v>
      </c>
      <c r="N27" s="38">
        <v>205</v>
      </c>
      <c r="O27" s="39">
        <v>49</v>
      </c>
      <c r="P27" s="115">
        <v>254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58</v>
      </c>
      <c r="E28" s="48">
        <v>0</v>
      </c>
      <c r="F28" s="85">
        <v>58</v>
      </c>
      <c r="G28" s="47">
        <v>59</v>
      </c>
      <c r="H28" s="48">
        <v>0</v>
      </c>
      <c r="I28" s="85">
        <v>59</v>
      </c>
      <c r="J28" s="47">
        <v>117</v>
      </c>
      <c r="K28" s="48">
        <v>0</v>
      </c>
      <c r="L28" s="85">
        <v>117</v>
      </c>
      <c r="M28" s="217">
        <v>-56.343283582089555</v>
      </c>
      <c r="N28" s="47">
        <v>268</v>
      </c>
      <c r="O28" s="48">
        <v>0</v>
      </c>
      <c r="P28" s="85">
        <v>268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34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13578</v>
      </c>
      <c r="E30" s="92">
        <v>0</v>
      </c>
      <c r="F30" s="60">
        <v>13578</v>
      </c>
      <c r="G30" s="91">
        <v>5811</v>
      </c>
      <c r="H30" s="92">
        <v>0</v>
      </c>
      <c r="I30" s="60">
        <v>5811</v>
      </c>
      <c r="J30" s="91">
        <v>19389</v>
      </c>
      <c r="K30" s="92">
        <v>0</v>
      </c>
      <c r="L30" s="60">
        <v>19389</v>
      </c>
      <c r="M30" s="218">
        <v>-29.930251888258464</v>
      </c>
      <c r="N30" s="91">
        <v>27671</v>
      </c>
      <c r="O30" s="92">
        <v>0</v>
      </c>
      <c r="P30" s="60">
        <v>27671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1205</v>
      </c>
      <c r="E31" s="92">
        <v>0</v>
      </c>
      <c r="F31" s="95">
        <v>1205</v>
      </c>
      <c r="G31" s="91">
        <v>1956</v>
      </c>
      <c r="H31" s="92">
        <v>0</v>
      </c>
      <c r="I31" s="95">
        <v>1956</v>
      </c>
      <c r="J31" s="91">
        <v>3161</v>
      </c>
      <c r="K31" s="92">
        <v>0</v>
      </c>
      <c r="L31" s="95">
        <v>3161</v>
      </c>
      <c r="M31" s="202">
        <v>-8.19053151321522</v>
      </c>
      <c r="N31" s="91">
        <v>3443</v>
      </c>
      <c r="O31" s="92">
        <v>0</v>
      </c>
      <c r="P31" s="95">
        <v>3443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1205</v>
      </c>
      <c r="E32" s="101">
        <v>0</v>
      </c>
      <c r="F32" s="102">
        <v>1205</v>
      </c>
      <c r="G32" s="100">
        <v>1956</v>
      </c>
      <c r="H32" s="101">
        <v>0</v>
      </c>
      <c r="I32" s="102">
        <v>1956</v>
      </c>
      <c r="J32" s="100">
        <v>3161</v>
      </c>
      <c r="K32" s="101">
        <v>0</v>
      </c>
      <c r="L32" s="102">
        <v>3161</v>
      </c>
      <c r="M32" s="219">
        <v>-8.19053151321522</v>
      </c>
      <c r="N32" s="100">
        <v>3443</v>
      </c>
      <c r="O32" s="101">
        <v>0</v>
      </c>
      <c r="P32" s="102">
        <v>3443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12373</v>
      </c>
      <c r="E34" s="114">
        <v>0</v>
      </c>
      <c r="F34" s="115">
        <v>12373</v>
      </c>
      <c r="G34" s="113">
        <v>3855</v>
      </c>
      <c r="H34" s="114">
        <v>0</v>
      </c>
      <c r="I34" s="115">
        <v>3855</v>
      </c>
      <c r="J34" s="113">
        <v>16228</v>
      </c>
      <c r="K34" s="114">
        <v>0</v>
      </c>
      <c r="L34" s="115">
        <v>16228</v>
      </c>
      <c r="M34" s="219">
        <v>-33.019646689780416</v>
      </c>
      <c r="N34" s="113">
        <v>24228</v>
      </c>
      <c r="O34" s="114">
        <v>0</v>
      </c>
      <c r="P34" s="115">
        <v>24228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12373</v>
      </c>
      <c r="E35" s="101">
        <v>0</v>
      </c>
      <c r="F35" s="102">
        <v>12373</v>
      </c>
      <c r="G35" s="100">
        <v>3855</v>
      </c>
      <c r="H35" s="101">
        <v>0</v>
      </c>
      <c r="I35" s="102">
        <v>3855</v>
      </c>
      <c r="J35" s="100">
        <v>16228</v>
      </c>
      <c r="K35" s="101">
        <v>0</v>
      </c>
      <c r="L35" s="102">
        <v>16228</v>
      </c>
      <c r="M35" s="219">
        <v>-33.019646689780416</v>
      </c>
      <c r="N35" s="100">
        <v>24228</v>
      </c>
      <c r="O35" s="101">
        <v>0</v>
      </c>
      <c r="P35" s="102">
        <v>24228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33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212</v>
      </c>
      <c r="E38" s="32">
        <v>-187</v>
      </c>
      <c r="F38" s="33">
        <v>25</v>
      </c>
      <c r="G38" s="35">
        <v>2384</v>
      </c>
      <c r="H38" s="32">
        <v>-6</v>
      </c>
      <c r="I38" s="33">
        <v>2378</v>
      </c>
      <c r="J38" s="35">
        <v>2596</v>
      </c>
      <c r="K38" s="32">
        <v>-193</v>
      </c>
      <c r="L38" s="33">
        <v>2403</v>
      </c>
      <c r="M38" s="201"/>
      <c r="N38" s="32">
        <v>-1411</v>
      </c>
      <c r="O38" s="32">
        <v>-209</v>
      </c>
      <c r="P38" s="33">
        <v>-1620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2469</v>
      </c>
      <c r="E39" s="39">
        <v>-184</v>
      </c>
      <c r="F39" s="95">
        <v>2285</v>
      </c>
      <c r="G39" s="38">
        <v>4357</v>
      </c>
      <c r="H39" s="39">
        <v>-100</v>
      </c>
      <c r="I39" s="95">
        <v>4257</v>
      </c>
      <c r="J39" s="38">
        <v>6826</v>
      </c>
      <c r="K39" s="39">
        <v>-284</v>
      </c>
      <c r="L39" s="95">
        <v>6542</v>
      </c>
      <c r="M39" s="202"/>
      <c r="N39" s="38">
        <v>4098</v>
      </c>
      <c r="O39" s="39">
        <v>-217</v>
      </c>
      <c r="P39" s="95">
        <v>3881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-2257</v>
      </c>
      <c r="E40" s="48">
        <v>-3</v>
      </c>
      <c r="F40" s="49">
        <v>-2260</v>
      </c>
      <c r="G40" s="47">
        <v>-1973</v>
      </c>
      <c r="H40" s="48">
        <v>94</v>
      </c>
      <c r="I40" s="49">
        <v>-1879</v>
      </c>
      <c r="J40" s="47">
        <v>-4230</v>
      </c>
      <c r="K40" s="120">
        <v>91</v>
      </c>
      <c r="L40" s="49">
        <v>-4139</v>
      </c>
      <c r="M40" s="128"/>
      <c r="N40" s="47">
        <v>-5509</v>
      </c>
      <c r="O40" s="120">
        <v>8</v>
      </c>
      <c r="P40" s="49">
        <v>-5501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60" t="s">
        <v>145</v>
      </c>
      <c r="E42" s="361"/>
      <c r="F42" s="362"/>
      <c r="G42" s="360" t="s">
        <v>146</v>
      </c>
      <c r="H42" s="361"/>
      <c r="I42" s="362"/>
      <c r="J42" s="360" t="s">
        <v>146</v>
      </c>
      <c r="K42" s="361"/>
      <c r="L42" s="362"/>
      <c r="M42" s="228" t="s">
        <v>117</v>
      </c>
      <c r="N42" s="360" t="s">
        <v>147</v>
      </c>
      <c r="O42" s="361"/>
      <c r="P42" s="362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927760</v>
      </c>
      <c r="E43" s="32">
        <v>4255</v>
      </c>
      <c r="F43" s="33">
        <v>932015</v>
      </c>
      <c r="G43" s="16">
        <v>1520365</v>
      </c>
      <c r="H43" s="32">
        <v>4453</v>
      </c>
      <c r="I43" s="33">
        <v>1524818</v>
      </c>
      <c r="J43" s="16">
        <v>1520365</v>
      </c>
      <c r="K43" s="32">
        <v>4453</v>
      </c>
      <c r="L43" s="33">
        <v>1524818</v>
      </c>
      <c r="M43" s="130">
        <v>8.223175015277258</v>
      </c>
      <c r="N43" s="16">
        <v>1402716</v>
      </c>
      <c r="O43" s="32">
        <v>6241</v>
      </c>
      <c r="P43" s="33">
        <v>1408957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301"/>
      <c r="R44" s="301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927760</v>
      </c>
      <c r="E45" s="32">
        <v>4255</v>
      </c>
      <c r="F45" s="17">
        <v>932015</v>
      </c>
      <c r="G45" s="35">
        <v>1520365</v>
      </c>
      <c r="H45" s="32">
        <v>4453</v>
      </c>
      <c r="I45" s="17">
        <v>1524818</v>
      </c>
      <c r="J45" s="35">
        <v>1520365</v>
      </c>
      <c r="K45" s="32">
        <v>4453</v>
      </c>
      <c r="L45" s="17">
        <v>1524818</v>
      </c>
      <c r="M45" s="130">
        <v>8.223175015277258</v>
      </c>
      <c r="N45" s="35">
        <v>1402716</v>
      </c>
      <c r="O45" s="32">
        <v>6241</v>
      </c>
      <c r="P45" s="18">
        <v>1408957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598059</v>
      </c>
      <c r="E46" s="39">
        <v>3938</v>
      </c>
      <c r="F46" s="40">
        <v>601997</v>
      </c>
      <c r="G46" s="139">
        <v>1188040</v>
      </c>
      <c r="H46" s="39">
        <v>4174</v>
      </c>
      <c r="I46" s="40">
        <v>1192214</v>
      </c>
      <c r="J46" s="139">
        <v>1188040</v>
      </c>
      <c r="K46" s="39">
        <v>4174</v>
      </c>
      <c r="L46" s="40">
        <v>1192214</v>
      </c>
      <c r="M46" s="213">
        <v>11.049696996793923</v>
      </c>
      <c r="N46" s="139">
        <v>1067486</v>
      </c>
      <c r="O46" s="39">
        <v>6100</v>
      </c>
      <c r="P46" s="40">
        <v>1073586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329701</v>
      </c>
      <c r="E47" s="48">
        <v>317</v>
      </c>
      <c r="F47" s="49">
        <v>330018</v>
      </c>
      <c r="G47" s="47">
        <v>332325</v>
      </c>
      <c r="H47" s="48">
        <v>279</v>
      </c>
      <c r="I47" s="49">
        <v>332604</v>
      </c>
      <c r="J47" s="47">
        <v>332325</v>
      </c>
      <c r="K47" s="48">
        <v>279</v>
      </c>
      <c r="L47" s="49">
        <v>332604</v>
      </c>
      <c r="M47" s="217">
        <v>-0.8250564300431463</v>
      </c>
      <c r="N47" s="47">
        <v>335230</v>
      </c>
      <c r="O47" s="48">
        <v>141</v>
      </c>
      <c r="P47" s="49">
        <v>335371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302" t="s">
        <v>80</v>
      </c>
      <c r="R49" s="301"/>
      <c r="S49" s="303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304" t="s">
        <v>82</v>
      </c>
      <c r="R50" s="305"/>
      <c r="S50" s="306"/>
    </row>
    <row r="51" spans="1:19" s="167" customFormat="1" ht="30" customHeight="1">
      <c r="A51" s="307" t="s">
        <v>83</v>
      </c>
      <c r="B51" s="308"/>
      <c r="C51" s="309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304" t="s">
        <v>84</v>
      </c>
      <c r="R51" s="305"/>
      <c r="S51" s="306"/>
    </row>
    <row r="52" spans="1:19" s="167" customFormat="1" ht="30" customHeight="1">
      <c r="A52" s="151"/>
      <c r="B52" s="81" t="s">
        <v>85</v>
      </c>
      <c r="C52" s="81"/>
      <c r="D52" s="152">
        <v>7219</v>
      </c>
      <c r="E52" s="148">
        <v>0</v>
      </c>
      <c r="F52" s="153">
        <v>7219</v>
      </c>
      <c r="G52" s="152">
        <v>20670</v>
      </c>
      <c r="H52" s="148">
        <v>0</v>
      </c>
      <c r="I52" s="153">
        <v>20670</v>
      </c>
      <c r="J52" s="152">
        <v>7219</v>
      </c>
      <c r="K52" s="148">
        <v>0</v>
      </c>
      <c r="L52" s="153">
        <v>7219</v>
      </c>
      <c r="M52" s="125"/>
      <c r="N52" s="152">
        <v>3881</v>
      </c>
      <c r="O52" s="148">
        <v>0</v>
      </c>
      <c r="P52" s="149">
        <v>3881</v>
      </c>
      <c r="Q52" s="285" t="s">
        <v>86</v>
      </c>
      <c r="R52" s="286"/>
      <c r="S52" s="44"/>
    </row>
    <row r="53" spans="1:19" s="167" customFormat="1" ht="30" customHeight="1">
      <c r="A53" s="151"/>
      <c r="B53" s="81" t="s">
        <v>87</v>
      </c>
      <c r="C53" s="81"/>
      <c r="D53" s="152">
        <v>28587</v>
      </c>
      <c r="E53" s="148">
        <v>0</v>
      </c>
      <c r="F53" s="153">
        <v>28587</v>
      </c>
      <c r="G53" s="152">
        <v>31653</v>
      </c>
      <c r="H53" s="148">
        <v>0</v>
      </c>
      <c r="I53" s="153">
        <v>31653</v>
      </c>
      <c r="J53" s="152">
        <v>60240</v>
      </c>
      <c r="K53" s="148">
        <v>0</v>
      </c>
      <c r="L53" s="153">
        <v>60240</v>
      </c>
      <c r="M53" s="125"/>
      <c r="N53" s="152">
        <v>47541</v>
      </c>
      <c r="O53" s="148">
        <v>0</v>
      </c>
      <c r="P53" s="149">
        <v>47541</v>
      </c>
      <c r="Q53" s="285" t="s">
        <v>88</v>
      </c>
      <c r="R53" s="286"/>
      <c r="S53" s="44"/>
    </row>
    <row r="54" spans="1:19" s="167" customFormat="1" ht="30" customHeight="1">
      <c r="A54" s="151"/>
      <c r="B54" s="81" t="s">
        <v>89</v>
      </c>
      <c r="C54" s="81"/>
      <c r="D54" s="152">
        <v>15136</v>
      </c>
      <c r="E54" s="148">
        <v>0</v>
      </c>
      <c r="F54" s="153">
        <v>15136</v>
      </c>
      <c r="G54" s="152">
        <v>33240</v>
      </c>
      <c r="H54" s="148">
        <v>0</v>
      </c>
      <c r="I54" s="153">
        <v>33240</v>
      </c>
      <c r="J54" s="152">
        <v>48376</v>
      </c>
      <c r="K54" s="148">
        <v>0</v>
      </c>
      <c r="L54" s="153">
        <v>48376</v>
      </c>
      <c r="M54" s="125"/>
      <c r="N54" s="152">
        <v>39597</v>
      </c>
      <c r="O54" s="148">
        <v>0</v>
      </c>
      <c r="P54" s="149">
        <v>39597</v>
      </c>
      <c r="Q54" s="285" t="s">
        <v>90</v>
      </c>
      <c r="R54" s="286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0</v>
      </c>
      <c r="O55" s="156">
        <v>0</v>
      </c>
      <c r="P55" s="149">
        <v>0</v>
      </c>
      <c r="Q55" s="285" t="s">
        <v>92</v>
      </c>
      <c r="R55" s="286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20670</v>
      </c>
      <c r="E56" s="160">
        <v>0</v>
      </c>
      <c r="F56" s="161">
        <v>20670</v>
      </c>
      <c r="G56" s="159">
        <v>19083</v>
      </c>
      <c r="H56" s="160">
        <v>0</v>
      </c>
      <c r="I56" s="161">
        <v>19083</v>
      </c>
      <c r="J56" s="159">
        <v>19083</v>
      </c>
      <c r="K56" s="160">
        <v>0</v>
      </c>
      <c r="L56" s="161">
        <v>19083</v>
      </c>
      <c r="M56" s="235"/>
      <c r="N56" s="159">
        <v>11825</v>
      </c>
      <c r="O56" s="160">
        <v>0</v>
      </c>
      <c r="P56" s="163">
        <v>11825</v>
      </c>
      <c r="Q56" s="370" t="s">
        <v>94</v>
      </c>
      <c r="R56" s="287"/>
      <c r="S56" s="164"/>
    </row>
    <row r="57" spans="1:19" s="167" customFormat="1" ht="30" customHeight="1">
      <c r="A57" s="285" t="s">
        <v>102</v>
      </c>
      <c r="B57" s="286"/>
      <c r="C57" s="286"/>
      <c r="D57" s="286"/>
      <c r="E57" s="286"/>
      <c r="F57" s="286"/>
      <c r="G57" s="286"/>
      <c r="H57" s="286"/>
      <c r="I57" s="286"/>
      <c r="J57" s="181" t="s">
        <v>96</v>
      </c>
      <c r="K57" s="298" t="s">
        <v>104</v>
      </c>
      <c r="L57" s="298"/>
      <c r="M57" s="298"/>
      <c r="N57" s="298"/>
      <c r="O57" s="298"/>
      <c r="P57" s="298"/>
      <c r="Q57" s="298"/>
      <c r="R57" s="298"/>
      <c r="S57" s="366"/>
    </row>
    <row r="58" spans="1:19" s="167" customFormat="1" ht="30" customHeight="1">
      <c r="A58" s="367" t="s">
        <v>105</v>
      </c>
      <c r="B58" s="368"/>
      <c r="C58" s="368"/>
      <c r="D58" s="368"/>
      <c r="E58" s="368"/>
      <c r="F58" s="368"/>
      <c r="G58" s="368"/>
      <c r="H58" s="368"/>
      <c r="I58" s="368"/>
      <c r="J58" s="182" t="s">
        <v>103</v>
      </c>
      <c r="K58" s="310" t="s">
        <v>107</v>
      </c>
      <c r="L58" s="310"/>
      <c r="M58" s="310"/>
      <c r="N58" s="310"/>
      <c r="O58" s="310"/>
      <c r="P58" s="310"/>
      <c r="Q58" s="310"/>
      <c r="R58" s="310"/>
      <c r="S58" s="369"/>
    </row>
    <row r="59" spans="1:19" s="167" customFormat="1" ht="30" customHeight="1">
      <c r="A59" s="367" t="s">
        <v>128</v>
      </c>
      <c r="B59" s="368"/>
      <c r="C59" s="368"/>
      <c r="D59" s="368"/>
      <c r="E59" s="368"/>
      <c r="F59" s="368"/>
      <c r="G59" s="368"/>
      <c r="H59" s="368"/>
      <c r="I59" s="368"/>
      <c r="J59" s="207" t="s">
        <v>106</v>
      </c>
      <c r="K59" s="220" t="s">
        <v>129</v>
      </c>
      <c r="L59" s="220"/>
      <c r="M59" s="220"/>
      <c r="N59" s="208"/>
      <c r="O59" s="208"/>
      <c r="P59" s="208"/>
      <c r="Q59" s="220"/>
      <c r="R59" s="220"/>
      <c r="S59" s="209"/>
    </row>
    <row r="60" spans="1:19" s="167" customFormat="1" ht="30" customHeight="1">
      <c r="A60" s="285"/>
      <c r="B60" s="286"/>
      <c r="C60" s="286"/>
      <c r="D60" s="286"/>
      <c r="E60" s="286"/>
      <c r="F60" s="286"/>
      <c r="G60" s="286"/>
      <c r="H60" s="286"/>
      <c r="I60" s="286"/>
      <c r="J60" s="182"/>
      <c r="K60" s="298" t="s">
        <v>132</v>
      </c>
      <c r="L60" s="298"/>
      <c r="M60" s="298"/>
      <c r="N60" s="298"/>
      <c r="O60" s="298"/>
      <c r="P60" s="298"/>
      <c r="Q60" s="298"/>
      <c r="R60" s="298"/>
      <c r="S60" s="366"/>
    </row>
    <row r="61" spans="1:19" s="189" customFormat="1" ht="32.25" customHeight="1" thickBot="1">
      <c r="A61" s="364" t="s">
        <v>130</v>
      </c>
      <c r="B61" s="365"/>
      <c r="C61" s="365"/>
      <c r="D61" s="365"/>
      <c r="E61" s="365"/>
      <c r="F61" s="365"/>
      <c r="G61" s="365"/>
      <c r="H61" s="365"/>
      <c r="I61" s="365"/>
      <c r="J61" s="229"/>
      <c r="K61" s="230" t="s">
        <v>113</v>
      </c>
      <c r="L61" s="230"/>
      <c r="M61" s="230"/>
      <c r="N61" s="230"/>
      <c r="O61" s="230"/>
      <c r="P61" s="230"/>
      <c r="Q61" s="230"/>
      <c r="R61" s="231"/>
      <c r="S61" s="232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2015-12-21T06:57:57Z</cp:lastPrinted>
  <dcterms:created xsi:type="dcterms:W3CDTF">2013-08-02T12:34:35Z</dcterms:created>
  <dcterms:modified xsi:type="dcterms:W3CDTF">2015-12-21T12:04:56Z</dcterms:modified>
  <cp:category/>
  <cp:version/>
  <cp:contentType/>
  <cp:contentStatus/>
</cp:coreProperties>
</file>