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555" windowWidth="19815" windowHeight="9405" firstSheet="2" activeTab="2"/>
  </bookViews>
  <sheets>
    <sheet name="HumanKOR" sheetId="1" r:id="rId1"/>
    <sheet name="FeedKOR" sheetId="2" r:id="rId2"/>
    <sheet name="Tswana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<sst xmlns="http://schemas.openxmlformats.org/spreadsheetml/2006/main" count="380" uniqueCount="157">
  <si>
    <t>BCX Totaalstaat</t>
  </si>
  <si>
    <t>Wheat - Human for period 2017/10/01 to 2017/11/01</t>
  </si>
  <si>
    <t>Return Date</t>
  </si>
  <si>
    <t>Opening Stock</t>
  </si>
  <si>
    <t>Producer Deliveries</t>
  </si>
  <si>
    <t>Import Border</t>
  </si>
  <si>
    <t>Import Ship</t>
  </si>
  <si>
    <t>Receipts from Harbour</t>
  </si>
  <si>
    <t>Receipts from Other RSA</t>
  </si>
  <si>
    <t>Surplus</t>
  </si>
  <si>
    <t>Process Human Consumption</t>
  </si>
  <si>
    <t>Process Animal Feed</t>
  </si>
  <si>
    <t>Process Gristing</t>
  </si>
  <si>
    <t>Biofuel</t>
  </si>
  <si>
    <t>Export Border</t>
  </si>
  <si>
    <t>Export Ship</t>
  </si>
  <si>
    <t>Withdrawn By Producer</t>
  </si>
  <si>
    <t>End Consumer</t>
  </si>
  <si>
    <t>Seed For Plant</t>
  </si>
  <si>
    <t>Dispatch to Harbour</t>
  </si>
  <si>
    <t>Dispatch to Other RSA</t>
  </si>
  <si>
    <t>Other Used 1</t>
  </si>
  <si>
    <t>Other Used 2</t>
  </si>
  <si>
    <t>Deficit</t>
  </si>
  <si>
    <t>Closing Stock</t>
  </si>
  <si>
    <t>Transit</t>
  </si>
  <si>
    <t>Prod Exp Afr</t>
  </si>
  <si>
    <t>Prod Exp Other</t>
  </si>
  <si>
    <t>Closing PRC</t>
  </si>
  <si>
    <t>2017/10/01</t>
  </si>
  <si>
    <t>2017/11/01</t>
  </si>
  <si>
    <t>Handaanpassings</t>
  </si>
  <si>
    <t>Closing Stock Other</t>
  </si>
  <si>
    <t>Closing Stock PRC</t>
  </si>
  <si>
    <t>Transito Other</t>
  </si>
  <si>
    <t>Transito PRC</t>
  </si>
  <si>
    <t>Total</t>
  </si>
  <si>
    <t xml:space="preserve">Closing Stock PRC </t>
  </si>
  <si>
    <t>Transit CGO</t>
  </si>
  <si>
    <t>Transit PRC</t>
  </si>
  <si>
    <t>BCX Old Season</t>
  </si>
  <si>
    <t>2016/10/01</t>
  </si>
  <si>
    <t>2016/11/01</t>
  </si>
  <si>
    <t>Wheat - Feed for period 2017/10/01 to 2017/11/01</t>
  </si>
  <si>
    <t>Human</t>
  </si>
  <si>
    <t>Feed</t>
  </si>
  <si>
    <t>(a) Opening Stock</t>
  </si>
  <si>
    <t>(b) Acquisition</t>
  </si>
  <si>
    <t>Deliveries directly from farms</t>
  </si>
  <si>
    <t>Imports destined for RSA</t>
  </si>
  <si>
    <t>(c) Utilisation</t>
  </si>
  <si>
    <t>Animal feed</t>
  </si>
  <si>
    <t>Gristing</t>
  </si>
  <si>
    <t>Withdrawn by producers</t>
  </si>
  <si>
    <t>Released to end-consumer(s)</t>
  </si>
  <si>
    <t>Seed for planting purposes</t>
  </si>
  <si>
    <t>Products (i)</t>
  </si>
  <si>
    <t>African countries</t>
  </si>
  <si>
    <t>Other countries</t>
  </si>
  <si>
    <t>Whole wheat</t>
  </si>
  <si>
    <t>Border posts</t>
  </si>
  <si>
    <t>Harbours</t>
  </si>
  <si>
    <t>(e) Sundries</t>
  </si>
  <si>
    <t>Surplus(-)/Deficit(+) (ii)</t>
  </si>
  <si>
    <t>(f) Unutilised stock (a+b-c-d-e)</t>
  </si>
  <si>
    <t>Processors</t>
  </si>
  <si>
    <t>Imported</t>
  </si>
  <si>
    <t>Exported</t>
  </si>
  <si>
    <t>Stock surplus(-)/deficit(+)</t>
  </si>
  <si>
    <t>Closing stock</t>
  </si>
  <si>
    <t>%</t>
  </si>
  <si>
    <t>+/-(3)</t>
  </si>
  <si>
    <t>Processed for local market:</t>
  </si>
  <si>
    <t>Human consumption (iii)</t>
  </si>
  <si>
    <t>(d) RSA Exports (5)</t>
  </si>
  <si>
    <t>Net dispatches(+)/Receipts(-)</t>
  </si>
  <si>
    <t>(g) Stock stored at:(6)</t>
  </si>
  <si>
    <t>Storers and Traders</t>
  </si>
  <si>
    <t>Opening stock</t>
  </si>
  <si>
    <t>Wheat equivalent.</t>
  </si>
  <si>
    <t>(i)</t>
  </si>
  <si>
    <t>The surplus/deficit figures are partly due to wheat dispatched as "animal feed"-wheat</t>
  </si>
  <si>
    <t>(ii)</t>
  </si>
  <si>
    <t>but received and utilised as "human"-wheat and vice versa.</t>
  </si>
  <si>
    <t>(iii)</t>
  </si>
  <si>
    <t>Processed for drinkable alcohol included.</t>
  </si>
  <si>
    <t>Also refer to general footnotes.</t>
  </si>
  <si>
    <t>November 2017</t>
  </si>
  <si>
    <t>English</t>
  </si>
  <si>
    <t>(h) Imports destined for exports</t>
  </si>
  <si>
    <t>not included in the above</t>
  </si>
  <si>
    <t>information</t>
  </si>
  <si>
    <t>WHEAT / KORONG</t>
  </si>
  <si>
    <t xml:space="preserve">Monthly announcement of data / Kitsiso ya kgwedi le kgwedi  ya tshedimosetso (1) </t>
  </si>
  <si>
    <t>2017/18 Year (October - September) / Ngwaga wa 2017/18 (Diphalane - Lwetse) (2)</t>
  </si>
  <si>
    <t>ton/tono</t>
  </si>
  <si>
    <t>Progressive/Tswelelang pele</t>
  </si>
  <si>
    <t>Ngwanatseele 2017</t>
  </si>
  <si>
    <t>Preliminary/Tsa matseno</t>
  </si>
  <si>
    <t>Setho</t>
  </si>
  <si>
    <t>Furu</t>
  </si>
  <si>
    <t>Palogotlhe</t>
  </si>
  <si>
    <t>Setswana</t>
  </si>
  <si>
    <t>1 October/Diphalane 2017</t>
  </si>
  <si>
    <t>1 November/Ngwanatseele 2017</t>
  </si>
  <si>
    <t>1 October/Diphalane 2016</t>
  </si>
  <si>
    <t>(a) Dithoto tsa go simolola</t>
  </si>
  <si>
    <t>(b) Kamogelo</t>
  </si>
  <si>
    <t>Kgorosodithoto ka tlhamalalo go tswa dipolaseng</t>
  </si>
  <si>
    <t>Ditswantle tse di totisitsweng Repaboliki ya Aforika Borwa</t>
  </si>
  <si>
    <t>(c) Tiriso</t>
  </si>
  <si>
    <t>Siamiseditsweng mebaraka ya selegae:</t>
  </si>
  <si>
    <t>Dijego tsa batho (iii)</t>
  </si>
  <si>
    <t>Furu ya diphologolo</t>
  </si>
  <si>
    <t>Tshilo</t>
  </si>
  <si>
    <t>Baofuele</t>
  </si>
  <si>
    <t>Gogetswe morago ke bantshadikuno</t>
  </si>
  <si>
    <t>Gololetswe badirisi ba bofelo</t>
  </si>
  <si>
    <t>Peo ya maikaelelo a go jwala</t>
  </si>
  <si>
    <t>(d) Diromelwantle tsa Repaboliki ya Aforika Borwa (5)</t>
  </si>
  <si>
    <t>Dikuno (i)</t>
  </si>
  <si>
    <t>Dinaga tsa Aforika</t>
  </si>
  <si>
    <t>Dinaga tse dingwe</t>
  </si>
  <si>
    <t>Korong e e feletseng</t>
  </si>
  <si>
    <t>Dikgoro tsa melelwane</t>
  </si>
  <si>
    <t>Maemelakepe</t>
  </si>
  <si>
    <t>(e) Tsele le tsele</t>
  </si>
  <si>
    <t>Dithomelo(+)/dikamogelo gotlhegotlhe(-)</t>
  </si>
  <si>
    <t>Difetiso(-)/Tlhaelo(+) (ii)</t>
  </si>
  <si>
    <t>30 November/Ngwanatseele 2017</t>
  </si>
  <si>
    <t>(f) Dithoto tse di sa dirisiwang (a+b-c-d-e)</t>
  </si>
  <si>
    <t>(g) Dithoto tse di beilweng kwa: (6)</t>
  </si>
  <si>
    <t>Babolokadithoto le bagwebi</t>
  </si>
  <si>
    <t>Badiradikuno</t>
  </si>
  <si>
    <t>(h) Ditswantle tse di ikaeletswang go</t>
  </si>
  <si>
    <t>romelwa ntle tse di sa akarediwang mo</t>
  </si>
  <si>
    <t>tshedimosetsong e e fa godimo</t>
  </si>
  <si>
    <t>Dithoto tsa go simolola</t>
  </si>
  <si>
    <t>Tse di ntswang ntle</t>
  </si>
  <si>
    <t>Tse di romelwang ntle</t>
  </si>
  <si>
    <t>Difetiso(-)/Tlaelo(+) ya dithoto</t>
  </si>
  <si>
    <t>Dithoto tsa ho tswala</t>
  </si>
  <si>
    <t>Selekana le korong.</t>
  </si>
  <si>
    <t>E tlhotlhilwe le go fetolelwa go ka nna seno/senotagi.</t>
  </si>
  <si>
    <t>Ka ntlha ya gore korong e e rometsweng jaaka dijo tsa "batho" e amogetswa mme ya diriswa jaaka dijo tsa diphologolo.</t>
  </si>
  <si>
    <t>O ka leba gape go ntlhanatlhaloso tsa kakaretso.</t>
  </si>
  <si>
    <t>SMD-012018</t>
  </si>
  <si>
    <t>December 2017</t>
  </si>
  <si>
    <t>Sedimonthole 2017</t>
  </si>
  <si>
    <t>October - December 2017</t>
  </si>
  <si>
    <t>October - December 2016</t>
  </si>
  <si>
    <t>Diphalane - Sedimonthole 2017</t>
  </si>
  <si>
    <t>Diphalane - Sedimonthole 2016</t>
  </si>
  <si>
    <t>2018-01-25</t>
  </si>
  <si>
    <t>1 December/Sedimonthole 2017</t>
  </si>
  <si>
    <t>31 December/Sedimonthole 2017</t>
  </si>
  <si>
    <t>31 December/Sedimonthole 2016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</si>
</sst>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38">
    <font>
      <sz val="22"/>
      <color rgb="FF000000"/>
      <name val="Arial Narrow"/>
      <family val="0"/>
    </font>
    <font>
      <sz val="11"/>
      <color indexed="8"/>
      <name val="Calibri"/>
      <family val="2"/>
    </font>
    <font>
      <sz val="22"/>
      <color indexed="8"/>
      <name val="Arial Narrow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3" fontId="37" fillId="0" borderId="0" xfId="0" applyNumberFormat="1" applyFont="1" applyAlignment="1">
      <alignment/>
    </xf>
    <xf numFmtId="3" fontId="37" fillId="0" borderId="10" xfId="0" applyNumberFormat="1" applyFont="1" applyBorder="1" applyAlignment="1">
      <alignment/>
    </xf>
    <xf numFmtId="3" fontId="37" fillId="0" borderId="11" xfId="0" applyNumberFormat="1" applyFont="1" applyBorder="1" applyAlignment="1">
      <alignment/>
    </xf>
    <xf numFmtId="3" fontId="37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7" fillId="0" borderId="14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15" xfId="0" applyFont="1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3" fontId="0" fillId="0" borderId="27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37" fillId="0" borderId="20" xfId="0" applyFont="1" applyBorder="1" applyAlignment="1">
      <alignment horizontal="right"/>
    </xf>
    <xf numFmtId="0" fontId="37" fillId="0" borderId="20" xfId="0" applyFont="1" applyBorder="1" applyAlignment="1">
      <alignment/>
    </xf>
    <xf numFmtId="0" fontId="0" fillId="0" borderId="0" xfId="0" applyAlignment="1" quotePrefix="1">
      <alignment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3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  <xf numFmtId="0" fontId="37" fillId="0" borderId="19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0" fontId="37" fillId="0" borderId="14" xfId="0" applyFont="1" applyBorder="1" applyAlignment="1">
      <alignment horizontal="left"/>
    </xf>
    <xf numFmtId="0" fontId="37" fillId="0" borderId="13" xfId="0" applyFont="1" applyBorder="1" applyAlignment="1">
      <alignment horizontal="right"/>
    </xf>
    <xf numFmtId="0" fontId="37" fillId="0" borderId="18" xfId="0" applyFont="1" applyBorder="1" applyAlignment="1">
      <alignment horizontal="right"/>
    </xf>
    <xf numFmtId="0" fontId="37" fillId="0" borderId="14" xfId="0" applyFont="1" applyBorder="1" applyAlignment="1">
      <alignment horizontal="right"/>
    </xf>
    <xf numFmtId="0" fontId="37" fillId="0" borderId="19" xfId="0" applyFont="1" applyBorder="1" applyAlignment="1">
      <alignment horizontal="right"/>
    </xf>
    <xf numFmtId="3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0</xdr:rowOff>
    </xdr:from>
    <xdr:to>
      <xdr:col>2</xdr:col>
      <xdr:colOff>2990850</xdr:colOff>
      <xdr:row>5</xdr:row>
      <xdr:rowOff>209550</xdr:rowOff>
    </xdr:to>
    <xdr:pic>
      <xdr:nvPicPr>
        <xdr:cNvPr id="1" name="PHPExcel logo" descr="PHPExce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0"/>
          <a:ext cx="34290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7"/>
  <sheetViews>
    <sheetView zoomScale="55" zoomScaleNormal="55" zoomScalePageLayoutView="0" workbookViewId="0" topLeftCell="A1">
      <selection activeCell="G23" sqref="G23"/>
    </sheetView>
  </sheetViews>
  <sheetFormatPr defaultColWidth="9.23046875" defaultRowHeight="27"/>
  <cols>
    <col min="1" max="1" width="58.83984375" style="0" bestFit="1" customWidth="1"/>
    <col min="2" max="2" width="16.37890625" style="0" bestFit="1" customWidth="1"/>
    <col min="3" max="3" width="23.37890625" style="0" bestFit="1" customWidth="1"/>
    <col min="4" max="4" width="16.37890625" style="0" bestFit="1" customWidth="1"/>
    <col min="5" max="5" width="14" style="0" bestFit="1" customWidth="1"/>
    <col min="6" max="6" width="25.83984375" style="0" bestFit="1" customWidth="1"/>
    <col min="7" max="7" width="28.1484375" style="0" bestFit="1" customWidth="1"/>
    <col min="8" max="8" width="9.30859375" style="0" bestFit="1" customWidth="1"/>
    <col min="9" max="9" width="30.5390625" style="0" bestFit="1" customWidth="1"/>
    <col min="10" max="10" width="23.37890625" style="0" bestFit="1" customWidth="1"/>
    <col min="11" max="11" width="20" style="0" bestFit="1" customWidth="1"/>
    <col min="12" max="12" width="9.30859375" style="0" bestFit="1" customWidth="1"/>
    <col min="13" max="13" width="16.37890625" style="0" bestFit="1" customWidth="1"/>
    <col min="14" max="14" width="14" style="0" bestFit="1" customWidth="1"/>
    <col min="15" max="15" width="25.83984375" style="0" bestFit="1" customWidth="1"/>
    <col min="16" max="16" width="15.30859375" style="0" bestFit="1" customWidth="1"/>
    <col min="17" max="17" width="17.5390625" style="0" bestFit="1" customWidth="1"/>
    <col min="18" max="18" width="23.37890625" style="0" bestFit="1" customWidth="1"/>
    <col min="19" max="19" width="25.83984375" style="0" bestFit="1" customWidth="1"/>
    <col min="20" max="21" width="15.30859375" style="0" bestFit="1" customWidth="1"/>
    <col min="22" max="22" width="9.30859375" style="0" bestFit="1" customWidth="1"/>
    <col min="23" max="23" width="23.37890625" style="0" bestFit="1" customWidth="1"/>
    <col min="24" max="24" width="22.30859375" style="0" bestFit="1" customWidth="1"/>
    <col min="25" max="26" width="17.5390625" style="0" bestFit="1" customWidth="1"/>
    <col min="27" max="27" width="15.30859375" style="0" bestFit="1" customWidth="1"/>
    <col min="28" max="28" width="17.5390625" style="0" bestFit="1" customWidth="1"/>
    <col min="29" max="51" width="9.0703125" style="0" bestFit="1" customWidth="1"/>
  </cols>
  <sheetData>
    <row r="1" spans="1:27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7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7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  <c r="V4" s="1" t="s">
        <v>23</v>
      </c>
      <c r="W4" s="1" t="s">
        <v>24</v>
      </c>
      <c r="X4" s="1" t="s">
        <v>25</v>
      </c>
      <c r="Y4" s="1" t="s">
        <v>26</v>
      </c>
      <c r="Z4" s="1" t="s">
        <v>27</v>
      </c>
      <c r="AA4" s="1" t="s">
        <v>28</v>
      </c>
    </row>
    <row r="5" spans="1:27" ht="27">
      <c r="A5" t="s">
        <v>29</v>
      </c>
      <c r="B5" s="2">
        <v>343907</v>
      </c>
      <c r="C5" s="2">
        <v>76959</v>
      </c>
      <c r="D5" s="2">
        <v>0</v>
      </c>
      <c r="E5" s="2">
        <v>386558</v>
      </c>
      <c r="F5" s="2">
        <v>274145</v>
      </c>
      <c r="G5" s="2">
        <v>65353</v>
      </c>
      <c r="H5" s="2">
        <v>2355</v>
      </c>
      <c r="I5" s="2">
        <v>273227</v>
      </c>
      <c r="J5" s="2">
        <v>3</v>
      </c>
      <c r="K5" s="2">
        <v>0</v>
      </c>
      <c r="L5" s="2">
        <v>0</v>
      </c>
      <c r="M5" s="2">
        <v>20447</v>
      </c>
      <c r="N5" s="2">
        <v>0</v>
      </c>
      <c r="O5" s="2">
        <v>36</v>
      </c>
      <c r="P5" s="2">
        <v>57</v>
      </c>
      <c r="Q5" s="2">
        <v>0</v>
      </c>
      <c r="R5" s="2">
        <v>2576</v>
      </c>
      <c r="S5" s="2">
        <v>339554</v>
      </c>
      <c r="T5" s="2">
        <v>0</v>
      </c>
      <c r="U5" s="2">
        <v>90</v>
      </c>
      <c r="V5" s="2">
        <v>1570</v>
      </c>
      <c r="W5" s="2">
        <v>511717</v>
      </c>
      <c r="X5" s="2">
        <v>6462</v>
      </c>
      <c r="Y5" s="2">
        <v>565</v>
      </c>
      <c r="Z5" s="2">
        <v>0</v>
      </c>
      <c r="AA5" s="2">
        <v>253680</v>
      </c>
    </row>
    <row r="6" spans="1:27" ht="27">
      <c r="A6" t="s">
        <v>30</v>
      </c>
      <c r="B6" s="2">
        <v>511717</v>
      </c>
      <c r="C6" s="2">
        <v>646019</v>
      </c>
      <c r="D6" s="2">
        <v>0</v>
      </c>
      <c r="E6" s="2">
        <v>205597</v>
      </c>
      <c r="F6" s="2">
        <v>227201</v>
      </c>
      <c r="G6" s="2">
        <v>149267</v>
      </c>
      <c r="H6" s="2">
        <v>2126</v>
      </c>
      <c r="I6" s="2">
        <v>289948</v>
      </c>
      <c r="J6" s="2">
        <v>3</v>
      </c>
      <c r="K6" s="2">
        <v>0</v>
      </c>
      <c r="L6" s="2">
        <v>0</v>
      </c>
      <c r="M6" s="2">
        <v>20094</v>
      </c>
      <c r="N6" s="2">
        <v>0</v>
      </c>
      <c r="O6" s="2">
        <v>175</v>
      </c>
      <c r="P6" s="2">
        <v>45</v>
      </c>
      <c r="Q6" s="2">
        <v>128</v>
      </c>
      <c r="R6" s="2">
        <v>8988</v>
      </c>
      <c r="S6" s="2">
        <v>375257</v>
      </c>
      <c r="T6" s="2">
        <v>5</v>
      </c>
      <c r="U6" s="2">
        <v>321</v>
      </c>
      <c r="V6" s="2">
        <v>809</v>
      </c>
      <c r="W6" s="2">
        <v>1046154</v>
      </c>
      <c r="X6" s="2">
        <v>4684</v>
      </c>
      <c r="Y6" s="2">
        <v>1232</v>
      </c>
      <c r="Z6" s="2">
        <v>0</v>
      </c>
      <c r="AA6" s="2">
        <v>323670</v>
      </c>
    </row>
    <row r="7" spans="2:27" ht="27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27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ht="27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2:27" ht="27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2:27" ht="27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2:27" ht="27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2:27" ht="27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2:27" ht="27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2:27" ht="27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2:27" ht="27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8" ht="27">
      <c r="A17" s="1"/>
      <c r="B17" s="3"/>
      <c r="C17" s="4">
        <f aca="true" t="shared" si="0" ref="C17:Z17">SUM(C5:C16)</f>
        <v>722978</v>
      </c>
      <c r="D17" s="5">
        <f t="shared" si="0"/>
        <v>0</v>
      </c>
      <c r="E17" s="5">
        <f t="shared" si="0"/>
        <v>592155</v>
      </c>
      <c r="F17" s="5">
        <f t="shared" si="0"/>
        <v>501346</v>
      </c>
      <c r="G17" s="5">
        <f t="shared" si="0"/>
        <v>214620</v>
      </c>
      <c r="H17" s="5">
        <f t="shared" si="0"/>
        <v>4481</v>
      </c>
      <c r="I17" s="5">
        <f t="shared" si="0"/>
        <v>563175</v>
      </c>
      <c r="J17" s="5">
        <f t="shared" si="0"/>
        <v>6</v>
      </c>
      <c r="K17" s="5">
        <f t="shared" si="0"/>
        <v>0</v>
      </c>
      <c r="L17" s="5">
        <f t="shared" si="0"/>
        <v>0</v>
      </c>
      <c r="M17" s="5">
        <f t="shared" si="0"/>
        <v>40541</v>
      </c>
      <c r="N17" s="5">
        <f t="shared" si="0"/>
        <v>0</v>
      </c>
      <c r="O17" s="5">
        <f t="shared" si="0"/>
        <v>211</v>
      </c>
      <c r="P17" s="5">
        <f t="shared" si="0"/>
        <v>102</v>
      </c>
      <c r="Q17" s="5">
        <f t="shared" si="0"/>
        <v>128</v>
      </c>
      <c r="R17" s="5">
        <f t="shared" si="0"/>
        <v>11564</v>
      </c>
      <c r="S17" s="5">
        <f t="shared" si="0"/>
        <v>714811</v>
      </c>
      <c r="T17" s="5">
        <f t="shared" si="0"/>
        <v>5</v>
      </c>
      <c r="U17" s="5">
        <f t="shared" si="0"/>
        <v>411</v>
      </c>
      <c r="V17" s="5">
        <f t="shared" si="0"/>
        <v>2379</v>
      </c>
      <c r="W17" s="5">
        <f t="shared" si="0"/>
        <v>1557871</v>
      </c>
      <c r="X17" s="5">
        <f t="shared" si="0"/>
        <v>11146</v>
      </c>
      <c r="Y17" s="5">
        <f t="shared" si="0"/>
        <v>1797</v>
      </c>
      <c r="Z17" s="6">
        <f t="shared" si="0"/>
        <v>0</v>
      </c>
      <c r="AA17" s="3">
        <f>SUM(Z5:Z16)</f>
        <v>0</v>
      </c>
      <c r="AB17" s="1"/>
    </row>
    <row r="18" spans="1:28" ht="27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1"/>
    </row>
    <row r="19" spans="1:28" ht="2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27">
      <c r="A20" s="1" t="s">
        <v>31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27">
      <c r="A21" s="1" t="s">
        <v>2</v>
      </c>
      <c r="B21" s="1" t="s">
        <v>3</v>
      </c>
      <c r="C21" s="1" t="s">
        <v>4</v>
      </c>
      <c r="D21" s="1" t="s">
        <v>5</v>
      </c>
      <c r="E21" s="1" t="s">
        <v>6</v>
      </c>
      <c r="F21" s="1" t="s">
        <v>7</v>
      </c>
      <c r="G21" s="1" t="s">
        <v>8</v>
      </c>
      <c r="H21" s="1" t="s">
        <v>9</v>
      </c>
      <c r="I21" s="1" t="s">
        <v>10</v>
      </c>
      <c r="J21" s="1" t="s">
        <v>11</v>
      </c>
      <c r="K21" s="1" t="s">
        <v>12</v>
      </c>
      <c r="L21" s="1" t="s">
        <v>13</v>
      </c>
      <c r="M21" s="1" t="s">
        <v>14</v>
      </c>
      <c r="N21" s="1" t="s">
        <v>15</v>
      </c>
      <c r="O21" s="1" t="s">
        <v>16</v>
      </c>
      <c r="P21" s="1" t="s">
        <v>17</v>
      </c>
      <c r="Q21" s="1" t="s">
        <v>18</v>
      </c>
      <c r="R21" s="1" t="s">
        <v>19</v>
      </c>
      <c r="S21" s="1" t="s">
        <v>20</v>
      </c>
      <c r="T21" s="1" t="s">
        <v>21</v>
      </c>
      <c r="U21" s="1" t="s">
        <v>22</v>
      </c>
      <c r="V21" s="1" t="s">
        <v>23</v>
      </c>
      <c r="W21" s="1" t="s">
        <v>32</v>
      </c>
      <c r="X21" s="1" t="s">
        <v>33</v>
      </c>
      <c r="Y21" s="1" t="s">
        <v>34</v>
      </c>
      <c r="Z21" s="1" t="s">
        <v>35</v>
      </c>
      <c r="AA21" s="1" t="s">
        <v>26</v>
      </c>
      <c r="AB21" s="1" t="s">
        <v>27</v>
      </c>
    </row>
    <row r="22" spans="1:28" ht="27">
      <c r="A22" s="37" t="s">
        <v>30</v>
      </c>
      <c r="B22" s="2"/>
      <c r="C22" s="2"/>
      <c r="D22" s="2"/>
      <c r="E22" s="2"/>
      <c r="F22" s="2"/>
      <c r="G22" s="2">
        <v>5545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>
        <v>3813</v>
      </c>
      <c r="X22" s="2">
        <v>1732</v>
      </c>
      <c r="Y22" s="2"/>
      <c r="Z22" s="2"/>
      <c r="AA22" s="2"/>
      <c r="AB22" s="2"/>
    </row>
    <row r="23" spans="2:28" ht="27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2:28" ht="27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ht="27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28" ht="27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2:28" ht="27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2:28" ht="27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2:28" ht="27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2:28" ht="27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2:28" ht="27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 ht="27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2:28" ht="27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27">
      <c r="A34" s="1"/>
      <c r="B34" s="3"/>
      <c r="C34" s="4">
        <f aca="true" t="shared" si="1" ref="C34:AB34">SUM(C22:C33)</f>
        <v>0</v>
      </c>
      <c r="D34" s="5">
        <f t="shared" si="1"/>
        <v>0</v>
      </c>
      <c r="E34" s="5">
        <f t="shared" si="1"/>
        <v>0</v>
      </c>
      <c r="F34" s="5">
        <f t="shared" si="1"/>
        <v>0</v>
      </c>
      <c r="G34" s="5">
        <f t="shared" si="1"/>
        <v>5545</v>
      </c>
      <c r="H34" s="5">
        <f t="shared" si="1"/>
        <v>0</v>
      </c>
      <c r="I34" s="5">
        <f t="shared" si="1"/>
        <v>0</v>
      </c>
      <c r="J34" s="5">
        <f t="shared" si="1"/>
        <v>0</v>
      </c>
      <c r="K34" s="5">
        <f t="shared" si="1"/>
        <v>0</v>
      </c>
      <c r="L34" s="5">
        <f t="shared" si="1"/>
        <v>0</v>
      </c>
      <c r="M34" s="5">
        <f t="shared" si="1"/>
        <v>0</v>
      </c>
      <c r="N34" s="5">
        <f t="shared" si="1"/>
        <v>0</v>
      </c>
      <c r="O34" s="5">
        <f t="shared" si="1"/>
        <v>0</v>
      </c>
      <c r="P34" s="5">
        <f t="shared" si="1"/>
        <v>0</v>
      </c>
      <c r="Q34" s="5">
        <f t="shared" si="1"/>
        <v>0</v>
      </c>
      <c r="R34" s="5">
        <f t="shared" si="1"/>
        <v>0</v>
      </c>
      <c r="S34" s="5">
        <f t="shared" si="1"/>
        <v>0</v>
      </c>
      <c r="T34" s="5">
        <f t="shared" si="1"/>
        <v>0</v>
      </c>
      <c r="U34" s="5">
        <f t="shared" si="1"/>
        <v>0</v>
      </c>
      <c r="V34" s="5">
        <f t="shared" si="1"/>
        <v>0</v>
      </c>
      <c r="W34" s="5">
        <f t="shared" si="1"/>
        <v>3813</v>
      </c>
      <c r="X34" s="5">
        <f t="shared" si="1"/>
        <v>1732</v>
      </c>
      <c r="Y34" s="5">
        <f t="shared" si="1"/>
        <v>0</v>
      </c>
      <c r="Z34" s="5">
        <f t="shared" si="1"/>
        <v>0</v>
      </c>
      <c r="AA34" s="5">
        <f t="shared" si="1"/>
        <v>0</v>
      </c>
      <c r="AB34" s="6">
        <f t="shared" si="1"/>
        <v>0</v>
      </c>
    </row>
    <row r="35" spans="1:28" ht="2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27">
      <c r="A37" s="1" t="s">
        <v>36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27">
      <c r="A38" s="1" t="s">
        <v>2</v>
      </c>
      <c r="B38" s="1" t="s">
        <v>3</v>
      </c>
      <c r="C38" s="1" t="s">
        <v>4</v>
      </c>
      <c r="D38" s="1" t="s">
        <v>5</v>
      </c>
      <c r="E38" s="1" t="s">
        <v>6</v>
      </c>
      <c r="F38" s="1" t="s">
        <v>7</v>
      </c>
      <c r="G38" s="1" t="s">
        <v>8</v>
      </c>
      <c r="H38" s="1" t="s">
        <v>9</v>
      </c>
      <c r="I38" s="1" t="s">
        <v>10</v>
      </c>
      <c r="J38" s="1" t="s">
        <v>11</v>
      </c>
      <c r="K38" s="1" t="s">
        <v>12</v>
      </c>
      <c r="L38" s="1" t="s">
        <v>13</v>
      </c>
      <c r="M38" s="1" t="s">
        <v>14</v>
      </c>
      <c r="N38" s="1" t="s">
        <v>15</v>
      </c>
      <c r="O38" s="1" t="s">
        <v>16</v>
      </c>
      <c r="P38" s="1" t="s">
        <v>17</v>
      </c>
      <c r="Q38" s="1" t="s">
        <v>18</v>
      </c>
      <c r="R38" s="1" t="s">
        <v>19</v>
      </c>
      <c r="S38" s="1" t="s">
        <v>20</v>
      </c>
      <c r="T38" s="1" t="s">
        <v>21</v>
      </c>
      <c r="U38" s="1" t="s">
        <v>22</v>
      </c>
      <c r="V38" s="1" t="s">
        <v>23</v>
      </c>
      <c r="W38" s="1" t="s">
        <v>32</v>
      </c>
      <c r="X38" s="1" t="s">
        <v>37</v>
      </c>
      <c r="Y38" s="1" t="s">
        <v>26</v>
      </c>
      <c r="Z38" s="1" t="s">
        <v>27</v>
      </c>
      <c r="AA38" s="1" t="s">
        <v>38</v>
      </c>
      <c r="AB38" s="1" t="s">
        <v>39</v>
      </c>
    </row>
    <row r="39" spans="1:28" ht="27">
      <c r="A39" t="str">
        <f aca="true" t="shared" si="2" ref="A39:A50">A5</f>
        <v>2017/10/01</v>
      </c>
      <c r="B39" s="2">
        <f>IF(A39=0,"",SUMIF(A22:A33,A5,B22:B33)+B5)</f>
        <v>343907</v>
      </c>
      <c r="C39" s="2">
        <f>IF(A39=0,"",SUMIF(A22:A33,A5,C22:C33)+C5)</f>
        <v>76959</v>
      </c>
      <c r="D39" s="2">
        <f>IF(A39=0,"",SUMIF(A22:A33,A5,D22:D33)+D5)</f>
        <v>0</v>
      </c>
      <c r="E39" s="2">
        <f>IF(A39=0,"",SUMIF(A22:A33,A5,E22:E33)+E5)</f>
        <v>386558</v>
      </c>
      <c r="F39" s="2">
        <f>IF(A39=0,"",SUMIF(A22:A33,A5,F22:F33)+F5)</f>
        <v>274145</v>
      </c>
      <c r="G39" s="2">
        <f>IF(A39=0,"",SUMIF(A22:A33,A5,G22:G33)+G5)</f>
        <v>65353</v>
      </c>
      <c r="H39" s="2">
        <f>IF(A39=0,"",SUMIF(A22:A33,A5,H22:H33)+H5)</f>
        <v>2355</v>
      </c>
      <c r="I39" s="2">
        <f>IF(A39=0,"",SUMIF(A22:A33,A5,I22:I33)+I5)</f>
        <v>273227</v>
      </c>
      <c r="J39" s="2">
        <f>IF(A39=0,"",SUMIF(A22:A33,A5,J22:J33)+J5)</f>
        <v>3</v>
      </c>
      <c r="K39" s="2">
        <f>IF(A39=0,"",SUMIF(A22:A33,A5,K22:K33)+K5)</f>
        <v>0</v>
      </c>
      <c r="L39" s="2">
        <f>IF(A39=0,"",SUMIF(A22:A33,A5,L22:L33)+L5)</f>
        <v>0</v>
      </c>
      <c r="M39" s="2">
        <f>IF(A39=0,"",SUMIF(A22:A33,A5,M22:M33)+M5)</f>
        <v>20447</v>
      </c>
      <c r="N39" s="2">
        <f>IF(A39=0,"",SUMIF(A22:A33,A5,N22:N33)+N5)</f>
        <v>0</v>
      </c>
      <c r="O39" s="2">
        <f>IF(A39=0,"",SUMIF(A22:A33,A5,O22:O33)+O5)</f>
        <v>36</v>
      </c>
      <c r="P39" s="2">
        <f>IF(A39=0,"",SUMIF(A22:A33,A5,P22:P33)+P5)</f>
        <v>57</v>
      </c>
      <c r="Q39" s="2">
        <f>IF(A39=0,"",SUMIF(A22:A33,A5,Q22:Q33)+Q5)</f>
        <v>0</v>
      </c>
      <c r="R39" s="2">
        <f>IF(A39=0,"",SUMIF(A22:A33,A5,R22:R33)+R5)</f>
        <v>2576</v>
      </c>
      <c r="S39" s="2">
        <f>IF(A39=0,"",SUMIF(A22:A33,A5,S22:S33)+S5)</f>
        <v>339554</v>
      </c>
      <c r="T39" s="2">
        <f>IF(A39=0,"",SUMIF(A22:A33,A5,T22:T33)+T5)</f>
        <v>0</v>
      </c>
      <c r="U39" s="2">
        <f>IF(A39=0,"",SUMIF(A22:A33,A5,U22:U33)+U5)</f>
        <v>90</v>
      </c>
      <c r="V39" s="2">
        <f>IF(A39=0,"",SUMIF(A22:A33,A5,V2:V33)+V5)</f>
        <v>1570</v>
      </c>
      <c r="W39" s="2" t="e">
        <f>_xlfn.IFERROR(IF(A39=0,"",SUMIF(A22:A33,A5,W22:W33)+W5-AA5)+SUMIF(A22:A33,A5,Y22:Y33),"")-#REF!</f>
        <v>#REF!</v>
      </c>
      <c r="X39" s="2">
        <f>IF(A39=0,"",SUMIF(A22:A33,A5,Z22:Z33)+SUMIF(A22:A33,A5,X22:X33)+AA5)</f>
        <v>253680</v>
      </c>
      <c r="Y39" s="2">
        <f>IF(A39=0,"",SUMIF(A22:A33,A5,AA22:AA33)+Y5)</f>
        <v>565</v>
      </c>
      <c r="Z39" s="2">
        <f>IF(A39=0,"",SUMIF(A22:A33,A5,AB22:AB33)+Z5)</f>
        <v>0</v>
      </c>
      <c r="AA39" s="2">
        <f>IF(A39=0,"",SUMIF(A22:A33,A5,Y22:Y33))</f>
        <v>0</v>
      </c>
      <c r="AB39" s="2">
        <f>IF(A39=0,"",SUMIF(A22:A33,A5,Z22:Z33))</f>
        <v>0</v>
      </c>
    </row>
    <row r="40" spans="1:28" ht="27">
      <c r="A40" t="str">
        <f t="shared" si="2"/>
        <v>2017/11/01</v>
      </c>
      <c r="B40" s="2">
        <f>IF(A40=0,"",SUMIF(A22:A33,A6,B22:B33)+B6)</f>
        <v>511717</v>
      </c>
      <c r="C40" s="2">
        <f>IF(A40=0,"",SUMIF(A22:A33,A6,C22:C33)+C6)</f>
        <v>646019</v>
      </c>
      <c r="D40" s="2">
        <f>IF(A40=0,"",SUMIF(A22:A33,A6,D22:D33)+D6)</f>
        <v>0</v>
      </c>
      <c r="E40" s="2">
        <f>IF(A40=0,"",SUMIF(A22:A33,A6,E22:E33)+E6)</f>
        <v>205597</v>
      </c>
      <c r="F40" s="2">
        <f>IF(A40=0,"",SUMIF(A22:A33,A6,F22:F33)+F6)</f>
        <v>227201</v>
      </c>
      <c r="G40" s="2">
        <f>IF(A40=0,"",SUMIF(A22:A33,A6,G22:G33)+G6)</f>
        <v>154812</v>
      </c>
      <c r="H40" s="2">
        <f>IF(A40=0,"",SUMIF(A22:A33,A6,H22:H33)+H6)</f>
        <v>2126</v>
      </c>
      <c r="I40" s="2">
        <f>IF(A40=0,"",SUMIF(A22:A33,A6,I22:I33)+I6)</f>
        <v>289948</v>
      </c>
      <c r="J40" s="2">
        <f>IF(A40=0,"",SUMIF(A22:A33,A6,J22:J33)+J6)</f>
        <v>3</v>
      </c>
      <c r="K40" s="2">
        <f>IF(A40=0,"",SUMIF(A22:A33,A6,K22:K33)+K6)</f>
        <v>0</v>
      </c>
      <c r="L40" s="2">
        <f>IF(A40=0,"",SUMIF(A22:A33,A6,L22:L33)+L6)</f>
        <v>0</v>
      </c>
      <c r="M40" s="2">
        <f>IF(A40=0,"",SUMIF(A22:A33,A6,M22:M33)+M6)</f>
        <v>20094</v>
      </c>
      <c r="N40" s="2">
        <f>IF(A40=0,"",SUMIF(A22:A33,A6,N22:N33)+N6)</f>
        <v>0</v>
      </c>
      <c r="O40" s="2">
        <f>IF(A40=0,"",SUMIF(A22:A33,A6,O22:O33)+O6)</f>
        <v>175</v>
      </c>
      <c r="P40" s="2">
        <f>IF(A40=0,"",SUMIF(A22:A33,A6,P22:P33)+P6)</f>
        <v>45</v>
      </c>
      <c r="Q40" s="2">
        <f>IF(A40=0,"",SUMIF(A22:A33,A6,Q22:Q33)+Q6)</f>
        <v>128</v>
      </c>
      <c r="R40" s="2">
        <f>IF(A40=0,"",SUMIF(A22:A33,A6,R22:R33)+R6)</f>
        <v>8988</v>
      </c>
      <c r="S40" s="2">
        <f>IF(A40=0,"",SUMIF(A22:A33,A6,S22:S33)+S6)</f>
        <v>375257</v>
      </c>
      <c r="T40" s="2">
        <f>IF(A40=0,"",SUMIF(A22:A33,A6,T22:T33)+T6)</f>
        <v>5</v>
      </c>
      <c r="U40" s="2">
        <f>IF(A40=0,"",SUMIF(A22:A33,A6,U22:U33)+U6)</f>
        <v>321</v>
      </c>
      <c r="V40" s="2">
        <f>IF(A40=0,"",SUMIF(A22:A33,A6,V22:V33)+V6)</f>
        <v>809</v>
      </c>
      <c r="W40" s="2" t="e">
        <f>_xlfn.IFERROR(IF(A40=0,"",SUMIF(A22:A33,A6,W22:W33)+W6-AA6)+SUMIF(A22:A33,A6,Y22:Y33),"")-#REF!</f>
        <v>#REF!</v>
      </c>
      <c r="X40" s="2">
        <f>IF(A40=0,"",SUMIF(A22:A33,A6,Z22:Z33)+SUMIF(A22:A33,A6,X22:X33)+AA6)</f>
        <v>325402</v>
      </c>
      <c r="Y40" s="2">
        <f>IF(A40=0,"",SUMIF(A22:A33,A6,AA22:AA33)+Y6)</f>
        <v>1232</v>
      </c>
      <c r="Z40" s="2">
        <f>IF(A40=0,"",SUMIF(A22:A33,A6,AB22:AB33)+Z6)</f>
        <v>0</v>
      </c>
      <c r="AA40" s="2">
        <f>IF(A40=0,"",SUMIF(A22:A33,A6,Y22:Y33))</f>
        <v>0</v>
      </c>
      <c r="AB40" s="2">
        <f>IF(A40=0,"",SUMIF(A22:A33,A6,Z22:Z33))</f>
        <v>0</v>
      </c>
    </row>
    <row r="41" spans="1:28" ht="27">
      <c r="A41">
        <f t="shared" si="2"/>
        <v>0</v>
      </c>
      <c r="B41" s="2">
        <f>IF(A41=0,"",SUMIF(A22:A33,A7,B22:B33)+B7)</f>
      </c>
      <c r="C41" s="2">
        <f>IF(A41=0,"",SUMIF(A22:A33,A7,C22:C33)+C7)</f>
      </c>
      <c r="D41" s="2">
        <f>IF(A41=0,"",SUMIF(A22:A33,A7,D22:D33)+D7)</f>
      </c>
      <c r="E41" s="2">
        <f>IF(A41=0,"",SUMIF(A22:A33,A7,E22:E33)+E7)</f>
      </c>
      <c r="F41" s="2">
        <f>IF(A41=0,"",SUMIF(A22:A33,A7,F22:F33)+F7)</f>
      </c>
      <c r="G41" s="2">
        <f>IF(A41=0,"",SUMIF(A22:A33,A7,G22:G33)+G7)</f>
      </c>
      <c r="H41" s="2">
        <f>IF(A41=0,"",SUMIF(A22:A33,A7,H22:H33)+H7)</f>
      </c>
      <c r="I41" s="2">
        <f>IF(A41=0,"",SUMIF(A22:A33,A7,I22:I33)+I7)</f>
      </c>
      <c r="J41" s="2">
        <f>IF(A41=0,"",SUMIF(A22:A33,A7,J22:J33)+J7)</f>
      </c>
      <c r="K41" s="2">
        <f>IF(A41=0,"",SUMIF(A22:A33,A7,K22:K33)+K7)</f>
      </c>
      <c r="L41" s="2">
        <f>IF(A41=0,"",SUMIF(A22:A33,A7,L22:L33)+L7)</f>
      </c>
      <c r="M41" s="2">
        <f>IF(A41=0,"",SUMIF(A22:A33,A7,M22:M33)+M7)</f>
      </c>
      <c r="N41" s="2">
        <f>IF(A41=0,"",SUMIF(A22:A33,A7,N22:N33)+N7)</f>
      </c>
      <c r="O41" s="2">
        <f>IF(A41=0,"",SUMIF(A22:A33,A7,O22:O33)+O7)</f>
      </c>
      <c r="P41" s="2">
        <f>IF(A41=0,"",SUMIF(A22:A33,A7,P22:P33)+P7)</f>
      </c>
      <c r="Q41" s="2">
        <f>IF(A41=0,"",SUMIF(A22:A33,A7,Q22:Q33)+Q7)</f>
      </c>
      <c r="R41" s="2">
        <f>IF(A41=0,"",SUMIF(A22:A33,A7,R22:R33)+R7)</f>
      </c>
      <c r="S41" s="2">
        <f>IF(A41=0,"",SUMIF(A22:A33,A7,S22:S33)+S7)</f>
      </c>
      <c r="T41" s="2">
        <f>IF(A41=0,"",SUMIF(A22:A33,A7,T22:T33)+T7)</f>
      </c>
      <c r="U41" s="2">
        <f>IF(A41=0,"",SUMIF(A22:A33,A7,U22:U33)+U7)</f>
      </c>
      <c r="V41" s="2">
        <f>IF(A41=0,"",SUMIF(A22:A33,A7,V22:V33)+V7)</f>
      </c>
      <c r="W41" s="2" t="e">
        <f>_xlfn.IFERROR(IF(A41=0,"",SUMIF(A22:A33,A7,W22:W33)+W7-AA7)+SUMIF(A22:A33,A7,Y22:Y33),"")-#REF!</f>
        <v>#VALUE!</v>
      </c>
      <c r="X41" s="2">
        <f>IF(A41=0,"",SUMIF(A22:A33,A7,Z22:Z33)+SUMIF(A22:A33,A7,X22:X33)+AA7)</f>
      </c>
      <c r="Y41" s="2">
        <f>IF(A41=0,"",SUMIF(A22:A33,A7,AA22:AA33)+Y7)</f>
      </c>
      <c r="Z41" s="2">
        <f>IF(A41=0,"",SUMIF(A22:A33,A7,AB22:AB33)+Z7)</f>
      </c>
      <c r="AA41" s="2">
        <f>IF(A41=0,"",SUMIF(A22:A33,A7,Y22:Y33))</f>
      </c>
      <c r="AB41" s="2">
        <f>IF(A41=0,"",SUMIF(A22:A33,A7,Z22:Z33))</f>
      </c>
    </row>
    <row r="42" spans="1:28" ht="27">
      <c r="A42">
        <f t="shared" si="2"/>
        <v>0</v>
      </c>
      <c r="B42" s="2">
        <f>IF(A42=0,"",SUMIF(A22:A33,A8,B22:B33)+B8)</f>
      </c>
      <c r="C42" s="2">
        <f>IF(A42=0,"",SUMIF(A22:A33,A8,C22:C33)+C8)</f>
      </c>
      <c r="D42" s="2">
        <f>IF(A42=0,"",SUMIF(A22:A33,A8,D22:D33)+D8)</f>
      </c>
      <c r="E42" s="2">
        <f>IF(A42=0,"",SUMIF(A22:A33,A8,E22:E33)+E8)</f>
      </c>
      <c r="F42" s="2">
        <f>IF(A42=0,"",SUMIF(A22:A33,A8,F22:F33)+F8)</f>
      </c>
      <c r="G42" s="2">
        <f>IF(A42=0,"",SUMIF(A22:A33,A8,G22:G33)+G8)</f>
      </c>
      <c r="H42" s="2">
        <f>IF(A42=0,"",SUMIF(A22:A33,A8,H22:H33)+H8)</f>
      </c>
      <c r="I42" s="2">
        <f>IF(A42=0,"",SUMIF(A22:A33,A8,I22:I33)+I8)</f>
      </c>
      <c r="J42" s="2">
        <f>IF(A42=0,"",SUMIF(A22:A33,A8,J22:J33)+J8)</f>
      </c>
      <c r="K42" s="2">
        <f>IF(A42=0,"",SUMIF(A22:A33,A8,K22:K33)+K8)</f>
      </c>
      <c r="L42" s="2">
        <f>IF(A42=0,"",SUMIF(A22:A33,A8,L22:L33)+L8)</f>
      </c>
      <c r="M42" s="2">
        <f>IF(A42=0,"",SUMIF(A22:A33,A8,M22:M33)+M8)</f>
      </c>
      <c r="N42" s="2">
        <f>IF(A42=0,"",SUMIF(A22:A33,A8,N22:N33)+N8)</f>
      </c>
      <c r="O42" s="2">
        <f>IF(A42=0,"",SUMIF(A22:A33,A8,O22:O33)+O8)</f>
      </c>
      <c r="P42" s="2">
        <f>IF(A42=0,"",SUMIF(A22:A33,A8,P22:P33)+P8)</f>
      </c>
      <c r="Q42" s="2">
        <f>IF(A42=0,"",SUMIF(A22:A33,A8,Q22:Q33)+Q8)</f>
      </c>
      <c r="R42" s="2">
        <f>IF(A42=0,"",SUMIF(A22:A33,A8,R22:R33)+R8)</f>
      </c>
      <c r="S42" s="2">
        <f>IF(A42=0,"",SUMIF(A22:A33,A8,S22:S33)+S8)</f>
      </c>
      <c r="T42" s="2">
        <f>IF(A42=0,"",SUMIF(A22:A33,A8,T22:T33)+T8)</f>
      </c>
      <c r="U42" s="2">
        <f>IF(A42=0,"",SUMIF(A22:A33,A8,U22:U33)+U8)</f>
      </c>
      <c r="V42" s="2">
        <f>IF(A42=0,"",SUMIF(A22:A33,A8,V22:V33)+V8)</f>
      </c>
      <c r="W42" s="2" t="e">
        <f>_xlfn.IFERROR(IF(A42=0,"",SUMIF(A22:A33,A8,W22:W33)+W8-AA8)+SUMIF(A22:A33,A8,Y22:Y33),"")-#REF!</f>
        <v>#VALUE!</v>
      </c>
      <c r="X42" s="2">
        <f>IF(A42=0,"",SUMIF(A22:A33,A8,Z22:Z33)+SUMIF(A22:A33,A8,X22:X33)+AA8)</f>
      </c>
      <c r="Y42" s="2">
        <f>IF(A42=0,"",SUMIF(A22:A33,A8,AA22:AA33)+Y8)</f>
      </c>
      <c r="Z42" s="2">
        <f>IF(A42=0,"",SUMIF(A22:A33,A8,AB22:AB33)+Z8)</f>
      </c>
      <c r="AA42" s="2">
        <f>IF(A42=0,"",SUMIF(A22:A33,A8,Y22:Y33))</f>
      </c>
      <c r="AB42" s="2">
        <f>IF(A42=0,"",SUMIF(A22:A33,A8,Z22:Z33))</f>
      </c>
    </row>
    <row r="43" spans="1:28" ht="27">
      <c r="A43">
        <f t="shared" si="2"/>
        <v>0</v>
      </c>
      <c r="B43" s="2">
        <f>IF(A43=0,"",SUMIF(A22:A33,A9,B22:B33)+B9)</f>
      </c>
      <c r="C43" s="2">
        <f>IF(A43=0,"",SUMIF(A22:A33,A9,C22:C33)+C9)</f>
      </c>
      <c r="D43" s="2">
        <f>IF(A43=0,"",SUMIF(A22:A33,A9,D22:D33)+D9)</f>
      </c>
      <c r="E43" s="2">
        <f>IF(A43=0,"",SUMIF(A22:A33,A9,E22:E33)+E9)</f>
      </c>
      <c r="F43" s="2">
        <f>IF(A43=0,"",SUMIF(A22:A33,A9,F22:F33)+F9)</f>
      </c>
      <c r="G43" s="2">
        <f>IF(A43=0,"",SUMIF(A22:A33,A9,G22:G33)+G9)</f>
      </c>
      <c r="H43" s="2">
        <f>IF(A43=0,"",SUMIF(A22:A33,A9,H22:H33)+H9)</f>
      </c>
      <c r="I43" s="2">
        <f>IF(A43=0,"",SUMIF(A22:A33,A9,I22:I33)+I9)</f>
      </c>
      <c r="J43" s="2">
        <f>IF(A43=0,"",SUMIF(A22:A33,A9,J22:J33)+J9)</f>
      </c>
      <c r="K43" s="2">
        <f>IF(A43=0,"",SUMIF(A22:A33,A9,K22:K33)+K9)</f>
      </c>
      <c r="L43" s="2">
        <f>IF(A43=0,"",SUMIF(A22:A33,A9,L22:L33)+L9)</f>
      </c>
      <c r="M43" s="2">
        <f>IF(A43=0,"",SUMIF(A22:A33,A9,M22:M33)+M9)</f>
      </c>
      <c r="N43" s="2">
        <f>IF(A43=0,"",SUMIF(A22:A33,A9,N22:N33)+N9)</f>
      </c>
      <c r="O43" s="2">
        <f>IF(A43=0,"",SUMIF(A22:A33,A9,O22:O33)+O9)</f>
      </c>
      <c r="P43" s="2">
        <f>IF(A43=0,"",SUMIF(A22:A33,A9,P22:P33)+P9)</f>
      </c>
      <c r="Q43" s="2">
        <f>IF(A43=0,"",SUMIF(A22:A33,A9,Q22:Q33)+Q9)</f>
      </c>
      <c r="R43" s="2">
        <f>IF(A43=0,"",SUMIF(A22:A33,A9,R22:R33)+R9)</f>
      </c>
      <c r="S43" s="2">
        <f>IF(A43=0,"",SUMIF(A22:A33,A9,S22:S33)+S9)</f>
      </c>
      <c r="T43" s="2">
        <f>IF(A43=0,"",SUMIF(A22:A33,A9,T22:T33)+T9)</f>
      </c>
      <c r="U43" s="2">
        <f>IF(A43=0,"",SUMIF(A22:A33,A9,U22:U33)+U9)</f>
      </c>
      <c r="V43" s="2">
        <f>IF(A43=0,"",SUMIF(A22:A33,A9,V22:V33)+V9)</f>
      </c>
      <c r="W43" s="2" t="e">
        <f>_xlfn.IFERROR(IF(A43=0,"",SUMIF(A22:A33,A9,W22:W33)+W9-AA9)+SUMIF(A22:A33,A9,Y22:Y33),"")-#REF!</f>
        <v>#VALUE!</v>
      </c>
      <c r="X43" s="2">
        <f>IF(A43=0,"",SUMIF(A22:A33,A9,Z22:Z33)+SUMIF(A22:A33,A9,X22:X33)+AA9)</f>
      </c>
      <c r="Y43" s="2">
        <f>IF(A43=0,"",SUMIF(A22:A33,A9,AA22:AA33)+Y9)</f>
      </c>
      <c r="Z43" s="2">
        <f>IF(A43=0,"",SUMIF(A22:A33,A9,AB22:AB33)+Z9)</f>
      </c>
      <c r="AA43" s="2">
        <f>IF(A43=0,"",SUMIF(A22:A33,A9,Y22:Y33))</f>
      </c>
      <c r="AB43" s="2">
        <f>IF(A43=0,"",SUMIF(A22:A33,A9,Z22:Z33))</f>
      </c>
    </row>
    <row r="44" spans="1:28" ht="27">
      <c r="A44">
        <f t="shared" si="2"/>
        <v>0</v>
      </c>
      <c r="B44" s="2">
        <f>IF(A44=0,"",SUMIF(A22:A33,A10,B22:B33)+B10)</f>
      </c>
      <c r="C44" s="2">
        <f>IF(A44=0,"",SUMIF(A22:A33,A10,C22:C33)+C10)</f>
      </c>
      <c r="D44" s="2">
        <f>IF(A44=0,"",SUMIF(A22:A33,A10,D22:D33)+D10)</f>
      </c>
      <c r="E44" s="2">
        <f>IF(A44=0,"",SUMIF(A22:A33,A10,E22:E33)+E10)</f>
      </c>
      <c r="F44" s="2">
        <f>IF(A44=0,"",SUMIF(A22:A33,A10,F22:F33)+F10)</f>
      </c>
      <c r="G44" s="2">
        <f>IF(A44=0,"",SUMIF(A22:A33,A10,G22:G33)+G10)</f>
      </c>
      <c r="H44" s="2">
        <f>IF(A44=0,"",SUMIF(A22:A33,A10,H22:H33)+H10)</f>
      </c>
      <c r="I44" s="2">
        <f>IF(A44=0,"",SUMIF(A22:A33,A10,I22:I33)+I10)</f>
      </c>
      <c r="J44" s="2">
        <f>IF(A44=0,"",SUMIF(A22:A33,A10,J22:J33)+J10)</f>
      </c>
      <c r="K44" s="2">
        <f>IF(A44=0,"",SUMIF(A22:A33,A10,K22:K33)+K10)</f>
      </c>
      <c r="L44" s="2">
        <f>IF(A44=0,"",SUMIF(A22:A33,A10,L22:L33)+L10)</f>
      </c>
      <c r="M44" s="2">
        <f>IF(A44=0,"",SUMIF(A22:A33,A10,M22:M33)+M10)</f>
      </c>
      <c r="N44" s="2">
        <f>IF(A44=0,"",SUMIF(A22:A33,A10,N22:N33)+N10)</f>
      </c>
      <c r="O44" s="2">
        <f>IF(A44=0,"",SUMIF(A22:A33,A10,O22:O33)+O10)</f>
      </c>
      <c r="P44" s="2">
        <f>IF(A44=0,"",SUMIF(A22:A33,A10,P22:P33)+P10)</f>
      </c>
      <c r="Q44" s="2">
        <f>IF(A44=0,"",SUMIF(A22:A33,A10,Q22:Q33)+Q10)</f>
      </c>
      <c r="R44" s="2">
        <f>IF(A44=0,"",SUMIF(A22:A33,A10,R22:R33)+R10)</f>
      </c>
      <c r="S44" s="2">
        <f>IF(A44=0,"",SUMIF(A22:A33,A10,S22:S33)+S10)</f>
      </c>
      <c r="T44" s="2">
        <f>IF(A44=0,"",SUMIF(A22:A33,A10,T22:T33)+T10)</f>
      </c>
      <c r="U44" s="2">
        <f>IF(A44=0,"",SUMIF(A22:A33,A10,U22:U33)+U10)</f>
      </c>
      <c r="V44" s="2">
        <f>IF(A44=0,"",SUMIF(A22:A33,A10,V22:V33)+V10)</f>
      </c>
      <c r="W44" s="2" t="e">
        <f>_xlfn.IFERROR(IF(A44=0,"",SUMIF(A22:A33,A10,W22:W33)+W10-AA10)+SUMIF(A22:A33,A10,Y22:Y33),"")-#REF!</f>
        <v>#VALUE!</v>
      </c>
      <c r="X44" s="2">
        <f>IF(A44=0,"",SUMIF(A22:A33,A10,Z22:Z33)+SUMIF(A22:A33,A10,X22:X33)+AA10)</f>
      </c>
      <c r="Y44" s="2">
        <f>IF(A44=0,"",SUMIF(A22:A33,A10,AA22:AA33)+Y10)</f>
      </c>
      <c r="Z44" s="2">
        <f>IF(A44=0,"",SUMIF(A22:A33,A10,AB22:AB33)+Z10)</f>
      </c>
      <c r="AA44" s="2">
        <f>IF(A44=0,"",SUMIF(A22:A33,A10,Y22:Y33))</f>
      </c>
      <c r="AB44" s="2">
        <f>IF(A44=0,"",SUMIF(A22:A33,A10,Z22:Z33))</f>
      </c>
    </row>
    <row r="45" spans="1:28" ht="27">
      <c r="A45">
        <f t="shared" si="2"/>
        <v>0</v>
      </c>
      <c r="B45" s="2">
        <f>IF(A45=0,"",SUMIF(A22:A33,A11,B22:B33)+B11)</f>
      </c>
      <c r="C45" s="2">
        <f>IF(A45=0,"",SUMIF(A22:A33,A11,C22:C33)+C11)</f>
      </c>
      <c r="D45" s="2">
        <f>IF(A45=0,"",SUMIF(A22:A33,A11,D22:D33)+D11)</f>
      </c>
      <c r="E45" s="2">
        <f>IF(A45=0,"",SUMIF(A22:A33,A11,E22:E33)+E11)</f>
      </c>
      <c r="F45" s="2">
        <f>IF(A45=0,"",SUMIF(A22:A33,A11,F22:F33)+F11)</f>
      </c>
      <c r="G45" s="2">
        <f>IF(A45=0,"",SUMIF(A22:A33,A11,G22:G33)+G11)</f>
      </c>
      <c r="H45" s="2">
        <f>IF(A45=0,"",SUMIF(A22:A33,A11,H22:H33)+H11)</f>
      </c>
      <c r="I45" s="2">
        <f>IF(A45=0,"",SUMIF(A22:A33,A11,I22:I33)+I11)</f>
      </c>
      <c r="J45" s="2">
        <f>IF(A45=0,"",SUMIF(A22:A33,A11,J22:J33)+J11)</f>
      </c>
      <c r="K45" s="2">
        <f>IF(A45=0,"",SUMIF(A22:A33,A11,K22:K33)+K11)</f>
      </c>
      <c r="L45" s="2">
        <f>IF(A45=0,"",SUMIF(A22:A33,A11,L22:L33)+L11)</f>
      </c>
      <c r="M45" s="2">
        <f>IF(A45=0,"",SUMIF(A22:A33,A11,M22:M33)+M11)</f>
      </c>
      <c r="N45" s="2">
        <f>IF(A45=0,"",SUMIF(A22:A33,A11,N22:N33)+N11)</f>
      </c>
      <c r="O45" s="2">
        <f>IF(A45=0,"",SUMIF(A22:A33,A11,O22:O33)+O11)</f>
      </c>
      <c r="P45" s="2">
        <f>IF(A45=0,"",SUMIF(A22:A33,A11,P22:P33)+P11)</f>
      </c>
      <c r="Q45" s="2">
        <f>IF(A45=0,"",SUMIF(A22:A33,A11,Q22:Q33)+Q11)</f>
      </c>
      <c r="R45" s="2">
        <f>IF(A45=0,"",SUMIF(A22:A33,A11,R22:R33)+R11)</f>
      </c>
      <c r="S45" s="2">
        <f>IF(A45=0,"",SUMIF(A22:A33,A11,S22:S33)+S11)</f>
      </c>
      <c r="T45" s="2">
        <f>IF(A45=0,"",SUMIF(A22:A33,A11,T22:T33)+T11)</f>
      </c>
      <c r="U45" s="2">
        <f>IF(A45=0,"",SUMIF(A22:A33,A11,U22:U33)+U11)</f>
      </c>
      <c r="V45" s="2">
        <f>IF(A45=0,"",SUMIF(A22:A33,A11,V22:V33)+V11)</f>
      </c>
      <c r="W45" s="2" t="e">
        <f>_xlfn.IFERROR(IF(A45=0,"",SUMIF(A22:A33,A11,W22:W33)+W11-AA11)+SUMIF(A22:A33,A11,Y22:Y33),"")-#REF!</f>
        <v>#VALUE!</v>
      </c>
      <c r="X45" s="2">
        <f>IF(A45=0,"",SUMIF(A22:A33,A11,Z22:Z33)+SUMIF(A22:A33,A11,X22:X33)+AA11)</f>
      </c>
      <c r="Y45" s="2">
        <f>IF(A45=0,"",SUMIF(A22:A33,A11,AA22:AA33)+Y11)</f>
      </c>
      <c r="Z45" s="2">
        <f>IF(A45=0,"",SUMIF(A22:A33,A11,AB22:AB33)+Z11)</f>
      </c>
      <c r="AA45" s="2">
        <f>IF(A45=0,"",SUMIF(A22:A33,A11,Y22:Y33))</f>
      </c>
      <c r="AB45" s="2">
        <f>IF(A45=0,"",SUMIF(A22:A33,A11,Z22:Z33))</f>
      </c>
    </row>
    <row r="46" spans="1:28" ht="27">
      <c r="A46">
        <f t="shared" si="2"/>
        <v>0</v>
      </c>
      <c r="B46" s="2">
        <f>IF(A46=0,"",SUMIF(A22:A33,A12,B22:B33)+B12)</f>
      </c>
      <c r="C46" s="2">
        <f>IF(A46=0,"",SUMIF(A22:A33,A12,C22:C33)+C12)</f>
      </c>
      <c r="D46" s="2">
        <f>IF(A46=0,"",SUMIF(A22:A33,A12,D22:D33)+D12)</f>
      </c>
      <c r="E46" s="2">
        <f>IF(A46=0,"",SUMIF(A22:A33,A12,E22:E33)+E12)</f>
      </c>
      <c r="F46" s="2">
        <f>IF(A46=0,"",SUMIF(A22:A33,A12,F22:F33)+F12)</f>
      </c>
      <c r="G46" s="2">
        <f>IF(A46=0,"",SUMIF(A22:A33,A12,G22:G33)+G12)</f>
      </c>
      <c r="H46" s="2">
        <f>IF(A46=0,"",SUMIF(A22:A33,A12,H22:H33)+H12)</f>
      </c>
      <c r="I46" s="2">
        <f>IF(A46=0,"",SUMIF(A22:A33,A12,I22:I33)+I12)</f>
      </c>
      <c r="J46" s="2">
        <f>IF(A46=0,"",SUMIF(A22:A33,A12,J22:J33)+J12)</f>
      </c>
      <c r="K46" s="2">
        <f>IF(A46=0,"",SUMIF(A22:A33,A12,K22:K33)+K12)</f>
      </c>
      <c r="L46" s="2">
        <f>IF(A46=0,"",SUMIF(A22:A33,A12,L22:L33)+L12)</f>
      </c>
      <c r="M46" s="2">
        <f>IF(A46=0,"",SUMIF(A22:A33,A12,M22:M33)+M12)</f>
      </c>
      <c r="N46" s="2">
        <f>IF(A46=0,"",SUMIF(A22:A33,A12,N22:N33)+N12)</f>
      </c>
      <c r="O46" s="2">
        <f>IF(A46=0,"",SUMIF(A22:A33,A12,O22:O33)+O12)</f>
      </c>
      <c r="P46" s="2">
        <f>IF(A46=0,"",SUMIF(A22:A33,A12,P22:P33)+P12)</f>
      </c>
      <c r="Q46" s="2">
        <f>IF(A46=0,"",SUMIF(A22:A33,A12,Q22:Q33)+Q12)</f>
      </c>
      <c r="R46" s="2">
        <f>IF(A46=0,"",SUMIF(A22:A33,A12,R22:R33)+R12)</f>
      </c>
      <c r="S46" s="2">
        <f>IF(A46=0,"",SUMIF(A22:A33,A12,S22:S33)+S12)</f>
      </c>
      <c r="T46" s="2">
        <f>IF(A46=0,"",SUMIF(A22:A33,A12,T22:T33)+T12)</f>
      </c>
      <c r="U46" s="2">
        <f>IF(A46=0,"",SUMIF(A22:A33,A12,U22:U33)+U12)</f>
      </c>
      <c r="V46" s="2">
        <f>IF(A46=0,"",SUMIF(A22:A33,A12,V22:V33)+V12)</f>
      </c>
      <c r="W46" s="2" t="e">
        <f>_xlfn.IFERROR(IF(A46=0,"",SUMIF(A22:A33,A12,W22:W33)+W12-AA12)+SUMIF(A22:A33,A12,Y22:Y33),"")-#REF!</f>
        <v>#VALUE!</v>
      </c>
      <c r="X46" s="2">
        <f>IF(A46=0,"",SUMIF(A22:A33,A12,Z22:Z33)+SUMIF(A22:A33,A13,X22:X33)+AA12)</f>
      </c>
      <c r="Y46" s="2">
        <f>IF(A46=0,"",SUMIF(A22:A33,A12,AA22:AA33)+Y12)</f>
      </c>
      <c r="Z46" s="2">
        <f>IF(A46=0,"",SUMIF(A22:A33,A12,AB22:AB33)+Z12)</f>
      </c>
      <c r="AA46" s="2">
        <f>IF(A46=0,"",SUMIF(A22:A33,A12,Y22:Y33))</f>
      </c>
      <c r="AB46" s="2">
        <f>IF(A46=0,"",SUMIF(A22:A33,A12,Z22:Z33))</f>
      </c>
    </row>
    <row r="47" spans="1:28" ht="27">
      <c r="A47">
        <f t="shared" si="2"/>
        <v>0</v>
      </c>
      <c r="B47" s="2">
        <f>IF(A47=0,"",SUMIF(A22:A33,A13,B22:B33)+B13)</f>
      </c>
      <c r="C47" s="2">
        <f>IF(A47=0,"",SUMIF(A22:A33,A13,C22:C33)+C13)</f>
      </c>
      <c r="D47" s="2">
        <f>IF(A47=0,"",SUMIF(A22:A33,A13,D22:D33)+D13)</f>
      </c>
      <c r="E47" s="2">
        <f>IF(A47=0,"",SUMIF(A22:A33,A13,E22:E33)+E13)</f>
      </c>
      <c r="F47" s="2">
        <f>IF(A47=0,"",SUMIF(A22:A33,A13,F22:F33)+F13)</f>
      </c>
      <c r="G47" s="2">
        <f>IF(A47=0,"",SUMIF(A22:A33,A13,G22:G33)+G13)</f>
      </c>
      <c r="H47" s="2">
        <f>IF(A47=0,"",SUMIF(A22:A33,A13,H22:H33)+H13)</f>
      </c>
      <c r="I47" s="2">
        <f>IF(A47=0,"",SUMIF(A22:A33,A13,I22:I33)+I13)</f>
      </c>
      <c r="J47" s="2">
        <f>IF(A47=0,"",SUMIF(A22:A33,A13,J22:J33)+J13)</f>
      </c>
      <c r="K47" s="2">
        <f>IF(A47=0,"",SUMIF(A22:A33,A13,K22:K33)+K13)</f>
      </c>
      <c r="L47" s="2">
        <f>IF(A47=0,"",SUMIF(A22:A33,A13,L22:L33)+L13)</f>
      </c>
      <c r="M47" s="2">
        <f>IF(A47=0,"",SUMIF(A22:A33,A13,M22:M33)+M13)</f>
      </c>
      <c r="N47" s="2">
        <f>IF(A47=0,"",SUMIF(A22:A33,A13,N22:N33)+N13)</f>
      </c>
      <c r="O47" s="2">
        <f>IF(A47=0,"",SUMIF(A22:A33,A13,O22:O33)+O13)</f>
      </c>
      <c r="P47" s="2">
        <f>IF(A47=0,"",SUMIF(A22:A33,A13,P22:P33)+P13)</f>
      </c>
      <c r="Q47" s="2">
        <f>IF(A47=0,"",SUMIF(A22:A33,A13,Q22:Q33)+Q13)</f>
      </c>
      <c r="R47" s="2">
        <f>IF(A47=0,"",SUMIF(A22:A33,A13,R22:R33)+R13)</f>
      </c>
      <c r="S47" s="2">
        <f>IF(A47=0,"",SUMIF(A22:A33,A13,S22:S33)+S13)</f>
      </c>
      <c r="T47" s="2">
        <f>IF(A47=0,"",SUMIF(A22:A33,A13,T22:T33)+T13)</f>
      </c>
      <c r="U47" s="2">
        <f>IF(A47=0,"",SUMIF(A22:A33,A13,U22:U33)+U13)</f>
      </c>
      <c r="V47" s="2">
        <f>IF(A47=0,"",SUMIF(A22:A33,A13,V22:V33)+V13)</f>
      </c>
      <c r="W47" s="2" t="e">
        <f>_xlfn.IFERROR(IF(A47=0,"",SUMIF(A22:A33,A13,W22:W33)+W13-AA13)+SUMIF(A22:A33,A13,Y22:Y33),"")-#REF!</f>
        <v>#VALUE!</v>
      </c>
      <c r="X47" s="2">
        <f>IF(A47=0,"",SUMIF(A22:A33,A13,Z22:Z33)+SUMIF(A22:A33,A13,X22:X33)+AA13)</f>
      </c>
      <c r="Y47" s="2">
        <f>IF(A47=0,"",SUMIF(A22:A33,A13,AA22:AA33)+Y13)</f>
      </c>
      <c r="Z47" s="2">
        <f>IF(A47=0,"",SUMIF(A22:A33,A13,AB22:AB33)+Z13)</f>
      </c>
      <c r="AA47" s="2">
        <f>IF(A47=0,"",SUMIF(A22:A33,A13,Y22:Y33))</f>
      </c>
      <c r="AB47" s="2">
        <f>IF(A47=0,"",SUMIF(A22:A33,A13,Z22:Z33))</f>
      </c>
    </row>
    <row r="48" spans="1:28" ht="27">
      <c r="A48">
        <f t="shared" si="2"/>
        <v>0</v>
      </c>
      <c r="B48" s="2">
        <f>IF(A48=0,"",SUMIF(A22:A33,A14,B22:B33)+B14)</f>
      </c>
      <c r="C48" s="2">
        <f>IF(A48=0,"",SUMIF(A22:A33,A14,C22:C33)+C14)</f>
      </c>
      <c r="D48" s="2">
        <f>IF(A48=0,"",SUMIF(A22:A33,A14,D22:D33)+D14)</f>
      </c>
      <c r="E48" s="2">
        <f>IF(A48=0,"",SUMIF(A22:A33,A14,E22:E33)+E14)</f>
      </c>
      <c r="F48" s="2">
        <f>IF(A48=0,"",SUMIF(A22:A33,A14,F22:F33)+F14)</f>
      </c>
      <c r="G48" s="2">
        <f>IF(A48=0,"",SUMIF(A22:A33,A14,G22:G33)+G14)</f>
      </c>
      <c r="H48" s="2">
        <f>IF(A48=0,"",SUMIF(A22:A33,A14,H22:H33)+H14)</f>
      </c>
      <c r="I48" s="2">
        <f>IF(A48=0,"",SUMIF(A22:A33,A14,I22:I33)+I14)</f>
      </c>
      <c r="J48" s="2">
        <f>IF(A48=0,"",SUMIF(A22:A33,A14,J22:J33)+J14)</f>
      </c>
      <c r="K48" s="2">
        <f>IF(A48=0,"",SUMIF(A22:A33,A14,K22:K33)+K14)</f>
      </c>
      <c r="L48" s="2">
        <f>IF(A48=0,"",SUMIF(A22:A33,A14,L22:L33)+L14)</f>
      </c>
      <c r="M48" s="2">
        <f>IF(A48=0,"",SUMIF(A22:A33,A14,M22:M33)+M14)</f>
      </c>
      <c r="N48" s="2">
        <f>IF(A48=0,"",SUMIF(A22:A33,A14,N22:N33)+N14)</f>
      </c>
      <c r="O48" s="2">
        <f>IF(A48=0,"",SUMIF(A22:A33,A14,O22:O33)+O14)</f>
      </c>
      <c r="P48" s="2">
        <f>IF(A48=0,"",SUMIF(A22:A33,A14,P22:P33)+P14)</f>
      </c>
      <c r="Q48" s="2">
        <f>IF(A48=0,"",SUMIF(A22:A33,A14,Q22:Q33)+Q14)</f>
      </c>
      <c r="R48" s="2">
        <f>IF(A48=0,"",SUMIF(A22:A33,A14,R22:R33)+R14)</f>
      </c>
      <c r="S48" s="2">
        <f>IF(A48=0,"",SUMIF(A22:A33,A14,S22:S33)+S14)</f>
      </c>
      <c r="T48" s="2">
        <f>IF(A48=0,"",SUMIF(A22:A33,A14,T22:T33)+T14)</f>
      </c>
      <c r="U48" s="2">
        <f>IF(A48=0,"",SUMIF(A22:A33,A14,U22:U33)+U14)</f>
      </c>
      <c r="V48" s="2">
        <f>IF(A48=0,"",SUMIF(A22:A33,A14,V22:V33)+V14)</f>
      </c>
      <c r="W48" s="2" t="e">
        <f>_xlfn.IFERROR(IF(A48=0,"",SUMIF(A22:A33,A14,W22:W33)+W14-AA14)+SUMIF(A22:A33,A14,Y22:Y33),"")-#REF!</f>
        <v>#VALUE!</v>
      </c>
      <c r="X48" s="2">
        <f>IF(A48=0,"",SUMIF(A22:A33,A14,Z22:Z33)+SUMIF(A22:A33,A14,X22:X33)+AA14)</f>
      </c>
      <c r="Y48" s="2">
        <f>IF(A48=0,"",SUMIF(A22:A33,A14,AA22:AA33)+Y14)</f>
      </c>
      <c r="Z48" s="2">
        <f>IF(A48=0,"",SUMIF(A22:A33,A14,AB22:AB33)+Z14)</f>
      </c>
      <c r="AA48" s="2">
        <f>IF(A48=0,"",SUMIF(A22:A33,A14,Y22:Y33))</f>
      </c>
      <c r="AB48" s="2">
        <f>IF(A48=0,"",SUMIF(A22:A33,A14,Z22:Z33))</f>
      </c>
    </row>
    <row r="49" spans="1:28" ht="27">
      <c r="A49">
        <f t="shared" si="2"/>
        <v>0</v>
      </c>
      <c r="B49" s="2">
        <f>IF(A49=0,"",SUMIF(A22:A33,A15,B22:B33)+B15)</f>
      </c>
      <c r="C49" s="2">
        <f>IF(A49=0,"",SUMIF(A22:A33,A15,C22:C33)+C15)</f>
      </c>
      <c r="D49" s="2">
        <f>IF(A49=0,"",SUMIF(A22:A33,A15,D22:D33)+D15)</f>
      </c>
      <c r="E49" s="2">
        <f>IF(A49=0,"",SUMIF(A22:A33,A15,E22:E33)+E15)</f>
      </c>
      <c r="F49" s="2">
        <f>IF(A49=0,"",SUMIF(A22:A33,A15,F22:F33)+F15)</f>
      </c>
      <c r="G49" s="2">
        <f>IF(A49=0,"",SUMIF(A22:A33,A15,G22:G33)+G15)</f>
      </c>
      <c r="H49" s="2">
        <f>IF(A49=0,"",SUMIF(A22:A33,A15,H22:H33)+H15)</f>
      </c>
      <c r="I49" s="2">
        <f>IF(A49=0,"",SUMIF(A22:A33,A15,I22:I33)+I15)</f>
      </c>
      <c r="J49" s="2">
        <f>IF(A49=0,"",SUMIF(A22:A33,A15,J22:J33)+J15)</f>
      </c>
      <c r="K49" s="2">
        <f>IF(A49=0,"",SUMIF(A22:A33,A15,K22:K33)+K15)</f>
      </c>
      <c r="L49" s="2">
        <f>IF(A49=0,"",SUMIF(A22:A33,A15,L22:L33)+L15)</f>
      </c>
      <c r="M49" s="2">
        <f>IF(A49=0,"",SUMIF(A22:A33,A15,M22:M33)+M15)</f>
      </c>
      <c r="N49" s="2">
        <f>IF(A49=0,"",SUMIF(A22:A33,A15,N22:N33)+N15)</f>
      </c>
      <c r="O49" s="2">
        <f>IF(A49=0,"",SUMIF(A22:A33,A15,O22:O33)+O15)</f>
      </c>
      <c r="P49" s="2">
        <f>IF(A49=0,"",SUMIF(A22:A33,A15,P22:P33)+P15)</f>
      </c>
      <c r="Q49" s="2">
        <f>IF(A49=0,"",SUMIF(A22:A33,A15,Q22:Q33)+Q15)</f>
      </c>
      <c r="R49" s="2">
        <f>IF(A49=0,"",SUMIF(A22:A33,A15,R22:R33)+R15)</f>
      </c>
      <c r="S49" s="2">
        <f>IF(A49=0,"",SUMIF(A22:A33,A15,S22:S33)+S15)</f>
      </c>
      <c r="T49" s="2">
        <f>IF(A49=0,"",SUMIF(A22:A33,A15,T22:T33)+T15)</f>
      </c>
      <c r="U49" s="2">
        <f>IF(A49=0,"",SUMIF(A22:A33,A15,U22:U33)+U15)</f>
      </c>
      <c r="V49" s="2">
        <f>IF(A49=0,"",SUMIF(A22:A33,A15,V22:V33)+V15)</f>
      </c>
      <c r="W49" s="2" t="e">
        <f>_xlfn.IFERROR(IF(A49=0,"",SUMIF(A22:A33,A15,W22:W33)+W15-AA15)+SUMIF(A22:A33,A15,Y22:Y33),"")-#REF!</f>
        <v>#VALUE!</v>
      </c>
      <c r="X49" s="2">
        <f>IF(A49=0,"",SUMIF(A22:A33,A15,Z22:Z33)+SUMIF(A22:A33,A15,X22:X33)+AA15)</f>
      </c>
      <c r="Y49" s="2">
        <f>IF(A49=0,"",SUMIF(A22:A33,A15,AA22:AA33)+Y15)</f>
      </c>
      <c r="Z49" s="2">
        <f>IF(A49=0,"",SUMIF(A22:A33,A15,AB22:AB33)+Z15)</f>
      </c>
      <c r="AA49" s="2">
        <f>IF(A49=0,"",SUMIF(A22:A33,A15,Y22:Y33))</f>
      </c>
      <c r="AB49" s="2">
        <f>IF(A49=0,"",SUMIF(A22:A33,A15,Z22:Z33))</f>
      </c>
    </row>
    <row r="50" spans="1:28" ht="27">
      <c r="A50">
        <f t="shared" si="2"/>
        <v>0</v>
      </c>
      <c r="B50" s="2">
        <f>IF(A50=0,"",SUMIF(A22:A33,A16,B22:B33)+B16)</f>
      </c>
      <c r="C50" s="2">
        <f>IF(A50=0,"",SUMIF(A22:A33,A16,C22:C33)+C16)</f>
      </c>
      <c r="D50" s="2">
        <f>IF(A50=0,"",SUMIF(A22:A33,A16,D22:D33)+D16)</f>
      </c>
      <c r="E50" s="2">
        <f>IF(A50=0,"",SUMIF(A22:A33,A16,E22:E33)+E16)</f>
      </c>
      <c r="F50" s="2">
        <f>IF(A50=0,"",SUMIF(A22:A33,A16,F22:F33)+F16)</f>
      </c>
      <c r="G50" s="2">
        <f>IF(A50=0,"",SUMIF(A22:A33,A16,G22:G33)+G16)</f>
      </c>
      <c r="H50" s="2">
        <f>IF(A50=0,"",SUMIF(A22:A33,A16,H22:H33)+H16)</f>
      </c>
      <c r="I50" s="2">
        <f>IF(A50=0,"",SUMIF(A22:A33,A16,I22:I33)+I16)</f>
      </c>
      <c r="J50" s="2">
        <f>IF(A50=0,"",SUMIF(A22:A33,A16,J22:J33)+J16)</f>
      </c>
      <c r="K50" s="2">
        <f>IF(A50=0,"",SUMIF(A22:A33,A16,K22:K33)+K16)</f>
      </c>
      <c r="L50" s="2">
        <f>IF(A50=0,"",SUMIF(A22:A33,A16,L22:L33)+L16)</f>
      </c>
      <c r="M50" s="2">
        <f>IF(A50=0,"",SUMIF(A22:A33,A16,M22:M33)+M16)</f>
      </c>
      <c r="N50" s="2">
        <f>IF(A50=0,"",SUMIF(A22:A33,A16,N22:N33)+N16)</f>
      </c>
      <c r="O50" s="2">
        <f>IF(A50=0,"",SUMIF(A22:A33,A16,O22:O33)+O16)</f>
      </c>
      <c r="P50" s="2">
        <f>IF(A50=0,"",SUMIF(A22:A33,A16,P22:P33)+P16)</f>
      </c>
      <c r="Q50" s="2">
        <f>IF(A50=0,"",SUMIF(A22:A33,A16,Q22:Q33)+Q16)</f>
      </c>
      <c r="R50" s="2">
        <f>IF(A50=0,"",SUMIF(A22:A33,A16,R22:R33)+R16)</f>
      </c>
      <c r="S50" s="2">
        <f>IF(A50=0,"",SUMIF(A22:A33,A16,S22:S33)+S16)</f>
      </c>
      <c r="T50" s="2">
        <f>IF(A50=0,"",SUMIF(A22:A33,A16,T22:T33)+T16)</f>
      </c>
      <c r="U50" s="2">
        <f>IF(A50=0,"",SUMIF(A22:A33,A16,U22:U33)+U16)</f>
      </c>
      <c r="V50" s="2">
        <f>IF(A50=0,"",SUMIF(A22:A33,A16,V22:V33)+V16)</f>
      </c>
      <c r="W50" s="2" t="e">
        <f>_xlfn.IFERROR(IF(A50=0,"",SUMIF(A22:A33,A16,W22:W33)+W16-AA16)+SUMIF(A22:A33,A16,Y22:Y33),"")-#REF!</f>
        <v>#VALUE!</v>
      </c>
      <c r="X50" s="2">
        <f>IF(A50=0,"",SUMIF(A22:A33,A16,Z22:Z33)+SUMIF(A22:A33,A16,X22:X33)+AA16)</f>
      </c>
      <c r="Y50" s="2">
        <f>IF(A50=0,"",SUMIF(A22:A33,A16,AA22:AA33)+Y16)</f>
      </c>
      <c r="Z50" s="2">
        <f>IF(A50=0,"",SUMIF(A22:A33,A16,AB22:AB33)+Z16)</f>
      </c>
      <c r="AA50" s="2">
        <f>IF(A50=0,"",SUMIF(A22:A33,A16,Y22:Y33))</f>
      </c>
      <c r="AB50" s="2">
        <f>IF(A50=0,"",SUMIF(A22:A33,A16,Z22:Z33))</f>
      </c>
    </row>
    <row r="51" spans="1:28" ht="27">
      <c r="A51" s="1"/>
      <c r="B51" s="3"/>
      <c r="C51" s="4">
        <f aca="true" t="shared" si="3" ref="C51:AB51">SUM(C39:C50)</f>
        <v>722978</v>
      </c>
      <c r="D51" s="5">
        <f t="shared" si="3"/>
        <v>0</v>
      </c>
      <c r="E51" s="5">
        <f t="shared" si="3"/>
        <v>592155</v>
      </c>
      <c r="F51" s="5">
        <f t="shared" si="3"/>
        <v>501346</v>
      </c>
      <c r="G51" s="5">
        <f t="shared" si="3"/>
        <v>220165</v>
      </c>
      <c r="H51" s="5">
        <f t="shared" si="3"/>
        <v>4481</v>
      </c>
      <c r="I51" s="5">
        <f t="shared" si="3"/>
        <v>563175</v>
      </c>
      <c r="J51" s="5">
        <f t="shared" si="3"/>
        <v>6</v>
      </c>
      <c r="K51" s="5">
        <f t="shared" si="3"/>
        <v>0</v>
      </c>
      <c r="L51" s="5">
        <f t="shared" si="3"/>
        <v>0</v>
      </c>
      <c r="M51" s="5">
        <f t="shared" si="3"/>
        <v>40541</v>
      </c>
      <c r="N51" s="5">
        <f t="shared" si="3"/>
        <v>0</v>
      </c>
      <c r="O51" s="5">
        <f t="shared" si="3"/>
        <v>211</v>
      </c>
      <c r="P51" s="5">
        <f t="shared" si="3"/>
        <v>102</v>
      </c>
      <c r="Q51" s="5">
        <f t="shared" si="3"/>
        <v>128</v>
      </c>
      <c r="R51" s="5">
        <f t="shared" si="3"/>
        <v>11564</v>
      </c>
      <c r="S51" s="5">
        <f t="shared" si="3"/>
        <v>714811</v>
      </c>
      <c r="T51" s="5">
        <f t="shared" si="3"/>
        <v>5</v>
      </c>
      <c r="U51" s="5">
        <f t="shared" si="3"/>
        <v>411</v>
      </c>
      <c r="V51" s="5">
        <f t="shared" si="3"/>
        <v>2379</v>
      </c>
      <c r="W51" s="5" t="e">
        <f t="shared" si="3"/>
        <v>#REF!</v>
      </c>
      <c r="X51" s="5">
        <f t="shared" si="3"/>
        <v>579082</v>
      </c>
      <c r="Y51" s="5">
        <f t="shared" si="3"/>
        <v>1797</v>
      </c>
      <c r="Z51" s="5">
        <f t="shared" si="3"/>
        <v>0</v>
      </c>
      <c r="AA51" s="5">
        <f t="shared" si="3"/>
        <v>0</v>
      </c>
      <c r="AB51" s="6">
        <f t="shared" si="3"/>
        <v>0</v>
      </c>
    </row>
    <row r="53" spans="1:28" ht="27">
      <c r="A53" s="1" t="s">
        <v>40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27">
      <c r="A54" s="1" t="s">
        <v>2</v>
      </c>
      <c r="B54" s="3" t="s">
        <v>3</v>
      </c>
      <c r="C54" s="3" t="s">
        <v>4</v>
      </c>
      <c r="D54" s="3" t="s">
        <v>5</v>
      </c>
      <c r="E54" s="3" t="s">
        <v>6</v>
      </c>
      <c r="F54" s="3" t="s">
        <v>7</v>
      </c>
      <c r="G54" s="3" t="s">
        <v>8</v>
      </c>
      <c r="H54" s="3" t="s">
        <v>9</v>
      </c>
      <c r="I54" s="3" t="s">
        <v>10</v>
      </c>
      <c r="J54" s="3" t="s">
        <v>11</v>
      </c>
      <c r="K54" s="3" t="s">
        <v>12</v>
      </c>
      <c r="L54" s="3" t="s">
        <v>13</v>
      </c>
      <c r="M54" s="3" t="s">
        <v>14</v>
      </c>
      <c r="N54" s="3" t="s">
        <v>15</v>
      </c>
      <c r="O54" s="3" t="s">
        <v>16</v>
      </c>
      <c r="P54" s="3" t="s">
        <v>17</v>
      </c>
      <c r="Q54" s="3" t="s">
        <v>18</v>
      </c>
      <c r="R54" s="3" t="s">
        <v>19</v>
      </c>
      <c r="S54" s="3" t="s">
        <v>20</v>
      </c>
      <c r="T54" s="3" t="s">
        <v>21</v>
      </c>
      <c r="U54" s="3" t="s">
        <v>22</v>
      </c>
      <c r="V54" s="3" t="s">
        <v>23</v>
      </c>
      <c r="W54" s="3" t="s">
        <v>24</v>
      </c>
      <c r="X54" s="3" t="s">
        <v>25</v>
      </c>
      <c r="Y54" s="3" t="s">
        <v>26</v>
      </c>
      <c r="Z54" s="3" t="s">
        <v>27</v>
      </c>
      <c r="AA54" s="3" t="s">
        <v>28</v>
      </c>
      <c r="AB54" s="3"/>
    </row>
    <row r="55" spans="1:28" ht="27">
      <c r="A55" t="s">
        <v>41</v>
      </c>
      <c r="B55" s="2">
        <v>836586</v>
      </c>
      <c r="C55" s="2">
        <v>238049</v>
      </c>
      <c r="D55" s="2">
        <v>0</v>
      </c>
      <c r="E55" s="2">
        <v>64644</v>
      </c>
      <c r="F55" s="2">
        <v>102139</v>
      </c>
      <c r="G55" s="2">
        <v>206961</v>
      </c>
      <c r="H55" s="2">
        <v>5363</v>
      </c>
      <c r="I55" s="2">
        <v>286898</v>
      </c>
      <c r="J55" s="2">
        <v>2</v>
      </c>
      <c r="K55" s="2">
        <v>0</v>
      </c>
      <c r="L55" s="2">
        <v>0</v>
      </c>
      <c r="M55" s="2">
        <v>19946</v>
      </c>
      <c r="N55" s="2">
        <v>0</v>
      </c>
      <c r="O55" s="2">
        <v>68</v>
      </c>
      <c r="P55" s="2">
        <v>52</v>
      </c>
      <c r="Q55" s="2">
        <v>10</v>
      </c>
      <c r="R55" s="2">
        <v>1876</v>
      </c>
      <c r="S55" s="2">
        <v>309161</v>
      </c>
      <c r="T55" s="2">
        <v>2</v>
      </c>
      <c r="U55" s="2">
        <v>42</v>
      </c>
      <c r="V55" s="2">
        <v>3731</v>
      </c>
      <c r="W55" s="2">
        <v>831954</v>
      </c>
      <c r="X55" s="2">
        <v>17807</v>
      </c>
      <c r="Y55" s="2">
        <v>963</v>
      </c>
      <c r="Z55" s="2">
        <v>0</v>
      </c>
      <c r="AA55" s="2">
        <v>306286</v>
      </c>
      <c r="AB55" s="2"/>
    </row>
    <row r="56" spans="1:28" ht="27">
      <c r="A56" t="s">
        <v>42</v>
      </c>
      <c r="B56" s="2">
        <v>831954</v>
      </c>
      <c r="C56" s="2">
        <v>928006</v>
      </c>
      <c r="D56" s="2">
        <v>0</v>
      </c>
      <c r="E56" s="2">
        <v>75821</v>
      </c>
      <c r="F56" s="2">
        <v>53873</v>
      </c>
      <c r="G56" s="2">
        <v>231541</v>
      </c>
      <c r="H56" s="2">
        <v>1347</v>
      </c>
      <c r="I56" s="2">
        <v>277428</v>
      </c>
      <c r="J56" s="2">
        <v>3</v>
      </c>
      <c r="K56" s="2">
        <v>0</v>
      </c>
      <c r="L56" s="2">
        <v>0</v>
      </c>
      <c r="M56" s="2">
        <v>43336</v>
      </c>
      <c r="N56" s="2">
        <v>0</v>
      </c>
      <c r="O56" s="2">
        <v>115</v>
      </c>
      <c r="P56" s="2">
        <v>54</v>
      </c>
      <c r="Q56" s="2">
        <v>157</v>
      </c>
      <c r="R56" s="2">
        <v>28</v>
      </c>
      <c r="S56" s="2">
        <v>283842</v>
      </c>
      <c r="T56" s="2">
        <v>8</v>
      </c>
      <c r="U56" s="2">
        <v>49</v>
      </c>
      <c r="V56" s="2">
        <v>1372</v>
      </c>
      <c r="W56" s="2">
        <v>1516150</v>
      </c>
      <c r="X56" s="2">
        <v>3830</v>
      </c>
      <c r="Y56" s="2">
        <v>1314</v>
      </c>
      <c r="Z56" s="2">
        <v>0</v>
      </c>
      <c r="AA56" s="2">
        <v>315428</v>
      </c>
      <c r="AB56" s="2"/>
    </row>
    <row r="57" spans="2:28" ht="27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2:28" ht="27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2:28" ht="27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2:28" ht="27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2:28" ht="27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2:28" ht="27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2:28" ht="27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2:28" ht="27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2:28" ht="27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2:28" ht="27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27">
      <c r="A67" s="1"/>
      <c r="B67" s="3"/>
      <c r="C67" s="4">
        <f aca="true" t="shared" si="4" ref="C67:Z67">SUM(C55:C66)</f>
        <v>1166055</v>
      </c>
      <c r="D67" s="5">
        <f t="shared" si="4"/>
        <v>0</v>
      </c>
      <c r="E67" s="5">
        <f t="shared" si="4"/>
        <v>140465</v>
      </c>
      <c r="F67" s="5">
        <f t="shared" si="4"/>
        <v>156012</v>
      </c>
      <c r="G67" s="5">
        <f t="shared" si="4"/>
        <v>438502</v>
      </c>
      <c r="H67" s="5">
        <f t="shared" si="4"/>
        <v>6710</v>
      </c>
      <c r="I67" s="5">
        <f t="shared" si="4"/>
        <v>564326</v>
      </c>
      <c r="J67" s="5">
        <f t="shared" si="4"/>
        <v>5</v>
      </c>
      <c r="K67" s="5">
        <f t="shared" si="4"/>
        <v>0</v>
      </c>
      <c r="L67" s="5">
        <f t="shared" si="4"/>
        <v>0</v>
      </c>
      <c r="M67" s="5">
        <f t="shared" si="4"/>
        <v>63282</v>
      </c>
      <c r="N67" s="5">
        <f t="shared" si="4"/>
        <v>0</v>
      </c>
      <c r="O67" s="5">
        <f t="shared" si="4"/>
        <v>183</v>
      </c>
      <c r="P67" s="5">
        <f t="shared" si="4"/>
        <v>106</v>
      </c>
      <c r="Q67" s="5">
        <f t="shared" si="4"/>
        <v>167</v>
      </c>
      <c r="R67" s="5">
        <f t="shared" si="4"/>
        <v>1904</v>
      </c>
      <c r="S67" s="5">
        <f t="shared" si="4"/>
        <v>593003</v>
      </c>
      <c r="T67" s="5">
        <f t="shared" si="4"/>
        <v>10</v>
      </c>
      <c r="U67" s="5">
        <f t="shared" si="4"/>
        <v>91</v>
      </c>
      <c r="V67" s="5">
        <f t="shared" si="4"/>
        <v>5103</v>
      </c>
      <c r="W67" s="5">
        <f t="shared" si="4"/>
        <v>2348104</v>
      </c>
      <c r="X67" s="5">
        <f t="shared" si="4"/>
        <v>21637</v>
      </c>
      <c r="Y67" s="5">
        <f t="shared" si="4"/>
        <v>2277</v>
      </c>
      <c r="Z67" s="6">
        <f t="shared" si="4"/>
        <v>0</v>
      </c>
      <c r="AA67" s="3"/>
      <c r="AB67" s="2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7"/>
  <sheetViews>
    <sheetView zoomScale="55" zoomScaleNormal="55" zoomScalePageLayoutView="0" workbookViewId="0" topLeftCell="A1">
      <selection activeCell="Z67" sqref="Z67"/>
    </sheetView>
  </sheetViews>
  <sheetFormatPr defaultColWidth="9.23046875" defaultRowHeight="27"/>
  <cols>
    <col min="1" max="1" width="57.69140625" style="0" bestFit="1" customWidth="1"/>
    <col min="2" max="2" width="16.37890625" style="0" bestFit="1" customWidth="1"/>
    <col min="3" max="3" width="23.37890625" style="0" bestFit="1" customWidth="1"/>
    <col min="4" max="4" width="16.37890625" style="0" bestFit="1" customWidth="1"/>
    <col min="5" max="5" width="14" style="0" bestFit="1" customWidth="1"/>
    <col min="6" max="6" width="25.83984375" style="0" bestFit="1" customWidth="1"/>
    <col min="7" max="7" width="28.1484375" style="0" bestFit="1" customWidth="1"/>
    <col min="8" max="8" width="9.30859375" style="0" bestFit="1" customWidth="1"/>
    <col min="9" max="9" width="30.5390625" style="0" bestFit="1" customWidth="1"/>
    <col min="10" max="10" width="23.37890625" style="0" bestFit="1" customWidth="1"/>
    <col min="11" max="11" width="20" style="0" bestFit="1" customWidth="1"/>
    <col min="12" max="12" width="9.30859375" style="0" bestFit="1" customWidth="1"/>
    <col min="13" max="13" width="16.37890625" style="0" bestFit="1" customWidth="1"/>
    <col min="14" max="14" width="14" style="0" bestFit="1" customWidth="1"/>
    <col min="15" max="15" width="25.83984375" style="0" bestFit="1" customWidth="1"/>
    <col min="16" max="16" width="15.30859375" style="0" bestFit="1" customWidth="1"/>
    <col min="17" max="17" width="17.5390625" style="0" bestFit="1" customWidth="1"/>
    <col min="18" max="18" width="23.37890625" style="0" bestFit="1" customWidth="1"/>
    <col min="19" max="19" width="25.83984375" style="0" bestFit="1" customWidth="1"/>
    <col min="20" max="21" width="15.30859375" style="0" bestFit="1" customWidth="1"/>
    <col min="22" max="22" width="9.30859375" style="0" bestFit="1" customWidth="1"/>
    <col min="23" max="23" width="23.37890625" style="0" bestFit="1" customWidth="1"/>
    <col min="24" max="24" width="22.30859375" style="0" bestFit="1" customWidth="1"/>
    <col min="25" max="26" width="17.5390625" style="0" bestFit="1" customWidth="1"/>
    <col min="27" max="27" width="15.30859375" style="0" bestFit="1" customWidth="1"/>
    <col min="28" max="28" width="17.5390625" style="0" bestFit="1" customWidth="1"/>
    <col min="29" max="51" width="9.0703125" style="0" bestFit="1" customWidth="1"/>
  </cols>
  <sheetData>
    <row r="1" spans="1:27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7">
      <c r="A2" s="1" t="s">
        <v>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7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  <c r="V4" s="1" t="s">
        <v>23</v>
      </c>
      <c r="W4" s="1" t="s">
        <v>24</v>
      </c>
      <c r="X4" s="1" t="s">
        <v>25</v>
      </c>
      <c r="Y4" s="1" t="s">
        <v>26</v>
      </c>
      <c r="Z4" s="1" t="s">
        <v>27</v>
      </c>
      <c r="AA4" s="1" t="s">
        <v>28</v>
      </c>
    </row>
    <row r="5" spans="1:27" ht="27">
      <c r="A5" t="s">
        <v>29</v>
      </c>
      <c r="B5" s="2">
        <v>257</v>
      </c>
      <c r="C5" s="2">
        <v>4</v>
      </c>
      <c r="D5" s="2">
        <v>0</v>
      </c>
      <c r="E5" s="2">
        <v>0</v>
      </c>
      <c r="F5" s="2">
        <v>28</v>
      </c>
      <c r="G5" s="2">
        <v>82</v>
      </c>
      <c r="H5" s="2">
        <v>0</v>
      </c>
      <c r="I5" s="2">
        <v>0</v>
      </c>
      <c r="J5" s="2">
        <v>83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4</v>
      </c>
      <c r="Q5" s="2">
        <v>0</v>
      </c>
      <c r="R5" s="2">
        <v>0</v>
      </c>
      <c r="S5" s="2">
        <v>1</v>
      </c>
      <c r="T5" s="2">
        <v>0</v>
      </c>
      <c r="U5" s="2">
        <v>31</v>
      </c>
      <c r="V5" s="2">
        <v>0</v>
      </c>
      <c r="W5" s="2">
        <v>252</v>
      </c>
      <c r="X5" s="2">
        <v>0</v>
      </c>
      <c r="Y5" s="2">
        <v>0</v>
      </c>
      <c r="Z5" s="2">
        <v>0</v>
      </c>
      <c r="AA5" s="2">
        <v>99</v>
      </c>
    </row>
    <row r="6" spans="1:27" ht="27">
      <c r="A6" t="s">
        <v>30</v>
      </c>
      <c r="B6" s="2">
        <v>252</v>
      </c>
      <c r="C6" s="2">
        <v>1154</v>
      </c>
      <c r="D6" s="2">
        <v>0</v>
      </c>
      <c r="E6" s="2">
        <v>0</v>
      </c>
      <c r="F6" s="2">
        <v>25</v>
      </c>
      <c r="G6" s="2">
        <v>83</v>
      </c>
      <c r="H6" s="2">
        <v>0</v>
      </c>
      <c r="I6" s="2">
        <v>0</v>
      </c>
      <c r="J6" s="2">
        <v>94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10</v>
      </c>
      <c r="Q6" s="2">
        <v>0</v>
      </c>
      <c r="R6" s="2">
        <v>0</v>
      </c>
      <c r="S6" s="2">
        <v>2</v>
      </c>
      <c r="T6" s="2">
        <v>0</v>
      </c>
      <c r="U6" s="2">
        <v>31</v>
      </c>
      <c r="V6" s="2">
        <v>1</v>
      </c>
      <c r="W6" s="2">
        <v>1376</v>
      </c>
      <c r="X6" s="2">
        <v>0</v>
      </c>
      <c r="Y6" s="2">
        <v>0</v>
      </c>
      <c r="Z6" s="2">
        <v>0</v>
      </c>
      <c r="AA6" s="2">
        <v>70</v>
      </c>
    </row>
    <row r="7" spans="2:27" ht="27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27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ht="27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2:27" ht="27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2:27" ht="27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2:27" ht="27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2:27" ht="27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2:27" ht="27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2:27" ht="27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2:27" ht="27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8" ht="27">
      <c r="A17" s="1"/>
      <c r="B17" s="3"/>
      <c r="C17" s="4">
        <f aca="true" t="shared" si="0" ref="C17:Z17">SUM(C5:C16)</f>
        <v>1158</v>
      </c>
      <c r="D17" s="5">
        <f t="shared" si="0"/>
        <v>0</v>
      </c>
      <c r="E17" s="5">
        <f t="shared" si="0"/>
        <v>0</v>
      </c>
      <c r="F17" s="5">
        <f t="shared" si="0"/>
        <v>53</v>
      </c>
      <c r="G17" s="5">
        <f t="shared" si="0"/>
        <v>165</v>
      </c>
      <c r="H17" s="5">
        <f t="shared" si="0"/>
        <v>0</v>
      </c>
      <c r="I17" s="5">
        <f t="shared" si="0"/>
        <v>0</v>
      </c>
      <c r="J17" s="5">
        <f t="shared" si="0"/>
        <v>177</v>
      </c>
      <c r="K17" s="5">
        <f t="shared" si="0"/>
        <v>0</v>
      </c>
      <c r="L17" s="5">
        <f t="shared" si="0"/>
        <v>0</v>
      </c>
      <c r="M17" s="5">
        <f t="shared" si="0"/>
        <v>0</v>
      </c>
      <c r="N17" s="5">
        <f t="shared" si="0"/>
        <v>0</v>
      </c>
      <c r="O17" s="5">
        <f t="shared" si="0"/>
        <v>0</v>
      </c>
      <c r="P17" s="5">
        <f t="shared" si="0"/>
        <v>14</v>
      </c>
      <c r="Q17" s="5">
        <f t="shared" si="0"/>
        <v>0</v>
      </c>
      <c r="R17" s="5">
        <f t="shared" si="0"/>
        <v>0</v>
      </c>
      <c r="S17" s="5">
        <f t="shared" si="0"/>
        <v>3</v>
      </c>
      <c r="T17" s="5">
        <f t="shared" si="0"/>
        <v>0</v>
      </c>
      <c r="U17" s="5">
        <f t="shared" si="0"/>
        <v>62</v>
      </c>
      <c r="V17" s="5">
        <f t="shared" si="0"/>
        <v>1</v>
      </c>
      <c r="W17" s="5">
        <f t="shared" si="0"/>
        <v>1628</v>
      </c>
      <c r="X17" s="5">
        <f t="shared" si="0"/>
        <v>0</v>
      </c>
      <c r="Y17" s="5">
        <f t="shared" si="0"/>
        <v>0</v>
      </c>
      <c r="Z17" s="6">
        <f t="shared" si="0"/>
        <v>0</v>
      </c>
      <c r="AA17" s="3">
        <f>SUM(Z5:Z16)</f>
        <v>0</v>
      </c>
      <c r="AB17" s="1"/>
    </row>
    <row r="18" spans="1:28" ht="27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1"/>
    </row>
    <row r="19" spans="1:28" ht="2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27">
      <c r="A20" s="1" t="s">
        <v>31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27">
      <c r="A21" s="1" t="s">
        <v>2</v>
      </c>
      <c r="B21" s="1" t="s">
        <v>3</v>
      </c>
      <c r="C21" s="1" t="s">
        <v>4</v>
      </c>
      <c r="D21" s="1" t="s">
        <v>5</v>
      </c>
      <c r="E21" s="1" t="s">
        <v>6</v>
      </c>
      <c r="F21" s="1" t="s">
        <v>7</v>
      </c>
      <c r="G21" s="1" t="s">
        <v>8</v>
      </c>
      <c r="H21" s="1" t="s">
        <v>9</v>
      </c>
      <c r="I21" s="1" t="s">
        <v>10</v>
      </c>
      <c r="J21" s="1" t="s">
        <v>11</v>
      </c>
      <c r="K21" s="1" t="s">
        <v>12</v>
      </c>
      <c r="L21" s="1" t="s">
        <v>13</v>
      </c>
      <c r="M21" s="1" t="s">
        <v>14</v>
      </c>
      <c r="N21" s="1" t="s">
        <v>15</v>
      </c>
      <c r="O21" s="1" t="s">
        <v>16</v>
      </c>
      <c r="P21" s="1" t="s">
        <v>17</v>
      </c>
      <c r="Q21" s="1" t="s">
        <v>18</v>
      </c>
      <c r="R21" s="1" t="s">
        <v>19</v>
      </c>
      <c r="S21" s="1" t="s">
        <v>20</v>
      </c>
      <c r="T21" s="1" t="s">
        <v>21</v>
      </c>
      <c r="U21" s="1" t="s">
        <v>22</v>
      </c>
      <c r="V21" s="1" t="s">
        <v>23</v>
      </c>
      <c r="W21" s="1" t="s">
        <v>32</v>
      </c>
      <c r="X21" s="1" t="s">
        <v>33</v>
      </c>
      <c r="Y21" s="1" t="s">
        <v>34</v>
      </c>
      <c r="Z21" s="1" t="s">
        <v>35</v>
      </c>
      <c r="AA21" s="1" t="s">
        <v>26</v>
      </c>
      <c r="AB21" s="1" t="s">
        <v>27</v>
      </c>
    </row>
    <row r="22" spans="2:28" ht="27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2:28" ht="27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2:28" ht="27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ht="27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28" ht="27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2:28" ht="27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2:28" ht="27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2:28" ht="27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2:28" ht="27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2:28" ht="27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 ht="27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2:28" ht="27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27">
      <c r="A34" s="1"/>
      <c r="B34" s="3"/>
      <c r="C34" s="4">
        <f aca="true" t="shared" si="1" ref="C34:AB34">SUM(C22:C33)</f>
        <v>0</v>
      </c>
      <c r="D34" s="5">
        <f t="shared" si="1"/>
        <v>0</v>
      </c>
      <c r="E34" s="5">
        <f t="shared" si="1"/>
        <v>0</v>
      </c>
      <c r="F34" s="5">
        <f t="shared" si="1"/>
        <v>0</v>
      </c>
      <c r="G34" s="5">
        <f t="shared" si="1"/>
        <v>0</v>
      </c>
      <c r="H34" s="5">
        <f t="shared" si="1"/>
        <v>0</v>
      </c>
      <c r="I34" s="5">
        <f t="shared" si="1"/>
        <v>0</v>
      </c>
      <c r="J34" s="5">
        <f t="shared" si="1"/>
        <v>0</v>
      </c>
      <c r="K34" s="5">
        <f t="shared" si="1"/>
        <v>0</v>
      </c>
      <c r="L34" s="5">
        <f t="shared" si="1"/>
        <v>0</v>
      </c>
      <c r="M34" s="5">
        <f t="shared" si="1"/>
        <v>0</v>
      </c>
      <c r="N34" s="5">
        <f t="shared" si="1"/>
        <v>0</v>
      </c>
      <c r="O34" s="5">
        <f t="shared" si="1"/>
        <v>0</v>
      </c>
      <c r="P34" s="5">
        <f t="shared" si="1"/>
        <v>0</v>
      </c>
      <c r="Q34" s="5">
        <f t="shared" si="1"/>
        <v>0</v>
      </c>
      <c r="R34" s="5">
        <f t="shared" si="1"/>
        <v>0</v>
      </c>
      <c r="S34" s="5">
        <f t="shared" si="1"/>
        <v>0</v>
      </c>
      <c r="T34" s="5">
        <f t="shared" si="1"/>
        <v>0</v>
      </c>
      <c r="U34" s="5">
        <f t="shared" si="1"/>
        <v>0</v>
      </c>
      <c r="V34" s="5">
        <f t="shared" si="1"/>
        <v>0</v>
      </c>
      <c r="W34" s="5">
        <f t="shared" si="1"/>
        <v>0</v>
      </c>
      <c r="X34" s="5">
        <f t="shared" si="1"/>
        <v>0</v>
      </c>
      <c r="Y34" s="5">
        <f t="shared" si="1"/>
        <v>0</v>
      </c>
      <c r="Z34" s="5">
        <f t="shared" si="1"/>
        <v>0</v>
      </c>
      <c r="AA34" s="5">
        <f t="shared" si="1"/>
        <v>0</v>
      </c>
      <c r="AB34" s="6">
        <f t="shared" si="1"/>
        <v>0</v>
      </c>
    </row>
    <row r="35" spans="1:28" ht="2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27">
      <c r="A37" s="1" t="s">
        <v>36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27">
      <c r="A38" s="1" t="s">
        <v>2</v>
      </c>
      <c r="B38" s="1" t="s">
        <v>3</v>
      </c>
      <c r="C38" s="1" t="s">
        <v>4</v>
      </c>
      <c r="D38" s="1" t="s">
        <v>5</v>
      </c>
      <c r="E38" s="1" t="s">
        <v>6</v>
      </c>
      <c r="F38" s="1" t="s">
        <v>7</v>
      </c>
      <c r="G38" s="1" t="s">
        <v>8</v>
      </c>
      <c r="H38" s="1" t="s">
        <v>9</v>
      </c>
      <c r="I38" s="1" t="s">
        <v>10</v>
      </c>
      <c r="J38" s="1" t="s">
        <v>11</v>
      </c>
      <c r="K38" s="1" t="s">
        <v>12</v>
      </c>
      <c r="L38" s="1" t="s">
        <v>13</v>
      </c>
      <c r="M38" s="1" t="s">
        <v>14</v>
      </c>
      <c r="N38" s="1" t="s">
        <v>15</v>
      </c>
      <c r="O38" s="1" t="s">
        <v>16</v>
      </c>
      <c r="P38" s="1" t="s">
        <v>17</v>
      </c>
      <c r="Q38" s="1" t="s">
        <v>18</v>
      </c>
      <c r="R38" s="1" t="s">
        <v>19</v>
      </c>
      <c r="S38" s="1" t="s">
        <v>20</v>
      </c>
      <c r="T38" s="1" t="s">
        <v>21</v>
      </c>
      <c r="U38" s="1" t="s">
        <v>22</v>
      </c>
      <c r="V38" s="1" t="s">
        <v>23</v>
      </c>
      <c r="W38" s="1" t="s">
        <v>32</v>
      </c>
      <c r="X38" s="1" t="s">
        <v>37</v>
      </c>
      <c r="Y38" s="1" t="s">
        <v>26</v>
      </c>
      <c r="Z38" s="1" t="s">
        <v>27</v>
      </c>
      <c r="AA38" s="1" t="s">
        <v>38</v>
      </c>
      <c r="AB38" s="1" t="s">
        <v>39</v>
      </c>
    </row>
    <row r="39" spans="1:28" ht="27">
      <c r="A39" t="str">
        <f aca="true" t="shared" si="2" ref="A39:A50">A5</f>
        <v>2017/10/01</v>
      </c>
      <c r="B39" s="2">
        <f>IF(A39=0,"",SUMIF(A22:A33,A5,B22:B33)+B5)</f>
        <v>257</v>
      </c>
      <c r="C39" s="2">
        <f>IF(A39=0,"",SUMIF(A22:A33,A5,C22:C33)+C5)</f>
        <v>4</v>
      </c>
      <c r="D39" s="2">
        <f>IF(A39=0,"",SUMIF(A22:A33,A5,D22:D33)+D5)</f>
        <v>0</v>
      </c>
      <c r="E39" s="2">
        <f>IF(A39=0,"",SUMIF(A22:A33,A5,E22:E33)+E5)</f>
        <v>0</v>
      </c>
      <c r="F39" s="2">
        <f>IF(A39=0,"",SUMIF(A22:A33,A5,F22:F33)+F5)</f>
        <v>28</v>
      </c>
      <c r="G39" s="2">
        <f>IF(A39=0,"",SUMIF(A22:A33,A5,G22:G33)+G5)</f>
        <v>82</v>
      </c>
      <c r="H39" s="2">
        <f>IF(A39=0,"",SUMIF(A22:A33,A5,H22:H33)+H5)</f>
        <v>0</v>
      </c>
      <c r="I39" s="2">
        <f>IF(A39=0,"",SUMIF(A22:A33,A5,I22:I33)+I5)</f>
        <v>0</v>
      </c>
      <c r="J39" s="2">
        <f>IF(A39=0,"",SUMIF(A22:A33,A5,J22:J33)+J5)</f>
        <v>83</v>
      </c>
      <c r="K39" s="2">
        <f>IF(A39=0,"",SUMIF(A22:A33,A5,K22:K33)+K5)</f>
        <v>0</v>
      </c>
      <c r="L39" s="2">
        <f>IF(A39=0,"",SUMIF(A22:A33,A5,L22:L33)+L5)</f>
        <v>0</v>
      </c>
      <c r="M39" s="2">
        <f>IF(A39=0,"",SUMIF(A22:A33,A5,M22:M33)+M5)</f>
        <v>0</v>
      </c>
      <c r="N39" s="2">
        <f>IF(A39=0,"",SUMIF(A22:A33,A5,N22:N33)+N5)</f>
        <v>0</v>
      </c>
      <c r="O39" s="2">
        <f>IF(A39=0,"",SUMIF(A22:A33,A5,O22:O33)+O5)</f>
        <v>0</v>
      </c>
      <c r="P39" s="2">
        <f>IF(A39=0,"",SUMIF(A22:A33,A5,P22:P33)+P5)</f>
        <v>4</v>
      </c>
      <c r="Q39" s="2">
        <f>IF(A39=0,"",SUMIF(A22:A33,A5,Q22:Q33)+Q5)</f>
        <v>0</v>
      </c>
      <c r="R39" s="2">
        <f>IF(A39=0,"",SUMIF(A22:A33,A5,R22:R33)+R5)</f>
        <v>0</v>
      </c>
      <c r="S39" s="2">
        <f>IF(A39=0,"",SUMIF(A22:A33,A5,S22:S33)+S5)</f>
        <v>1</v>
      </c>
      <c r="T39" s="2">
        <f>IF(A39=0,"",SUMIF(A22:A33,A5,T22:T33)+T5)</f>
        <v>0</v>
      </c>
      <c r="U39" s="2">
        <f>IF(A39=0,"",SUMIF(A22:A33,A5,U22:U33)+U5)</f>
        <v>31</v>
      </c>
      <c r="V39" s="2">
        <f>IF(A39=0,"",SUMIF(A22:A33,A5,V2:V33)+V5)</f>
        <v>0</v>
      </c>
      <c r="W39" s="2">
        <f>_xlfn.IFERROR(IF(A39=0,"",SUMIF(A22:A33,A5,W22:W33)+W5-AA5)+SUMIF(A22:A33,A5,Y22:Y33),"")</f>
        <v>153</v>
      </c>
      <c r="X39" s="2">
        <f>IF(A39=0,"",SUMIF(A22:A33,A5,Z22:Z33)+SUMIF(A22:A33,A5,X22:X33)+AA5)</f>
        <v>99</v>
      </c>
      <c r="Y39" s="2">
        <f>IF(A39=0,"",SUMIF(A22:A33,A5,AA22:AA33)+Y5)</f>
        <v>0</v>
      </c>
      <c r="Z39" s="2">
        <f>IF(A39=0,"",SUMIF(A22:A33,A5,AB22:AB33)+Z5)</f>
        <v>0</v>
      </c>
      <c r="AA39" s="2">
        <f>IF(A39=0,"",SUMIF(A22:A33,A5,Y22:Y33))</f>
        <v>0</v>
      </c>
      <c r="AB39" s="2">
        <f>IF(A39=0,"",SUMIF(A22:A33,A5,Z22:Z33))</f>
        <v>0</v>
      </c>
    </row>
    <row r="40" spans="1:28" ht="27">
      <c r="A40" t="str">
        <f t="shared" si="2"/>
        <v>2017/11/01</v>
      </c>
      <c r="B40" s="2">
        <f>IF(A40=0,"",SUMIF(A22:A33,A6,B22:B33)+B6)</f>
        <v>252</v>
      </c>
      <c r="C40" s="2">
        <f>IF(A40=0,"",SUMIF(A22:A33,A6,C22:C33)+C6)</f>
        <v>1154</v>
      </c>
      <c r="D40" s="2">
        <f>IF(A40=0,"",SUMIF(A22:A33,A6,D22:D33)+D6)</f>
        <v>0</v>
      </c>
      <c r="E40" s="2">
        <f>IF(A40=0,"",SUMIF(A22:A33,A6,E22:E33)+E6)</f>
        <v>0</v>
      </c>
      <c r="F40" s="2">
        <f>IF(A40=0,"",SUMIF(A22:A33,A6,F22:F33)+F6)</f>
        <v>25</v>
      </c>
      <c r="G40" s="2">
        <f>IF(A40=0,"",SUMIF(A22:A33,A6,G22:G33)+G6)</f>
        <v>83</v>
      </c>
      <c r="H40" s="2">
        <f>IF(A40=0,"",SUMIF(A22:A33,A6,H22:H33)+H6)</f>
        <v>0</v>
      </c>
      <c r="I40" s="2">
        <f>IF(A40=0,"",SUMIF(A22:A33,A6,I22:I33)+I6)</f>
        <v>0</v>
      </c>
      <c r="J40" s="2">
        <f>IF(A40=0,"",SUMIF(A22:A33,A6,J22:J33)+J6)</f>
        <v>94</v>
      </c>
      <c r="K40" s="2">
        <f>IF(A40=0,"",SUMIF(A22:A33,A6,K22:K33)+K6)</f>
        <v>0</v>
      </c>
      <c r="L40" s="2">
        <f>IF(A40=0,"",SUMIF(A22:A33,A6,L22:L33)+L6)</f>
        <v>0</v>
      </c>
      <c r="M40" s="2">
        <f>IF(A40=0,"",SUMIF(A22:A33,A6,M22:M33)+M6)</f>
        <v>0</v>
      </c>
      <c r="N40" s="2">
        <f>IF(A40=0,"",SUMIF(A22:A33,A6,N22:N33)+N6)</f>
        <v>0</v>
      </c>
      <c r="O40" s="2">
        <f>IF(A40=0,"",SUMIF(A22:A33,A6,O22:O33)+O6)</f>
        <v>0</v>
      </c>
      <c r="P40" s="2">
        <f>IF(A40=0,"",SUMIF(A22:A33,A6,P22:P33)+P6)</f>
        <v>10</v>
      </c>
      <c r="Q40" s="2">
        <f>IF(A40=0,"",SUMIF(A22:A33,A6,Q22:Q33)+Q6)</f>
        <v>0</v>
      </c>
      <c r="R40" s="2">
        <f>IF(A40=0,"",SUMIF(A22:A33,A6,R22:R33)+R6)</f>
        <v>0</v>
      </c>
      <c r="S40" s="2">
        <f>IF(A40=0,"",SUMIF(A22:A33,A6,S22:S33)+S6)</f>
        <v>2</v>
      </c>
      <c r="T40" s="2">
        <f>IF(A40=0,"",SUMIF(A22:A33,A6,T22:T33)+T6)</f>
        <v>0</v>
      </c>
      <c r="U40" s="2">
        <f>IF(A40=0,"",SUMIF(A22:A33,A6,U22:U33)+U6)</f>
        <v>31</v>
      </c>
      <c r="V40" s="2">
        <f>IF(A40=0,"",SUMIF(A22:A33,A6,V22:V33)+V6)</f>
        <v>1</v>
      </c>
      <c r="W40" s="2">
        <f>_xlfn.IFERROR(IF(A40=0,"",SUMIF(A22:A33,A6,W22:W33)+W6-AA6)+SUMIF(A22:A33,A6,Y22:Y33),"")</f>
        <v>1306</v>
      </c>
      <c r="X40" s="2">
        <f>IF(A40=0,"",SUMIF(A22:A33,A6,Z22:Z33)+SUMIF(A22:A33,A6,X22:X33)+AA6)</f>
        <v>70</v>
      </c>
      <c r="Y40" s="2">
        <f>IF(A40=0,"",SUMIF(A22:A33,A6,AA22:AA33)+Y6)</f>
        <v>0</v>
      </c>
      <c r="Z40" s="2">
        <f>IF(A40=0,"",SUMIF(A22:A33,A6,AB22:AB33)+Z6)</f>
        <v>0</v>
      </c>
      <c r="AA40" s="2">
        <f>IF(A40=0,"",SUMIF(A22:A33,A6,Y22:Y33))</f>
        <v>0</v>
      </c>
      <c r="AB40" s="2">
        <f>IF(A40=0,"",SUMIF(A22:A33,A6,Z22:Z33))</f>
        <v>0</v>
      </c>
    </row>
    <row r="41" spans="1:28" ht="27">
      <c r="A41">
        <f t="shared" si="2"/>
        <v>0</v>
      </c>
      <c r="B41" s="2">
        <f>IF(A41=0,"",SUMIF(A22:A33,A7,B22:B33)+B7)</f>
      </c>
      <c r="C41" s="2">
        <f>IF(A41=0,"",SUMIF(A22:A33,A7,C22:C33)+C7)</f>
      </c>
      <c r="D41" s="2">
        <f>IF(A41=0,"",SUMIF(A22:A33,A7,D22:D33)+D7)</f>
      </c>
      <c r="E41" s="2">
        <f>IF(A41=0,"",SUMIF(A22:A33,A7,E22:E33)+E7)</f>
      </c>
      <c r="F41" s="2">
        <f>IF(A41=0,"",SUMIF(A22:A33,A7,F22:F33)+F7)</f>
      </c>
      <c r="G41" s="2">
        <f>IF(A41=0,"",SUMIF(A22:A33,A7,G22:G33)+G7)</f>
      </c>
      <c r="H41" s="2">
        <f>IF(A41=0,"",SUMIF(A22:A33,A7,H22:H33)+H7)</f>
      </c>
      <c r="I41" s="2">
        <f>IF(A41=0,"",SUMIF(A22:A33,A7,I22:I33)+I7)</f>
      </c>
      <c r="J41" s="2">
        <f>IF(A41=0,"",SUMIF(A22:A33,A7,J22:J33)+J7)</f>
      </c>
      <c r="K41" s="2">
        <f>IF(A41=0,"",SUMIF(A22:A33,A7,K22:K33)+K7)</f>
      </c>
      <c r="L41" s="2">
        <f>IF(A41=0,"",SUMIF(A22:A33,A7,L22:L33)+L7)</f>
      </c>
      <c r="M41" s="2">
        <f>IF(A41=0,"",SUMIF(A22:A33,A7,M22:M33)+M7)</f>
      </c>
      <c r="N41" s="2">
        <f>IF(A41=0,"",SUMIF(A22:A33,A7,N22:N33)+N7)</f>
      </c>
      <c r="O41" s="2">
        <f>IF(A41=0,"",SUMIF(A22:A33,A7,O22:O33)+O7)</f>
      </c>
      <c r="P41" s="2">
        <f>IF(A41=0,"",SUMIF(A22:A33,A7,P22:P33)+P7)</f>
      </c>
      <c r="Q41" s="2">
        <f>IF(A41=0,"",SUMIF(A22:A33,A7,Q22:Q33)+Q7)</f>
      </c>
      <c r="R41" s="2">
        <f>IF(A41=0,"",SUMIF(A22:A33,A7,R22:R33)+R7)</f>
      </c>
      <c r="S41" s="2">
        <f>IF(A41=0,"",SUMIF(A22:A33,A7,S22:S33)+S7)</f>
      </c>
      <c r="T41" s="2">
        <f>IF(A41=0,"",SUMIF(A22:A33,A7,T22:T33)+T7)</f>
      </c>
      <c r="U41" s="2">
        <f>IF(A41=0,"",SUMIF(A22:A33,A7,U22:U33)+U7)</f>
      </c>
      <c r="V41" s="2">
        <f>IF(A41=0,"",SUMIF(A22:A33,A7,V22:V33)+V7)</f>
      </c>
      <c r="W41" s="2">
        <f>_xlfn.IFERROR(IF(A41=0,"",SUMIF(A22:A33,A7,W22:W33)+W7-AA7)+SUMIF(A22:A33,A7,Y22:Y33),"")</f>
      </c>
      <c r="X41" s="2">
        <f>IF(A41=0,"",SUMIF(A22:A33,A7,Z22:Z33)+SUMIF(A22:A33,A7,X22:X33)+AA7)</f>
      </c>
      <c r="Y41" s="2">
        <f>IF(A41=0,"",SUMIF(A22:A33,A7,AA22:AA33)+Y7)</f>
      </c>
      <c r="Z41" s="2">
        <f>IF(A41=0,"",SUMIF(A22:A33,A7,AB22:AB33)+Z7)</f>
      </c>
      <c r="AA41" s="2">
        <f>IF(A41=0,"",SUMIF(A22:A33,A7,Y22:Y33))</f>
      </c>
      <c r="AB41" s="2">
        <f>IF(A41=0,"",SUMIF(A22:A33,A7,Z22:Z33))</f>
      </c>
    </row>
    <row r="42" spans="1:28" ht="27">
      <c r="A42">
        <f t="shared" si="2"/>
        <v>0</v>
      </c>
      <c r="B42" s="2">
        <f>IF(A42=0,"",SUMIF(A22:A33,A8,B22:B33)+B8)</f>
      </c>
      <c r="C42" s="2">
        <f>IF(A42=0,"",SUMIF(A22:A33,A8,C22:C33)+C8)</f>
      </c>
      <c r="D42" s="2">
        <f>IF(A42=0,"",SUMIF(A22:A33,A8,D22:D33)+D8)</f>
      </c>
      <c r="E42" s="2">
        <f>IF(A42=0,"",SUMIF(A22:A33,A8,E22:E33)+E8)</f>
      </c>
      <c r="F42" s="2">
        <f>IF(A42=0,"",SUMIF(A22:A33,A8,F22:F33)+F8)</f>
      </c>
      <c r="G42" s="2">
        <f>IF(A42=0,"",SUMIF(A22:A33,A8,G22:G33)+G8)</f>
      </c>
      <c r="H42" s="2">
        <f>IF(A42=0,"",SUMIF(A22:A33,A8,H22:H33)+H8)</f>
      </c>
      <c r="I42" s="2">
        <f>IF(A42=0,"",SUMIF(A22:A33,A8,I22:I33)+I8)</f>
      </c>
      <c r="J42" s="2">
        <f>IF(A42=0,"",SUMIF(A22:A33,A8,J22:J33)+J8)</f>
      </c>
      <c r="K42" s="2">
        <f>IF(A42=0,"",SUMIF(A22:A33,A8,K22:K33)+K8)</f>
      </c>
      <c r="L42" s="2">
        <f>IF(A42=0,"",SUMIF(A22:A33,A8,L22:L33)+L8)</f>
      </c>
      <c r="M42" s="2">
        <f>IF(A42=0,"",SUMIF(A22:A33,A8,M22:M33)+M8)</f>
      </c>
      <c r="N42" s="2">
        <f>IF(A42=0,"",SUMIF(A22:A33,A8,N22:N33)+N8)</f>
      </c>
      <c r="O42" s="2">
        <f>IF(A42=0,"",SUMIF(A22:A33,A8,O22:O33)+O8)</f>
      </c>
      <c r="P42" s="2">
        <f>IF(A42=0,"",SUMIF(A22:A33,A8,P22:P33)+P8)</f>
      </c>
      <c r="Q42" s="2">
        <f>IF(A42=0,"",SUMIF(A22:A33,A8,Q22:Q33)+Q8)</f>
      </c>
      <c r="R42" s="2">
        <f>IF(A42=0,"",SUMIF(A22:A33,A8,R22:R33)+R8)</f>
      </c>
      <c r="S42" s="2">
        <f>IF(A42=0,"",SUMIF(A22:A33,A8,S22:S33)+S8)</f>
      </c>
      <c r="T42" s="2">
        <f>IF(A42=0,"",SUMIF(A22:A33,A8,T22:T33)+T8)</f>
      </c>
      <c r="U42" s="2">
        <f>IF(A42=0,"",SUMIF(A22:A33,A8,U22:U33)+U8)</f>
      </c>
      <c r="V42" s="2">
        <f>IF(A42=0,"",SUMIF(A22:A33,A8,V22:V33)+V8)</f>
      </c>
      <c r="W42" s="2">
        <f>_xlfn.IFERROR(IF(A42=0,"",SUMIF(A22:A33,A8,W22:W33)+W8-AA8)+SUMIF(A22:A33,A8,Y22:Y33),"")</f>
      </c>
      <c r="X42" s="2">
        <f>IF(A42=0,"",SUMIF(A22:A33,A8,Z22:Z33)+SUMIF(A22:A33,A8,X22:X33)+AA8)</f>
      </c>
      <c r="Y42" s="2">
        <f>IF(A42=0,"",SUMIF(A22:A33,A8,AA22:AA33)+Y8)</f>
      </c>
      <c r="Z42" s="2">
        <f>IF(A42=0,"",SUMIF(A22:A33,A8,AB22:AB33)+Z8)</f>
      </c>
      <c r="AA42" s="2">
        <f>IF(A42=0,"",SUMIF(A22:A33,A8,Y22:Y33))</f>
      </c>
      <c r="AB42" s="2">
        <f>IF(A42=0,"",SUMIF(A22:A33,A8,Z22:Z33))</f>
      </c>
    </row>
    <row r="43" spans="1:28" ht="27">
      <c r="A43">
        <f t="shared" si="2"/>
        <v>0</v>
      </c>
      <c r="B43" s="2">
        <f>IF(A43=0,"",SUMIF(A22:A33,A9,B22:B33)+B9)</f>
      </c>
      <c r="C43" s="2">
        <f>IF(A43=0,"",SUMIF(A22:A33,A9,C22:C33)+C9)</f>
      </c>
      <c r="D43" s="2">
        <f>IF(A43=0,"",SUMIF(A22:A33,A9,D22:D33)+D9)</f>
      </c>
      <c r="E43" s="2">
        <f>IF(A43=0,"",SUMIF(A22:A33,A9,E22:E33)+E9)</f>
      </c>
      <c r="F43" s="2">
        <f>IF(A43=0,"",SUMIF(A22:A33,A9,F22:F33)+F9)</f>
      </c>
      <c r="G43" s="2">
        <f>IF(A43=0,"",SUMIF(A22:A33,A9,G22:G33)+G9)</f>
      </c>
      <c r="H43" s="2">
        <f>IF(A43=0,"",SUMIF(A22:A33,A9,H22:H33)+H9)</f>
      </c>
      <c r="I43" s="2">
        <f>IF(A43=0,"",SUMIF(A22:A33,A9,I22:I33)+I9)</f>
      </c>
      <c r="J43" s="2">
        <f>IF(A43=0,"",SUMIF(A22:A33,A9,J22:J33)+J9)</f>
      </c>
      <c r="K43" s="2">
        <f>IF(A43=0,"",SUMIF(A22:A33,A9,K22:K33)+K9)</f>
      </c>
      <c r="L43" s="2">
        <f>IF(A43=0,"",SUMIF(A22:A33,A9,L22:L33)+L9)</f>
      </c>
      <c r="M43" s="2">
        <f>IF(A43=0,"",SUMIF(A22:A33,A9,M22:M33)+M9)</f>
      </c>
      <c r="N43" s="2">
        <f>IF(A43=0,"",SUMIF(A22:A33,A9,N22:N33)+N9)</f>
      </c>
      <c r="O43" s="2">
        <f>IF(A43=0,"",SUMIF(A22:A33,A9,O22:O33)+O9)</f>
      </c>
      <c r="P43" s="2">
        <f>IF(A43=0,"",SUMIF(A22:A33,A9,P22:P33)+P9)</f>
      </c>
      <c r="Q43" s="2">
        <f>IF(A43=0,"",SUMIF(A22:A33,A9,Q22:Q33)+Q9)</f>
      </c>
      <c r="R43" s="2">
        <f>IF(A43=0,"",SUMIF(A22:A33,A9,R22:R33)+R9)</f>
      </c>
      <c r="S43" s="2">
        <f>IF(A43=0,"",SUMIF(A22:A33,A9,S22:S33)+S9)</f>
      </c>
      <c r="T43" s="2">
        <f>IF(A43=0,"",SUMIF(A22:A33,A9,T22:T33)+T9)</f>
      </c>
      <c r="U43" s="2">
        <f>IF(A43=0,"",SUMIF(A22:A33,A9,U22:U33)+U9)</f>
      </c>
      <c r="V43" s="2">
        <f>IF(A43=0,"",SUMIF(A22:A33,A9,V22:V33)+V9)</f>
      </c>
      <c r="W43" s="2">
        <f>_xlfn.IFERROR(IF(A43=0,"",SUMIF(A22:A33,A9,W22:W33)+W9-AA9)+SUMIF(A22:A33,A9,Y22:Y33),"")</f>
      </c>
      <c r="X43" s="2">
        <f>IF(A43=0,"",SUMIF(A22:A33,A9,Z22:Z33)+SUMIF(A22:A33,A9,X22:X33)+AA9)</f>
      </c>
      <c r="Y43" s="2">
        <f>IF(A43=0,"",SUMIF(A22:A33,A9,AA22:AA33)+Y9)</f>
      </c>
      <c r="Z43" s="2">
        <f>IF(A43=0,"",SUMIF(A22:A33,A9,AB22:AB33)+Z9)</f>
      </c>
      <c r="AA43" s="2">
        <f>IF(A43=0,"",SUMIF(A22:A33,A9,Y22:Y33))</f>
      </c>
      <c r="AB43" s="2">
        <f>IF(A43=0,"",SUMIF(A22:A33,A9,Z22:Z33))</f>
      </c>
    </row>
    <row r="44" spans="1:28" ht="27">
      <c r="A44">
        <f t="shared" si="2"/>
        <v>0</v>
      </c>
      <c r="B44" s="2">
        <f>IF(A44=0,"",SUMIF(A22:A33,A10,B22:B33)+B10)</f>
      </c>
      <c r="C44" s="2">
        <f>IF(A44=0,"",SUMIF(A22:A33,A10,C22:C33)+C10)</f>
      </c>
      <c r="D44" s="2">
        <f>IF(A44=0,"",SUMIF(A22:A33,A10,D22:D33)+D10)</f>
      </c>
      <c r="E44" s="2">
        <f>IF(A44=0,"",SUMIF(A22:A33,A10,E22:E33)+E10)</f>
      </c>
      <c r="F44" s="2">
        <f>IF(A44=0,"",SUMIF(A22:A33,A10,F22:F33)+F10)</f>
      </c>
      <c r="G44" s="2">
        <f>IF(A44=0,"",SUMIF(A22:A33,A10,G22:G33)+G10)</f>
      </c>
      <c r="H44" s="2">
        <f>IF(A44=0,"",SUMIF(A22:A33,A10,H22:H33)+H10)</f>
      </c>
      <c r="I44" s="2">
        <f>IF(A44=0,"",SUMIF(A22:A33,A10,I22:I33)+I10)</f>
      </c>
      <c r="J44" s="2">
        <f>IF(A44=0,"",SUMIF(A22:A33,A10,J22:J33)+J10)</f>
      </c>
      <c r="K44" s="2">
        <f>IF(A44=0,"",SUMIF(A22:A33,A10,K22:K33)+K10)</f>
      </c>
      <c r="L44" s="2">
        <f>IF(A44=0,"",SUMIF(A22:A33,A10,L22:L33)+L10)</f>
      </c>
      <c r="M44" s="2">
        <f>IF(A44=0,"",SUMIF(A22:A33,A10,M22:M33)+M10)</f>
      </c>
      <c r="N44" s="2">
        <f>IF(A44=0,"",SUMIF(A22:A33,A10,N22:N33)+N10)</f>
      </c>
      <c r="O44" s="2">
        <f>IF(A44=0,"",SUMIF(A22:A33,A10,O22:O33)+O10)</f>
      </c>
      <c r="P44" s="2">
        <f>IF(A44=0,"",SUMIF(A22:A33,A10,P22:P33)+P10)</f>
      </c>
      <c r="Q44" s="2">
        <f>IF(A44=0,"",SUMIF(A22:A33,A10,Q22:Q33)+Q10)</f>
      </c>
      <c r="R44" s="2">
        <f>IF(A44=0,"",SUMIF(A22:A33,A10,R22:R33)+R10)</f>
      </c>
      <c r="S44" s="2">
        <f>IF(A44=0,"",SUMIF(A22:A33,A10,S22:S33)+S10)</f>
      </c>
      <c r="T44" s="2">
        <f>IF(A44=0,"",SUMIF(A22:A33,A10,T22:T33)+T10)</f>
      </c>
      <c r="U44" s="2">
        <f>IF(A44=0,"",SUMIF(A22:A33,A10,U22:U33)+U10)</f>
      </c>
      <c r="V44" s="2">
        <f>IF(A44=0,"",SUMIF(A22:A33,A10,V22:V33)+V10)</f>
      </c>
      <c r="W44" s="2">
        <f>_xlfn.IFERROR(IF(A44=0,"",SUMIF(A22:A33,A10,W22:W33)+W10-AA10)+SUMIF(A22:A33,A10,Y22:Y33),"")</f>
      </c>
      <c r="X44" s="2">
        <f>IF(A44=0,"",SUMIF(A22:A33,A10,Z22:Z33)+SUMIF(A22:A33,A10,X22:X33)+AA10)</f>
      </c>
      <c r="Y44" s="2">
        <f>IF(A44=0,"",SUMIF(A22:A33,A10,AA22:AA33)+Y10)</f>
      </c>
      <c r="Z44" s="2">
        <f>IF(A44=0,"",SUMIF(A22:A33,A10,AB22:AB33)+Z10)</f>
      </c>
      <c r="AA44" s="2">
        <f>IF(A44=0,"",SUMIF(A22:A33,A10,Y22:Y33))</f>
      </c>
      <c r="AB44" s="2">
        <f>IF(A44=0,"",SUMIF(A22:A33,A10,Z22:Z33))</f>
      </c>
    </row>
    <row r="45" spans="1:28" ht="27">
      <c r="A45">
        <f t="shared" si="2"/>
        <v>0</v>
      </c>
      <c r="B45" s="2">
        <f>IF(A45=0,"",SUMIF(A22:A33,A11,B22:B33)+B11)</f>
      </c>
      <c r="C45" s="2">
        <f>IF(A45=0,"",SUMIF(A22:A33,A11,C22:C33)+C11)</f>
      </c>
      <c r="D45" s="2">
        <f>IF(A45=0,"",SUMIF(A22:A33,A11,D22:D33)+D11)</f>
      </c>
      <c r="E45" s="2">
        <f>IF(A45=0,"",SUMIF(A22:A33,A11,E22:E33)+E11)</f>
      </c>
      <c r="F45" s="2">
        <f>IF(A45=0,"",SUMIF(A22:A33,A11,F22:F33)+F11)</f>
      </c>
      <c r="G45" s="2">
        <f>IF(A45=0,"",SUMIF(A22:A33,A11,G22:G33)+G11)</f>
      </c>
      <c r="H45" s="2">
        <f>IF(A45=0,"",SUMIF(A22:A33,A11,H22:H33)+H11)</f>
      </c>
      <c r="I45" s="2">
        <f>IF(A45=0,"",SUMIF(A22:A33,A11,I22:I33)+I11)</f>
      </c>
      <c r="J45" s="2">
        <f>IF(A45=0,"",SUMIF(A22:A33,A11,J22:J33)+J11)</f>
      </c>
      <c r="K45" s="2">
        <f>IF(A45=0,"",SUMIF(A22:A33,A11,K22:K33)+K11)</f>
      </c>
      <c r="L45" s="2">
        <f>IF(A45=0,"",SUMIF(A22:A33,A11,L22:L33)+L11)</f>
      </c>
      <c r="M45" s="2">
        <f>IF(A45=0,"",SUMIF(A22:A33,A11,M22:M33)+M11)</f>
      </c>
      <c r="N45" s="2">
        <f>IF(A45=0,"",SUMIF(A22:A33,A11,N22:N33)+N11)</f>
      </c>
      <c r="O45" s="2">
        <f>IF(A45=0,"",SUMIF(A22:A33,A11,O22:O33)+O11)</f>
      </c>
      <c r="P45" s="2">
        <f>IF(A45=0,"",SUMIF(A22:A33,A11,P22:P33)+P11)</f>
      </c>
      <c r="Q45" s="2">
        <f>IF(A45=0,"",SUMIF(A22:A33,A11,Q22:Q33)+Q11)</f>
      </c>
      <c r="R45" s="2">
        <f>IF(A45=0,"",SUMIF(A22:A33,A11,R22:R33)+R11)</f>
      </c>
      <c r="S45" s="2">
        <f>IF(A45=0,"",SUMIF(A22:A33,A11,S22:S33)+S11)</f>
      </c>
      <c r="T45" s="2">
        <f>IF(A45=0,"",SUMIF(A22:A33,A11,T22:T33)+T11)</f>
      </c>
      <c r="U45" s="2">
        <f>IF(A45=0,"",SUMIF(A22:A33,A11,U22:U33)+U11)</f>
      </c>
      <c r="V45" s="2">
        <f>IF(A45=0,"",SUMIF(A22:A33,A11,V22:V33)+V11)</f>
      </c>
      <c r="W45" s="2">
        <f>_xlfn.IFERROR(IF(A45=0,"",SUMIF(A22:A33,A11,W22:W33)+W11-AA11)+SUMIF(A22:A33,A11,Y22:Y33),"")</f>
      </c>
      <c r="X45" s="2">
        <f>IF(A45=0,"",SUMIF(A22:A33,A11,Z22:Z33)+SUMIF(A22:A33,A11,X22:X33)+AA11)</f>
      </c>
      <c r="Y45" s="2">
        <f>IF(A45=0,"",SUMIF(A22:A33,A11,AA22:AA33)+Y11)</f>
      </c>
      <c r="Z45" s="2">
        <f>IF(A45=0,"",SUMIF(A22:A33,A11,AB22:AB33)+Z11)</f>
      </c>
      <c r="AA45" s="2">
        <f>IF(A45=0,"",SUMIF(A22:A33,A11,Y22:Y33))</f>
      </c>
      <c r="AB45" s="2">
        <f>IF(A45=0,"",SUMIF(A22:A33,A11,Z22:Z33))</f>
      </c>
    </row>
    <row r="46" spans="1:28" ht="27">
      <c r="A46">
        <f t="shared" si="2"/>
        <v>0</v>
      </c>
      <c r="B46" s="2">
        <f>IF(A46=0,"",SUMIF(A22:A33,A12,B22:B33)+B12)</f>
      </c>
      <c r="C46" s="2">
        <f>IF(A46=0,"",SUMIF(A22:A33,A12,C22:C33)+C12)</f>
      </c>
      <c r="D46" s="2">
        <f>IF(A46=0,"",SUMIF(A22:A33,A12,D22:D33)+D12)</f>
      </c>
      <c r="E46" s="2">
        <f>IF(A46=0,"",SUMIF(A22:A33,A12,E22:E33)+E12)</f>
      </c>
      <c r="F46" s="2">
        <f>IF(A46=0,"",SUMIF(A22:A33,A12,F22:F33)+F12)</f>
      </c>
      <c r="G46" s="2">
        <f>IF(A46=0,"",SUMIF(A22:A33,A12,G22:G33)+G12)</f>
      </c>
      <c r="H46" s="2">
        <f>IF(A46=0,"",SUMIF(A22:A33,A12,H22:H33)+H12)</f>
      </c>
      <c r="I46" s="2">
        <f>IF(A46=0,"",SUMIF(A22:A33,A12,I22:I33)+I12)</f>
      </c>
      <c r="J46" s="2">
        <f>IF(A46=0,"",SUMIF(A22:A33,A12,J22:J33)+J12)</f>
      </c>
      <c r="K46" s="2">
        <f>IF(A46=0,"",SUMIF(A22:A33,A12,K22:K33)+K12)</f>
      </c>
      <c r="L46" s="2">
        <f>IF(A46=0,"",SUMIF(A22:A33,A12,L22:L33)+L12)</f>
      </c>
      <c r="M46" s="2">
        <f>IF(A46=0,"",SUMIF(A22:A33,A12,M22:M33)+M12)</f>
      </c>
      <c r="N46" s="2">
        <f>IF(A46=0,"",SUMIF(A22:A33,A12,N22:N33)+N12)</f>
      </c>
      <c r="O46" s="2">
        <f>IF(A46=0,"",SUMIF(A22:A33,A12,O22:O33)+O12)</f>
      </c>
      <c r="P46" s="2">
        <f>IF(A46=0,"",SUMIF(A22:A33,A12,P22:P33)+P12)</f>
      </c>
      <c r="Q46" s="2">
        <f>IF(A46=0,"",SUMIF(A22:A33,A12,Q22:Q33)+Q12)</f>
      </c>
      <c r="R46" s="2">
        <f>IF(A46=0,"",SUMIF(A22:A33,A12,R22:R33)+R12)</f>
      </c>
      <c r="S46" s="2">
        <f>IF(A46=0,"",SUMIF(A22:A33,A12,S22:S33)+S12)</f>
      </c>
      <c r="T46" s="2">
        <f>IF(A46=0,"",SUMIF(A22:A33,A12,T22:T33)+T12)</f>
      </c>
      <c r="U46" s="2">
        <f>IF(A46=0,"",SUMIF(A22:A33,A12,U22:U33)+U12)</f>
      </c>
      <c r="V46" s="2">
        <f>IF(A46=0,"",SUMIF(A22:A33,A12,V22:V33)+V12)</f>
      </c>
      <c r="W46" s="2">
        <f>_xlfn.IFERROR(IF(A46=0,"",SUMIF(A22:A33,A12,W22:W33)+W12-AA12)+SUMIF(A22:A33,A12,Y22:Y33),"")</f>
      </c>
      <c r="X46" s="2">
        <f>IF(A46=0,"",SUMIF(A22:A33,A12,Z22:Z33)+SUMIF(A22:A33,A13,X22:X33)+AA12)</f>
      </c>
      <c r="Y46" s="2">
        <f>IF(A46=0,"",SUMIF(A22:A33,A12,AA22:AA33)+Y12)</f>
      </c>
      <c r="Z46" s="2">
        <f>IF(A46=0,"",SUMIF(A22:A33,A12,AB22:AB33)+Z12)</f>
      </c>
      <c r="AA46" s="2">
        <f>IF(A46=0,"",SUMIF(A22:A33,A12,Y22:Y33))</f>
      </c>
      <c r="AB46" s="2">
        <f>IF(A46=0,"",SUMIF(A22:A33,A12,Z22:Z33))</f>
      </c>
    </row>
    <row r="47" spans="1:28" ht="27">
      <c r="A47">
        <f t="shared" si="2"/>
        <v>0</v>
      </c>
      <c r="B47" s="2">
        <f>IF(A47=0,"",SUMIF(A22:A33,A13,B22:B33)+B13)</f>
      </c>
      <c r="C47" s="2">
        <f>IF(A47=0,"",SUMIF(A22:A33,A13,C22:C33)+C13)</f>
      </c>
      <c r="D47" s="2">
        <f>IF(A47=0,"",SUMIF(A22:A33,A13,D22:D33)+D13)</f>
      </c>
      <c r="E47" s="2">
        <f>IF(A47=0,"",SUMIF(A22:A33,A13,E22:E33)+E13)</f>
      </c>
      <c r="F47" s="2">
        <f>IF(A47=0,"",SUMIF(A22:A33,A13,F22:F33)+F13)</f>
      </c>
      <c r="G47" s="2">
        <f>IF(A47=0,"",SUMIF(A22:A33,A13,G22:G33)+G13)</f>
      </c>
      <c r="H47" s="2">
        <f>IF(A47=0,"",SUMIF(A22:A33,A13,H22:H33)+H13)</f>
      </c>
      <c r="I47" s="2">
        <f>IF(A47=0,"",SUMIF(A22:A33,A13,I22:I33)+I13)</f>
      </c>
      <c r="J47" s="2">
        <f>IF(A47=0,"",SUMIF(A22:A33,A13,J22:J33)+J13)</f>
      </c>
      <c r="K47" s="2">
        <f>IF(A47=0,"",SUMIF(A22:A33,A13,K22:K33)+K13)</f>
      </c>
      <c r="L47" s="2">
        <f>IF(A47=0,"",SUMIF(A22:A33,A13,L22:L33)+L13)</f>
      </c>
      <c r="M47" s="2">
        <f>IF(A47=0,"",SUMIF(A22:A33,A13,M22:M33)+M13)</f>
      </c>
      <c r="N47" s="2">
        <f>IF(A47=0,"",SUMIF(A22:A33,A13,N22:N33)+N13)</f>
      </c>
      <c r="O47" s="2">
        <f>IF(A47=0,"",SUMIF(A22:A33,A13,O22:O33)+O13)</f>
      </c>
      <c r="P47" s="2">
        <f>IF(A47=0,"",SUMIF(A22:A33,A13,P22:P33)+P13)</f>
      </c>
      <c r="Q47" s="2">
        <f>IF(A47=0,"",SUMIF(A22:A33,A13,Q22:Q33)+Q13)</f>
      </c>
      <c r="R47" s="2">
        <f>IF(A47=0,"",SUMIF(A22:A33,A13,R22:R33)+R13)</f>
      </c>
      <c r="S47" s="2">
        <f>IF(A47=0,"",SUMIF(A22:A33,A13,S22:S33)+S13)</f>
      </c>
      <c r="T47" s="2">
        <f>IF(A47=0,"",SUMIF(A22:A33,A13,T22:T33)+T13)</f>
      </c>
      <c r="U47" s="2">
        <f>IF(A47=0,"",SUMIF(A22:A33,A13,U22:U33)+U13)</f>
      </c>
      <c r="V47" s="2">
        <f>IF(A47=0,"",SUMIF(A22:A33,A13,V22:V33)+V13)</f>
      </c>
      <c r="W47" s="2">
        <f>_xlfn.IFERROR(IF(A47=0,"",SUMIF(A22:A33,A13,W22:W33)+W13-AA13)+SUMIF(A22:A33,A13,Y22:Y33),"")</f>
      </c>
      <c r="X47" s="2">
        <f>IF(A47=0,"",SUMIF(A22:A33,A13,Z22:Z33)+SUMIF(A22:A33,A13,X22:X33)+AA13)</f>
      </c>
      <c r="Y47" s="2">
        <f>IF(A47=0,"",SUMIF(A22:A33,A13,AA22:AA33)+Y13)</f>
      </c>
      <c r="Z47" s="2">
        <f>IF(A47=0,"",SUMIF(A22:A33,A13,AB22:AB33)+Z13)</f>
      </c>
      <c r="AA47" s="2">
        <f>IF(A47=0,"",SUMIF(A22:A33,A13,Y22:Y33))</f>
      </c>
      <c r="AB47" s="2">
        <f>IF(A47=0,"",SUMIF(A22:A33,A13,Z22:Z33))</f>
      </c>
    </row>
    <row r="48" spans="1:28" ht="27">
      <c r="A48">
        <f t="shared" si="2"/>
        <v>0</v>
      </c>
      <c r="B48" s="2">
        <f>IF(A48=0,"",SUMIF(A22:A33,A14,B22:B33)+B14)</f>
      </c>
      <c r="C48" s="2">
        <f>IF(A48=0,"",SUMIF(A22:A33,A14,C22:C33)+C14)</f>
      </c>
      <c r="D48" s="2">
        <f>IF(A48=0,"",SUMIF(A22:A33,A14,D22:D33)+D14)</f>
      </c>
      <c r="E48" s="2">
        <f>IF(A48=0,"",SUMIF(A22:A33,A14,E22:E33)+E14)</f>
      </c>
      <c r="F48" s="2">
        <f>IF(A48=0,"",SUMIF(A22:A33,A14,F22:F33)+F14)</f>
      </c>
      <c r="G48" s="2">
        <f>IF(A48=0,"",SUMIF(A22:A33,A14,G22:G33)+G14)</f>
      </c>
      <c r="H48" s="2">
        <f>IF(A48=0,"",SUMIF(A22:A33,A14,H22:H33)+H14)</f>
      </c>
      <c r="I48" s="2">
        <f>IF(A48=0,"",SUMIF(A22:A33,A14,I22:I33)+I14)</f>
      </c>
      <c r="J48" s="2">
        <f>IF(A48=0,"",SUMIF(A22:A33,A14,J22:J33)+J14)</f>
      </c>
      <c r="K48" s="2">
        <f>IF(A48=0,"",SUMIF(A22:A33,A14,K22:K33)+K14)</f>
      </c>
      <c r="L48" s="2">
        <f>IF(A48=0,"",SUMIF(A22:A33,A14,L22:L33)+L14)</f>
      </c>
      <c r="M48" s="2">
        <f>IF(A48=0,"",SUMIF(A22:A33,A14,M22:M33)+M14)</f>
      </c>
      <c r="N48" s="2">
        <f>IF(A48=0,"",SUMIF(A22:A33,A14,N22:N33)+N14)</f>
      </c>
      <c r="O48" s="2">
        <f>IF(A48=0,"",SUMIF(A22:A33,A14,O22:O33)+O14)</f>
      </c>
      <c r="P48" s="2">
        <f>IF(A48=0,"",SUMIF(A22:A33,A14,P22:P33)+P14)</f>
      </c>
      <c r="Q48" s="2">
        <f>IF(A48=0,"",SUMIF(A22:A33,A14,Q22:Q33)+Q14)</f>
      </c>
      <c r="R48" s="2">
        <f>IF(A48=0,"",SUMIF(A22:A33,A14,R22:R33)+R14)</f>
      </c>
      <c r="S48" s="2">
        <f>IF(A48=0,"",SUMIF(A22:A33,A14,S22:S33)+S14)</f>
      </c>
      <c r="T48" s="2">
        <f>IF(A48=0,"",SUMIF(A22:A33,A14,T22:T33)+T14)</f>
      </c>
      <c r="U48" s="2">
        <f>IF(A48=0,"",SUMIF(A22:A33,A14,U22:U33)+U14)</f>
      </c>
      <c r="V48" s="2">
        <f>IF(A48=0,"",SUMIF(A22:A33,A14,V22:V33)+V14)</f>
      </c>
      <c r="W48" s="2">
        <f>_xlfn.IFERROR(IF(A48=0,"",SUMIF(A22:A33,A14,W22:W33)+W14-AA14)+SUMIF(A22:A33,A14,Y22:Y33),"")</f>
      </c>
      <c r="X48" s="2">
        <f>IF(A48=0,"",SUMIF(A22:A33,A14,Z22:Z33)+SUMIF(A22:A33,A14,X22:X33)+AA14)</f>
      </c>
      <c r="Y48" s="2">
        <f>IF(A48=0,"",SUMIF(A22:A33,A14,AA22:AA33)+Y14)</f>
      </c>
      <c r="Z48" s="2">
        <f>IF(A48=0,"",SUMIF(A22:A33,A14,AB22:AB33)+Z14)</f>
      </c>
      <c r="AA48" s="2">
        <f>IF(A48=0,"",SUMIF(A22:A33,A14,Y22:Y33))</f>
      </c>
      <c r="AB48" s="2">
        <f>IF(A48=0,"",SUMIF(A22:A33,A14,Z22:Z33))</f>
      </c>
    </row>
    <row r="49" spans="1:28" ht="27">
      <c r="A49">
        <f t="shared" si="2"/>
        <v>0</v>
      </c>
      <c r="B49" s="2">
        <f>IF(A49=0,"",SUMIF(A22:A33,A15,B22:B33)+B15)</f>
      </c>
      <c r="C49" s="2">
        <f>IF(A49=0,"",SUMIF(A22:A33,A15,C22:C33)+C15)</f>
      </c>
      <c r="D49" s="2">
        <f>IF(A49=0,"",SUMIF(A22:A33,A15,D22:D33)+D15)</f>
      </c>
      <c r="E49" s="2">
        <f>IF(A49=0,"",SUMIF(A22:A33,A15,E22:E33)+E15)</f>
      </c>
      <c r="F49" s="2">
        <f>IF(A49=0,"",SUMIF(A22:A33,A15,F22:F33)+F15)</f>
      </c>
      <c r="G49" s="2">
        <f>IF(A49=0,"",SUMIF(A22:A33,A15,G22:G33)+G15)</f>
      </c>
      <c r="H49" s="2">
        <f>IF(A49=0,"",SUMIF(A22:A33,A15,H22:H33)+H15)</f>
      </c>
      <c r="I49" s="2">
        <f>IF(A49=0,"",SUMIF(A22:A33,A15,I22:I33)+I15)</f>
      </c>
      <c r="J49" s="2">
        <f>IF(A49=0,"",SUMIF(A22:A33,A15,J22:J33)+J15)</f>
      </c>
      <c r="K49" s="2">
        <f>IF(A49=0,"",SUMIF(A22:A33,A15,K22:K33)+K15)</f>
      </c>
      <c r="L49" s="2">
        <f>IF(A49=0,"",SUMIF(A22:A33,A15,L22:L33)+L15)</f>
      </c>
      <c r="M49" s="2">
        <f>IF(A49=0,"",SUMIF(A22:A33,A15,M22:M33)+M15)</f>
      </c>
      <c r="N49" s="2">
        <f>IF(A49=0,"",SUMIF(A22:A33,A15,N22:N33)+N15)</f>
      </c>
      <c r="O49" s="2">
        <f>IF(A49=0,"",SUMIF(A22:A33,A15,O22:O33)+O15)</f>
      </c>
      <c r="P49" s="2">
        <f>IF(A49=0,"",SUMIF(A22:A33,A15,P22:P33)+P15)</f>
      </c>
      <c r="Q49" s="2">
        <f>IF(A49=0,"",SUMIF(A22:A33,A15,Q22:Q33)+Q15)</f>
      </c>
      <c r="R49" s="2">
        <f>IF(A49=0,"",SUMIF(A22:A33,A15,R22:R33)+R15)</f>
      </c>
      <c r="S49" s="2">
        <f>IF(A49=0,"",SUMIF(A22:A33,A15,S22:S33)+S15)</f>
      </c>
      <c r="T49" s="2">
        <f>IF(A49=0,"",SUMIF(A22:A33,A15,T22:T33)+T15)</f>
      </c>
      <c r="U49" s="2">
        <f>IF(A49=0,"",SUMIF(A22:A33,A15,U22:U33)+U15)</f>
      </c>
      <c r="V49" s="2">
        <f>IF(A49=0,"",SUMIF(A22:A33,A15,V22:V33)+V15)</f>
      </c>
      <c r="W49" s="2">
        <f>_xlfn.IFERROR(IF(A49=0,"",SUMIF(A22:A33,A15,W22:W33)+W15-AA15)+SUMIF(A22:A33,A15,Y22:Y33),"")</f>
      </c>
      <c r="X49" s="2">
        <f>IF(A49=0,"",SUMIF(A22:A33,A15,Z22:Z33)+SUMIF(A22:A33,A15,X22:X33)+AA15)</f>
      </c>
      <c r="Y49" s="2">
        <f>IF(A49=0,"",SUMIF(A22:A33,A15,AA22:AA33)+Y15)</f>
      </c>
      <c r="Z49" s="2">
        <f>IF(A49=0,"",SUMIF(A22:A33,A15,AB22:AB33)+Z15)</f>
      </c>
      <c r="AA49" s="2">
        <f>IF(A49=0,"",SUMIF(A22:A33,A15,Y22:Y33))</f>
      </c>
      <c r="AB49" s="2">
        <f>IF(A49=0,"",SUMIF(A22:A33,A15,Z22:Z33))</f>
      </c>
    </row>
    <row r="50" spans="1:28" ht="27">
      <c r="A50">
        <f t="shared" si="2"/>
        <v>0</v>
      </c>
      <c r="B50" s="2">
        <f>IF(A50=0,"",SUMIF(A22:A33,A16,B22:B33)+B16)</f>
      </c>
      <c r="C50" s="2">
        <f>IF(A50=0,"",SUMIF(A22:A33,A16,C22:C33)+C16)</f>
      </c>
      <c r="D50" s="2">
        <f>IF(A50=0,"",SUMIF(A22:A33,A16,D22:D33)+D16)</f>
      </c>
      <c r="E50" s="2">
        <f>IF(A50=0,"",SUMIF(A22:A33,A16,E22:E33)+E16)</f>
      </c>
      <c r="F50" s="2">
        <f>IF(A50=0,"",SUMIF(A22:A33,A16,F22:F33)+F16)</f>
      </c>
      <c r="G50" s="2">
        <f>IF(A50=0,"",SUMIF(A22:A33,A16,G22:G33)+G16)</f>
      </c>
      <c r="H50" s="2">
        <f>IF(A50=0,"",SUMIF(A22:A33,A16,H22:H33)+H16)</f>
      </c>
      <c r="I50" s="2">
        <f>IF(A50=0,"",SUMIF(A22:A33,A16,I22:I33)+I16)</f>
      </c>
      <c r="J50" s="2">
        <f>IF(A50=0,"",SUMIF(A22:A33,A16,J22:J33)+J16)</f>
      </c>
      <c r="K50" s="2">
        <f>IF(A50=0,"",SUMIF(A22:A33,A16,K22:K33)+K16)</f>
      </c>
      <c r="L50" s="2">
        <f>IF(A50=0,"",SUMIF(A22:A33,A16,L22:L33)+L16)</f>
      </c>
      <c r="M50" s="2">
        <f>IF(A50=0,"",SUMIF(A22:A33,A16,M22:M33)+M16)</f>
      </c>
      <c r="N50" s="2">
        <f>IF(A50=0,"",SUMIF(A22:A33,A16,N22:N33)+N16)</f>
      </c>
      <c r="O50" s="2">
        <f>IF(A50=0,"",SUMIF(A22:A33,A16,O22:O33)+O16)</f>
      </c>
      <c r="P50" s="2">
        <f>IF(A50=0,"",SUMIF(A22:A33,A16,P22:P33)+P16)</f>
      </c>
      <c r="Q50" s="2">
        <f>IF(A50=0,"",SUMIF(A22:A33,A16,Q22:Q33)+Q16)</f>
      </c>
      <c r="R50" s="2">
        <f>IF(A50=0,"",SUMIF(A22:A33,A16,R22:R33)+R16)</f>
      </c>
      <c r="S50" s="2">
        <f>IF(A50=0,"",SUMIF(A22:A33,A16,S22:S33)+S16)</f>
      </c>
      <c r="T50" s="2">
        <f>IF(A50=0,"",SUMIF(A22:A33,A16,T22:T33)+T16)</f>
      </c>
      <c r="U50" s="2">
        <f>IF(A50=0,"",SUMIF(A22:A33,A16,U22:U33)+U16)</f>
      </c>
      <c r="V50" s="2">
        <f>IF(A50=0,"",SUMIF(A22:A33,A16,V22:V33)+V16)</f>
      </c>
      <c r="W50" s="2">
        <f>_xlfn.IFERROR(IF(A50=0,"",SUMIF(A22:A33,A16,W22:W33)+W16-AA16)+SUMIF(A22:A33,A16,Y22:Y33),"")</f>
      </c>
      <c r="X50" s="2">
        <f>IF(A50=0,"",SUMIF(A22:A33,A16,Z22:Z33)+SUMIF(A22:A33,A16,X22:X33)+AA16)</f>
      </c>
      <c r="Y50" s="2">
        <f>IF(A50=0,"",SUMIF(A22:A33,A16,AA22:AA33)+Y16)</f>
      </c>
      <c r="Z50" s="2">
        <f>IF(A50=0,"",SUMIF(A22:A33,A16,AB22:AB33)+Z16)</f>
      </c>
      <c r="AA50" s="2">
        <f>IF(A50=0,"",SUMIF(A22:A33,A16,Y22:Y33))</f>
      </c>
      <c r="AB50" s="2">
        <f>IF(A50=0,"",SUMIF(A22:A33,A16,Z22:Z33))</f>
      </c>
    </row>
    <row r="51" spans="1:28" ht="27">
      <c r="A51" s="1"/>
      <c r="B51" s="3"/>
      <c r="C51" s="4">
        <f aca="true" t="shared" si="3" ref="C51:AB51">SUM(C39:C50)</f>
        <v>1158</v>
      </c>
      <c r="D51" s="5">
        <f t="shared" si="3"/>
        <v>0</v>
      </c>
      <c r="E51" s="5">
        <f t="shared" si="3"/>
        <v>0</v>
      </c>
      <c r="F51" s="5">
        <f t="shared" si="3"/>
        <v>53</v>
      </c>
      <c r="G51" s="5">
        <f t="shared" si="3"/>
        <v>165</v>
      </c>
      <c r="H51" s="5">
        <f t="shared" si="3"/>
        <v>0</v>
      </c>
      <c r="I51" s="5">
        <f t="shared" si="3"/>
        <v>0</v>
      </c>
      <c r="J51" s="5">
        <f t="shared" si="3"/>
        <v>177</v>
      </c>
      <c r="K51" s="5">
        <f t="shared" si="3"/>
        <v>0</v>
      </c>
      <c r="L51" s="5">
        <f t="shared" si="3"/>
        <v>0</v>
      </c>
      <c r="M51" s="5">
        <f t="shared" si="3"/>
        <v>0</v>
      </c>
      <c r="N51" s="5">
        <f t="shared" si="3"/>
        <v>0</v>
      </c>
      <c r="O51" s="5">
        <f t="shared" si="3"/>
        <v>0</v>
      </c>
      <c r="P51" s="5">
        <f t="shared" si="3"/>
        <v>14</v>
      </c>
      <c r="Q51" s="5">
        <f t="shared" si="3"/>
        <v>0</v>
      </c>
      <c r="R51" s="5">
        <f t="shared" si="3"/>
        <v>0</v>
      </c>
      <c r="S51" s="5">
        <f t="shared" si="3"/>
        <v>3</v>
      </c>
      <c r="T51" s="5">
        <f t="shared" si="3"/>
        <v>0</v>
      </c>
      <c r="U51" s="5">
        <f t="shared" si="3"/>
        <v>62</v>
      </c>
      <c r="V51" s="5">
        <f t="shared" si="3"/>
        <v>1</v>
      </c>
      <c r="W51" s="5">
        <f t="shared" si="3"/>
        <v>1459</v>
      </c>
      <c r="X51" s="5">
        <f t="shared" si="3"/>
        <v>169</v>
      </c>
      <c r="Y51" s="5">
        <f t="shared" si="3"/>
        <v>0</v>
      </c>
      <c r="Z51" s="5">
        <f t="shared" si="3"/>
        <v>0</v>
      </c>
      <c r="AA51" s="5">
        <f t="shared" si="3"/>
        <v>0</v>
      </c>
      <c r="AB51" s="6">
        <f t="shared" si="3"/>
        <v>0</v>
      </c>
    </row>
    <row r="53" spans="1:28" ht="27">
      <c r="A53" s="1" t="s">
        <v>40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27">
      <c r="A54" s="1" t="s">
        <v>2</v>
      </c>
      <c r="B54" s="3" t="s">
        <v>3</v>
      </c>
      <c r="C54" s="3" t="s">
        <v>4</v>
      </c>
      <c r="D54" s="3" t="s">
        <v>5</v>
      </c>
      <c r="E54" s="3" t="s">
        <v>6</v>
      </c>
      <c r="F54" s="3" t="s">
        <v>7</v>
      </c>
      <c r="G54" s="3" t="s">
        <v>8</v>
      </c>
      <c r="H54" s="3" t="s">
        <v>9</v>
      </c>
      <c r="I54" s="3" t="s">
        <v>10</v>
      </c>
      <c r="J54" s="3" t="s">
        <v>11</v>
      </c>
      <c r="K54" s="3" t="s">
        <v>12</v>
      </c>
      <c r="L54" s="3" t="s">
        <v>13</v>
      </c>
      <c r="M54" s="3" t="s">
        <v>14</v>
      </c>
      <c r="N54" s="3" t="s">
        <v>15</v>
      </c>
      <c r="O54" s="3" t="s">
        <v>16</v>
      </c>
      <c r="P54" s="3" t="s">
        <v>17</v>
      </c>
      <c r="Q54" s="3" t="s">
        <v>18</v>
      </c>
      <c r="R54" s="3" t="s">
        <v>19</v>
      </c>
      <c r="S54" s="3" t="s">
        <v>20</v>
      </c>
      <c r="T54" s="3" t="s">
        <v>21</v>
      </c>
      <c r="U54" s="3" t="s">
        <v>22</v>
      </c>
      <c r="V54" s="3" t="s">
        <v>23</v>
      </c>
      <c r="W54" s="3" t="s">
        <v>24</v>
      </c>
      <c r="X54" s="3" t="s">
        <v>25</v>
      </c>
      <c r="Y54" s="3" t="s">
        <v>26</v>
      </c>
      <c r="Z54" s="3" t="s">
        <v>27</v>
      </c>
      <c r="AA54" s="3" t="s">
        <v>28</v>
      </c>
      <c r="AB54" s="3"/>
    </row>
    <row r="55" spans="1:28" ht="27">
      <c r="A55" t="s">
        <v>41</v>
      </c>
      <c r="B55" s="2">
        <v>178</v>
      </c>
      <c r="C55" s="2">
        <v>28</v>
      </c>
      <c r="D55" s="2">
        <v>0</v>
      </c>
      <c r="E55" s="2">
        <v>0</v>
      </c>
      <c r="F55" s="2">
        <v>28</v>
      </c>
      <c r="G55" s="2">
        <v>52</v>
      </c>
      <c r="H55" s="2">
        <v>12</v>
      </c>
      <c r="I55" s="2">
        <v>0</v>
      </c>
      <c r="J55" s="2">
        <v>40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7</v>
      </c>
      <c r="Q55" s="2">
        <v>0</v>
      </c>
      <c r="R55" s="2">
        <v>0</v>
      </c>
      <c r="S55" s="2">
        <v>4</v>
      </c>
      <c r="T55" s="2">
        <v>0</v>
      </c>
      <c r="U55" s="2">
        <v>57</v>
      </c>
      <c r="V55" s="2">
        <v>7</v>
      </c>
      <c r="W55" s="2">
        <v>183</v>
      </c>
      <c r="X55" s="2">
        <v>0</v>
      </c>
      <c r="Y55" s="2">
        <v>0</v>
      </c>
      <c r="Z55" s="2">
        <v>0</v>
      </c>
      <c r="AA55" s="2">
        <v>110</v>
      </c>
      <c r="AB55" s="2"/>
    </row>
    <row r="56" spans="1:28" ht="27">
      <c r="A56" t="s">
        <v>42</v>
      </c>
      <c r="B56" s="2">
        <v>183</v>
      </c>
      <c r="C56" s="2">
        <v>394</v>
      </c>
      <c r="D56" s="2">
        <v>0</v>
      </c>
      <c r="E56" s="2">
        <v>0</v>
      </c>
      <c r="F56" s="2">
        <v>0</v>
      </c>
      <c r="G56" s="2">
        <v>83</v>
      </c>
      <c r="H56" s="2">
        <v>0</v>
      </c>
      <c r="I56" s="2">
        <v>0</v>
      </c>
      <c r="J56" s="2">
        <v>78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5</v>
      </c>
      <c r="Q56" s="2">
        <v>0</v>
      </c>
      <c r="R56" s="2">
        <v>0</v>
      </c>
      <c r="S56" s="2">
        <v>4</v>
      </c>
      <c r="T56" s="2">
        <v>0</v>
      </c>
      <c r="U56" s="2">
        <v>0</v>
      </c>
      <c r="V56" s="2">
        <v>20</v>
      </c>
      <c r="W56" s="2">
        <v>553</v>
      </c>
      <c r="X56" s="2">
        <v>0</v>
      </c>
      <c r="Y56" s="2">
        <v>0</v>
      </c>
      <c r="Z56" s="2">
        <v>0</v>
      </c>
      <c r="AA56" s="2">
        <v>113</v>
      </c>
      <c r="AB56" s="2"/>
    </row>
    <row r="57" spans="2:28" ht="27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2:28" ht="27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2:28" ht="27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2:28" ht="27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2:28" ht="27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2:28" ht="27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2:28" ht="27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2:28" ht="27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2:28" ht="27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2:28" ht="27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27">
      <c r="A67" s="1"/>
      <c r="B67" s="3"/>
      <c r="C67" s="4">
        <f aca="true" t="shared" si="4" ref="C67:Z67">SUM(C55:C66)</f>
        <v>422</v>
      </c>
      <c r="D67" s="5">
        <f t="shared" si="4"/>
        <v>0</v>
      </c>
      <c r="E67" s="5">
        <f t="shared" si="4"/>
        <v>0</v>
      </c>
      <c r="F67" s="5">
        <f t="shared" si="4"/>
        <v>28</v>
      </c>
      <c r="G67" s="5">
        <f t="shared" si="4"/>
        <v>135</v>
      </c>
      <c r="H67" s="5">
        <f t="shared" si="4"/>
        <v>12</v>
      </c>
      <c r="I67" s="5">
        <f t="shared" si="4"/>
        <v>0</v>
      </c>
      <c r="J67" s="5">
        <f t="shared" si="4"/>
        <v>118</v>
      </c>
      <c r="K67" s="5">
        <f t="shared" si="4"/>
        <v>0</v>
      </c>
      <c r="L67" s="5">
        <f t="shared" si="4"/>
        <v>0</v>
      </c>
      <c r="M67" s="5">
        <f t="shared" si="4"/>
        <v>0</v>
      </c>
      <c r="N67" s="5">
        <f t="shared" si="4"/>
        <v>0</v>
      </c>
      <c r="O67" s="5">
        <f t="shared" si="4"/>
        <v>0</v>
      </c>
      <c r="P67" s="5">
        <f t="shared" si="4"/>
        <v>12</v>
      </c>
      <c r="Q67" s="5">
        <f t="shared" si="4"/>
        <v>0</v>
      </c>
      <c r="R67" s="5">
        <f t="shared" si="4"/>
        <v>0</v>
      </c>
      <c r="S67" s="5">
        <f t="shared" si="4"/>
        <v>8</v>
      </c>
      <c r="T67" s="5">
        <f t="shared" si="4"/>
        <v>0</v>
      </c>
      <c r="U67" s="5">
        <f t="shared" si="4"/>
        <v>57</v>
      </c>
      <c r="V67" s="5">
        <f t="shared" si="4"/>
        <v>27</v>
      </c>
      <c r="W67" s="5">
        <f t="shared" si="4"/>
        <v>736</v>
      </c>
      <c r="X67" s="5">
        <f t="shared" si="4"/>
        <v>0</v>
      </c>
      <c r="Y67" s="5">
        <f t="shared" si="4"/>
        <v>0</v>
      </c>
      <c r="Z67" s="6">
        <f t="shared" si="4"/>
        <v>0</v>
      </c>
      <c r="AA67" s="3"/>
      <c r="AB67" s="2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zoomScale="50" zoomScaleNormal="50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D12" sqref="D12"/>
    </sheetView>
  </sheetViews>
  <sheetFormatPr defaultColWidth="9.23046875" defaultRowHeight="27"/>
  <cols>
    <col min="1" max="2" width="2.1484375" style="0" customWidth="1"/>
    <col min="3" max="3" width="32.1484375" style="0" customWidth="1"/>
    <col min="4" max="16" width="11" style="0" customWidth="1"/>
    <col min="17" max="17" width="46.1484375" style="0" customWidth="1"/>
    <col min="18" max="19" width="2.1484375" style="0" customWidth="1"/>
  </cols>
  <sheetData>
    <row r="1" spans="1:19" ht="30" customHeight="1">
      <c r="A1" s="7"/>
      <c r="B1" s="10"/>
      <c r="C1" s="12"/>
      <c r="D1" s="83" t="s">
        <v>92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2"/>
      <c r="Q1" s="21"/>
      <c r="R1" s="10"/>
      <c r="S1" s="12"/>
    </row>
    <row r="2" spans="1:19" ht="30" customHeight="1">
      <c r="A2" s="8"/>
      <c r="C2" s="13"/>
      <c r="D2" s="79" t="s">
        <v>93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  <c r="Q2" s="20"/>
      <c r="S2" s="13"/>
    </row>
    <row r="3" spans="1:19" ht="30" customHeight="1">
      <c r="A3" s="8"/>
      <c r="C3" s="13"/>
      <c r="D3" s="79" t="s">
        <v>94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70"/>
      <c r="Q3" s="20"/>
      <c r="S3" s="13"/>
    </row>
    <row r="4" spans="1:19" ht="30" customHeight="1">
      <c r="A4" s="8"/>
      <c r="C4" s="13"/>
      <c r="D4" s="84" t="s">
        <v>95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3"/>
      <c r="Q4" s="79" t="s">
        <v>146</v>
      </c>
      <c r="R4" s="69"/>
      <c r="S4" s="70"/>
    </row>
    <row r="5" spans="1:19" ht="30" customHeight="1">
      <c r="A5" s="8"/>
      <c r="C5" s="13"/>
      <c r="D5" s="7"/>
      <c r="E5" s="10"/>
      <c r="F5" s="12"/>
      <c r="G5" s="80" t="s">
        <v>147</v>
      </c>
      <c r="H5" s="81"/>
      <c r="I5" s="82"/>
      <c r="J5" s="80" t="s">
        <v>96</v>
      </c>
      <c r="K5" s="81"/>
      <c r="L5" s="82"/>
      <c r="N5" s="80" t="s">
        <v>96</v>
      </c>
      <c r="O5" s="81"/>
      <c r="P5" s="82"/>
      <c r="Q5" s="20"/>
      <c r="S5" s="13"/>
    </row>
    <row r="6" spans="1:19" ht="30" customHeight="1">
      <c r="A6" s="8"/>
      <c r="C6" s="13"/>
      <c r="D6" s="68" t="s">
        <v>87</v>
      </c>
      <c r="E6" s="69"/>
      <c r="F6" s="70"/>
      <c r="G6" s="68" t="s">
        <v>148</v>
      </c>
      <c r="H6" s="69"/>
      <c r="I6" s="70"/>
      <c r="J6" s="68" t="s">
        <v>149</v>
      </c>
      <c r="K6" s="69"/>
      <c r="L6" s="70"/>
      <c r="N6" s="68" t="s">
        <v>150</v>
      </c>
      <c r="O6" s="69"/>
      <c r="P6" s="70"/>
      <c r="Q6" s="20"/>
      <c r="S6" s="13"/>
    </row>
    <row r="7" spans="1:19" ht="30" customHeight="1">
      <c r="A7" s="8"/>
      <c r="C7" s="13"/>
      <c r="D7" s="71" t="s">
        <v>97</v>
      </c>
      <c r="E7" s="72"/>
      <c r="F7" s="73"/>
      <c r="G7" s="71" t="s">
        <v>98</v>
      </c>
      <c r="H7" s="72"/>
      <c r="I7" s="73"/>
      <c r="J7" s="71" t="s">
        <v>151</v>
      </c>
      <c r="K7" s="72"/>
      <c r="L7" s="73"/>
      <c r="N7" s="71" t="s">
        <v>152</v>
      </c>
      <c r="O7" s="72"/>
      <c r="P7" s="73"/>
      <c r="Q7" s="79" t="s">
        <v>153</v>
      </c>
      <c r="R7" s="69"/>
      <c r="S7" s="70"/>
    </row>
    <row r="8" spans="1:19" ht="30" customHeight="1">
      <c r="A8" s="8"/>
      <c r="C8" s="13"/>
      <c r="D8" s="27" t="s">
        <v>44</v>
      </c>
      <c r="E8" s="27" t="s">
        <v>45</v>
      </c>
      <c r="F8" s="27" t="s">
        <v>36</v>
      </c>
      <c r="G8" s="27" t="s">
        <v>44</v>
      </c>
      <c r="H8" s="27" t="s">
        <v>45</v>
      </c>
      <c r="I8" s="27" t="s">
        <v>36</v>
      </c>
      <c r="J8" s="27" t="s">
        <v>44</v>
      </c>
      <c r="K8" s="27" t="s">
        <v>45</v>
      </c>
      <c r="L8" s="27" t="s">
        <v>36</v>
      </c>
      <c r="M8" s="27" t="s">
        <v>70</v>
      </c>
      <c r="N8" s="27" t="s">
        <v>44</v>
      </c>
      <c r="O8" s="27" t="s">
        <v>45</v>
      </c>
      <c r="P8" s="27" t="s">
        <v>36</v>
      </c>
      <c r="Q8" s="20"/>
      <c r="S8" s="13"/>
    </row>
    <row r="9" spans="1:19" ht="30" customHeight="1">
      <c r="A9" s="23"/>
      <c r="B9" s="11"/>
      <c r="C9" s="14"/>
      <c r="D9" s="28" t="s">
        <v>99</v>
      </c>
      <c r="E9" s="28" t="s">
        <v>100</v>
      </c>
      <c r="F9" s="28" t="s">
        <v>101</v>
      </c>
      <c r="G9" s="28" t="s">
        <v>99</v>
      </c>
      <c r="H9" s="28" t="s">
        <v>100</v>
      </c>
      <c r="I9" s="28" t="s">
        <v>101</v>
      </c>
      <c r="J9" s="28" t="s">
        <v>99</v>
      </c>
      <c r="K9" s="28" t="s">
        <v>100</v>
      </c>
      <c r="L9" s="28" t="s">
        <v>101</v>
      </c>
      <c r="M9" s="28" t="s">
        <v>71</v>
      </c>
      <c r="N9" s="28" t="s">
        <v>99</v>
      </c>
      <c r="O9" s="28" t="s">
        <v>100</v>
      </c>
      <c r="P9" s="28" t="s">
        <v>101</v>
      </c>
      <c r="Q9" s="23"/>
      <c r="R9" s="11"/>
      <c r="S9" s="36"/>
    </row>
    <row r="10" spans="1:19" ht="30" customHeight="1">
      <c r="A10" s="74" t="s">
        <v>88</v>
      </c>
      <c r="B10" s="75"/>
      <c r="C10" s="76"/>
      <c r="D10" s="16"/>
      <c r="E10" s="17"/>
      <c r="F10" s="17"/>
      <c r="G10" s="17"/>
      <c r="H10" s="17"/>
      <c r="I10" s="17"/>
      <c r="J10" s="17"/>
      <c r="K10" s="17"/>
      <c r="L10" s="17"/>
      <c r="M10" s="40"/>
      <c r="N10" s="17"/>
      <c r="O10" s="17"/>
      <c r="P10" s="18"/>
      <c r="Q10" s="74" t="s">
        <v>102</v>
      </c>
      <c r="R10" s="75"/>
      <c r="S10" s="77"/>
    </row>
    <row r="11" spans="1:19" ht="30" customHeight="1">
      <c r="A11" s="20"/>
      <c r="D11" s="78" t="s">
        <v>104</v>
      </c>
      <c r="E11" s="75"/>
      <c r="F11" s="76"/>
      <c r="G11" s="78" t="s">
        <v>154</v>
      </c>
      <c r="H11" s="75"/>
      <c r="I11" s="76"/>
      <c r="J11" s="78" t="s">
        <v>103</v>
      </c>
      <c r="K11" s="75"/>
      <c r="L11" s="76"/>
      <c r="M11" s="34"/>
      <c r="N11" s="78" t="s">
        <v>105</v>
      </c>
      <c r="O11" s="75"/>
      <c r="P11" s="76"/>
      <c r="S11" s="22"/>
    </row>
    <row r="12" spans="1:19" ht="30" customHeight="1">
      <c r="A12" s="20" t="s">
        <v>46</v>
      </c>
      <c r="D12" s="29">
        <v>499392</v>
      </c>
      <c r="E12" s="29">
        <v>252</v>
      </c>
      <c r="F12" s="29">
        <v>499644</v>
      </c>
      <c r="G12" s="29">
        <v>1049450</v>
      </c>
      <c r="H12" s="29">
        <v>1376</v>
      </c>
      <c r="I12" s="29">
        <v>1050826</v>
      </c>
      <c r="J12" s="29">
        <v>341167</v>
      </c>
      <c r="K12" s="29">
        <v>257</v>
      </c>
      <c r="L12" s="29">
        <v>341424</v>
      </c>
      <c r="M12" s="34">
        <v>-58.7</v>
      </c>
      <c r="N12" s="29">
        <v>827054</v>
      </c>
      <c r="O12" s="29">
        <v>178</v>
      </c>
      <c r="P12" s="29">
        <v>827232</v>
      </c>
      <c r="Q12" s="41"/>
      <c r="R12" s="41"/>
      <c r="S12" s="46" t="s">
        <v>106</v>
      </c>
    </row>
    <row r="13" spans="1:19" ht="30" customHeight="1">
      <c r="A13" s="20"/>
      <c r="D13" s="2"/>
      <c r="E13" s="2"/>
      <c r="F13" s="2"/>
      <c r="G13" s="2"/>
      <c r="H13" s="2"/>
      <c r="I13" s="2"/>
      <c r="J13" s="67" t="s">
        <v>96</v>
      </c>
      <c r="K13" s="67"/>
      <c r="L13" s="67"/>
      <c r="M13" s="39"/>
      <c r="N13" s="67" t="s">
        <v>96</v>
      </c>
      <c r="O13" s="67"/>
      <c r="P13" s="67"/>
      <c r="Q13" s="41"/>
      <c r="R13" s="41"/>
      <c r="S13" s="46"/>
    </row>
    <row r="14" spans="1:19" ht="30" customHeight="1">
      <c r="A14" s="20"/>
      <c r="D14" s="2"/>
      <c r="E14" s="2"/>
      <c r="F14" s="2"/>
      <c r="G14" s="2"/>
      <c r="H14" s="2"/>
      <c r="I14" s="2"/>
      <c r="J14" s="67" t="s">
        <v>149</v>
      </c>
      <c r="K14" s="67"/>
      <c r="L14" s="67"/>
      <c r="M14" s="39"/>
      <c r="N14" s="67" t="s">
        <v>150</v>
      </c>
      <c r="O14" s="67"/>
      <c r="P14" s="67"/>
      <c r="Q14" s="41"/>
      <c r="R14" s="41"/>
      <c r="S14" s="46"/>
    </row>
    <row r="15" spans="1:19" ht="30" customHeight="1">
      <c r="A15" s="20"/>
      <c r="D15" s="2"/>
      <c r="E15" s="2"/>
      <c r="F15" s="2"/>
      <c r="G15" s="2"/>
      <c r="H15" s="2"/>
      <c r="I15" s="2"/>
      <c r="J15" s="67" t="s">
        <v>151</v>
      </c>
      <c r="K15" s="67"/>
      <c r="L15" s="67"/>
      <c r="M15" s="39"/>
      <c r="N15" s="67" t="s">
        <v>152</v>
      </c>
      <c r="O15" s="67"/>
      <c r="P15" s="67"/>
      <c r="Q15" s="41"/>
      <c r="R15" s="41"/>
      <c r="S15" s="46"/>
    </row>
    <row r="16" spans="1:19" ht="30" customHeight="1">
      <c r="A16" s="20" t="s">
        <v>47</v>
      </c>
      <c r="D16" s="29">
        <v>844787</v>
      </c>
      <c r="E16" s="29">
        <v>1154</v>
      </c>
      <c r="F16" s="29">
        <v>845941</v>
      </c>
      <c r="G16" s="29">
        <v>638148</v>
      </c>
      <c r="H16" s="29">
        <v>1408</v>
      </c>
      <c r="I16" s="29">
        <v>639556</v>
      </c>
      <c r="J16" s="29">
        <v>1918277</v>
      </c>
      <c r="K16" s="29">
        <v>2566</v>
      </c>
      <c r="L16" s="29">
        <v>1920843</v>
      </c>
      <c r="M16" s="34">
        <v>13.7</v>
      </c>
      <c r="N16" s="29">
        <v>1688684</v>
      </c>
      <c r="O16" s="29">
        <v>813</v>
      </c>
      <c r="P16" s="29">
        <v>1689497</v>
      </c>
      <c r="Q16" s="41"/>
      <c r="R16" s="41"/>
      <c r="S16" s="46" t="s">
        <v>107</v>
      </c>
    </row>
    <row r="17" spans="1:19" ht="30" customHeight="1">
      <c r="A17" s="20"/>
      <c r="B17" s="7" t="s">
        <v>48</v>
      </c>
      <c r="C17" s="12"/>
      <c r="D17" s="30">
        <v>647666</v>
      </c>
      <c r="E17" s="30">
        <v>1154</v>
      </c>
      <c r="F17" s="30">
        <v>648820</v>
      </c>
      <c r="G17" s="30">
        <v>567502</v>
      </c>
      <c r="H17" s="30">
        <v>1408</v>
      </c>
      <c r="I17" s="30">
        <v>568910</v>
      </c>
      <c r="J17" s="30">
        <v>1292496</v>
      </c>
      <c r="K17" s="30">
        <v>2566</v>
      </c>
      <c r="L17" s="30">
        <v>1295062</v>
      </c>
      <c r="M17" s="27">
        <v>-19.6</v>
      </c>
      <c r="N17" s="30">
        <v>1609470</v>
      </c>
      <c r="O17" s="30">
        <v>813</v>
      </c>
      <c r="P17" s="30">
        <v>1610283</v>
      </c>
      <c r="Q17" s="42"/>
      <c r="R17" s="24" t="s">
        <v>108</v>
      </c>
      <c r="S17" s="46"/>
    </row>
    <row r="18" spans="1:19" ht="30" customHeight="1">
      <c r="A18" s="20"/>
      <c r="B18" s="9" t="s">
        <v>49</v>
      </c>
      <c r="C18" s="14"/>
      <c r="D18" s="31">
        <v>197121</v>
      </c>
      <c r="E18" s="31">
        <v>0</v>
      </c>
      <c r="F18" s="31">
        <v>197121</v>
      </c>
      <c r="G18" s="31">
        <v>70646</v>
      </c>
      <c r="H18" s="31">
        <v>0</v>
      </c>
      <c r="I18" s="31">
        <v>70646</v>
      </c>
      <c r="J18" s="31">
        <v>625781</v>
      </c>
      <c r="K18" s="31">
        <v>0</v>
      </c>
      <c r="L18" s="31">
        <v>625781</v>
      </c>
      <c r="M18" s="28">
        <v>690</v>
      </c>
      <c r="N18" s="31">
        <v>79214</v>
      </c>
      <c r="O18" s="31">
        <v>0</v>
      </c>
      <c r="P18" s="31">
        <v>79214</v>
      </c>
      <c r="Q18" s="44"/>
      <c r="R18" s="25" t="s">
        <v>109</v>
      </c>
      <c r="S18" s="46"/>
    </row>
    <row r="19" spans="1:19" ht="30" customHeight="1">
      <c r="A19" s="20"/>
      <c r="D19" s="2"/>
      <c r="E19" s="2"/>
      <c r="F19" s="2"/>
      <c r="G19" s="2"/>
      <c r="H19" s="2"/>
      <c r="I19" s="2"/>
      <c r="J19" s="2"/>
      <c r="K19" s="2"/>
      <c r="L19" s="2"/>
      <c r="M19" s="39"/>
      <c r="N19" s="2"/>
      <c r="O19" s="2"/>
      <c r="P19" s="2"/>
      <c r="Q19" s="41"/>
      <c r="R19" s="41"/>
      <c r="S19" s="46"/>
    </row>
    <row r="20" spans="1:19" ht="30" customHeight="1">
      <c r="A20" s="20" t="s">
        <v>50</v>
      </c>
      <c r="D20" s="29">
        <v>287292</v>
      </c>
      <c r="E20" s="29">
        <v>135</v>
      </c>
      <c r="F20" s="29">
        <v>287427</v>
      </c>
      <c r="G20" s="29">
        <v>266043</v>
      </c>
      <c r="H20" s="29">
        <v>103</v>
      </c>
      <c r="I20" s="29">
        <v>266146</v>
      </c>
      <c r="J20" s="29">
        <v>823426</v>
      </c>
      <c r="K20" s="29">
        <v>356</v>
      </c>
      <c r="L20" s="29">
        <v>823782</v>
      </c>
      <c r="M20" s="34">
        <v>1.1</v>
      </c>
      <c r="N20" s="29">
        <v>814992</v>
      </c>
      <c r="O20" s="29">
        <v>219</v>
      </c>
      <c r="P20" s="29">
        <v>815211</v>
      </c>
      <c r="Q20" s="41"/>
      <c r="R20" s="41"/>
      <c r="S20" s="46" t="s">
        <v>110</v>
      </c>
    </row>
    <row r="21" spans="1:19" ht="30" customHeight="1">
      <c r="A21" s="20"/>
      <c r="B21" s="7" t="s">
        <v>72</v>
      </c>
      <c r="C21" s="10"/>
      <c r="D21" s="29">
        <v>287011</v>
      </c>
      <c r="E21" s="29">
        <v>125</v>
      </c>
      <c r="F21" s="29">
        <v>287136</v>
      </c>
      <c r="G21" s="29">
        <v>265732</v>
      </c>
      <c r="H21" s="29">
        <v>31</v>
      </c>
      <c r="I21" s="29">
        <v>265763</v>
      </c>
      <c r="J21" s="29">
        <v>822741</v>
      </c>
      <c r="K21" s="29">
        <v>270</v>
      </c>
      <c r="L21" s="29">
        <v>823011</v>
      </c>
      <c r="M21" s="34">
        <v>1.1</v>
      </c>
      <c r="N21" s="29">
        <v>814149</v>
      </c>
      <c r="O21" s="29">
        <v>203</v>
      </c>
      <c r="P21" s="29">
        <v>814352</v>
      </c>
      <c r="Q21" s="43"/>
      <c r="R21" s="24" t="s">
        <v>111</v>
      </c>
      <c r="S21" s="46"/>
    </row>
    <row r="22" spans="1:19" ht="30" customHeight="1">
      <c r="A22" s="20"/>
      <c r="B22" s="8"/>
      <c r="C22" s="7" t="s">
        <v>73</v>
      </c>
      <c r="D22" s="30">
        <v>286687</v>
      </c>
      <c r="E22" s="30">
        <v>0</v>
      </c>
      <c r="F22" s="30">
        <v>286687</v>
      </c>
      <c r="G22" s="30">
        <v>265622</v>
      </c>
      <c r="H22" s="30">
        <v>0</v>
      </c>
      <c r="I22" s="30">
        <v>265622</v>
      </c>
      <c r="J22" s="30">
        <v>822214</v>
      </c>
      <c r="K22" s="30">
        <v>0</v>
      </c>
      <c r="L22" s="30">
        <v>822214</v>
      </c>
      <c r="M22" s="27">
        <v>1</v>
      </c>
      <c r="N22" s="30">
        <v>813957</v>
      </c>
      <c r="O22" s="30">
        <v>0</v>
      </c>
      <c r="P22" s="30">
        <v>813957</v>
      </c>
      <c r="Q22" s="24" t="s">
        <v>112</v>
      </c>
      <c r="R22" s="26"/>
      <c r="S22" s="46"/>
    </row>
    <row r="23" spans="1:19" ht="30" customHeight="1">
      <c r="A23" s="20"/>
      <c r="B23" s="8"/>
      <c r="C23" s="8" t="s">
        <v>51</v>
      </c>
      <c r="D23" s="32">
        <v>324</v>
      </c>
      <c r="E23" s="32">
        <v>125</v>
      </c>
      <c r="F23" s="32">
        <v>449</v>
      </c>
      <c r="G23" s="32">
        <v>110</v>
      </c>
      <c r="H23" s="32">
        <v>31</v>
      </c>
      <c r="I23" s="32">
        <v>141</v>
      </c>
      <c r="J23" s="32">
        <v>527</v>
      </c>
      <c r="K23" s="32">
        <v>270</v>
      </c>
      <c r="L23" s="32">
        <v>797</v>
      </c>
      <c r="M23" s="33">
        <v>101.8</v>
      </c>
      <c r="N23" s="32">
        <v>192</v>
      </c>
      <c r="O23" s="32">
        <v>203</v>
      </c>
      <c r="P23" s="32">
        <v>395</v>
      </c>
      <c r="Q23" s="26" t="s">
        <v>113</v>
      </c>
      <c r="R23" s="26"/>
      <c r="S23" s="46"/>
    </row>
    <row r="24" spans="1:19" ht="30" customHeight="1">
      <c r="A24" s="20"/>
      <c r="B24" s="8"/>
      <c r="C24" s="8" t="s">
        <v>52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3">
        <v>0</v>
      </c>
      <c r="N24" s="32">
        <v>0</v>
      </c>
      <c r="O24" s="32">
        <v>0</v>
      </c>
      <c r="P24" s="32">
        <v>0</v>
      </c>
      <c r="Q24" s="26" t="s">
        <v>114</v>
      </c>
      <c r="R24" s="26"/>
      <c r="S24" s="46"/>
    </row>
    <row r="25" spans="1:19" ht="30" customHeight="1">
      <c r="A25" s="20"/>
      <c r="B25" s="8"/>
      <c r="C25" s="9" t="s">
        <v>13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28">
        <v>0</v>
      </c>
      <c r="N25" s="31">
        <v>0</v>
      </c>
      <c r="O25" s="31">
        <v>0</v>
      </c>
      <c r="P25" s="31">
        <v>0</v>
      </c>
      <c r="Q25" s="25" t="s">
        <v>115</v>
      </c>
      <c r="R25" s="26"/>
      <c r="S25" s="46"/>
    </row>
    <row r="26" spans="1:19" ht="30" customHeight="1">
      <c r="A26" s="20"/>
      <c r="B26" s="8" t="s">
        <v>53</v>
      </c>
      <c r="D26" s="30">
        <v>108</v>
      </c>
      <c r="E26" s="30">
        <v>0</v>
      </c>
      <c r="F26" s="30">
        <v>108</v>
      </c>
      <c r="G26" s="30">
        <v>139</v>
      </c>
      <c r="H26" s="30">
        <v>0</v>
      </c>
      <c r="I26" s="30">
        <v>139</v>
      </c>
      <c r="J26" s="30">
        <v>283</v>
      </c>
      <c r="K26" s="30">
        <v>0</v>
      </c>
      <c r="L26" s="30">
        <v>283</v>
      </c>
      <c r="M26" s="27">
        <v>-25.9</v>
      </c>
      <c r="N26" s="30">
        <v>382</v>
      </c>
      <c r="O26" s="30">
        <v>0</v>
      </c>
      <c r="P26" s="30">
        <v>382</v>
      </c>
      <c r="Q26" s="41"/>
      <c r="R26" s="26" t="s">
        <v>116</v>
      </c>
      <c r="S26" s="46"/>
    </row>
    <row r="27" spans="1:19" ht="30" customHeight="1">
      <c r="A27" s="20"/>
      <c r="B27" s="8" t="s">
        <v>54</v>
      </c>
      <c r="D27" s="32">
        <v>45</v>
      </c>
      <c r="E27" s="32">
        <v>10</v>
      </c>
      <c r="F27" s="32">
        <v>55</v>
      </c>
      <c r="G27" s="32">
        <v>167</v>
      </c>
      <c r="H27" s="32">
        <v>72</v>
      </c>
      <c r="I27" s="32">
        <v>239</v>
      </c>
      <c r="J27" s="32">
        <v>269</v>
      </c>
      <c r="K27" s="32">
        <v>86</v>
      </c>
      <c r="L27" s="32">
        <v>355</v>
      </c>
      <c r="M27" s="33">
        <v>31.5</v>
      </c>
      <c r="N27" s="32">
        <v>254</v>
      </c>
      <c r="O27" s="32">
        <v>16</v>
      </c>
      <c r="P27" s="32">
        <v>270</v>
      </c>
      <c r="Q27" s="41"/>
      <c r="R27" s="26" t="s">
        <v>117</v>
      </c>
      <c r="S27" s="46"/>
    </row>
    <row r="28" spans="1:19" ht="30" customHeight="1">
      <c r="A28" s="20"/>
      <c r="B28" s="9" t="s">
        <v>55</v>
      </c>
      <c r="C28" s="11"/>
      <c r="D28" s="31">
        <v>128</v>
      </c>
      <c r="E28" s="31">
        <v>0</v>
      </c>
      <c r="F28" s="31">
        <v>128</v>
      </c>
      <c r="G28" s="31">
        <v>5</v>
      </c>
      <c r="H28" s="31">
        <v>0</v>
      </c>
      <c r="I28" s="31">
        <v>5</v>
      </c>
      <c r="J28" s="31">
        <v>133</v>
      </c>
      <c r="K28" s="31">
        <v>0</v>
      </c>
      <c r="L28" s="31">
        <v>133</v>
      </c>
      <c r="M28" s="28">
        <v>-35.7</v>
      </c>
      <c r="N28" s="31">
        <v>207</v>
      </c>
      <c r="O28" s="31">
        <v>0</v>
      </c>
      <c r="P28" s="31">
        <v>207</v>
      </c>
      <c r="Q28" s="45"/>
      <c r="R28" s="25" t="s">
        <v>118</v>
      </c>
      <c r="S28" s="46"/>
    </row>
    <row r="29" spans="1:19" ht="30" customHeight="1">
      <c r="A29" s="20"/>
      <c r="D29" s="2"/>
      <c r="E29" s="2"/>
      <c r="F29" s="2"/>
      <c r="G29" s="2"/>
      <c r="H29" s="2"/>
      <c r="I29" s="2"/>
      <c r="J29" s="2"/>
      <c r="K29" s="2"/>
      <c r="L29" s="2"/>
      <c r="M29" s="39"/>
      <c r="N29" s="2"/>
      <c r="O29" s="2"/>
      <c r="P29" s="2"/>
      <c r="Q29" s="41"/>
      <c r="R29" s="41"/>
      <c r="S29" s="46"/>
    </row>
    <row r="30" spans="1:19" ht="30" customHeight="1">
      <c r="A30" s="20" t="s">
        <v>74</v>
      </c>
      <c r="D30" s="29">
        <v>4905</v>
      </c>
      <c r="E30" s="29">
        <v>0</v>
      </c>
      <c r="F30" s="29">
        <v>4905</v>
      </c>
      <c r="G30" s="29">
        <v>4758</v>
      </c>
      <c r="H30" s="29">
        <v>0</v>
      </c>
      <c r="I30" s="29">
        <v>4758</v>
      </c>
      <c r="J30" s="29">
        <v>14464</v>
      </c>
      <c r="K30" s="29">
        <v>0</v>
      </c>
      <c r="L30" s="29">
        <v>14464</v>
      </c>
      <c r="M30" s="34">
        <v>-24.6</v>
      </c>
      <c r="N30" s="29">
        <v>19175</v>
      </c>
      <c r="O30" s="29">
        <v>0</v>
      </c>
      <c r="P30" s="29">
        <v>19175</v>
      </c>
      <c r="Q30" s="41"/>
      <c r="R30" s="41"/>
      <c r="S30" s="46" t="s">
        <v>119</v>
      </c>
    </row>
    <row r="31" spans="1:19" ht="30" customHeight="1">
      <c r="A31" s="20"/>
      <c r="B31" s="7" t="s">
        <v>56</v>
      </c>
      <c r="C31" s="10"/>
      <c r="D31" s="29">
        <v>3260</v>
      </c>
      <c r="E31" s="29">
        <v>0</v>
      </c>
      <c r="F31" s="29">
        <v>3260</v>
      </c>
      <c r="G31" s="29">
        <v>3091</v>
      </c>
      <c r="H31" s="29">
        <v>0</v>
      </c>
      <c r="I31" s="29">
        <v>3091</v>
      </c>
      <c r="J31" s="29">
        <v>9505</v>
      </c>
      <c r="K31" s="29">
        <v>0</v>
      </c>
      <c r="L31" s="29">
        <v>9505</v>
      </c>
      <c r="M31" s="34">
        <v>173.1</v>
      </c>
      <c r="N31" s="29">
        <v>3481</v>
      </c>
      <c r="O31" s="29">
        <v>0</v>
      </c>
      <c r="P31" s="29">
        <v>3481</v>
      </c>
      <c r="Q31" s="43"/>
      <c r="R31" s="24" t="s">
        <v>120</v>
      </c>
      <c r="S31" s="46"/>
    </row>
    <row r="32" spans="1:19" ht="30" customHeight="1">
      <c r="A32" s="20"/>
      <c r="B32" s="8"/>
      <c r="C32" s="7" t="s">
        <v>57</v>
      </c>
      <c r="D32" s="30">
        <v>3260</v>
      </c>
      <c r="E32" s="30">
        <v>0</v>
      </c>
      <c r="F32" s="30">
        <v>3260</v>
      </c>
      <c r="G32" s="30">
        <v>3091</v>
      </c>
      <c r="H32" s="30">
        <v>0</v>
      </c>
      <c r="I32" s="30">
        <v>3091</v>
      </c>
      <c r="J32" s="30">
        <v>9505</v>
      </c>
      <c r="K32" s="30">
        <v>0</v>
      </c>
      <c r="L32" s="30">
        <v>9505</v>
      </c>
      <c r="M32" s="27">
        <v>173.1</v>
      </c>
      <c r="N32" s="30">
        <v>3481</v>
      </c>
      <c r="O32" s="30">
        <v>0</v>
      </c>
      <c r="P32" s="30">
        <v>3481</v>
      </c>
      <c r="Q32" s="24" t="s">
        <v>121</v>
      </c>
      <c r="R32" s="26"/>
      <c r="S32" s="46"/>
    </row>
    <row r="33" spans="1:19" ht="30" customHeight="1">
      <c r="A33" s="20"/>
      <c r="B33" s="8"/>
      <c r="C33" s="9" t="s">
        <v>58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28">
        <v>0</v>
      </c>
      <c r="N33" s="31">
        <v>0</v>
      </c>
      <c r="O33" s="31">
        <v>0</v>
      </c>
      <c r="P33" s="31">
        <v>0</v>
      </c>
      <c r="Q33" s="25" t="s">
        <v>122</v>
      </c>
      <c r="R33" s="26"/>
      <c r="S33" s="46"/>
    </row>
    <row r="34" spans="1:19" ht="30" customHeight="1">
      <c r="A34" s="20"/>
      <c r="B34" s="8" t="s">
        <v>59</v>
      </c>
      <c r="D34" s="29">
        <v>1645</v>
      </c>
      <c r="E34" s="29">
        <v>0</v>
      </c>
      <c r="F34" s="29">
        <v>1645</v>
      </c>
      <c r="G34" s="29">
        <v>1667</v>
      </c>
      <c r="H34" s="29">
        <v>0</v>
      </c>
      <c r="I34" s="29">
        <v>1667</v>
      </c>
      <c r="J34" s="29">
        <v>4959</v>
      </c>
      <c r="K34" s="29">
        <v>0</v>
      </c>
      <c r="L34" s="29">
        <v>4959</v>
      </c>
      <c r="M34" s="34">
        <v>-68.4</v>
      </c>
      <c r="N34" s="29">
        <v>15694</v>
      </c>
      <c r="O34" s="29">
        <v>0</v>
      </c>
      <c r="P34" s="29">
        <v>15694</v>
      </c>
      <c r="Q34" s="41"/>
      <c r="R34" s="26" t="s">
        <v>123</v>
      </c>
      <c r="S34" s="46"/>
    </row>
    <row r="35" spans="1:19" ht="30" customHeight="1">
      <c r="A35" s="20"/>
      <c r="B35" s="8"/>
      <c r="C35" s="7" t="s">
        <v>60</v>
      </c>
      <c r="D35" s="30">
        <v>1645</v>
      </c>
      <c r="E35" s="30">
        <v>0</v>
      </c>
      <c r="F35" s="30">
        <v>1645</v>
      </c>
      <c r="G35" s="30">
        <v>1667</v>
      </c>
      <c r="H35" s="30">
        <v>0</v>
      </c>
      <c r="I35" s="30">
        <v>1667</v>
      </c>
      <c r="J35" s="30">
        <v>4959</v>
      </c>
      <c r="K35" s="30">
        <v>0</v>
      </c>
      <c r="L35" s="30">
        <v>4959</v>
      </c>
      <c r="M35" s="27">
        <v>-68.4</v>
      </c>
      <c r="N35" s="30">
        <v>15694</v>
      </c>
      <c r="O35" s="30">
        <v>0</v>
      </c>
      <c r="P35" s="30">
        <v>15694</v>
      </c>
      <c r="Q35" s="24" t="s">
        <v>124</v>
      </c>
      <c r="R35" s="26"/>
      <c r="S35" s="46"/>
    </row>
    <row r="36" spans="1:19" ht="30" customHeight="1">
      <c r="A36" s="20"/>
      <c r="B36" s="9"/>
      <c r="C36" s="9" t="s">
        <v>61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28">
        <v>0</v>
      </c>
      <c r="N36" s="31">
        <v>0</v>
      </c>
      <c r="O36" s="31">
        <v>0</v>
      </c>
      <c r="P36" s="31">
        <v>0</v>
      </c>
      <c r="Q36" s="25" t="s">
        <v>125</v>
      </c>
      <c r="R36" s="25"/>
      <c r="S36" s="46"/>
    </row>
    <row r="37" spans="1:19" ht="30" customHeight="1">
      <c r="A37" s="20"/>
      <c r="D37" s="2"/>
      <c r="E37" s="2"/>
      <c r="F37" s="2"/>
      <c r="G37" s="2"/>
      <c r="H37" s="2"/>
      <c r="I37" s="2"/>
      <c r="J37" s="2"/>
      <c r="K37" s="2"/>
      <c r="L37" s="2"/>
      <c r="M37" s="39"/>
      <c r="N37" s="2"/>
      <c r="O37" s="2"/>
      <c r="P37" s="2"/>
      <c r="Q37" s="41"/>
      <c r="R37" s="41"/>
      <c r="S37" s="46"/>
    </row>
    <row r="38" spans="1:19" ht="30" customHeight="1">
      <c r="A38" s="20" t="s">
        <v>62</v>
      </c>
      <c r="D38" s="29">
        <v>2532</v>
      </c>
      <c r="E38" s="29">
        <v>-105</v>
      </c>
      <c r="F38" s="29">
        <v>2427</v>
      </c>
      <c r="G38" s="29">
        <v>-4999</v>
      </c>
      <c r="H38" s="29">
        <v>240</v>
      </c>
      <c r="I38" s="29">
        <v>-4759</v>
      </c>
      <c r="J38" s="29">
        <v>-242</v>
      </c>
      <c r="K38" s="29">
        <v>26</v>
      </c>
      <c r="L38" s="29">
        <v>-216</v>
      </c>
      <c r="M38" s="34"/>
      <c r="N38" s="29">
        <v>384</v>
      </c>
      <c r="O38" s="29">
        <v>71</v>
      </c>
      <c r="P38" s="29">
        <v>455</v>
      </c>
      <c r="Q38" s="41"/>
      <c r="R38" s="41"/>
      <c r="S38" s="46" t="s">
        <v>126</v>
      </c>
    </row>
    <row r="39" spans="1:19" ht="30" customHeight="1">
      <c r="A39" s="20"/>
      <c r="B39" s="7" t="s">
        <v>75</v>
      </c>
      <c r="C39" s="10"/>
      <c r="D39" s="30">
        <v>4341</v>
      </c>
      <c r="E39" s="30">
        <v>-106</v>
      </c>
      <c r="F39" s="30">
        <v>4235</v>
      </c>
      <c r="G39" s="30">
        <v>-4199</v>
      </c>
      <c r="H39" s="30">
        <v>-50</v>
      </c>
      <c r="I39" s="30">
        <v>-4249</v>
      </c>
      <c r="J39" s="30">
        <v>3143</v>
      </c>
      <c r="K39" s="30">
        <v>-265</v>
      </c>
      <c r="L39" s="30">
        <v>2878</v>
      </c>
      <c r="M39" s="27"/>
      <c r="N39" s="30">
        <v>1420</v>
      </c>
      <c r="O39" s="30">
        <v>-174</v>
      </c>
      <c r="P39" s="30">
        <v>1246</v>
      </c>
      <c r="Q39" s="43"/>
      <c r="R39" s="24" t="s">
        <v>127</v>
      </c>
      <c r="S39" s="46"/>
    </row>
    <row r="40" spans="1:19" ht="30" customHeight="1">
      <c r="A40" s="20"/>
      <c r="B40" s="9" t="s">
        <v>63</v>
      </c>
      <c r="C40" s="11"/>
      <c r="D40" s="31">
        <v>-1809</v>
      </c>
      <c r="E40" s="31">
        <v>1</v>
      </c>
      <c r="F40" s="31">
        <v>-1808</v>
      </c>
      <c r="G40" s="31">
        <v>-800</v>
      </c>
      <c r="H40" s="31">
        <v>290</v>
      </c>
      <c r="I40" s="31">
        <v>-510</v>
      </c>
      <c r="J40" s="31">
        <v>-3385</v>
      </c>
      <c r="K40" s="31">
        <v>291</v>
      </c>
      <c r="L40" s="31">
        <v>-3094</v>
      </c>
      <c r="M40" s="28"/>
      <c r="N40" s="31">
        <v>-1036</v>
      </c>
      <c r="O40" s="31">
        <v>245</v>
      </c>
      <c r="P40" s="31">
        <v>-791</v>
      </c>
      <c r="Q40" s="45"/>
      <c r="R40" s="25" t="s">
        <v>128</v>
      </c>
      <c r="S40" s="46"/>
    </row>
    <row r="41" spans="1:19" ht="30" customHeight="1">
      <c r="A41" s="20"/>
      <c r="D41" s="2"/>
      <c r="E41" s="2"/>
      <c r="F41" s="2"/>
      <c r="G41" s="2"/>
      <c r="H41" s="2"/>
      <c r="I41" s="2"/>
      <c r="J41" s="2"/>
      <c r="K41" s="2"/>
      <c r="L41" s="2"/>
      <c r="M41" s="39"/>
      <c r="N41" s="2"/>
      <c r="O41" s="2"/>
      <c r="P41" s="2"/>
      <c r="Q41" s="41"/>
      <c r="R41" s="41"/>
      <c r="S41" s="46"/>
    </row>
    <row r="42" spans="1:19" ht="30" customHeight="1">
      <c r="A42" s="20"/>
      <c r="D42" s="55" t="s">
        <v>129</v>
      </c>
      <c r="E42" s="56"/>
      <c r="F42" s="57"/>
      <c r="G42" s="55" t="s">
        <v>155</v>
      </c>
      <c r="H42" s="56"/>
      <c r="I42" s="57"/>
      <c r="J42" s="55" t="s">
        <v>155</v>
      </c>
      <c r="K42" s="56"/>
      <c r="L42" s="57"/>
      <c r="M42" s="34"/>
      <c r="N42" s="55" t="s">
        <v>156</v>
      </c>
      <c r="O42" s="56"/>
      <c r="P42" s="57"/>
      <c r="Q42" s="41"/>
      <c r="R42" s="41"/>
      <c r="S42" s="46"/>
    </row>
    <row r="43" spans="1:19" ht="30" customHeight="1">
      <c r="A43" s="23" t="s">
        <v>64</v>
      </c>
      <c r="B43" s="11"/>
      <c r="C43" s="11"/>
      <c r="D43" s="29">
        <v>1049450</v>
      </c>
      <c r="E43" s="29">
        <v>1376</v>
      </c>
      <c r="F43" s="29">
        <v>1050826</v>
      </c>
      <c r="G43" s="29">
        <v>1421796</v>
      </c>
      <c r="H43" s="29">
        <v>2441</v>
      </c>
      <c r="I43" s="29">
        <v>1424237</v>
      </c>
      <c r="J43" s="29">
        <v>1421796</v>
      </c>
      <c r="K43" s="29">
        <v>2441</v>
      </c>
      <c r="L43" s="29">
        <v>1424237</v>
      </c>
      <c r="M43" s="34">
        <v>-15.3</v>
      </c>
      <c r="N43" s="29">
        <v>1681187</v>
      </c>
      <c r="O43" s="29">
        <v>701</v>
      </c>
      <c r="P43" s="29">
        <v>1681888</v>
      </c>
      <c r="Q43" s="45"/>
      <c r="R43" s="45"/>
      <c r="S43" s="35" t="s">
        <v>130</v>
      </c>
    </row>
    <row r="44" spans="1:19" ht="30" customHeight="1">
      <c r="A44" s="20"/>
      <c r="D44" s="2"/>
      <c r="E44" s="2"/>
      <c r="F44" s="2"/>
      <c r="G44" s="2"/>
      <c r="H44" s="2"/>
      <c r="I44" s="2"/>
      <c r="J44" s="2"/>
      <c r="K44" s="2"/>
      <c r="L44" s="2"/>
      <c r="M44" s="39"/>
      <c r="N44" s="2"/>
      <c r="O44" s="2"/>
      <c r="P44" s="2"/>
      <c r="Q44" s="41"/>
      <c r="R44" s="41"/>
      <c r="S44" s="46"/>
    </row>
    <row r="45" spans="1:19" ht="30" customHeight="1">
      <c r="A45" s="20" t="s">
        <v>76</v>
      </c>
      <c r="D45" s="29">
        <v>1049450</v>
      </c>
      <c r="E45" s="29">
        <v>1376</v>
      </c>
      <c r="F45" s="29">
        <v>1050826</v>
      </c>
      <c r="G45" s="29">
        <v>1421796</v>
      </c>
      <c r="H45" s="29">
        <v>2441</v>
      </c>
      <c r="I45" s="29">
        <v>1424237</v>
      </c>
      <c r="J45" s="29">
        <v>1421796</v>
      </c>
      <c r="K45" s="29">
        <v>2441</v>
      </c>
      <c r="L45" s="29">
        <v>1424237</v>
      </c>
      <c r="M45" s="34">
        <v>-15.3</v>
      </c>
      <c r="N45" s="29">
        <v>1681187</v>
      </c>
      <c r="O45" s="29">
        <v>701</v>
      </c>
      <c r="P45" s="29">
        <v>1681888</v>
      </c>
      <c r="Q45" s="41"/>
      <c r="R45" s="41"/>
      <c r="S45" s="46" t="s">
        <v>131</v>
      </c>
    </row>
    <row r="46" spans="1:19" ht="30" customHeight="1">
      <c r="A46" s="20"/>
      <c r="B46" s="7" t="s">
        <v>77</v>
      </c>
      <c r="C46" s="10"/>
      <c r="D46" s="30">
        <v>723737</v>
      </c>
      <c r="E46" s="30">
        <v>1306</v>
      </c>
      <c r="F46" s="30">
        <v>725043</v>
      </c>
      <c r="G46" s="30">
        <v>1128186</v>
      </c>
      <c r="H46" s="30">
        <v>2355</v>
      </c>
      <c r="I46" s="30">
        <v>1130541</v>
      </c>
      <c r="J46" s="30">
        <v>1128186</v>
      </c>
      <c r="K46" s="30">
        <v>2355</v>
      </c>
      <c r="L46" s="30">
        <v>1130541</v>
      </c>
      <c r="M46" s="27">
        <v>-18.7</v>
      </c>
      <c r="N46" s="30">
        <v>1389253</v>
      </c>
      <c r="O46" s="30">
        <v>593</v>
      </c>
      <c r="P46" s="30">
        <v>1389846</v>
      </c>
      <c r="Q46" s="43"/>
      <c r="R46" s="24" t="s">
        <v>132</v>
      </c>
      <c r="S46" s="46"/>
    </row>
    <row r="47" spans="1:19" ht="30" customHeight="1">
      <c r="A47" s="20"/>
      <c r="B47" s="9" t="s">
        <v>65</v>
      </c>
      <c r="C47" s="11"/>
      <c r="D47" s="31">
        <v>325713</v>
      </c>
      <c r="E47" s="31">
        <v>70</v>
      </c>
      <c r="F47" s="31">
        <v>325783</v>
      </c>
      <c r="G47" s="31">
        <v>293610</v>
      </c>
      <c r="H47" s="31">
        <v>86</v>
      </c>
      <c r="I47" s="31">
        <v>293696</v>
      </c>
      <c r="J47" s="31">
        <v>293610</v>
      </c>
      <c r="K47" s="31">
        <v>86</v>
      </c>
      <c r="L47" s="31">
        <v>293696</v>
      </c>
      <c r="M47" s="28">
        <v>0.6</v>
      </c>
      <c r="N47" s="31">
        <v>291934</v>
      </c>
      <c r="O47" s="31">
        <v>108</v>
      </c>
      <c r="P47" s="31">
        <v>292042</v>
      </c>
      <c r="Q47" s="45"/>
      <c r="R47" s="25" t="s">
        <v>133</v>
      </c>
      <c r="S47" s="46"/>
    </row>
    <row r="48" spans="1:19" ht="30" customHeight="1">
      <c r="A48" s="20"/>
      <c r="D48" s="2"/>
      <c r="E48" s="2"/>
      <c r="F48" s="2"/>
      <c r="G48" s="2"/>
      <c r="H48" s="2"/>
      <c r="I48" s="2"/>
      <c r="J48" s="2"/>
      <c r="K48" s="2"/>
      <c r="L48" s="2"/>
      <c r="M48" s="39"/>
      <c r="N48" s="2"/>
      <c r="O48" s="2"/>
      <c r="P48" s="2"/>
      <c r="Q48" s="41"/>
      <c r="R48" s="41"/>
      <c r="S48" s="46"/>
    </row>
    <row r="49" spans="1:19" ht="30" customHeight="1">
      <c r="A49" s="21" t="s">
        <v>89</v>
      </c>
      <c r="B49" s="10"/>
      <c r="C49" s="12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63" t="s">
        <v>134</v>
      </c>
      <c r="R49" s="59"/>
      <c r="S49" s="64"/>
    </row>
    <row r="50" spans="1:19" ht="30" customHeight="1">
      <c r="A50" s="20" t="s">
        <v>90</v>
      </c>
      <c r="C50" s="13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65" t="s">
        <v>135</v>
      </c>
      <c r="R50" s="52"/>
      <c r="S50" s="66"/>
    </row>
    <row r="51" spans="1:19" ht="30" customHeight="1">
      <c r="A51" s="62" t="s">
        <v>91</v>
      </c>
      <c r="B51" s="47"/>
      <c r="C51" s="48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65" t="s">
        <v>136</v>
      </c>
      <c r="R51" s="52"/>
      <c r="S51" s="66"/>
    </row>
    <row r="52" spans="1:19" ht="30" customHeight="1">
      <c r="A52" s="8"/>
      <c r="B52" t="s">
        <v>78</v>
      </c>
      <c r="C52" s="13"/>
      <c r="D52" s="32">
        <v>12814</v>
      </c>
      <c r="E52" s="32">
        <v>0</v>
      </c>
      <c r="F52" s="32">
        <v>12814</v>
      </c>
      <c r="G52" s="32">
        <v>3672</v>
      </c>
      <c r="H52" s="32">
        <v>0</v>
      </c>
      <c r="I52" s="32">
        <v>3672</v>
      </c>
      <c r="J52" s="32">
        <v>2740</v>
      </c>
      <c r="K52" s="32">
        <v>0</v>
      </c>
      <c r="L52" s="32">
        <v>2740</v>
      </c>
      <c r="M52" s="32"/>
      <c r="N52" s="32">
        <v>9532</v>
      </c>
      <c r="O52" s="32">
        <v>0</v>
      </c>
      <c r="P52" s="32">
        <v>9532</v>
      </c>
      <c r="Q52" s="51" t="s">
        <v>137</v>
      </c>
      <c r="R52" s="52"/>
      <c r="S52" s="13"/>
    </row>
    <row r="53" spans="1:19" ht="30" customHeight="1">
      <c r="A53" s="8"/>
      <c r="B53" t="s">
        <v>66</v>
      </c>
      <c r="C53" s="13"/>
      <c r="D53" s="32">
        <v>9307</v>
      </c>
      <c r="E53" s="32">
        <v>0</v>
      </c>
      <c r="F53" s="32">
        <v>9307</v>
      </c>
      <c r="G53" s="32">
        <v>39389</v>
      </c>
      <c r="H53" s="32">
        <v>0</v>
      </c>
      <c r="I53" s="32">
        <v>39389</v>
      </c>
      <c r="J53" s="32">
        <v>77570</v>
      </c>
      <c r="K53" s="32">
        <v>0</v>
      </c>
      <c r="L53" s="32">
        <v>77570</v>
      </c>
      <c r="M53" s="32"/>
      <c r="N53" s="32">
        <v>61251</v>
      </c>
      <c r="O53" s="32">
        <v>0</v>
      </c>
      <c r="P53" s="32">
        <v>61251</v>
      </c>
      <c r="Q53" s="51" t="s">
        <v>138</v>
      </c>
      <c r="R53" s="52"/>
      <c r="S53" s="13"/>
    </row>
    <row r="54" spans="1:19" ht="30" customHeight="1">
      <c r="A54" s="8"/>
      <c r="B54" t="s">
        <v>67</v>
      </c>
      <c r="C54" s="13"/>
      <c r="D54" s="32">
        <v>18449</v>
      </c>
      <c r="E54" s="32">
        <v>0</v>
      </c>
      <c r="F54" s="32">
        <v>18449</v>
      </c>
      <c r="G54" s="32">
        <v>29268</v>
      </c>
      <c r="H54" s="32">
        <v>0</v>
      </c>
      <c r="I54" s="32">
        <v>29268</v>
      </c>
      <c r="J54" s="32">
        <v>66517</v>
      </c>
      <c r="K54" s="32">
        <v>0</v>
      </c>
      <c r="L54" s="32">
        <v>66517</v>
      </c>
      <c r="M54" s="32"/>
      <c r="N54" s="32">
        <v>68644</v>
      </c>
      <c r="O54" s="32">
        <v>0</v>
      </c>
      <c r="P54" s="32">
        <v>68644</v>
      </c>
      <c r="Q54" s="51" t="s">
        <v>139</v>
      </c>
      <c r="R54" s="52"/>
      <c r="S54" s="13"/>
    </row>
    <row r="55" spans="1:19" ht="30" customHeight="1">
      <c r="A55" s="8"/>
      <c r="B55" t="s">
        <v>68</v>
      </c>
      <c r="C55" s="13"/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/>
      <c r="N55" s="31">
        <v>0</v>
      </c>
      <c r="O55" s="31">
        <v>0</v>
      </c>
      <c r="P55" s="31">
        <v>0</v>
      </c>
      <c r="Q55" s="51" t="s">
        <v>140</v>
      </c>
      <c r="R55" s="52"/>
      <c r="S55" s="13"/>
    </row>
    <row r="56" spans="1:19" ht="27">
      <c r="A56" s="9"/>
      <c r="B56" s="11" t="s">
        <v>69</v>
      </c>
      <c r="C56" s="14"/>
      <c r="D56" s="29">
        <v>3672</v>
      </c>
      <c r="E56" s="29">
        <v>0</v>
      </c>
      <c r="F56" s="29">
        <v>3672</v>
      </c>
      <c r="G56" s="29">
        <v>13793</v>
      </c>
      <c r="H56" s="29">
        <v>0</v>
      </c>
      <c r="I56" s="29">
        <v>13793</v>
      </c>
      <c r="J56" s="29">
        <v>13793</v>
      </c>
      <c r="K56" s="29">
        <v>0</v>
      </c>
      <c r="L56" s="29">
        <v>13793</v>
      </c>
      <c r="M56" s="29"/>
      <c r="N56" s="29">
        <v>2139</v>
      </c>
      <c r="O56" s="29">
        <v>0</v>
      </c>
      <c r="P56" s="29">
        <v>2139</v>
      </c>
      <c r="Q56" s="53" t="s">
        <v>141</v>
      </c>
      <c r="R56" s="54"/>
      <c r="S56" s="14"/>
    </row>
    <row r="57" spans="1:19" ht="27">
      <c r="A57" s="58" t="s">
        <v>79</v>
      </c>
      <c r="B57" s="59"/>
      <c r="C57" s="59"/>
      <c r="D57" s="59"/>
      <c r="E57" s="59"/>
      <c r="F57" s="59"/>
      <c r="G57" s="59"/>
      <c r="H57" s="59"/>
      <c r="I57" s="59"/>
      <c r="J57" s="38" t="s">
        <v>80</v>
      </c>
      <c r="K57" s="60" t="s">
        <v>142</v>
      </c>
      <c r="L57" s="60"/>
      <c r="M57" s="60"/>
      <c r="N57" s="60"/>
      <c r="O57" s="60"/>
      <c r="P57" s="60"/>
      <c r="Q57" s="60"/>
      <c r="R57" s="60"/>
      <c r="S57" s="61"/>
    </row>
    <row r="58" spans="1:19" ht="27">
      <c r="A58" s="51" t="s">
        <v>81</v>
      </c>
      <c r="B58" s="52"/>
      <c r="C58" s="52"/>
      <c r="D58" s="52"/>
      <c r="E58" s="52"/>
      <c r="F58" s="52"/>
      <c r="G58" s="52"/>
      <c r="H58" s="52"/>
      <c r="I58" s="52"/>
      <c r="J58" s="39" t="s">
        <v>82</v>
      </c>
      <c r="K58" s="47" t="s">
        <v>144</v>
      </c>
      <c r="L58" s="47"/>
      <c r="M58" s="47"/>
      <c r="N58" s="47"/>
      <c r="O58" s="47"/>
      <c r="P58" s="47"/>
      <c r="Q58" s="47"/>
      <c r="R58" s="47"/>
      <c r="S58" s="48"/>
    </row>
    <row r="59" spans="1:19" ht="27">
      <c r="A59" s="51" t="s">
        <v>83</v>
      </c>
      <c r="B59" s="52"/>
      <c r="C59" s="52"/>
      <c r="D59" s="52"/>
      <c r="E59" s="52"/>
      <c r="F59" s="52"/>
      <c r="G59" s="52"/>
      <c r="H59" s="52"/>
      <c r="I59" s="52"/>
      <c r="J59" s="39"/>
      <c r="K59" s="47"/>
      <c r="L59" s="47"/>
      <c r="M59" s="47"/>
      <c r="N59" s="47"/>
      <c r="O59" s="47"/>
      <c r="P59" s="47"/>
      <c r="Q59" s="47"/>
      <c r="R59" s="47"/>
      <c r="S59" s="48"/>
    </row>
    <row r="60" spans="1:19" ht="27">
      <c r="A60" s="51" t="s">
        <v>85</v>
      </c>
      <c r="B60" s="52"/>
      <c r="C60" s="52"/>
      <c r="D60" s="52"/>
      <c r="E60" s="52"/>
      <c r="F60" s="52"/>
      <c r="G60" s="52"/>
      <c r="H60" s="52"/>
      <c r="I60" s="52"/>
      <c r="J60" s="39" t="s">
        <v>84</v>
      </c>
      <c r="K60" s="47" t="s">
        <v>143</v>
      </c>
      <c r="L60" s="47"/>
      <c r="M60" s="47"/>
      <c r="N60" s="47"/>
      <c r="O60" s="47"/>
      <c r="P60" s="47"/>
      <c r="Q60" s="47"/>
      <c r="R60" s="47"/>
      <c r="S60" s="48"/>
    </row>
    <row r="61" spans="1:19" ht="27">
      <c r="A61" s="51" t="s">
        <v>86</v>
      </c>
      <c r="B61" s="52"/>
      <c r="C61" s="52"/>
      <c r="D61" s="52"/>
      <c r="E61" s="52"/>
      <c r="F61" s="52"/>
      <c r="G61" s="52"/>
      <c r="H61" s="52"/>
      <c r="I61" s="52"/>
      <c r="K61" s="47" t="s">
        <v>145</v>
      </c>
      <c r="L61" s="47"/>
      <c r="M61" s="47"/>
      <c r="N61" s="47"/>
      <c r="O61" s="47"/>
      <c r="P61" s="47"/>
      <c r="Q61" s="47"/>
      <c r="R61" s="47"/>
      <c r="S61" s="48"/>
    </row>
    <row r="62" spans="1:19" ht="27">
      <c r="A62" s="53"/>
      <c r="B62" s="54"/>
      <c r="C62" s="54"/>
      <c r="D62" s="54"/>
      <c r="E62" s="54"/>
      <c r="F62" s="54"/>
      <c r="G62" s="54"/>
      <c r="H62" s="54"/>
      <c r="I62" s="54"/>
      <c r="J62" s="11"/>
      <c r="K62" s="49"/>
      <c r="L62" s="49"/>
      <c r="M62" s="49"/>
      <c r="N62" s="49"/>
      <c r="O62" s="49"/>
      <c r="P62" s="49"/>
      <c r="Q62" s="49"/>
      <c r="R62" s="49"/>
      <c r="S62" s="50"/>
    </row>
  </sheetData>
  <sheetProtection formatCells="0" formatColumns="0" formatRows="0" insertHyperlinks="0" deleteColumns="0" deleteRows="0" autoFilter="0" pivotTables="0"/>
  <protectedRanges>
    <protectedRange password="CE4B" sqref="A1:AZ60" name="p4d3879acbe5a9e266cad9e884a0e4b57"/>
  </protectedRanges>
  <mergeCells count="54">
    <mergeCell ref="D1:P1"/>
    <mergeCell ref="D2:P2"/>
    <mergeCell ref="D3:P3"/>
    <mergeCell ref="D4:P4"/>
    <mergeCell ref="N5:P5"/>
    <mergeCell ref="N7:P7"/>
    <mergeCell ref="Q4:S4"/>
    <mergeCell ref="Q7:S7"/>
    <mergeCell ref="G5:I5"/>
    <mergeCell ref="G6:I6"/>
    <mergeCell ref="G7:I7"/>
    <mergeCell ref="J5:L5"/>
    <mergeCell ref="J6:L6"/>
    <mergeCell ref="J7:L7"/>
    <mergeCell ref="N15:P15"/>
    <mergeCell ref="D6:F6"/>
    <mergeCell ref="D7:F7"/>
    <mergeCell ref="A10:C10"/>
    <mergeCell ref="Q10:S10"/>
    <mergeCell ref="D11:F11"/>
    <mergeCell ref="G11:I11"/>
    <mergeCell ref="J11:L11"/>
    <mergeCell ref="N11:P11"/>
    <mergeCell ref="N6:P6"/>
    <mergeCell ref="Q52:R52"/>
    <mergeCell ref="Q53:R53"/>
    <mergeCell ref="Q54:R54"/>
    <mergeCell ref="Q55:R55"/>
    <mergeCell ref="Q56:R56"/>
    <mergeCell ref="J13:L13"/>
    <mergeCell ref="J14:L14"/>
    <mergeCell ref="J15:L15"/>
    <mergeCell ref="N13:P13"/>
    <mergeCell ref="N14:P14"/>
    <mergeCell ref="D42:F42"/>
    <mergeCell ref="G42:I42"/>
    <mergeCell ref="J42:L42"/>
    <mergeCell ref="N42:P42"/>
    <mergeCell ref="A57:I57"/>
    <mergeCell ref="K57:S57"/>
    <mergeCell ref="A51:C51"/>
    <mergeCell ref="Q49:S49"/>
    <mergeCell ref="Q50:S50"/>
    <mergeCell ref="Q51:S51"/>
    <mergeCell ref="K58:S58"/>
    <mergeCell ref="K59:S59"/>
    <mergeCell ref="K60:S60"/>
    <mergeCell ref="K61:S61"/>
    <mergeCell ref="K62:S62"/>
    <mergeCell ref="A58:I58"/>
    <mergeCell ref="A59:I59"/>
    <mergeCell ref="A60:I60"/>
    <mergeCell ref="A61:I61"/>
    <mergeCell ref="A62:I62"/>
  </mergeCells>
  <printOptions/>
  <pageMargins left="1" right="1" top="0.6" bottom="0.75" header="0.3" footer="0.3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Rosemary Lethole</cp:lastModifiedBy>
  <cp:lastPrinted>2017-12-19T09:39:09Z</cp:lastPrinted>
  <dcterms:created xsi:type="dcterms:W3CDTF">2017-12-18T12:36:48Z</dcterms:created>
  <dcterms:modified xsi:type="dcterms:W3CDTF">2018-01-24T06:37:29Z</dcterms:modified>
  <cp:category/>
  <cp:version/>
  <cp:contentType/>
  <cp:contentStatus/>
</cp:coreProperties>
</file>