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<sst xmlns="http://schemas.openxmlformats.org/spreadsheetml/2006/main" count="265" uniqueCount="148">
  <si>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</si>
  <si>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</si>
  <si>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</si>
  <si>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</si>
  <si>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</si>
  <si>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</si>
  <si>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</si>
  <si>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</si>
  <si>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</si>
  <si>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</si>
  <si>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</si>
  <si>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</si>
  <si>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</si>
  <si>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</si>
  <si>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</si>
  <si>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</si>
  <si>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</si>
  <si>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</si>
  <si>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</si>
  <si>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</si>
  <si>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</si>
  <si>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</si>
  <si>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</si>
  <si>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</si>
  <si>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</si>
  <si>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</si>
  <si>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</si>
  <si>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</si>
  <si>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</si>
  <si>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</si>
  <si>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</si>
  <si>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</si>
  <si>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</si>
  <si>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</si>
  <si>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</si>
  <si>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</si>
  <si>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</si>
  <si>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</si>
  <si>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</si>
  <si>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</si>
  <si>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</si>
  <si>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</si>
  <si>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</si>
  <si>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</si>
  <si>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</si>
  <si>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</si>
  <si>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</si>
  <si>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</si>
  <si>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</si>
  <si>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</si>
  <si>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</si>
  <si>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</si>
  <si>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</si>
  <si>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</si>
  <si>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</si>
  <si>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</si>
  <si>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</si>
  <si>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</si>
  <si>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</si>
  <si>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</si>
  <si>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</si>
  <si>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</si>
  <si>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</si>
  <si>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</si>
  <si>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</si>
  <si>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</si>
  <si>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</si>
  <si>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</si>
  <si>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</si>
  <si>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</si>
  <si>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</si>
  <si>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</si>
  <si>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</si>
  <si>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</si>
  <si>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</si>
  <si>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</si>
  <si>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</si>
  <si>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</si>
  <si>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</si>
  <si>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</si>
  <si>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</si>
  <si>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</si>
  <si>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</si>
  <si>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</si>
  <si>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</si>
  <si>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</si>
  <si>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</si>
  <si>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</si>
  <si>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</si>
  <si>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</si>
  <si>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</si>
  <si>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</si>
  <si>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</si>
  <si>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</si>
  <si>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</si>
  <si>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</si>
  <si>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</si>
  <si>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</si>
  <si>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</si>
  <si>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</si>
  <si>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</si>
  <si>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</si>
  <si>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</si>
  <si>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</si>
  <si>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</si>
  <si>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</si>
  <si>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</si>
  <si>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</si>
  <si>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</si>
  <si>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</si>
  <si>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</si>
  <si>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</si>
  <si>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</si>
  <si>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</si>
  <si>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</si>
  <si>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</si>
  <si>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</si>
  <si>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</si>
  <si>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</si>
  <si>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</si>
  <si>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</si>
  <si>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</si>
  <si>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</si>
  <si>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</si>
  <si>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</si>
  <si>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</si>
  <si>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</si>
  <si>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2014/15 Year (October - September) / Ngwaga wa 2014/15 (Diphalane - Lwetse) (2)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</si>
  <si>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</si>
  <si>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</si>
  <si>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</si>
  <si>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</si>
  <si>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</si>
  <si>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Deliveries directly from farms</t>
  </si>
  <si>
    <t>April 2015</t>
  </si>
  <si>
    <t>Moranang 2015</t>
  </si>
  <si>
    <t>30 April/Moranang 2015</t>
  </si>
  <si>
    <t>SMD-062015</t>
  </si>
  <si>
    <t>May 2015</t>
  </si>
  <si>
    <t>Motsheganong 2015</t>
  </si>
  <si>
    <t>October 2014 - May 2015</t>
  </si>
  <si>
    <t>October 2013 - May 2014</t>
  </si>
  <si>
    <t>Diphalane 2014 - Motsheganong 2015</t>
  </si>
  <si>
    <t>Diphalane 2013 - Motsheganong 2014</t>
  </si>
  <si>
    <t>31 May/Motsheganong 2015</t>
  </si>
  <si>
    <t>31 May/Motsheganong 2014</t>
  </si>
  <si>
    <t>1 April/Moranang 2015</t>
  </si>
  <si>
    <t>1 May/Motsheganong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</si>
</sst>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36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49" fontId="8" fillId="0" borderId="24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26" xfId="55" applyFont="1" applyFill="1" applyBorder="1" applyAlignment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2</xdr:col>
      <xdr:colOff>4543425</xdr:colOff>
      <xdr:row>6</xdr:row>
      <xdr:rowOff>333375</xdr:rowOff>
    </xdr:to>
    <xdr:pic>
      <xdr:nvPicPr>
        <xdr:cNvPr id="5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0"/>
          <a:ext cx="4705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266743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539944</v>
          </cell>
          <cell r="E43">
            <v>5916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29681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73"/>
      <c r="B1" s="274"/>
      <c r="C1" s="275"/>
      <c r="D1" s="282" t="s">
        <v>0</v>
      </c>
      <c r="E1" s="283"/>
      <c r="F1" s="283"/>
      <c r="G1" s="283"/>
      <c r="H1" s="283"/>
      <c r="I1" s="283"/>
      <c r="J1" s="284"/>
      <c r="K1" s="285" t="s">
        <v>1</v>
      </c>
      <c r="L1" s="286"/>
      <c r="M1" s="287"/>
    </row>
    <row r="2" spans="1:13" ht="30" customHeight="1">
      <c r="A2" s="276"/>
      <c r="B2" s="277"/>
      <c r="C2" s="278"/>
      <c r="D2" s="246" t="s">
        <v>2</v>
      </c>
      <c r="E2" s="247"/>
      <c r="F2" s="247"/>
      <c r="G2" s="247"/>
      <c r="H2" s="247"/>
      <c r="I2" s="247"/>
      <c r="J2" s="248"/>
      <c r="K2" s="288"/>
      <c r="L2" s="289"/>
      <c r="M2" s="290"/>
    </row>
    <row r="3" spans="1:13" ht="30" customHeight="1">
      <c r="A3" s="276"/>
      <c r="B3" s="277"/>
      <c r="C3" s="278"/>
      <c r="D3" s="246" t="s">
        <v>3</v>
      </c>
      <c r="E3" s="247"/>
      <c r="F3" s="247"/>
      <c r="G3" s="247"/>
      <c r="H3" s="247"/>
      <c r="I3" s="247"/>
      <c r="J3" s="248"/>
      <c r="K3" s="288"/>
      <c r="L3" s="289"/>
      <c r="M3" s="290"/>
    </row>
    <row r="4" spans="1:13" ht="30" customHeight="1" thickBot="1">
      <c r="A4" s="276"/>
      <c r="B4" s="277"/>
      <c r="C4" s="278"/>
      <c r="D4" s="249" t="s">
        <v>4</v>
      </c>
      <c r="E4" s="250"/>
      <c r="F4" s="250"/>
      <c r="G4" s="250"/>
      <c r="H4" s="250"/>
      <c r="I4" s="250"/>
      <c r="J4" s="251"/>
      <c r="K4" s="288"/>
      <c r="L4" s="289"/>
      <c r="M4" s="290"/>
    </row>
    <row r="5" spans="1:13" ht="30" customHeight="1">
      <c r="A5" s="276"/>
      <c r="B5" s="277"/>
      <c r="C5" s="278"/>
      <c r="D5" s="252" t="s">
        <v>5</v>
      </c>
      <c r="E5" s="253"/>
      <c r="F5" s="253"/>
      <c r="G5" s="1"/>
      <c r="H5" s="254"/>
      <c r="I5" s="253"/>
      <c r="J5" s="253"/>
      <c r="K5" s="288"/>
      <c r="L5" s="289"/>
      <c r="M5" s="290"/>
    </row>
    <row r="6" spans="1:13" ht="30" customHeight="1">
      <c r="A6" s="276"/>
      <c r="B6" s="277"/>
      <c r="C6" s="278"/>
      <c r="D6" s="255" t="s">
        <v>6</v>
      </c>
      <c r="E6" s="256"/>
      <c r="F6" s="257"/>
      <c r="G6" s="2"/>
      <c r="H6" s="258" t="s">
        <v>7</v>
      </c>
      <c r="I6" s="256"/>
      <c r="J6" s="257"/>
      <c r="K6" s="259" t="s">
        <v>8</v>
      </c>
      <c r="L6" s="260"/>
      <c r="M6" s="261"/>
    </row>
    <row r="7" spans="1:13" ht="30" customHeight="1" thickBot="1">
      <c r="A7" s="276"/>
      <c r="B7" s="277"/>
      <c r="C7" s="278"/>
      <c r="D7" s="266" t="s">
        <v>9</v>
      </c>
      <c r="E7" s="267"/>
      <c r="F7" s="268"/>
      <c r="H7" s="266" t="s">
        <v>10</v>
      </c>
      <c r="I7" s="267"/>
      <c r="J7" s="268"/>
      <c r="K7" s="262"/>
      <c r="L7" s="260"/>
      <c r="M7" s="261"/>
    </row>
    <row r="8" spans="1:13" ht="30" customHeight="1">
      <c r="A8" s="276"/>
      <c r="B8" s="277"/>
      <c r="C8" s="278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62"/>
      <c r="L8" s="260"/>
      <c r="M8" s="261"/>
    </row>
    <row r="9" spans="1:13" ht="30" customHeight="1" thickBot="1">
      <c r="A9" s="279"/>
      <c r="B9" s="280"/>
      <c r="C9" s="281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63"/>
      <c r="L9" s="264"/>
      <c r="M9" s="265"/>
    </row>
    <row r="10" spans="1:13" ht="30" customHeight="1" thickBot="1">
      <c r="A10" s="269" t="s">
        <v>19</v>
      </c>
      <c r="B10" s="270"/>
      <c r="C10" s="271"/>
      <c r="D10" s="272"/>
      <c r="E10" s="272"/>
      <c r="F10" s="272"/>
      <c r="G10" s="272"/>
      <c r="H10" s="272"/>
      <c r="I10" s="272"/>
      <c r="J10" s="272"/>
      <c r="K10" s="269" t="s">
        <v>20</v>
      </c>
      <c r="L10" s="270"/>
      <c r="M10" s="271"/>
    </row>
    <row r="11" spans="1:13" ht="30" customHeight="1" thickBot="1">
      <c r="A11" s="294"/>
      <c r="B11" s="253"/>
      <c r="C11" s="253"/>
      <c r="D11" s="295" t="s">
        <v>21</v>
      </c>
      <c r="E11" s="296"/>
      <c r="F11" s="297"/>
      <c r="G11" s="11"/>
      <c r="H11" s="295" t="s">
        <v>22</v>
      </c>
      <c r="I11" s="296"/>
      <c r="J11" s="297"/>
      <c r="K11" s="298"/>
      <c r="L11" s="298"/>
      <c r="M11" s="299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300"/>
      <c r="E13" s="300"/>
      <c r="F13" s="300"/>
      <c r="G13" s="21"/>
      <c r="H13" s="300"/>
      <c r="I13" s="300"/>
      <c r="J13" s="300"/>
      <c r="K13" s="18"/>
      <c r="L13" s="22"/>
      <c r="M13" s="20"/>
    </row>
    <row r="14" spans="1:13" ht="30" customHeight="1">
      <c r="A14" s="12"/>
      <c r="B14" s="13"/>
      <c r="C14" s="13"/>
      <c r="D14" s="306"/>
      <c r="E14" s="306"/>
      <c r="F14" s="307"/>
      <c r="G14" s="23"/>
      <c r="H14" s="308"/>
      <c r="I14" s="308"/>
      <c r="J14" s="309"/>
      <c r="K14" s="18"/>
      <c r="L14" s="22"/>
      <c r="M14" s="20"/>
    </row>
    <row r="15" spans="1:13" ht="30" customHeight="1" thickBot="1">
      <c r="A15" s="24"/>
      <c r="B15" s="25"/>
      <c r="C15" s="25"/>
      <c r="D15" s="310"/>
      <c r="E15" s="311"/>
      <c r="F15" s="310"/>
      <c r="G15" s="26"/>
      <c r="H15" s="312"/>
      <c r="I15" s="313"/>
      <c r="J15" s="312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604444</v>
      </c>
      <c r="E16" s="32">
        <f>+E17+E18</f>
        <v>114</v>
      </c>
      <c r="F16" s="33">
        <f>SUM(D16:E16)</f>
        <v>604558</v>
      </c>
      <c r="G16" s="34">
        <f>_xlfn.IFERROR((F16-J16)/J16*100,IF(F16-J16=0,0,100))</f>
        <v>84.59673528711275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337701</v>
      </c>
      <c r="E17" s="38">
        <f>'[1]LSOkt'!$E$14</f>
        <v>114</v>
      </c>
      <c r="F17" s="39">
        <f>+D17+E17</f>
        <v>337815</v>
      </c>
      <c r="G17" s="40">
        <f>_xlfn.IFERROR((F17-J17)/J17*100,IF(F17-J17=0,0,100))</f>
        <v>208.67598684210526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266743</v>
      </c>
      <c r="E18" s="49">
        <f>'[1]LSOkt'!$E$15</f>
        <v>0</v>
      </c>
      <c r="F18" s="50">
        <f>+D18+E18</f>
        <v>266743</v>
      </c>
      <c r="G18" s="51">
        <f>_xlfn.IFERROR((F18-J18)/J18*100,IF(F18-J18=0,0,100))</f>
        <v>22.324384807990388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258168</v>
      </c>
      <c r="E20" s="63">
        <f>E21+E26+E27+E28</f>
        <v>236</v>
      </c>
      <c r="F20" s="64">
        <f>F21+F26+F27+F28</f>
        <v>258404</v>
      </c>
      <c r="G20" s="17">
        <f aca="true" t="shared" si="0" ref="G20:G28">_xlfn.IFERROR((F20-J20)/J20*100,IF(F20-J20=0,0,100))</f>
        <v>-4.837943441321936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258024</v>
      </c>
      <c r="E21" s="68">
        <f>SUM(E22:E25)</f>
        <v>224</v>
      </c>
      <c r="F21" s="69">
        <f>SUM(F22:F25)</f>
        <v>258248</v>
      </c>
      <c r="G21" s="70">
        <f t="shared" si="0"/>
        <v>-4.784237383122438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258024</v>
      </c>
      <c r="E22" s="76">
        <f>'[1]LSOkt'!$E$19</f>
        <v>0</v>
      </c>
      <c r="F22" s="77">
        <f>SUM(D22:E22)</f>
        <v>258024</v>
      </c>
      <c r="G22" s="78">
        <f t="shared" si="0"/>
        <v>-3.5175428428267477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0</v>
      </c>
      <c r="E23" s="76">
        <f>'[1]LSOkt'!$E$20</f>
        <v>224</v>
      </c>
      <c r="F23" s="77">
        <f>SUM(D23:E23)</f>
        <v>224</v>
      </c>
      <c r="G23" s="78">
        <f t="shared" si="0"/>
        <v>-94.0943843923016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12</v>
      </c>
      <c r="F27" s="87">
        <f>SUM(D27:E27)</f>
        <v>107</v>
      </c>
      <c r="G27" s="78">
        <f t="shared" si="0"/>
        <v>-58.84615384615385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16201</v>
      </c>
      <c r="E30" s="38">
        <f>+E31+E34</f>
        <v>0</v>
      </c>
      <c r="F30" s="42">
        <f aca="true" t="shared" si="2" ref="F30:F36">SUM(D30:E30)</f>
        <v>16201</v>
      </c>
      <c r="G30" s="106">
        <f aca="true" t="shared" si="3" ref="G30:G36">_xlfn.IFERROR((F30-J30)/J30*100,IF(F30-J30=0,0,100))</f>
        <v>-24.361548158177317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2108</v>
      </c>
      <c r="E31" s="38">
        <f>+E32+E33</f>
        <v>0</v>
      </c>
      <c r="F31" s="110">
        <f t="shared" si="2"/>
        <v>2108</v>
      </c>
      <c r="G31" s="111">
        <f t="shared" si="3"/>
        <v>11.593435680254101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2108</v>
      </c>
      <c r="E32" s="116">
        <f>'[1]LSOkt'!$E$29</f>
        <v>0</v>
      </c>
      <c r="F32" s="117">
        <f t="shared" si="2"/>
        <v>2108</v>
      </c>
      <c r="G32" s="118">
        <f t="shared" si="3"/>
        <v>11.593435680254101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-1905</v>
      </c>
      <c r="E38" s="32">
        <f>+E39+E40</f>
        <v>-168</v>
      </c>
      <c r="F38" s="33">
        <f>SUM(D38:E38)</f>
        <v>-2073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352</v>
      </c>
      <c r="E39" s="39">
        <f>'[1]LSOkt'!$E$36</f>
        <v>-171</v>
      </c>
      <c r="F39" s="87">
        <f>SUM(D39:E39)</f>
        <v>181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3</v>
      </c>
      <c r="F40" s="53">
        <f>SUM(D40:E40)</f>
        <v>-2254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91" t="s">
        <v>70</v>
      </c>
      <c r="E42" s="292"/>
      <c r="F42" s="293"/>
      <c r="G42" s="142"/>
      <c r="H42" s="291" t="s">
        <v>71</v>
      </c>
      <c r="I42" s="292"/>
      <c r="J42" s="293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814491</v>
      </c>
      <c r="E43" s="32">
        <f>+E12+E16-E20-E30-E38</f>
        <v>6061</v>
      </c>
      <c r="F43" s="33">
        <f>SUM(D43:E43)</f>
        <v>820552</v>
      </c>
      <c r="G43" s="17">
        <f>_xlfn.IFERROR((F43-J43)/J43*100,IF(F43-J43=0,0,100))</f>
        <v>20.85673971125833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14"/>
      <c r="L44" s="314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814491</v>
      </c>
      <c r="E45" s="32">
        <f>+E46+E47</f>
        <v>6061</v>
      </c>
      <c r="F45" s="15">
        <f>SUM(D45:E45)</f>
        <v>820552</v>
      </c>
      <c r="G45" s="17">
        <f>_xlfn.IFERROR((F45-J45)/J45*100,IF(F45-J45=0,0,100))</f>
        <v>20.85673971125833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539944</v>
      </c>
      <c r="E46" s="39">
        <f>'[1]LSOkt'!$E$43</f>
        <v>5916</v>
      </c>
      <c r="F46" s="110">
        <f>SUM(D46:E46)</f>
        <v>545860</v>
      </c>
      <c r="G46" s="78">
        <f>_xlfn.IFERROR((F46-J46)/J46*100,IF(F46-J46=0,0,100))</f>
        <v>17.07729297634904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274547</v>
      </c>
      <c r="E47" s="50">
        <f>'[1]LSOkt'!$E$44</f>
        <v>145</v>
      </c>
      <c r="F47" s="151">
        <f>SUM(D47:E47)</f>
        <v>274692</v>
      </c>
      <c r="G47" s="100">
        <f>_xlfn.IFERROR((F47-J47)/J47*100,IF(F47-J47=0,0,100))</f>
        <v>29.141024978021406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15" t="s">
        <v>81</v>
      </c>
      <c r="L49" s="314"/>
      <c r="M49" s="316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17" t="s">
        <v>83</v>
      </c>
      <c r="L50" s="318"/>
      <c r="M50" s="319"/>
    </row>
    <row r="51" spans="1:13" ht="30" customHeight="1">
      <c r="A51" s="320" t="s">
        <v>84</v>
      </c>
      <c r="B51" s="321"/>
      <c r="C51" s="322"/>
      <c r="D51" s="158"/>
      <c r="E51" s="159"/>
      <c r="F51" s="160"/>
      <c r="G51" s="161"/>
      <c r="H51" s="158"/>
      <c r="I51" s="159"/>
      <c r="J51" s="160"/>
      <c r="K51" s="317" t="s">
        <v>85</v>
      </c>
      <c r="L51" s="318"/>
      <c r="M51" s="319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301" t="s">
        <v>87</v>
      </c>
      <c r="L52" s="302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29681</v>
      </c>
      <c r="E53" s="159">
        <f>'[1]LSOkt'!$E$48</f>
        <v>0</v>
      </c>
      <c r="F53" s="166">
        <f>SUM(D53:E53)</f>
        <v>29681</v>
      </c>
      <c r="G53" s="165"/>
      <c r="H53" s="163">
        <v>9609</v>
      </c>
      <c r="I53" s="159">
        <v>0</v>
      </c>
      <c r="J53" s="166">
        <f>SUM(H53:I53)</f>
        <v>9609</v>
      </c>
      <c r="K53" s="301" t="s">
        <v>89</v>
      </c>
      <c r="L53" s="302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301" t="s">
        <v>91</v>
      </c>
      <c r="L54" s="302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01" t="s">
        <v>93</v>
      </c>
      <c r="L55" s="302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12325</v>
      </c>
      <c r="E56" s="171">
        <f>+E52+E53-E54-E55</f>
        <v>0</v>
      </c>
      <c r="F56" s="171">
        <f>SUM(D56:E56)</f>
        <v>12325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03" t="s">
        <v>95</v>
      </c>
      <c r="L56" s="303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04" t="s">
        <v>98</v>
      </c>
      <c r="I57" s="304"/>
      <c r="J57" s="304"/>
      <c r="K57" s="304"/>
      <c r="L57" s="304"/>
      <c r="M57" s="305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337815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01" t="s">
        <v>103</v>
      </c>
      <c r="B61" s="302"/>
      <c r="C61" s="302"/>
      <c r="D61" s="302"/>
      <c r="E61" s="302"/>
      <c r="F61" s="302"/>
      <c r="G61" s="176" t="s">
        <v>104</v>
      </c>
      <c r="H61" s="327" t="s">
        <v>105</v>
      </c>
      <c r="I61" s="327"/>
      <c r="J61" s="327"/>
      <c r="K61" s="327"/>
      <c r="L61" s="327"/>
      <c r="M61" s="328"/>
    </row>
    <row r="62" spans="1:13" s="3" customFormat="1" ht="30" customHeight="1">
      <c r="A62" s="301" t="s">
        <v>106</v>
      </c>
      <c r="B62" s="302"/>
      <c r="C62" s="302"/>
      <c r="D62" s="302"/>
      <c r="E62" s="302"/>
      <c r="F62" s="302"/>
      <c r="G62" s="176" t="s">
        <v>107</v>
      </c>
      <c r="H62" s="323" t="s">
        <v>108</v>
      </c>
      <c r="I62" s="323"/>
      <c r="J62" s="323"/>
      <c r="K62" s="323"/>
      <c r="L62" s="323"/>
      <c r="M62" s="324"/>
    </row>
    <row r="63" spans="1:13" s="3" customFormat="1" ht="30" customHeight="1">
      <c r="A63" s="301" t="s">
        <v>109</v>
      </c>
      <c r="B63" s="302"/>
      <c r="C63" s="302"/>
      <c r="D63" s="302"/>
      <c r="E63" s="302"/>
      <c r="F63" s="302"/>
      <c r="G63" s="176" t="s">
        <v>110</v>
      </c>
      <c r="H63" s="325" t="s">
        <v>111</v>
      </c>
      <c r="I63" s="325"/>
      <c r="J63" s="325"/>
      <c r="K63" s="325"/>
      <c r="L63" s="325"/>
      <c r="M63" s="326"/>
    </row>
    <row r="64" spans="1:13" s="3" customFormat="1" ht="30" customHeight="1">
      <c r="A64" s="301" t="s">
        <v>112</v>
      </c>
      <c r="B64" s="302"/>
      <c r="C64" s="302"/>
      <c r="D64" s="302"/>
      <c r="E64" s="302"/>
      <c r="F64" s="302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A11" sqref="A11:C11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8" customWidth="1"/>
    <col min="17" max="17" width="105.28125" style="0" customWidth="1"/>
    <col min="18" max="19" width="2.421875" style="0" customWidth="1"/>
  </cols>
  <sheetData>
    <row r="1" spans="1:19" ht="33.75">
      <c r="A1" s="273"/>
      <c r="B1" s="274"/>
      <c r="C1" s="275"/>
      <c r="D1" s="282" t="s">
        <v>0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5" t="s">
        <v>137</v>
      </c>
      <c r="R1" s="286"/>
      <c r="S1" s="287"/>
    </row>
    <row r="2" spans="1:19" ht="30">
      <c r="A2" s="276"/>
      <c r="B2" s="277"/>
      <c r="C2" s="278"/>
      <c r="D2" s="246" t="s">
        <v>126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88"/>
      <c r="R2" s="289"/>
      <c r="S2" s="290"/>
    </row>
    <row r="3" spans="1:19" ht="30">
      <c r="A3" s="276"/>
      <c r="B3" s="277"/>
      <c r="C3" s="278"/>
      <c r="D3" s="246" t="s">
        <v>127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88"/>
      <c r="R3" s="289"/>
      <c r="S3" s="290"/>
    </row>
    <row r="4" spans="1:19" ht="30.75" thickBot="1">
      <c r="A4" s="276"/>
      <c r="B4" s="277"/>
      <c r="C4" s="278"/>
      <c r="D4" s="246" t="s">
        <v>4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88"/>
      <c r="R4" s="289"/>
      <c r="S4" s="290"/>
    </row>
    <row r="5" spans="1:19" ht="30">
      <c r="A5" s="276"/>
      <c r="B5" s="277"/>
      <c r="C5" s="278"/>
      <c r="D5" s="365"/>
      <c r="E5" s="366"/>
      <c r="F5" s="367"/>
      <c r="G5" s="368" t="s">
        <v>138</v>
      </c>
      <c r="H5" s="366"/>
      <c r="I5" s="369"/>
      <c r="J5" s="370" t="s">
        <v>115</v>
      </c>
      <c r="K5" s="344"/>
      <c r="L5" s="371"/>
      <c r="M5" s="234"/>
      <c r="N5" s="372" t="s">
        <v>115</v>
      </c>
      <c r="O5" s="373"/>
      <c r="P5" s="374"/>
      <c r="Q5" s="288"/>
      <c r="R5" s="289"/>
      <c r="S5" s="290"/>
    </row>
    <row r="6" spans="1:19" ht="30">
      <c r="A6" s="276"/>
      <c r="B6" s="277"/>
      <c r="C6" s="278"/>
      <c r="D6" s="375" t="s">
        <v>134</v>
      </c>
      <c r="E6" s="376"/>
      <c r="F6" s="364"/>
      <c r="G6" s="375" t="s">
        <v>139</v>
      </c>
      <c r="H6" s="376"/>
      <c r="I6" s="364"/>
      <c r="J6" s="377" t="s">
        <v>140</v>
      </c>
      <c r="K6" s="339"/>
      <c r="L6" s="364"/>
      <c r="M6" s="235"/>
      <c r="N6" s="363" t="s">
        <v>141</v>
      </c>
      <c r="O6" s="339"/>
      <c r="P6" s="364"/>
      <c r="Q6" s="259">
        <v>42181</v>
      </c>
      <c r="R6" s="356"/>
      <c r="S6" s="357"/>
    </row>
    <row r="7" spans="1:19" ht="30.75" thickBot="1">
      <c r="A7" s="276"/>
      <c r="B7" s="277"/>
      <c r="C7" s="278"/>
      <c r="D7" s="354" t="s">
        <v>135</v>
      </c>
      <c r="E7" s="362"/>
      <c r="F7" s="355"/>
      <c r="G7" s="351" t="s">
        <v>116</v>
      </c>
      <c r="H7" s="352"/>
      <c r="I7" s="353"/>
      <c r="J7" s="354" t="s">
        <v>142</v>
      </c>
      <c r="K7" s="335"/>
      <c r="L7" s="355"/>
      <c r="M7" s="195"/>
      <c r="N7" s="354" t="s">
        <v>143</v>
      </c>
      <c r="O7" s="335"/>
      <c r="P7" s="355"/>
      <c r="Q7" s="358"/>
      <c r="R7" s="356"/>
      <c r="S7" s="357"/>
    </row>
    <row r="8" spans="1:19" ht="30">
      <c r="A8" s="276"/>
      <c r="B8" s="277"/>
      <c r="C8" s="278"/>
      <c r="D8" s="236" t="s">
        <v>11</v>
      </c>
      <c r="E8" s="80" t="s">
        <v>12</v>
      </c>
      <c r="F8" s="237" t="s">
        <v>13</v>
      </c>
      <c r="G8" s="238" t="s">
        <v>11</v>
      </c>
      <c r="H8" s="239" t="s">
        <v>12</v>
      </c>
      <c r="I8" s="237" t="s">
        <v>13</v>
      </c>
      <c r="J8" s="238" t="s">
        <v>11</v>
      </c>
      <c r="K8" s="239" t="s">
        <v>12</v>
      </c>
      <c r="L8" s="237" t="s">
        <v>13</v>
      </c>
      <c r="M8" s="235" t="s">
        <v>14</v>
      </c>
      <c r="N8" s="196" t="s">
        <v>11</v>
      </c>
      <c r="O8" s="197" t="s">
        <v>12</v>
      </c>
      <c r="P8" s="198" t="s">
        <v>13</v>
      </c>
      <c r="Q8" s="358"/>
      <c r="R8" s="356"/>
      <c r="S8" s="357"/>
    </row>
    <row r="9" spans="1:19" ht="30.75" thickBot="1">
      <c r="A9" s="279"/>
      <c r="B9" s="280"/>
      <c r="C9" s="281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59"/>
      <c r="R9" s="360"/>
      <c r="S9" s="361"/>
    </row>
    <row r="10" spans="1:19" ht="30.75" thickBot="1">
      <c r="A10" s="269" t="s">
        <v>19</v>
      </c>
      <c r="B10" s="270"/>
      <c r="C10" s="271"/>
      <c r="D10" s="34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69" t="s">
        <v>20</v>
      </c>
      <c r="R10" s="270"/>
      <c r="S10" s="271"/>
    </row>
    <row r="11" spans="1:19" ht="30.75" thickBot="1">
      <c r="A11" s="343"/>
      <c r="B11" s="344"/>
      <c r="C11" s="344"/>
      <c r="D11" s="345" t="s">
        <v>146</v>
      </c>
      <c r="E11" s="346"/>
      <c r="F11" s="347"/>
      <c r="G11" s="345" t="s">
        <v>147</v>
      </c>
      <c r="H11" s="346"/>
      <c r="I11" s="347"/>
      <c r="J11" s="348" t="s">
        <v>128</v>
      </c>
      <c r="K11" s="349"/>
      <c r="L11" s="350"/>
      <c r="M11" s="240"/>
      <c r="N11" s="348" t="s">
        <v>21</v>
      </c>
      <c r="O11" s="349"/>
      <c r="P11" s="350"/>
      <c r="Q11" s="340"/>
      <c r="R11" s="340"/>
      <c r="S11" s="341"/>
    </row>
    <row r="12" spans="1:19" ht="30.75" thickBot="1">
      <c r="A12" s="12" t="s">
        <v>23</v>
      </c>
      <c r="B12" s="13"/>
      <c r="C12" s="13"/>
      <c r="D12" s="14">
        <v>1547794</v>
      </c>
      <c r="E12" s="15">
        <v>4474</v>
      </c>
      <c r="F12" s="202">
        <v>1552268</v>
      </c>
      <c r="G12" s="15">
        <v>1448783</v>
      </c>
      <c r="H12" s="15">
        <v>3938</v>
      </c>
      <c r="I12" s="16">
        <v>1452721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300" t="s">
        <v>115</v>
      </c>
      <c r="K13" s="300"/>
      <c r="L13" s="300"/>
      <c r="M13" s="219"/>
      <c r="N13" s="300" t="s">
        <v>115</v>
      </c>
      <c r="O13" s="300"/>
      <c r="P13" s="300"/>
      <c r="Q13" s="18"/>
      <c r="R13" s="22"/>
      <c r="S13" s="20"/>
    </row>
    <row r="14" spans="1:19" ht="30">
      <c r="A14" s="12"/>
      <c r="B14" s="13"/>
      <c r="C14" s="13"/>
      <c r="D14" s="336"/>
      <c r="E14" s="337"/>
      <c r="F14" s="337"/>
      <c r="G14" s="336"/>
      <c r="H14" s="337"/>
      <c r="I14" s="337"/>
      <c r="J14" s="338" t="s">
        <v>140</v>
      </c>
      <c r="K14" s="339"/>
      <c r="L14" s="339"/>
      <c r="M14" s="220"/>
      <c r="N14" s="339" t="s">
        <v>141</v>
      </c>
      <c r="O14" s="339"/>
      <c r="P14" s="339"/>
      <c r="Q14" s="18"/>
      <c r="R14" s="22"/>
      <c r="S14" s="20"/>
    </row>
    <row r="15" spans="1:19" ht="30.75" thickBot="1">
      <c r="A15" s="12"/>
      <c r="B15" s="22"/>
      <c r="C15" s="22"/>
      <c r="D15" s="313"/>
      <c r="E15" s="312"/>
      <c r="F15" s="312"/>
      <c r="G15" s="313"/>
      <c r="H15" s="312"/>
      <c r="I15" s="312"/>
      <c r="J15" s="334" t="s">
        <v>142</v>
      </c>
      <c r="K15" s="335"/>
      <c r="L15" s="335"/>
      <c r="M15" s="221"/>
      <c r="N15" s="334" t="s">
        <v>143</v>
      </c>
      <c r="O15" s="335"/>
      <c r="P15" s="335"/>
      <c r="Q15" s="241"/>
      <c r="R15" s="58"/>
      <c r="S15" s="45"/>
    </row>
    <row r="16" spans="1:19" ht="30.75" thickBot="1">
      <c r="A16" s="12" t="s">
        <v>25</v>
      </c>
      <c r="B16" s="30"/>
      <c r="C16" s="30"/>
      <c r="D16" s="31">
        <v>179554</v>
      </c>
      <c r="E16" s="32">
        <v>110</v>
      </c>
      <c r="F16" s="33">
        <v>179664</v>
      </c>
      <c r="G16" s="31">
        <v>41547</v>
      </c>
      <c r="H16" s="32">
        <v>235</v>
      </c>
      <c r="I16" s="33">
        <v>41782</v>
      </c>
      <c r="J16" s="31">
        <v>2991588</v>
      </c>
      <c r="K16" s="32">
        <v>2454</v>
      </c>
      <c r="L16" s="33">
        <v>2994042</v>
      </c>
      <c r="M16" s="135">
        <v>2.210850447891632</v>
      </c>
      <c r="N16" s="31">
        <v>2910741</v>
      </c>
      <c r="O16" s="32">
        <v>18539</v>
      </c>
      <c r="P16" s="33">
        <v>2929280</v>
      </c>
      <c r="Q16" s="18"/>
      <c r="R16" s="18"/>
      <c r="S16" s="20" t="s">
        <v>26</v>
      </c>
    </row>
    <row r="17" spans="1:19" ht="30">
      <c r="A17" s="12"/>
      <c r="B17" s="35" t="s">
        <v>133</v>
      </c>
      <c r="C17" s="36"/>
      <c r="D17" s="41">
        <v>14523</v>
      </c>
      <c r="E17" s="204">
        <v>110</v>
      </c>
      <c r="F17" s="110">
        <v>14633</v>
      </c>
      <c r="G17" s="41">
        <v>4484</v>
      </c>
      <c r="H17" s="204">
        <v>235</v>
      </c>
      <c r="I17" s="110">
        <v>4719</v>
      </c>
      <c r="J17" s="41">
        <v>1691689</v>
      </c>
      <c r="K17" s="204">
        <v>2454</v>
      </c>
      <c r="L17" s="110">
        <v>1694143</v>
      </c>
      <c r="M17" s="222">
        <v>-6.005487173938976</v>
      </c>
      <c r="N17" s="41">
        <v>1783846</v>
      </c>
      <c r="O17" s="204">
        <v>18539</v>
      </c>
      <c r="P17" s="110">
        <v>1802385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165031</v>
      </c>
      <c r="E18" s="50">
        <v>0</v>
      </c>
      <c r="F18" s="151">
        <v>165031</v>
      </c>
      <c r="G18" s="52">
        <v>37063</v>
      </c>
      <c r="H18" s="50">
        <v>0</v>
      </c>
      <c r="I18" s="151">
        <v>37063</v>
      </c>
      <c r="J18" s="52">
        <v>1299899</v>
      </c>
      <c r="K18" s="50">
        <v>0</v>
      </c>
      <c r="L18" s="151">
        <v>1299899</v>
      </c>
      <c r="M18" s="223">
        <v>15.352273281894055</v>
      </c>
      <c r="N18" s="52">
        <v>1126895</v>
      </c>
      <c r="O18" s="50">
        <v>0</v>
      </c>
      <c r="P18" s="151">
        <v>1126895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0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236924</v>
      </c>
      <c r="E20" s="32">
        <v>431</v>
      </c>
      <c r="F20" s="33">
        <v>237355</v>
      </c>
      <c r="G20" s="31">
        <v>245795</v>
      </c>
      <c r="H20" s="32">
        <v>422</v>
      </c>
      <c r="I20" s="33">
        <v>246217</v>
      </c>
      <c r="J20" s="31">
        <v>2046445</v>
      </c>
      <c r="K20" s="32">
        <v>2460</v>
      </c>
      <c r="L20" s="33">
        <v>2048905</v>
      </c>
      <c r="M20" s="142">
        <v>-4.164209074840044</v>
      </c>
      <c r="N20" s="31">
        <v>2123114</v>
      </c>
      <c r="O20" s="32">
        <v>14819</v>
      </c>
      <c r="P20" s="16">
        <v>2137933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231565</v>
      </c>
      <c r="E21" s="206">
        <v>177</v>
      </c>
      <c r="F21" s="204">
        <v>231742</v>
      </c>
      <c r="G21" s="105">
        <v>242472</v>
      </c>
      <c r="H21" s="206">
        <v>365</v>
      </c>
      <c r="I21" s="204">
        <v>242837</v>
      </c>
      <c r="J21" s="105">
        <v>2020377</v>
      </c>
      <c r="K21" s="206">
        <v>1604</v>
      </c>
      <c r="L21" s="207">
        <v>2021981</v>
      </c>
      <c r="M21" s="224">
        <v>-4.4318153351983955</v>
      </c>
      <c r="N21" s="105">
        <v>2101615</v>
      </c>
      <c r="O21" s="206">
        <v>14132</v>
      </c>
      <c r="P21" s="110">
        <v>2115747</v>
      </c>
      <c r="Q21" s="72"/>
      <c r="R21" s="73" t="s">
        <v>35</v>
      </c>
      <c r="S21" s="20"/>
    </row>
    <row r="22" spans="1:19" ht="30">
      <c r="A22" s="59"/>
      <c r="B22" s="74"/>
      <c r="C22" s="75" t="s">
        <v>119</v>
      </c>
      <c r="D22" s="208">
        <v>231490</v>
      </c>
      <c r="E22" s="209">
        <v>0</v>
      </c>
      <c r="F22" s="210">
        <v>231490</v>
      </c>
      <c r="G22" s="208">
        <v>242467</v>
      </c>
      <c r="H22" s="209">
        <v>2</v>
      </c>
      <c r="I22" s="210">
        <v>242469</v>
      </c>
      <c r="J22" s="208">
        <v>2019991</v>
      </c>
      <c r="K22" s="209">
        <v>2</v>
      </c>
      <c r="L22" s="210">
        <v>2019993</v>
      </c>
      <c r="M22" s="225">
        <v>-2.114669669786086</v>
      </c>
      <c r="N22" s="208">
        <v>2063632</v>
      </c>
      <c r="O22" s="209">
        <v>0</v>
      </c>
      <c r="P22" s="210">
        <v>2063632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75</v>
      </c>
      <c r="E23" s="39">
        <v>177</v>
      </c>
      <c r="F23" s="87">
        <v>252</v>
      </c>
      <c r="G23" s="86">
        <v>5</v>
      </c>
      <c r="H23" s="39">
        <v>363</v>
      </c>
      <c r="I23" s="87">
        <v>368</v>
      </c>
      <c r="J23" s="86">
        <v>386</v>
      </c>
      <c r="K23" s="39">
        <v>1602</v>
      </c>
      <c r="L23" s="87">
        <v>1988</v>
      </c>
      <c r="M23" s="224">
        <v>-96.18499328343889</v>
      </c>
      <c r="N23" s="86">
        <v>37978</v>
      </c>
      <c r="O23" s="39">
        <v>14132</v>
      </c>
      <c r="P23" s="87">
        <v>52110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4">
        <v>-100</v>
      </c>
      <c r="N24" s="86">
        <v>5</v>
      </c>
      <c r="O24" s="39">
        <v>0</v>
      </c>
      <c r="P24" s="87">
        <v>5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6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47</v>
      </c>
      <c r="E26" s="39">
        <v>0</v>
      </c>
      <c r="F26" s="87">
        <v>47</v>
      </c>
      <c r="G26" s="86">
        <v>150</v>
      </c>
      <c r="H26" s="39">
        <v>0</v>
      </c>
      <c r="I26" s="87">
        <v>150</v>
      </c>
      <c r="J26" s="86">
        <v>1304</v>
      </c>
      <c r="K26" s="39">
        <v>29</v>
      </c>
      <c r="L26" s="87">
        <v>1333</v>
      </c>
      <c r="M26" s="224">
        <v>-52.57915332621843</v>
      </c>
      <c r="N26" s="86">
        <v>2600</v>
      </c>
      <c r="O26" s="39">
        <v>211</v>
      </c>
      <c r="P26" s="87">
        <v>2811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339</v>
      </c>
      <c r="E27" s="39">
        <v>254</v>
      </c>
      <c r="F27" s="77">
        <v>593</v>
      </c>
      <c r="G27" s="86">
        <v>206</v>
      </c>
      <c r="H27" s="39">
        <v>57</v>
      </c>
      <c r="I27" s="77">
        <v>263</v>
      </c>
      <c r="J27" s="86">
        <v>1508</v>
      </c>
      <c r="K27" s="39">
        <v>827</v>
      </c>
      <c r="L27" s="77">
        <v>2335</v>
      </c>
      <c r="M27" s="224">
        <v>3.7777777777777777</v>
      </c>
      <c r="N27" s="86">
        <v>1774</v>
      </c>
      <c r="O27" s="39">
        <v>476</v>
      </c>
      <c r="P27" s="77">
        <v>2250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4973</v>
      </c>
      <c r="E28" s="50">
        <v>0</v>
      </c>
      <c r="F28" s="53">
        <v>4973</v>
      </c>
      <c r="G28" s="52">
        <v>2967</v>
      </c>
      <c r="H28" s="50">
        <v>0</v>
      </c>
      <c r="I28" s="53">
        <v>2967</v>
      </c>
      <c r="J28" s="52">
        <v>23256</v>
      </c>
      <c r="K28" s="50">
        <v>0</v>
      </c>
      <c r="L28" s="53">
        <v>23256</v>
      </c>
      <c r="M28" s="227">
        <v>35.8014598540146</v>
      </c>
      <c r="N28" s="52">
        <v>17125</v>
      </c>
      <c r="O28" s="50">
        <v>0</v>
      </c>
      <c r="P28" s="53">
        <v>17125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1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33161</v>
      </c>
      <c r="E30" s="38">
        <v>0</v>
      </c>
      <c r="F30" s="42">
        <v>33161</v>
      </c>
      <c r="G30" s="105">
        <v>28514</v>
      </c>
      <c r="H30" s="38">
        <v>0</v>
      </c>
      <c r="I30" s="42">
        <v>28514</v>
      </c>
      <c r="J30" s="105">
        <v>206018</v>
      </c>
      <c r="K30" s="38">
        <v>0</v>
      </c>
      <c r="L30" s="42">
        <v>206018</v>
      </c>
      <c r="M30" s="228">
        <v>14.443000144430002</v>
      </c>
      <c r="N30" s="105">
        <v>179783</v>
      </c>
      <c r="O30" s="38">
        <v>235</v>
      </c>
      <c r="P30" s="42">
        <v>180018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1262</v>
      </c>
      <c r="E31" s="38">
        <v>0</v>
      </c>
      <c r="F31" s="110">
        <v>1262</v>
      </c>
      <c r="G31" s="105">
        <v>838</v>
      </c>
      <c r="H31" s="38">
        <v>0</v>
      </c>
      <c r="I31" s="110">
        <v>838</v>
      </c>
      <c r="J31" s="105">
        <v>11026</v>
      </c>
      <c r="K31" s="38">
        <v>0</v>
      </c>
      <c r="L31" s="110">
        <v>11026</v>
      </c>
      <c r="M31" s="212">
        <v>12.590625957316451</v>
      </c>
      <c r="N31" s="105">
        <v>9793</v>
      </c>
      <c r="O31" s="38">
        <v>0</v>
      </c>
      <c r="P31" s="110">
        <v>9793</v>
      </c>
      <c r="Q31" s="112"/>
      <c r="R31" s="73" t="s">
        <v>124</v>
      </c>
      <c r="S31" s="20"/>
    </row>
    <row r="32" spans="1:19" ht="30">
      <c r="A32" s="12"/>
      <c r="B32" s="113"/>
      <c r="C32" s="114" t="s">
        <v>54</v>
      </c>
      <c r="D32" s="115">
        <v>1262</v>
      </c>
      <c r="E32" s="116">
        <v>0</v>
      </c>
      <c r="F32" s="117">
        <v>1262</v>
      </c>
      <c r="G32" s="115">
        <v>838</v>
      </c>
      <c r="H32" s="116">
        <v>0</v>
      </c>
      <c r="I32" s="117">
        <v>838</v>
      </c>
      <c r="J32" s="115">
        <v>11026</v>
      </c>
      <c r="K32" s="116">
        <v>0</v>
      </c>
      <c r="L32" s="117">
        <v>11026</v>
      </c>
      <c r="M32" s="229">
        <v>12.590625957316451</v>
      </c>
      <c r="N32" s="115">
        <v>9793</v>
      </c>
      <c r="O32" s="116">
        <v>0</v>
      </c>
      <c r="P32" s="117">
        <v>9793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31899</v>
      </c>
      <c r="E34" s="76">
        <v>0</v>
      </c>
      <c r="F34" s="77">
        <v>31899</v>
      </c>
      <c r="G34" s="37">
        <v>27676</v>
      </c>
      <c r="H34" s="76">
        <v>0</v>
      </c>
      <c r="I34" s="77">
        <v>27676</v>
      </c>
      <c r="J34" s="37">
        <v>194992</v>
      </c>
      <c r="K34" s="76">
        <v>0</v>
      </c>
      <c r="L34" s="77">
        <v>194992</v>
      </c>
      <c r="M34" s="229">
        <v>14.549566749889852</v>
      </c>
      <c r="N34" s="37">
        <v>169990</v>
      </c>
      <c r="O34" s="76">
        <v>235</v>
      </c>
      <c r="P34" s="77">
        <v>170225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31899</v>
      </c>
      <c r="E35" s="116">
        <v>0</v>
      </c>
      <c r="F35" s="117">
        <v>31899</v>
      </c>
      <c r="G35" s="115">
        <v>27676</v>
      </c>
      <c r="H35" s="116">
        <v>0</v>
      </c>
      <c r="I35" s="117">
        <v>27676</v>
      </c>
      <c r="J35" s="115">
        <v>194992</v>
      </c>
      <c r="K35" s="116">
        <v>0</v>
      </c>
      <c r="L35" s="117">
        <v>194992</v>
      </c>
      <c r="M35" s="229">
        <v>14.549566749889852</v>
      </c>
      <c r="N35" s="115">
        <v>169990</v>
      </c>
      <c r="O35" s="116">
        <v>235</v>
      </c>
      <c r="P35" s="117">
        <v>170225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30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8480</v>
      </c>
      <c r="E38" s="32">
        <v>215</v>
      </c>
      <c r="F38" s="33">
        <v>8695</v>
      </c>
      <c r="G38" s="31">
        <v>-4420</v>
      </c>
      <c r="H38" s="32">
        <v>-150</v>
      </c>
      <c r="I38" s="33">
        <v>-4570</v>
      </c>
      <c r="J38" s="31">
        <v>1195</v>
      </c>
      <c r="K38" s="32">
        <v>2108</v>
      </c>
      <c r="L38" s="33">
        <v>3303</v>
      </c>
      <c r="M38" s="211"/>
      <c r="N38" s="32">
        <v>7877</v>
      </c>
      <c r="O38" s="32">
        <v>-1066</v>
      </c>
      <c r="P38" s="33">
        <v>6811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8959</v>
      </c>
      <c r="E39" s="39">
        <v>6</v>
      </c>
      <c r="F39" s="110">
        <v>8965</v>
      </c>
      <c r="G39" s="86">
        <v>-3877</v>
      </c>
      <c r="H39" s="39">
        <v>-153</v>
      </c>
      <c r="I39" s="110">
        <v>-4030</v>
      </c>
      <c r="J39" s="86">
        <v>14760</v>
      </c>
      <c r="K39" s="39">
        <v>-647</v>
      </c>
      <c r="L39" s="110">
        <v>14113</v>
      </c>
      <c r="M39" s="212"/>
      <c r="N39" s="86">
        <v>9970</v>
      </c>
      <c r="O39" s="39">
        <v>-3565</v>
      </c>
      <c r="P39" s="110">
        <v>6405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-479</v>
      </c>
      <c r="E40" s="50">
        <v>209</v>
      </c>
      <c r="F40" s="151">
        <v>-270</v>
      </c>
      <c r="G40" s="52">
        <v>-543</v>
      </c>
      <c r="H40" s="50">
        <v>3</v>
      </c>
      <c r="I40" s="151">
        <v>-540</v>
      </c>
      <c r="J40" s="52">
        <v>-13565</v>
      </c>
      <c r="K40" s="49">
        <v>2755</v>
      </c>
      <c r="L40" s="151">
        <v>-10810</v>
      </c>
      <c r="M40" s="140"/>
      <c r="N40" s="52">
        <v>-2093</v>
      </c>
      <c r="O40" s="49">
        <v>2499</v>
      </c>
      <c r="P40" s="151">
        <v>406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29" t="s">
        <v>136</v>
      </c>
      <c r="E42" s="330"/>
      <c r="F42" s="331"/>
      <c r="G42" s="329" t="s">
        <v>144</v>
      </c>
      <c r="H42" s="330"/>
      <c r="I42" s="331"/>
      <c r="J42" s="329" t="s">
        <v>144</v>
      </c>
      <c r="K42" s="330"/>
      <c r="L42" s="331"/>
      <c r="M42" s="242"/>
      <c r="N42" s="329" t="s">
        <v>145</v>
      </c>
      <c r="O42" s="330"/>
      <c r="P42" s="331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1448783</v>
      </c>
      <c r="E43" s="32">
        <v>3938</v>
      </c>
      <c r="F43" s="33">
        <v>1452721</v>
      </c>
      <c r="G43" s="14">
        <v>1220441</v>
      </c>
      <c r="H43" s="32">
        <v>3901</v>
      </c>
      <c r="I43" s="33">
        <v>1224342</v>
      </c>
      <c r="J43" s="14">
        <v>1220441</v>
      </c>
      <c r="K43" s="32">
        <v>3901</v>
      </c>
      <c r="L43" s="33">
        <v>1224342</v>
      </c>
      <c r="M43" s="142">
        <v>11.93769079633671</v>
      </c>
      <c r="N43" s="14">
        <v>1087564</v>
      </c>
      <c r="O43" s="32">
        <v>6207</v>
      </c>
      <c r="P43" s="33">
        <v>1093771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314"/>
      <c r="R44" s="314"/>
      <c r="S44" s="45"/>
    </row>
    <row r="45" spans="1:19" ht="30.75" thickBot="1">
      <c r="A45" s="134" t="s">
        <v>74</v>
      </c>
      <c r="B45" s="13"/>
      <c r="C45" s="13"/>
      <c r="D45" s="31">
        <v>1448783</v>
      </c>
      <c r="E45" s="32">
        <v>3938</v>
      </c>
      <c r="F45" s="15">
        <v>1452721</v>
      </c>
      <c r="G45" s="31">
        <v>1220441</v>
      </c>
      <c r="H45" s="32">
        <v>3901</v>
      </c>
      <c r="I45" s="15">
        <v>1224342</v>
      </c>
      <c r="J45" s="31">
        <v>1220441</v>
      </c>
      <c r="K45" s="32">
        <v>3901</v>
      </c>
      <c r="L45" s="15">
        <v>1224342</v>
      </c>
      <c r="M45" s="142">
        <v>11.93769079633671</v>
      </c>
      <c r="N45" s="31">
        <v>1087564</v>
      </c>
      <c r="O45" s="32">
        <v>6207</v>
      </c>
      <c r="P45" s="16">
        <v>1093771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1082252</v>
      </c>
      <c r="E46" s="39">
        <v>3830</v>
      </c>
      <c r="F46" s="87">
        <v>1086082</v>
      </c>
      <c r="G46" s="41">
        <v>855091</v>
      </c>
      <c r="H46" s="39">
        <v>3787</v>
      </c>
      <c r="I46" s="87">
        <v>858878</v>
      </c>
      <c r="J46" s="41">
        <v>855091</v>
      </c>
      <c r="K46" s="39">
        <v>3787</v>
      </c>
      <c r="L46" s="87">
        <v>858878</v>
      </c>
      <c r="M46" s="222">
        <v>12.037892188323445</v>
      </c>
      <c r="N46" s="41">
        <v>760867</v>
      </c>
      <c r="O46" s="39">
        <v>5729</v>
      </c>
      <c r="P46" s="87">
        <v>766596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366531</v>
      </c>
      <c r="E47" s="50">
        <v>108</v>
      </c>
      <c r="F47" s="151">
        <v>366639</v>
      </c>
      <c r="G47" s="52">
        <v>365350</v>
      </c>
      <c r="H47" s="50">
        <v>114</v>
      </c>
      <c r="I47" s="151">
        <v>365464</v>
      </c>
      <c r="J47" s="52">
        <v>365350</v>
      </c>
      <c r="K47" s="50">
        <v>114</v>
      </c>
      <c r="L47" s="151">
        <v>365464</v>
      </c>
      <c r="M47" s="227">
        <v>11.702911286009018</v>
      </c>
      <c r="N47" s="52">
        <v>326697</v>
      </c>
      <c r="O47" s="50">
        <v>478</v>
      </c>
      <c r="P47" s="151">
        <v>327175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0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315" t="s">
        <v>81</v>
      </c>
      <c r="R49" s="314"/>
      <c r="S49" s="316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2"/>
      <c r="N50" s="158"/>
      <c r="O50" s="159"/>
      <c r="P50" s="160"/>
      <c r="Q50" s="317" t="s">
        <v>83</v>
      </c>
      <c r="R50" s="318"/>
      <c r="S50" s="319"/>
    </row>
    <row r="51" spans="1:19" ht="30">
      <c r="A51" s="320" t="s">
        <v>84</v>
      </c>
      <c r="B51" s="321"/>
      <c r="C51" s="322"/>
      <c r="D51" s="158"/>
      <c r="E51" s="159"/>
      <c r="F51" s="160"/>
      <c r="G51" s="158"/>
      <c r="H51" s="159"/>
      <c r="I51" s="160"/>
      <c r="J51" s="158"/>
      <c r="K51" s="159"/>
      <c r="L51" s="160"/>
      <c r="M51" s="232"/>
      <c r="N51" s="158"/>
      <c r="O51" s="159"/>
      <c r="P51" s="160"/>
      <c r="Q51" s="317" t="s">
        <v>85</v>
      </c>
      <c r="R51" s="318"/>
      <c r="S51" s="319"/>
    </row>
    <row r="52" spans="1:19" ht="30">
      <c r="A52" s="162"/>
      <c r="B52" s="96" t="s">
        <v>86</v>
      </c>
      <c r="C52" s="96"/>
      <c r="D52" s="163">
        <v>6664</v>
      </c>
      <c r="E52" s="159">
        <v>0</v>
      </c>
      <c r="F52" s="164">
        <v>6664</v>
      </c>
      <c r="G52" s="163">
        <v>7448</v>
      </c>
      <c r="H52" s="159">
        <v>0</v>
      </c>
      <c r="I52" s="164">
        <v>7448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301" t="s">
        <v>87</v>
      </c>
      <c r="R52" s="302"/>
      <c r="S52" s="45"/>
    </row>
    <row r="53" spans="1:19" ht="30">
      <c r="A53" s="162"/>
      <c r="B53" s="96" t="s">
        <v>117</v>
      </c>
      <c r="C53" s="96"/>
      <c r="D53" s="163">
        <v>2582</v>
      </c>
      <c r="E53" s="159">
        <v>0</v>
      </c>
      <c r="F53" s="164">
        <v>2582</v>
      </c>
      <c r="G53" s="163">
        <v>0</v>
      </c>
      <c r="H53" s="159">
        <v>0</v>
      </c>
      <c r="I53" s="164">
        <v>0</v>
      </c>
      <c r="J53" s="163">
        <v>70998</v>
      </c>
      <c r="K53" s="159">
        <v>0</v>
      </c>
      <c r="L53" s="164">
        <v>70998</v>
      </c>
      <c r="M53" s="216"/>
      <c r="N53" s="163">
        <v>53685</v>
      </c>
      <c r="O53" s="159">
        <v>0</v>
      </c>
      <c r="P53" s="160">
        <v>53685</v>
      </c>
      <c r="Q53" s="301" t="s">
        <v>89</v>
      </c>
      <c r="R53" s="302"/>
      <c r="S53" s="45"/>
    </row>
    <row r="54" spans="1:19" ht="30">
      <c r="A54" s="162"/>
      <c r="B54" s="96" t="s">
        <v>90</v>
      </c>
      <c r="C54" s="96"/>
      <c r="D54" s="163">
        <v>1798</v>
      </c>
      <c r="E54" s="159">
        <v>0</v>
      </c>
      <c r="F54" s="164">
        <v>1798</v>
      </c>
      <c r="G54" s="163">
        <v>3308</v>
      </c>
      <c r="H54" s="159">
        <v>0</v>
      </c>
      <c r="I54" s="164">
        <v>3308</v>
      </c>
      <c r="J54" s="163">
        <v>70739</v>
      </c>
      <c r="K54" s="159">
        <v>0</v>
      </c>
      <c r="L54" s="164">
        <v>70739</v>
      </c>
      <c r="M54" s="216"/>
      <c r="N54" s="163">
        <v>46698</v>
      </c>
      <c r="O54" s="159">
        <v>0</v>
      </c>
      <c r="P54" s="160">
        <v>46698</v>
      </c>
      <c r="Q54" s="301" t="s">
        <v>91</v>
      </c>
      <c r="R54" s="302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301" t="s">
        <v>93</v>
      </c>
      <c r="R55" s="302"/>
      <c r="S55" s="45"/>
    </row>
    <row r="56" spans="1:19" ht="30.75" thickBot="1">
      <c r="A56" s="168"/>
      <c r="B56" s="169" t="s">
        <v>118</v>
      </c>
      <c r="C56" s="169"/>
      <c r="D56" s="170">
        <v>7448</v>
      </c>
      <c r="E56" s="171">
        <v>0</v>
      </c>
      <c r="F56" s="171">
        <v>7448</v>
      </c>
      <c r="G56" s="170">
        <v>4140</v>
      </c>
      <c r="H56" s="171">
        <v>0</v>
      </c>
      <c r="I56" s="171">
        <v>4140</v>
      </c>
      <c r="J56" s="170">
        <v>4140</v>
      </c>
      <c r="K56" s="171">
        <v>0</v>
      </c>
      <c r="L56" s="171">
        <v>4140</v>
      </c>
      <c r="M56" s="233"/>
      <c r="N56" s="170">
        <v>14585</v>
      </c>
      <c r="O56" s="171">
        <v>0</v>
      </c>
      <c r="P56" s="173">
        <v>14585</v>
      </c>
      <c r="Q56" s="303" t="s">
        <v>95</v>
      </c>
      <c r="R56" s="303"/>
      <c r="S56" s="174"/>
    </row>
    <row r="57" spans="1:19" s="3" customFormat="1" ht="30">
      <c r="A57" s="301" t="s">
        <v>103</v>
      </c>
      <c r="B57" s="302"/>
      <c r="C57" s="302"/>
      <c r="D57" s="302"/>
      <c r="E57" s="302"/>
      <c r="F57" s="302"/>
      <c r="G57" s="302"/>
      <c r="H57" s="302"/>
      <c r="I57" s="302"/>
      <c r="J57" s="176" t="s">
        <v>97</v>
      </c>
      <c r="K57" s="327" t="s">
        <v>105</v>
      </c>
      <c r="L57" s="327"/>
      <c r="M57" s="327"/>
      <c r="N57" s="327"/>
      <c r="O57" s="327"/>
      <c r="P57" s="327"/>
      <c r="Q57" s="327"/>
      <c r="R57" s="327"/>
      <c r="S57" s="328"/>
    </row>
    <row r="58" spans="1:19" s="3" customFormat="1" ht="30">
      <c r="A58" s="301" t="s">
        <v>106</v>
      </c>
      <c r="B58" s="302"/>
      <c r="C58" s="302"/>
      <c r="D58" s="302"/>
      <c r="E58" s="302"/>
      <c r="F58" s="302"/>
      <c r="G58" s="302"/>
      <c r="H58" s="302"/>
      <c r="I58" s="302"/>
      <c r="J58" s="176" t="s">
        <v>104</v>
      </c>
      <c r="K58" s="327" t="s">
        <v>108</v>
      </c>
      <c r="L58" s="327"/>
      <c r="M58" s="327"/>
      <c r="N58" s="327"/>
      <c r="O58" s="327"/>
      <c r="P58" s="327"/>
      <c r="Q58" s="327"/>
      <c r="R58" s="327"/>
      <c r="S58" s="328"/>
    </row>
    <row r="59" spans="1:19" s="3" customFormat="1" ht="30">
      <c r="A59" s="301" t="s">
        <v>129</v>
      </c>
      <c r="B59" s="302"/>
      <c r="C59" s="302"/>
      <c r="D59" s="302"/>
      <c r="E59" s="302"/>
      <c r="F59" s="302"/>
      <c r="G59" s="302"/>
      <c r="H59" s="302"/>
      <c r="I59" s="302"/>
      <c r="J59" s="217" t="s">
        <v>107</v>
      </c>
      <c r="K59" s="327" t="s">
        <v>130</v>
      </c>
      <c r="L59" s="327"/>
      <c r="M59" s="327"/>
      <c r="N59" s="327"/>
      <c r="O59" s="327"/>
      <c r="P59" s="327"/>
      <c r="Q59" s="327"/>
      <c r="R59" s="327"/>
      <c r="S59" s="328"/>
    </row>
    <row r="60" spans="1:160" s="194" customFormat="1" ht="31.5" customHeight="1" thickBot="1">
      <c r="A60" s="332" t="s">
        <v>131</v>
      </c>
      <c r="B60" s="333"/>
      <c r="C60" s="333"/>
      <c r="D60" s="333"/>
      <c r="E60" s="333"/>
      <c r="F60" s="333"/>
      <c r="G60" s="333"/>
      <c r="H60" s="333"/>
      <c r="I60" s="333"/>
      <c r="J60" s="243"/>
      <c r="K60" s="244" t="s">
        <v>132</v>
      </c>
      <c r="L60" s="244"/>
      <c r="M60" s="244"/>
      <c r="N60" s="244"/>
      <c r="O60" s="244"/>
      <c r="P60" s="244"/>
      <c r="Q60" s="244"/>
      <c r="R60" s="244"/>
      <c r="S60" s="245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</sheetData>
  <sheetProtection selectLockedCells="1"/>
  <mergeCells count="59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2015-05-21T09:32:45Z</cp:lastPrinted>
  <dcterms:created xsi:type="dcterms:W3CDTF">2013-08-02T12:34:35Z</dcterms:created>
  <dcterms:modified xsi:type="dcterms:W3CDTF">2015-06-25T08:25:54Z</dcterms:modified>
  <cp:category/>
  <cp:version/>
  <cp:contentType/>
  <cp:contentStatus/>
</cp:coreProperties>
</file>